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defaultThemeVersion="166925"/>
  <mc:AlternateContent xmlns:mc="http://schemas.openxmlformats.org/markup-compatibility/2006">
    <mc:Choice Requires="x15">
      <x15ac:absPath xmlns:x15ac="http://schemas.microsoft.com/office/spreadsheetml/2010/11/ac" url="https://fegdos-my.sharepoint.com/personal/vytautas_aukstakojis_fegda_lt/Documents/Darbalaukis/Samatos/2023/01/LAKD A5 5683 - 7250 km/"/>
    </mc:Choice>
  </mc:AlternateContent>
  <xr:revisionPtr revIDLastSave="1" documentId="8_{CAD2FA61-20F5-4557-B9A4-45A6B1A54DDC}" xr6:coauthVersionLast="47" xr6:coauthVersionMax="47" xr10:uidLastSave="{1D0530DB-B637-4B7E-8E74-575FCDF26F6C}"/>
  <workbookProtection workbookAlgorithmName="SHA-512" workbookHashValue="FHH4sKgWg5kvXuoVhW3+vJrWRICsIvghvNtOCcdDesS9VPi407znMSHK20fKyeXIwc16b0/PC5sdDh2a4qq5vw==" workbookSaltValue="R/kCh8fjDUQtRepiiuy8hQ==" workbookSpinCount="100000" lockStructure="1"/>
  <bookViews>
    <workbookView xWindow="-28920" yWindow="-60" windowWidth="29040" windowHeight="15720" tabRatio="889" firstSheet="72" activeTab="92" xr2:uid="{00000000-000D-0000-FFFF-FFFF00000000}"/>
  </bookViews>
  <sheets>
    <sheet name="DKŽ_1" sheetId="1" r:id="rId1"/>
    <sheet name="DKŽ_2" sheetId="29" r:id="rId2"/>
    <sheet name="DKŽ_3" sheetId="56" r:id="rId3"/>
    <sheet name="DKŽ_4" sheetId="90" r:id="rId4"/>
    <sheet name="DKŽ_5" sheetId="57" r:id="rId5"/>
    <sheet name="DKŽ_6" sheetId="59" r:id="rId6"/>
    <sheet name="DKŽ_7" sheetId="60" r:id="rId7"/>
    <sheet name="DKŽ_8" sheetId="61" r:id="rId8"/>
    <sheet name="DKŽ_9" sheetId="91" r:id="rId9"/>
    <sheet name="DKŽ_10" sheetId="92" r:id="rId10"/>
    <sheet name="DKŽ_11" sheetId="93" r:id="rId11"/>
    <sheet name="DKŽ_12" sheetId="94" r:id="rId12"/>
    <sheet name="DKŽ_13" sheetId="31" r:id="rId13"/>
    <sheet name="DKŽ_14" sheetId="95" r:id="rId14"/>
    <sheet name="DKŽ_15" sheetId="98" r:id="rId15"/>
    <sheet name="DKŽ_16" sheetId="97" r:id="rId16"/>
    <sheet name="DKŽ_17" sheetId="96" r:id="rId17"/>
    <sheet name="DKŽ_18" sheetId="102" r:id="rId18"/>
    <sheet name="DKŽ_19" sheetId="101" r:id="rId19"/>
    <sheet name="DKŽ_20" sheetId="100" r:id="rId20"/>
    <sheet name="DKŽ_21" sheetId="99" r:id="rId21"/>
    <sheet name="DKŽ_22" sheetId="108" r:id="rId22"/>
    <sheet name="DKŽ_23" sheetId="107" r:id="rId23"/>
    <sheet name="DKŽ_24" sheetId="106" r:id="rId24"/>
    <sheet name="DKŽ_25" sheetId="105" r:id="rId25"/>
    <sheet name="DKŽ_26" sheetId="104" r:id="rId26"/>
    <sheet name="DKŽ_27" sheetId="103" r:id="rId27"/>
    <sheet name="DKŽ_28" sheetId="113" r:id="rId28"/>
    <sheet name="DKŽ_29" sheetId="112" r:id="rId29"/>
    <sheet name="DKŽ_30" sheetId="111" r:id="rId30"/>
    <sheet name="DKŽ_31" sheetId="110" r:id="rId31"/>
    <sheet name="DKŽ_32" sheetId="109" r:id="rId32"/>
    <sheet name="DKŽ_33" sheetId="114" r:id="rId33"/>
    <sheet name="DKŽ_34" sheetId="118" r:id="rId34"/>
    <sheet name="DKŽ_35" sheetId="117" r:id="rId35"/>
    <sheet name="DKŽ_36" sheetId="116" r:id="rId36"/>
    <sheet name="DKŽ_37" sheetId="115" r:id="rId37"/>
    <sheet name="DKŽ_38" sheetId="121" r:id="rId38"/>
    <sheet name="DKŽ_39" sheetId="120" r:id="rId39"/>
    <sheet name="DKŽ_40" sheetId="119" r:id="rId40"/>
    <sheet name="DKŽ_41" sheetId="122" r:id="rId41"/>
    <sheet name="DKŽ_42" sheetId="123" r:id="rId42"/>
    <sheet name="DKŽ_43" sheetId="124" r:id="rId43"/>
    <sheet name="DKŽ_44" sheetId="128" r:id="rId44"/>
    <sheet name="DKŽ_45" sheetId="127" r:id="rId45"/>
    <sheet name="DKŽ_46" sheetId="126" r:id="rId46"/>
    <sheet name="DKŽ_47" sheetId="125" r:id="rId47"/>
    <sheet name="DKŽ_48" sheetId="134" r:id="rId48"/>
    <sheet name="DKŽ_49" sheetId="133" r:id="rId49"/>
    <sheet name="DKŽ_50" sheetId="132" r:id="rId50"/>
    <sheet name="DKŽ_51" sheetId="131" r:id="rId51"/>
    <sheet name="DKŽ_52" sheetId="130" r:id="rId52"/>
    <sheet name="DKŽ_53" sheetId="129" r:id="rId53"/>
    <sheet name="DKŽ_54" sheetId="142" r:id="rId54"/>
    <sheet name="DKŽ_55" sheetId="141" r:id="rId55"/>
    <sheet name="DKŽ_56" sheetId="140" r:id="rId56"/>
    <sheet name="DKŽ_57" sheetId="139" r:id="rId57"/>
    <sheet name="DKŽ_58" sheetId="138" r:id="rId58"/>
    <sheet name="DKŽ_59" sheetId="137" r:id="rId59"/>
    <sheet name="DKŽ_60" sheetId="136" r:id="rId60"/>
    <sheet name="DKŽ_61" sheetId="135" r:id="rId61"/>
    <sheet name="DKŽ_62" sheetId="143" r:id="rId62"/>
    <sheet name="DKŽ_63" sheetId="144" r:id="rId63"/>
    <sheet name="DKŽ_64" sheetId="39" r:id="rId64"/>
    <sheet name="DKŽ_65" sheetId="145" r:id="rId65"/>
    <sheet name="DKŽ_66" sheetId="40" r:id="rId66"/>
    <sheet name="DKŽ_67" sheetId="153" r:id="rId67"/>
    <sheet name="DKŽ_68" sheetId="152" r:id="rId68"/>
    <sheet name="DKŽ_69" sheetId="151" r:id="rId69"/>
    <sheet name="DKŽ_70" sheetId="150" r:id="rId70"/>
    <sheet name="DKŽ_71" sheetId="149" r:id="rId71"/>
    <sheet name="DKŽ_72" sheetId="148" r:id="rId72"/>
    <sheet name="DKŽ_73" sheetId="147" r:id="rId73"/>
    <sheet name="DKŽ_74" sheetId="146" r:id="rId74"/>
    <sheet name="DKŽ_75" sheetId="43" r:id="rId75"/>
    <sheet name="DKŽ_76" sheetId="155" r:id="rId76"/>
    <sheet name="DKŽ_77" sheetId="154" r:id="rId77"/>
    <sheet name="DKŽ_78" sheetId="84" r:id="rId78"/>
    <sheet name="DKŽ_79" sheetId="156" r:id="rId79"/>
    <sheet name="DKŽ_80" sheetId="44" r:id="rId80"/>
    <sheet name="DKŽ_81" sheetId="45" r:id="rId81"/>
    <sheet name="DKŽ_82" sheetId="157" r:id="rId82"/>
    <sheet name="DKŽ_83" sheetId="54" r:id="rId83"/>
    <sheet name="DKŽ_84" sheetId="50" r:id="rId84"/>
    <sheet name="DKŽ_85" sheetId="85" r:id="rId85"/>
    <sheet name="DKŽ_86" sheetId="51" r:id="rId86"/>
    <sheet name="DKŽ_87" sheetId="158" r:id="rId87"/>
    <sheet name="DKŽ_88" sheetId="159" r:id="rId88"/>
    <sheet name="DKŽ_89" sheetId="160" r:id="rId89"/>
    <sheet name="DKŽ_90" sheetId="161" r:id="rId90"/>
    <sheet name="DKŽ_91" sheetId="52" r:id="rId91"/>
    <sheet name="DKŽ_92" sheetId="89" r:id="rId92"/>
    <sheet name="santrauka" sheetId="2" r:id="rId93"/>
  </sheets>
  <definedNames>
    <definedName name="_xlnm.Print_Area" localSheetId="92">santrauka!$A$2:$C$105</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12" i="152" l="1"/>
  <c r="G113" i="152"/>
  <c r="G114" i="152"/>
  <c r="G115" i="152"/>
  <c r="G116" i="152"/>
  <c r="G117" i="152"/>
  <c r="G149" i="148"/>
  <c r="G182" i="152"/>
  <c r="G57" i="85" l="1"/>
  <c r="G7" i="85"/>
  <c r="G37" i="51" l="1"/>
  <c r="G9" i="51"/>
  <c r="G71" i="85"/>
  <c r="G57" i="54" l="1"/>
  <c r="G58" i="54"/>
  <c r="G59" i="54"/>
  <c r="G60" i="54"/>
  <c r="G61" i="54"/>
  <c r="G62" i="54"/>
  <c r="G63" i="54"/>
  <c r="G64" i="54"/>
  <c r="G65" i="54"/>
  <c r="G70" i="85"/>
  <c r="G41" i="44"/>
  <c r="G35" i="51"/>
  <c r="G36" i="51"/>
  <c r="G50" i="138"/>
  <c r="G96" i="124"/>
  <c r="G97" i="124"/>
  <c r="G98" i="124"/>
  <c r="G99" i="124"/>
  <c r="G100" i="124"/>
  <c r="G95" i="124"/>
  <c r="G39" i="103"/>
  <c r="G53" i="105"/>
  <c r="G39" i="105"/>
  <c r="G39" i="106"/>
  <c r="G40" i="106"/>
  <c r="G41" i="106"/>
  <c r="G42" i="106"/>
  <c r="G43" i="106"/>
  <c r="G44" i="106"/>
  <c r="G45" i="106"/>
  <c r="G46" i="106"/>
  <c r="G47" i="106"/>
  <c r="G48" i="106"/>
  <c r="G49" i="106"/>
  <c r="G50" i="106"/>
  <c r="G83" i="107"/>
  <c r="G102" i="159"/>
  <c r="G103" i="159"/>
  <c r="G101" i="159"/>
  <c r="I103" i="159" s="1"/>
  <c r="G74" i="159"/>
  <c r="G75" i="159"/>
  <c r="G76" i="159"/>
  <c r="G77" i="159"/>
  <c r="G78" i="159"/>
  <c r="G79" i="159"/>
  <c r="G80" i="159"/>
  <c r="G81" i="159"/>
  <c r="G28" i="159"/>
  <c r="G172" i="150"/>
  <c r="G179" i="152"/>
  <c r="G34" i="29"/>
  <c r="G10" i="157"/>
  <c r="G82" i="54"/>
  <c r="G83" i="54"/>
  <c r="G171" i="43"/>
  <c r="G28" i="160"/>
  <c r="G55" i="85" l="1"/>
  <c r="G56" i="85"/>
  <c r="G58" i="85"/>
  <c r="G69" i="85"/>
  <c r="G48" i="85"/>
  <c r="G41" i="85"/>
  <c r="G42" i="85"/>
  <c r="G43" i="85"/>
  <c r="G44" i="85"/>
  <c r="G45" i="85"/>
  <c r="G46" i="85"/>
  <c r="G39" i="85"/>
  <c r="G33" i="85"/>
  <c r="G17" i="85"/>
  <c r="G18" i="85"/>
  <c r="G6" i="85"/>
  <c r="G8" i="85"/>
  <c r="G39" i="158"/>
  <c r="G26" i="158"/>
  <c r="G27" i="158"/>
  <c r="G28" i="158"/>
  <c r="G29" i="158"/>
  <c r="G30" i="158"/>
  <c r="G22" i="158"/>
  <c r="G17" i="158"/>
  <c r="G16" i="158"/>
  <c r="G28" i="51"/>
  <c r="G29" i="51"/>
  <c r="G30" i="51"/>
  <c r="G17" i="51"/>
  <c r="G14" i="39" l="1"/>
  <c r="G402" i="43"/>
  <c r="G401" i="43"/>
  <c r="G400" i="43"/>
  <c r="G83" i="159" l="1"/>
  <c r="G84" i="159"/>
  <c r="G85" i="159"/>
  <c r="G86" i="159"/>
  <c r="G87" i="159"/>
  <c r="G88" i="159"/>
  <c r="G89" i="159"/>
  <c r="G90" i="159"/>
  <c r="G91" i="159"/>
  <c r="G92" i="159"/>
  <c r="G69" i="159"/>
  <c r="G70" i="159"/>
  <c r="G95" i="159"/>
  <c r="G96" i="159"/>
  <c r="G65" i="159"/>
  <c r="G66" i="159"/>
  <c r="G67" i="159"/>
  <c r="G68" i="159"/>
  <c r="G93" i="159"/>
  <c r="G94" i="159"/>
  <c r="G97" i="159"/>
  <c r="G59" i="159"/>
  <c r="G55" i="159"/>
  <c r="G56" i="159"/>
  <c r="G57" i="159"/>
  <c r="G58" i="159"/>
  <c r="G60" i="159"/>
  <c r="G61" i="159"/>
  <c r="G62" i="159"/>
  <c r="G63" i="159"/>
  <c r="G64" i="159"/>
  <c r="G71" i="159"/>
  <c r="G46" i="159" l="1"/>
  <c r="G47" i="159"/>
  <c r="G48" i="159"/>
  <c r="G40" i="159"/>
  <c r="G41" i="159"/>
  <c r="G42" i="159"/>
  <c r="G43" i="159"/>
  <c r="G44" i="159"/>
  <c r="G45" i="159"/>
  <c r="G39" i="159"/>
  <c r="G49" i="159"/>
  <c r="G50" i="159"/>
  <c r="G51" i="159"/>
  <c r="G17" i="159"/>
  <c r="G18" i="159"/>
  <c r="G19" i="159"/>
  <c r="G20" i="159"/>
  <c r="G21" i="159"/>
  <c r="G22" i="159"/>
  <c r="G23" i="159"/>
  <c r="G24" i="159"/>
  <c r="G25" i="159"/>
  <c r="G26" i="159"/>
  <c r="G27" i="159"/>
  <c r="G29" i="159"/>
  <c r="G30" i="159"/>
  <c r="G167" i="152"/>
  <c r="G110" i="152"/>
  <c r="G72" i="152"/>
  <c r="G71" i="152"/>
  <c r="G66" i="152"/>
  <c r="G67" i="152"/>
  <c r="G68" i="152"/>
  <c r="G69" i="152"/>
  <c r="G47" i="152"/>
  <c r="G48" i="152"/>
  <c r="G46" i="152"/>
  <c r="G45" i="152"/>
  <c r="G38" i="152"/>
  <c r="G28" i="152"/>
  <c r="G186" i="152"/>
  <c r="G185" i="152"/>
  <c r="G184" i="152"/>
  <c r="G183" i="152"/>
  <c r="G181" i="152"/>
  <c r="G180" i="152"/>
  <c r="G178" i="152"/>
  <c r="G177" i="152"/>
  <c r="G176" i="152"/>
  <c r="G175" i="152"/>
  <c r="G174" i="152"/>
  <c r="G173" i="152"/>
  <c r="G172" i="152"/>
  <c r="G171" i="152"/>
  <c r="G170" i="152"/>
  <c r="G169" i="152"/>
  <c r="G168" i="152"/>
  <c r="G166" i="152"/>
  <c r="G165" i="152"/>
  <c r="G164" i="152"/>
  <c r="G163" i="152"/>
  <c r="G162" i="152"/>
  <c r="G161" i="152"/>
  <c r="G160" i="152"/>
  <c r="G159" i="152"/>
  <c r="G158" i="152"/>
  <c r="G157" i="152"/>
  <c r="G156" i="152"/>
  <c r="G155" i="152"/>
  <c r="G154" i="152"/>
  <c r="G153" i="152"/>
  <c r="G152" i="152"/>
  <c r="G151" i="152"/>
  <c r="G150" i="152"/>
  <c r="G149" i="152"/>
  <c r="G148" i="152"/>
  <c r="G147" i="152"/>
  <c r="G146" i="152"/>
  <c r="G145" i="152"/>
  <c r="G144" i="152"/>
  <c r="G143" i="152"/>
  <c r="G142" i="152"/>
  <c r="G141" i="152"/>
  <c r="G140" i="152"/>
  <c r="G139" i="152"/>
  <c r="G138" i="152"/>
  <c r="G137" i="152"/>
  <c r="G136" i="152"/>
  <c r="G135" i="152"/>
  <c r="G134" i="152"/>
  <c r="G133" i="152"/>
  <c r="G132" i="152"/>
  <c r="G131" i="152"/>
  <c r="G130" i="152"/>
  <c r="G129" i="152"/>
  <c r="G128" i="152"/>
  <c r="G127" i="152"/>
  <c r="G126" i="152"/>
  <c r="G125" i="152"/>
  <c r="G124" i="152"/>
  <c r="G123" i="152"/>
  <c r="G122" i="152"/>
  <c r="G121" i="152"/>
  <c r="G120" i="152"/>
  <c r="G119" i="152"/>
  <c r="G118" i="152"/>
  <c r="G111" i="152"/>
  <c r="G109" i="152"/>
  <c r="G108" i="152"/>
  <c r="G107" i="152"/>
  <c r="G106" i="152"/>
  <c r="G105" i="152"/>
  <c r="G104" i="152"/>
  <c r="G103" i="152"/>
  <c r="G102" i="152"/>
  <c r="G101" i="152"/>
  <c r="G100" i="152"/>
  <c r="G99" i="152"/>
  <c r="G98" i="152"/>
  <c r="G97" i="152"/>
  <c r="G96" i="152"/>
  <c r="G95" i="152"/>
  <c r="G94" i="152"/>
  <c r="G93" i="152"/>
  <c r="G92" i="152"/>
  <c r="G91" i="152"/>
  <c r="G90" i="152"/>
  <c r="G89" i="152"/>
  <c r="G88" i="152"/>
  <c r="G87" i="152"/>
  <c r="G86" i="152"/>
  <c r="G85" i="152"/>
  <c r="G84" i="152"/>
  <c r="G83" i="152"/>
  <c r="G82" i="152"/>
  <c r="G81" i="152"/>
  <c r="G80" i="152"/>
  <c r="G79" i="152"/>
  <c r="G78" i="152"/>
  <c r="G77" i="152"/>
  <c r="G76" i="152"/>
  <c r="G75" i="152"/>
  <c r="G74" i="152"/>
  <c r="G73" i="152"/>
  <c r="G70" i="152"/>
  <c r="G65" i="152"/>
  <c r="G64" i="152"/>
  <c r="G63" i="152"/>
  <c r="G62" i="152"/>
  <c r="G61" i="152"/>
  <c r="G60" i="152"/>
  <c r="G59" i="152"/>
  <c r="G58" i="152"/>
  <c r="G57" i="152"/>
  <c r="G56" i="152"/>
  <c r="G55" i="152"/>
  <c r="G54" i="152"/>
  <c r="G53" i="152"/>
  <c r="G52" i="152"/>
  <c r="G51" i="152"/>
  <c r="G50" i="152"/>
  <c r="G49" i="152"/>
  <c r="G44" i="152"/>
  <c r="G43" i="152"/>
  <c r="G42" i="152"/>
  <c r="G41" i="152"/>
  <c r="G40" i="152"/>
  <c r="G39" i="152"/>
  <c r="G37" i="152"/>
  <c r="G36" i="152"/>
  <c r="G35" i="152"/>
  <c r="G34" i="152"/>
  <c r="G33" i="152"/>
  <c r="G32" i="152"/>
  <c r="G31" i="152"/>
  <c r="G30" i="152"/>
  <c r="G29" i="152"/>
  <c r="G27" i="152"/>
  <c r="G26" i="152"/>
  <c r="G25" i="152"/>
  <c r="G24" i="152"/>
  <c r="G23" i="152"/>
  <c r="G22" i="152"/>
  <c r="G21" i="152"/>
  <c r="G20" i="152"/>
  <c r="G19" i="152"/>
  <c r="G18" i="152"/>
  <c r="G17" i="152"/>
  <c r="G16" i="152"/>
  <c r="G15" i="152"/>
  <c r="G14" i="152"/>
  <c r="G13" i="152"/>
  <c r="G12" i="152"/>
  <c r="G11" i="152"/>
  <c r="G10" i="152"/>
  <c r="G9" i="152"/>
  <c r="G8" i="152"/>
  <c r="G7" i="152"/>
  <c r="G6" i="152"/>
  <c r="G5" i="152"/>
  <c r="G157" i="40"/>
  <c r="G155" i="40"/>
  <c r="G113" i="40"/>
  <c r="G100" i="40"/>
  <c r="G99" i="40"/>
  <c r="G98" i="40"/>
  <c r="G97" i="40"/>
  <c r="G87" i="40"/>
  <c r="G86" i="40"/>
  <c r="G85" i="40"/>
  <c r="G60" i="40"/>
  <c r="G61" i="40"/>
  <c r="G62" i="40"/>
  <c r="G63" i="40"/>
  <c r="G64" i="40"/>
  <c r="G65" i="40"/>
  <c r="G66" i="40"/>
  <c r="G67" i="40"/>
  <c r="G68" i="40"/>
  <c r="G69" i="40"/>
  <c r="G70" i="40"/>
  <c r="G71" i="40"/>
  <c r="G72" i="40"/>
  <c r="G73" i="40"/>
  <c r="G40" i="40"/>
  <c r="G38" i="40"/>
  <c r="G37" i="40"/>
  <c r="G20" i="40"/>
  <c r="I167" i="152" l="1"/>
  <c r="I183" i="152"/>
  <c r="I118" i="152"/>
  <c r="I75" i="152"/>
  <c r="I186" i="152"/>
  <c r="I61" i="152"/>
  <c r="G187" i="152"/>
  <c r="C71" i="2" s="1"/>
  <c r="I16" i="152"/>
  <c r="G11" i="40"/>
  <c r="G12" i="40"/>
  <c r="G13" i="40"/>
  <c r="G14" i="40"/>
  <c r="G7" i="40"/>
  <c r="G32" i="145" l="1"/>
  <c r="G7" i="145" l="1"/>
  <c r="G8" i="145"/>
  <c r="G9" i="145"/>
  <c r="G10" i="145"/>
  <c r="G11" i="145"/>
  <c r="G9" i="156" l="1"/>
  <c r="G10" i="156"/>
  <c r="G11" i="156"/>
  <c r="G12" i="156"/>
  <c r="G13" i="156"/>
  <c r="G144" i="54"/>
  <c r="G143" i="54"/>
  <c r="G142" i="54"/>
  <c r="G141" i="54"/>
  <c r="G140" i="54"/>
  <c r="G139" i="54"/>
  <c r="G138" i="54"/>
  <c r="G137" i="54"/>
  <c r="G136" i="54"/>
  <c r="G135" i="54"/>
  <c r="G134" i="54"/>
  <c r="G133" i="54"/>
  <c r="G132" i="54"/>
  <c r="G131" i="54"/>
  <c r="G130" i="54"/>
  <c r="G129" i="54"/>
  <c r="G115" i="54"/>
  <c r="G116" i="54"/>
  <c r="G117" i="54"/>
  <c r="G118" i="54"/>
  <c r="G119" i="54"/>
  <c r="G120" i="54"/>
  <c r="G121" i="54"/>
  <c r="G122" i="54"/>
  <c r="G123" i="54"/>
  <c r="G124" i="54"/>
  <c r="G125" i="54"/>
  <c r="G126" i="54"/>
  <c r="G127" i="54"/>
  <c r="G101" i="54"/>
  <c r="G102" i="54"/>
  <c r="G103" i="54"/>
  <c r="G104" i="54"/>
  <c r="G105" i="54"/>
  <c r="G106" i="54"/>
  <c r="G107" i="54"/>
  <c r="G108" i="54"/>
  <c r="G109" i="54"/>
  <c r="G110" i="54"/>
  <c r="G111" i="54"/>
  <c r="G112" i="54"/>
  <c r="G113" i="54"/>
  <c r="G114" i="54"/>
  <c r="G100" i="54"/>
  <c r="G92" i="54"/>
  <c r="G93" i="54"/>
  <c r="G94" i="54"/>
  <c r="G41" i="54"/>
  <c r="G42" i="54"/>
  <c r="G43" i="54"/>
  <c r="G44" i="54"/>
  <c r="G45" i="54"/>
  <c r="G46" i="54"/>
  <c r="G47" i="54"/>
  <c r="G48" i="54"/>
  <c r="G49" i="54"/>
  <c r="G50" i="54"/>
  <c r="G27" i="54"/>
  <c r="G28" i="54"/>
  <c r="G29" i="54"/>
  <c r="G30" i="54"/>
  <c r="G31" i="54"/>
  <c r="G32" i="54"/>
  <c r="G33" i="54"/>
  <c r="G34" i="54"/>
  <c r="G35" i="54"/>
  <c r="G36" i="54"/>
  <c r="G37" i="54"/>
  <c r="G38" i="54"/>
  <c r="G39" i="54"/>
  <c r="G40" i="54"/>
  <c r="G59" i="85"/>
  <c r="G60" i="85"/>
  <c r="G61" i="85"/>
  <c r="G62" i="85"/>
  <c r="G28" i="85"/>
  <c r="G29" i="85"/>
  <c r="G30" i="85"/>
  <c r="G31" i="85"/>
  <c r="G32" i="85"/>
  <c r="G51" i="155"/>
  <c r="G52" i="155"/>
  <c r="G53" i="155"/>
  <c r="G54" i="155"/>
  <c r="G55" i="155"/>
  <c r="G56" i="155"/>
  <c r="G57" i="155"/>
  <c r="G58" i="155"/>
  <c r="G59" i="155"/>
  <c r="G60" i="155"/>
  <c r="G61" i="155"/>
  <c r="G62" i="155"/>
  <c r="G63" i="155"/>
  <c r="G64" i="155"/>
  <c r="G44" i="155"/>
  <c r="G45" i="155"/>
  <c r="G46" i="155"/>
  <c r="G47" i="155"/>
  <c r="G38" i="155"/>
  <c r="G39" i="155"/>
  <c r="G36" i="155"/>
  <c r="G37" i="155"/>
  <c r="G40" i="155"/>
  <c r="G41" i="155"/>
  <c r="G33" i="155"/>
  <c r="G34" i="155"/>
  <c r="G35" i="155"/>
  <c r="G42" i="155"/>
  <c r="G43" i="155"/>
  <c r="G26" i="155"/>
  <c r="G27" i="155"/>
  <c r="G9" i="155"/>
  <c r="G8" i="155"/>
  <c r="G118" i="146"/>
  <c r="G106" i="146"/>
  <c r="I144" i="54" l="1"/>
  <c r="I139" i="54"/>
  <c r="G7" i="146"/>
  <c r="G135" i="146"/>
  <c r="I135" i="146" s="1"/>
  <c r="G134" i="146"/>
  <c r="G133" i="146"/>
  <c r="G132" i="146"/>
  <c r="G131" i="146"/>
  <c r="G130" i="146"/>
  <c r="G129" i="146"/>
  <c r="G128" i="146"/>
  <c r="G127" i="146"/>
  <c r="G126" i="146"/>
  <c r="G125" i="146"/>
  <c r="G124" i="146"/>
  <c r="G123" i="146"/>
  <c r="G122" i="146"/>
  <c r="G121" i="146"/>
  <c r="G120" i="146"/>
  <c r="G119" i="146"/>
  <c r="G117" i="146"/>
  <c r="G116" i="146"/>
  <c r="G115" i="146"/>
  <c r="G114" i="146"/>
  <c r="G113" i="146"/>
  <c r="G112" i="146"/>
  <c r="G111" i="146"/>
  <c r="G110" i="146"/>
  <c r="G109" i="146"/>
  <c r="G108" i="146"/>
  <c r="G107" i="146"/>
  <c r="G105" i="146"/>
  <c r="G104" i="146"/>
  <c r="G103" i="146"/>
  <c r="G102" i="146"/>
  <c r="G101" i="146"/>
  <c r="G100" i="146"/>
  <c r="G99" i="146"/>
  <c r="G98" i="146"/>
  <c r="G97" i="146"/>
  <c r="G96" i="146"/>
  <c r="G95" i="146"/>
  <c r="G94" i="146"/>
  <c r="G93" i="146"/>
  <c r="G92" i="146"/>
  <c r="G91" i="146"/>
  <c r="G90" i="146"/>
  <c r="G89" i="146"/>
  <c r="G88" i="146"/>
  <c r="G87" i="146"/>
  <c r="G86" i="146"/>
  <c r="G85" i="146"/>
  <c r="G84" i="146"/>
  <c r="G83" i="146"/>
  <c r="G82" i="146"/>
  <c r="G81" i="146"/>
  <c r="G80" i="146"/>
  <c r="G79" i="146"/>
  <c r="G78" i="146"/>
  <c r="G77" i="146"/>
  <c r="G76" i="146"/>
  <c r="G75" i="146"/>
  <c r="G74" i="146"/>
  <c r="G73" i="146"/>
  <c r="G72" i="146"/>
  <c r="G71" i="146"/>
  <c r="G70" i="146"/>
  <c r="G69" i="146"/>
  <c r="G68" i="146"/>
  <c r="G67" i="146"/>
  <c r="G66" i="146"/>
  <c r="G65" i="146"/>
  <c r="G64" i="146"/>
  <c r="G63" i="146"/>
  <c r="G62" i="146"/>
  <c r="G61" i="146"/>
  <c r="G60" i="146"/>
  <c r="G59" i="146"/>
  <c r="G58" i="146"/>
  <c r="G57" i="146"/>
  <c r="G56" i="146"/>
  <c r="G55" i="146"/>
  <c r="G54" i="146"/>
  <c r="G53" i="146"/>
  <c r="G52" i="146"/>
  <c r="G51" i="146"/>
  <c r="G50" i="146"/>
  <c r="G49" i="146"/>
  <c r="G48" i="146"/>
  <c r="G47" i="146"/>
  <c r="G46" i="146"/>
  <c r="G45" i="146"/>
  <c r="G44" i="146"/>
  <c r="G43" i="146"/>
  <c r="G42" i="146"/>
  <c r="G41" i="146"/>
  <c r="G40" i="146"/>
  <c r="G39" i="146"/>
  <c r="G38" i="146"/>
  <c r="G37" i="146"/>
  <c r="G36" i="146"/>
  <c r="G35" i="146"/>
  <c r="G34" i="146"/>
  <c r="G33" i="146"/>
  <c r="G32" i="146"/>
  <c r="G31" i="146"/>
  <c r="G30" i="146"/>
  <c r="G29" i="146"/>
  <c r="G28" i="146"/>
  <c r="G27" i="146"/>
  <c r="G26" i="146"/>
  <c r="G25" i="146"/>
  <c r="G24" i="146"/>
  <c r="G23" i="146"/>
  <c r="G22" i="146"/>
  <c r="G21" i="146"/>
  <c r="G20" i="146"/>
  <c r="G19" i="146"/>
  <c r="G18" i="146"/>
  <c r="G17" i="146"/>
  <c r="G16" i="146"/>
  <c r="G15" i="146"/>
  <c r="G14" i="146"/>
  <c r="G13" i="146"/>
  <c r="G12" i="146"/>
  <c r="G11" i="146"/>
  <c r="G10" i="146"/>
  <c r="G9" i="146"/>
  <c r="G8" i="146"/>
  <c r="G6" i="146"/>
  <c r="G5" i="146"/>
  <c r="I8" i="146" l="1"/>
  <c r="I82" i="146"/>
  <c r="I116" i="146"/>
  <c r="I134" i="146"/>
  <c r="I66" i="146"/>
  <c r="G136" i="146"/>
  <c r="C77" i="2" s="1"/>
  <c r="G117" i="147"/>
  <c r="G6" i="147" l="1"/>
  <c r="G134" i="147" l="1"/>
  <c r="I134" i="147" s="1"/>
  <c r="G133" i="147"/>
  <c r="G132" i="147"/>
  <c r="G131" i="147"/>
  <c r="G130" i="147"/>
  <c r="G129" i="147"/>
  <c r="G128" i="147"/>
  <c r="G127" i="147"/>
  <c r="G126" i="147"/>
  <c r="G125" i="147"/>
  <c r="G124" i="147"/>
  <c r="G123" i="147"/>
  <c r="G122" i="147"/>
  <c r="G121" i="147"/>
  <c r="G120" i="147"/>
  <c r="G119" i="147"/>
  <c r="G118" i="147"/>
  <c r="G116" i="147"/>
  <c r="G115" i="147"/>
  <c r="G114" i="147"/>
  <c r="G113" i="147"/>
  <c r="G112" i="147"/>
  <c r="G111" i="147"/>
  <c r="G110" i="147"/>
  <c r="G109" i="147"/>
  <c r="G108" i="147"/>
  <c r="G107" i="147"/>
  <c r="G106" i="147"/>
  <c r="G105" i="147"/>
  <c r="G104" i="147"/>
  <c r="G103" i="147"/>
  <c r="G102" i="147"/>
  <c r="G101" i="147"/>
  <c r="G100" i="147"/>
  <c r="G99" i="147"/>
  <c r="G98" i="147"/>
  <c r="G97" i="147"/>
  <c r="G96" i="147"/>
  <c r="G95" i="147"/>
  <c r="G94" i="147"/>
  <c r="G93" i="147"/>
  <c r="G92" i="147"/>
  <c r="G91" i="147"/>
  <c r="G90" i="147"/>
  <c r="G89" i="147"/>
  <c r="G88" i="147"/>
  <c r="G87" i="147"/>
  <c r="G86" i="147"/>
  <c r="G85" i="147"/>
  <c r="G84" i="147"/>
  <c r="G83" i="147"/>
  <c r="G82" i="147"/>
  <c r="G81" i="147"/>
  <c r="G80" i="147"/>
  <c r="G79" i="147"/>
  <c r="G78" i="147"/>
  <c r="G77" i="147"/>
  <c r="G76" i="147"/>
  <c r="G75" i="147"/>
  <c r="G74" i="147"/>
  <c r="G73" i="147"/>
  <c r="G72" i="147"/>
  <c r="G71" i="147"/>
  <c r="G70" i="147"/>
  <c r="G69" i="147"/>
  <c r="G68" i="147"/>
  <c r="G67" i="147"/>
  <c r="G66" i="147"/>
  <c r="G65" i="147"/>
  <c r="G64" i="147"/>
  <c r="G63" i="147"/>
  <c r="G62" i="147"/>
  <c r="G61" i="147"/>
  <c r="G60" i="147"/>
  <c r="G59" i="147"/>
  <c r="G58" i="147"/>
  <c r="G57" i="147"/>
  <c r="G56" i="147"/>
  <c r="G55" i="147"/>
  <c r="G54" i="147"/>
  <c r="G53" i="147"/>
  <c r="G52" i="147"/>
  <c r="G51" i="147"/>
  <c r="G50" i="147"/>
  <c r="G49" i="147"/>
  <c r="G48" i="147"/>
  <c r="G47" i="147"/>
  <c r="G46" i="147"/>
  <c r="G45" i="147"/>
  <c r="G44" i="147"/>
  <c r="G43" i="147"/>
  <c r="G42" i="147"/>
  <c r="G41" i="147"/>
  <c r="G40" i="147"/>
  <c r="G39" i="147"/>
  <c r="G38" i="147"/>
  <c r="G37" i="147"/>
  <c r="G36" i="147"/>
  <c r="G35" i="147"/>
  <c r="G34" i="147"/>
  <c r="G33" i="147"/>
  <c r="G32" i="147"/>
  <c r="G31" i="147"/>
  <c r="G30" i="147"/>
  <c r="G29" i="147"/>
  <c r="G28" i="147"/>
  <c r="G27" i="147"/>
  <c r="G26" i="147"/>
  <c r="G25" i="147"/>
  <c r="G24" i="147"/>
  <c r="G23" i="147"/>
  <c r="G22" i="147"/>
  <c r="G21" i="147"/>
  <c r="G20" i="147"/>
  <c r="G19" i="147"/>
  <c r="G18" i="147"/>
  <c r="G17" i="147"/>
  <c r="G16" i="147"/>
  <c r="G15" i="147"/>
  <c r="G14" i="147"/>
  <c r="G13" i="147"/>
  <c r="G12" i="147"/>
  <c r="G11" i="147"/>
  <c r="G10" i="147"/>
  <c r="G9" i="147"/>
  <c r="G8" i="147"/>
  <c r="G7" i="147"/>
  <c r="G5" i="147"/>
  <c r="G165" i="148"/>
  <c r="I66" i="147" l="1"/>
  <c r="G135" i="147"/>
  <c r="C76" i="2" s="1"/>
  <c r="I82" i="147"/>
  <c r="I115" i="147"/>
  <c r="I133" i="147"/>
  <c r="I8" i="147"/>
  <c r="G137" i="148"/>
  <c r="G138" i="148"/>
  <c r="G120" i="148"/>
  <c r="G102" i="148"/>
  <c r="G101" i="148"/>
  <c r="G26" i="148" l="1"/>
  <c r="G25" i="148"/>
  <c r="G24" i="148"/>
  <c r="G23" i="148"/>
  <c r="G27" i="148"/>
  <c r="G28" i="148"/>
  <c r="G9" i="148"/>
  <c r="G10" i="148"/>
  <c r="G11" i="148"/>
  <c r="G12" i="148"/>
  <c r="G13" i="148"/>
  <c r="G14" i="148"/>
  <c r="G15" i="148"/>
  <c r="G16" i="148"/>
  <c r="G17" i="148"/>
  <c r="G18" i="148"/>
  <c r="G19" i="148"/>
  <c r="G20" i="148"/>
  <c r="G21" i="148"/>
  <c r="G22" i="148"/>
  <c r="G29" i="148"/>
  <c r="G30" i="148"/>
  <c r="G31" i="148"/>
  <c r="G32" i="148"/>
  <c r="G33" i="148"/>
  <c r="G34" i="148"/>
  <c r="G8" i="148"/>
  <c r="G167" i="148"/>
  <c r="I167" i="148" s="1"/>
  <c r="G166" i="148"/>
  <c r="G164" i="148"/>
  <c r="G163" i="148"/>
  <c r="G162" i="148"/>
  <c r="G161" i="148"/>
  <c r="G160" i="148"/>
  <c r="G159" i="148"/>
  <c r="G158" i="148"/>
  <c r="G157" i="148"/>
  <c r="G156" i="148"/>
  <c r="G155" i="148"/>
  <c r="G154" i="148"/>
  <c r="G153" i="148"/>
  <c r="G152" i="148"/>
  <c r="G151" i="148"/>
  <c r="G150" i="148"/>
  <c r="G148" i="148"/>
  <c r="G147" i="148"/>
  <c r="G146" i="148"/>
  <c r="G145" i="148"/>
  <c r="G144" i="148"/>
  <c r="G143" i="148"/>
  <c r="G142" i="148"/>
  <c r="G141" i="148"/>
  <c r="G140" i="148"/>
  <c r="G139" i="148"/>
  <c r="G136" i="148"/>
  <c r="G135" i="148"/>
  <c r="G134" i="148"/>
  <c r="G133" i="148"/>
  <c r="G132" i="148"/>
  <c r="G131" i="148"/>
  <c r="G130" i="148"/>
  <c r="G129" i="148"/>
  <c r="G128" i="148"/>
  <c r="G127" i="148"/>
  <c r="G126" i="148"/>
  <c r="G125" i="148"/>
  <c r="G124" i="148"/>
  <c r="G123" i="148"/>
  <c r="G122" i="148"/>
  <c r="G121" i="148"/>
  <c r="G119" i="148"/>
  <c r="G118" i="148"/>
  <c r="G117" i="148"/>
  <c r="G116" i="148"/>
  <c r="G115" i="148"/>
  <c r="G114" i="148"/>
  <c r="G113" i="148"/>
  <c r="G112" i="148"/>
  <c r="G111" i="148"/>
  <c r="G110" i="148"/>
  <c r="G109" i="148"/>
  <c r="G108" i="148"/>
  <c r="G107" i="148"/>
  <c r="G106" i="148"/>
  <c r="G105" i="148"/>
  <c r="G104" i="148"/>
  <c r="G103" i="148"/>
  <c r="G100" i="148"/>
  <c r="G99" i="148"/>
  <c r="G98" i="148"/>
  <c r="G97" i="148"/>
  <c r="G96" i="148"/>
  <c r="G95" i="148"/>
  <c r="G94" i="148"/>
  <c r="G93" i="148"/>
  <c r="G92" i="148"/>
  <c r="G91" i="148"/>
  <c r="G90" i="148"/>
  <c r="G89" i="148"/>
  <c r="G88" i="148"/>
  <c r="G87" i="148"/>
  <c r="G86" i="148"/>
  <c r="G85" i="148"/>
  <c r="G84" i="148"/>
  <c r="G83" i="148"/>
  <c r="G82" i="148"/>
  <c r="G81" i="148"/>
  <c r="G80" i="148"/>
  <c r="G79" i="148"/>
  <c r="G78" i="148"/>
  <c r="G77" i="148"/>
  <c r="G76" i="148"/>
  <c r="G75" i="148"/>
  <c r="G74" i="148"/>
  <c r="G73" i="148"/>
  <c r="G72" i="148"/>
  <c r="G71" i="148"/>
  <c r="G70" i="148"/>
  <c r="G69" i="148"/>
  <c r="G68" i="148"/>
  <c r="G67" i="148"/>
  <c r="G66" i="148"/>
  <c r="G65" i="148"/>
  <c r="G64" i="148"/>
  <c r="G63" i="148"/>
  <c r="G62" i="148"/>
  <c r="G61" i="148"/>
  <c r="G60" i="148"/>
  <c r="G59" i="148"/>
  <c r="G58" i="148"/>
  <c r="G57" i="148"/>
  <c r="G56" i="148"/>
  <c r="G55" i="148"/>
  <c r="G54" i="148"/>
  <c r="G53" i="148"/>
  <c r="G52" i="148"/>
  <c r="G51" i="148"/>
  <c r="G50" i="148"/>
  <c r="G49" i="148"/>
  <c r="G48" i="148"/>
  <c r="G47" i="148"/>
  <c r="G46" i="148"/>
  <c r="G45" i="148"/>
  <c r="G44" i="148"/>
  <c r="G43" i="148"/>
  <c r="G42" i="148"/>
  <c r="G41" i="148"/>
  <c r="G40" i="148"/>
  <c r="G39" i="148"/>
  <c r="G38" i="148"/>
  <c r="G37" i="148"/>
  <c r="G36" i="148"/>
  <c r="G35" i="148"/>
  <c r="G7" i="148"/>
  <c r="G6" i="148"/>
  <c r="G5" i="148"/>
  <c r="G131" i="153"/>
  <c r="G130" i="153"/>
  <c r="I34" i="148" l="1"/>
  <c r="I95" i="148"/>
  <c r="G168" i="148"/>
  <c r="C75" i="2" s="1"/>
  <c r="I113" i="148"/>
  <c r="I147" i="148"/>
  <c r="I7" i="148"/>
  <c r="I166" i="148"/>
  <c r="G80" i="153"/>
  <c r="G79" i="153"/>
  <c r="G77" i="153"/>
  <c r="G62" i="153"/>
  <c r="G63" i="153"/>
  <c r="G64" i="153"/>
  <c r="G65" i="153"/>
  <c r="G56" i="153"/>
  <c r="G57" i="153"/>
  <c r="G58" i="153"/>
  <c r="G59" i="153"/>
  <c r="G48" i="153" l="1"/>
  <c r="G49" i="153"/>
  <c r="G50" i="153"/>
  <c r="G51" i="153"/>
  <c r="G47" i="153"/>
  <c r="G46" i="153"/>
  <c r="G45" i="153"/>
  <c r="G41" i="153"/>
  <c r="G36" i="153"/>
  <c r="G37" i="153"/>
  <c r="G38" i="153"/>
  <c r="G39" i="153"/>
  <c r="G34" i="153"/>
  <c r="G35" i="153"/>
  <c r="G30" i="153"/>
  <c r="G31" i="153"/>
  <c r="G32" i="153"/>
  <c r="G33" i="153"/>
  <c r="G26" i="153"/>
  <c r="G27" i="153"/>
  <c r="G28" i="153"/>
  <c r="G29" i="153"/>
  <c r="G25" i="153"/>
  <c r="G24" i="153"/>
  <c r="G23" i="153"/>
  <c r="G22" i="153"/>
  <c r="G20" i="153"/>
  <c r="G21" i="153"/>
  <c r="G40" i="153"/>
  <c r="G42" i="153"/>
  <c r="G43" i="153"/>
  <c r="G44" i="153"/>
  <c r="G16" i="153"/>
  <c r="G10" i="153"/>
  <c r="G136" i="153"/>
  <c r="I136" i="153" s="1"/>
  <c r="G135" i="153"/>
  <c r="G134" i="153"/>
  <c r="G133" i="153"/>
  <c r="G132" i="153"/>
  <c r="G129" i="153"/>
  <c r="G128" i="153"/>
  <c r="G127" i="153"/>
  <c r="G126" i="153"/>
  <c r="G125" i="153"/>
  <c r="G124" i="153"/>
  <c r="G123" i="153"/>
  <c r="G122" i="153"/>
  <c r="G121" i="153"/>
  <c r="G120" i="153"/>
  <c r="G119" i="153"/>
  <c r="G118" i="153"/>
  <c r="G117" i="153"/>
  <c r="G116" i="153"/>
  <c r="G115" i="153"/>
  <c r="G114" i="153"/>
  <c r="G113" i="153"/>
  <c r="G112" i="153"/>
  <c r="G111" i="153"/>
  <c r="G110" i="153"/>
  <c r="G109" i="153"/>
  <c r="G108" i="153"/>
  <c r="G107" i="153"/>
  <c r="G106" i="153"/>
  <c r="G105" i="153"/>
  <c r="G104" i="153"/>
  <c r="G103" i="153"/>
  <c r="G102" i="153"/>
  <c r="G101" i="153"/>
  <c r="G100" i="153"/>
  <c r="G99" i="153"/>
  <c r="G98" i="153"/>
  <c r="G97" i="153"/>
  <c r="G96" i="153"/>
  <c r="G95" i="153"/>
  <c r="G94" i="153"/>
  <c r="G93" i="153"/>
  <c r="G92" i="153"/>
  <c r="G91" i="153"/>
  <c r="G90" i="153"/>
  <c r="G89" i="153"/>
  <c r="G88" i="153"/>
  <c r="G87" i="153"/>
  <c r="G86" i="153"/>
  <c r="G85" i="153"/>
  <c r="G84" i="153"/>
  <c r="G83" i="153"/>
  <c r="G82" i="153"/>
  <c r="G81" i="153"/>
  <c r="G78" i="153"/>
  <c r="G76" i="153"/>
  <c r="G75" i="153"/>
  <c r="G74" i="153"/>
  <c r="G73" i="153"/>
  <c r="G72" i="153"/>
  <c r="G71" i="153"/>
  <c r="G70" i="153"/>
  <c r="G69" i="153"/>
  <c r="G68" i="153"/>
  <c r="G67" i="153"/>
  <c r="G66" i="153"/>
  <c r="G61" i="153"/>
  <c r="G60" i="153"/>
  <c r="G55" i="153"/>
  <c r="G54" i="153"/>
  <c r="G53" i="153"/>
  <c r="G52" i="153"/>
  <c r="G19" i="153"/>
  <c r="G18" i="153"/>
  <c r="G17" i="153"/>
  <c r="G15" i="153"/>
  <c r="G14" i="153"/>
  <c r="G13" i="153"/>
  <c r="G12" i="153"/>
  <c r="G11" i="153"/>
  <c r="G9" i="153"/>
  <c r="G8" i="153"/>
  <c r="G7" i="153"/>
  <c r="G6" i="153"/>
  <c r="G5" i="153"/>
  <c r="G386" i="151"/>
  <c r="G380" i="151"/>
  <c r="G381" i="151"/>
  <c r="G372" i="151"/>
  <c r="G358" i="151"/>
  <c r="G359" i="151"/>
  <c r="G360" i="151"/>
  <c r="G361" i="151"/>
  <c r="G362" i="151"/>
  <c r="G363" i="151"/>
  <c r="G366" i="151"/>
  <c r="G365" i="151"/>
  <c r="G357" i="151"/>
  <c r="G355" i="151"/>
  <c r="G356" i="151"/>
  <c r="G369" i="151"/>
  <c r="G368" i="151"/>
  <c r="G367" i="151"/>
  <c r="G364" i="151"/>
  <c r="G354" i="151"/>
  <c r="G353" i="151"/>
  <c r="G352" i="151"/>
  <c r="G351" i="151"/>
  <c r="G350" i="151"/>
  <c r="G349" i="151"/>
  <c r="G348" i="151"/>
  <c r="G347" i="151"/>
  <c r="G346" i="151"/>
  <c r="G345" i="151"/>
  <c r="G344" i="151"/>
  <c r="G343" i="151"/>
  <c r="G342" i="151"/>
  <c r="G341" i="151"/>
  <c r="G340" i="151"/>
  <c r="G339" i="151"/>
  <c r="G338" i="151"/>
  <c r="G337" i="151"/>
  <c r="G336" i="151"/>
  <c r="G329" i="151"/>
  <c r="G309" i="151"/>
  <c r="G308" i="151"/>
  <c r="G307" i="151"/>
  <c r="G306" i="151"/>
  <c r="G305" i="151"/>
  <c r="G304" i="151"/>
  <c r="G303" i="151"/>
  <c r="G302" i="151"/>
  <c r="G301" i="151"/>
  <c r="G300" i="151"/>
  <c r="G299" i="151"/>
  <c r="G298" i="151"/>
  <c r="G297" i="151"/>
  <c r="G296" i="151"/>
  <c r="G295" i="151"/>
  <c r="G294" i="151"/>
  <c r="G293" i="151"/>
  <c r="G292" i="151"/>
  <c r="G291" i="151"/>
  <c r="G290" i="151"/>
  <c r="G289" i="151"/>
  <c r="G288" i="151"/>
  <c r="G287" i="151"/>
  <c r="G286" i="151"/>
  <c r="G285" i="151"/>
  <c r="G284" i="151"/>
  <c r="G283" i="151"/>
  <c r="G282" i="151"/>
  <c r="G281" i="151"/>
  <c r="G280" i="151"/>
  <c r="G279" i="151"/>
  <c r="G278" i="151"/>
  <c r="G277" i="151"/>
  <c r="G276" i="151"/>
  <c r="G275" i="151"/>
  <c r="G274" i="151"/>
  <c r="G273" i="151"/>
  <c r="G272" i="151"/>
  <c r="G271" i="151"/>
  <c r="G270" i="151"/>
  <c r="G269" i="151"/>
  <c r="G268" i="151"/>
  <c r="G267" i="151"/>
  <c r="G266" i="151"/>
  <c r="G265" i="151"/>
  <c r="G264" i="151"/>
  <c r="G263" i="151"/>
  <c r="G262" i="151"/>
  <c r="G261" i="151"/>
  <c r="G260" i="151"/>
  <c r="G259" i="151"/>
  <c r="G258" i="151"/>
  <c r="G257" i="151"/>
  <c r="G256" i="151"/>
  <c r="G255" i="151"/>
  <c r="G254" i="151"/>
  <c r="G253" i="151"/>
  <c r="G252" i="151"/>
  <c r="G251" i="151"/>
  <c r="G250" i="151"/>
  <c r="G249" i="151"/>
  <c r="G248" i="151"/>
  <c r="G247" i="151"/>
  <c r="G246" i="151"/>
  <c r="G245" i="151"/>
  <c r="G244" i="151"/>
  <c r="G243" i="151"/>
  <c r="G242" i="151"/>
  <c r="G241" i="151"/>
  <c r="G240" i="151"/>
  <c r="G232" i="151"/>
  <c r="G229" i="151"/>
  <c r="G230" i="151"/>
  <c r="G231" i="151"/>
  <c r="G239" i="151"/>
  <c r="G238" i="151"/>
  <c r="G237" i="151"/>
  <c r="G236" i="151"/>
  <c r="G235" i="151"/>
  <c r="G234" i="151"/>
  <c r="G233" i="151"/>
  <c r="G228" i="151"/>
  <c r="G203" i="151"/>
  <c r="G202" i="151"/>
  <c r="G191" i="151"/>
  <c r="G192" i="151"/>
  <c r="G186" i="151"/>
  <c r="G227" i="151"/>
  <c r="G226" i="151"/>
  <c r="G225" i="151"/>
  <c r="G224" i="151"/>
  <c r="G223" i="151"/>
  <c r="G222" i="151"/>
  <c r="G221" i="151"/>
  <c r="G220" i="151"/>
  <c r="G219" i="151"/>
  <c r="G218" i="151"/>
  <c r="G217" i="151"/>
  <c r="G216" i="151"/>
  <c r="G215" i="151"/>
  <c r="G214" i="151"/>
  <c r="G213" i="151"/>
  <c r="G212" i="151"/>
  <c r="G211" i="151"/>
  <c r="G210" i="151"/>
  <c r="G209" i="151"/>
  <c r="G208" i="151"/>
  <c r="G207" i="151"/>
  <c r="G206" i="151"/>
  <c r="G205" i="151"/>
  <c r="G204" i="151"/>
  <c r="G201" i="151"/>
  <c r="G200" i="151"/>
  <c r="G199" i="151"/>
  <c r="G198" i="151"/>
  <c r="G197" i="151"/>
  <c r="G196" i="151"/>
  <c r="G195" i="151"/>
  <c r="G194" i="151"/>
  <c r="G193" i="151"/>
  <c r="G190" i="151"/>
  <c r="G189" i="151"/>
  <c r="G188" i="151"/>
  <c r="G187" i="151"/>
  <c r="G157" i="151"/>
  <c r="G158" i="151"/>
  <c r="G159" i="151"/>
  <c r="G160" i="151"/>
  <c r="G161" i="151"/>
  <c r="G162" i="151"/>
  <c r="G163" i="151"/>
  <c r="G164" i="151"/>
  <c r="G165" i="151"/>
  <c r="G166" i="151"/>
  <c r="G167" i="151"/>
  <c r="G168" i="151"/>
  <c r="G169" i="151"/>
  <c r="G170" i="151"/>
  <c r="G128" i="151"/>
  <c r="G109" i="151"/>
  <c r="G110" i="151"/>
  <c r="G111" i="151"/>
  <c r="G112" i="151"/>
  <c r="G113" i="151"/>
  <c r="G114" i="151"/>
  <c r="G115" i="151"/>
  <c r="G116" i="151"/>
  <c r="G117" i="151"/>
  <c r="G118" i="151"/>
  <c r="G62" i="151"/>
  <c r="G63" i="151"/>
  <c r="G64" i="151"/>
  <c r="G65" i="151"/>
  <c r="G66" i="151"/>
  <c r="G67" i="151"/>
  <c r="G42" i="151"/>
  <c r="I69" i="153" l="1"/>
  <c r="I85" i="153"/>
  <c r="G137" i="153"/>
  <c r="C70" i="2" s="1"/>
  <c r="I118" i="153"/>
  <c r="I135" i="153"/>
  <c r="I7" i="153"/>
  <c r="I369" i="151"/>
  <c r="I309" i="151"/>
  <c r="I274" i="151"/>
  <c r="I239" i="151"/>
  <c r="I227" i="151"/>
  <c r="G27" i="151"/>
  <c r="G388" i="151" l="1"/>
  <c r="I388" i="151" s="1"/>
  <c r="G387" i="151"/>
  <c r="G385" i="151"/>
  <c r="G384" i="151"/>
  <c r="G383" i="151"/>
  <c r="G382" i="151"/>
  <c r="G379" i="151"/>
  <c r="G378" i="151"/>
  <c r="G377" i="151"/>
  <c r="G376" i="151"/>
  <c r="G375" i="151"/>
  <c r="G374" i="151"/>
  <c r="G373" i="151"/>
  <c r="G371" i="151"/>
  <c r="G370" i="151"/>
  <c r="G335" i="151"/>
  <c r="G334" i="151"/>
  <c r="G333" i="151"/>
  <c r="G332" i="151"/>
  <c r="G331" i="151"/>
  <c r="G330" i="151"/>
  <c r="G328" i="151"/>
  <c r="G327" i="151"/>
  <c r="G326" i="151"/>
  <c r="G325" i="151"/>
  <c r="G324" i="151"/>
  <c r="G323" i="151"/>
  <c r="G322" i="151"/>
  <c r="G321" i="151"/>
  <c r="G320" i="151"/>
  <c r="G319" i="151"/>
  <c r="G318" i="151"/>
  <c r="G317" i="151"/>
  <c r="G316" i="151"/>
  <c r="G315" i="151"/>
  <c r="G314" i="151"/>
  <c r="G313" i="151"/>
  <c r="G312" i="151"/>
  <c r="G311" i="151"/>
  <c r="G310" i="151"/>
  <c r="G185" i="151"/>
  <c r="G184" i="151"/>
  <c r="G183" i="151"/>
  <c r="G182" i="151"/>
  <c r="G181" i="151"/>
  <c r="G180" i="151"/>
  <c r="G179" i="151"/>
  <c r="G178" i="151"/>
  <c r="G177" i="151"/>
  <c r="G176" i="151"/>
  <c r="G175" i="151"/>
  <c r="G174" i="151"/>
  <c r="G173" i="151"/>
  <c r="G172" i="151"/>
  <c r="G171" i="151"/>
  <c r="G156" i="151"/>
  <c r="G155" i="151"/>
  <c r="G154" i="151"/>
  <c r="G153" i="151"/>
  <c r="G152" i="151"/>
  <c r="G151" i="151"/>
  <c r="G150" i="151"/>
  <c r="G149" i="151"/>
  <c r="G148" i="151"/>
  <c r="G147" i="151"/>
  <c r="G146" i="151"/>
  <c r="G145" i="151"/>
  <c r="G144" i="151"/>
  <c r="G143" i="151"/>
  <c r="G142" i="151"/>
  <c r="G141" i="151"/>
  <c r="G140" i="151"/>
  <c r="G139" i="151"/>
  <c r="G138" i="151"/>
  <c r="G137" i="151"/>
  <c r="G136" i="151"/>
  <c r="G135" i="151"/>
  <c r="G134" i="151"/>
  <c r="G133" i="151"/>
  <c r="G132" i="151"/>
  <c r="G131" i="151"/>
  <c r="G130" i="151"/>
  <c r="G129" i="151"/>
  <c r="G127" i="151"/>
  <c r="G126" i="151"/>
  <c r="G125" i="151"/>
  <c r="G124" i="151"/>
  <c r="G123" i="151"/>
  <c r="G122" i="151"/>
  <c r="G121" i="151"/>
  <c r="G120" i="151"/>
  <c r="G119" i="151"/>
  <c r="G108" i="151"/>
  <c r="G107" i="151"/>
  <c r="G106" i="151"/>
  <c r="G105" i="151"/>
  <c r="G104" i="151"/>
  <c r="G103" i="151"/>
  <c r="G102" i="151"/>
  <c r="G101" i="151"/>
  <c r="G100" i="151"/>
  <c r="G99" i="151"/>
  <c r="G98" i="151"/>
  <c r="G97" i="151"/>
  <c r="G96" i="151"/>
  <c r="G95" i="151"/>
  <c r="G94" i="151"/>
  <c r="G93" i="151"/>
  <c r="G92" i="151"/>
  <c r="G91" i="151"/>
  <c r="G90" i="151"/>
  <c r="G89" i="151"/>
  <c r="G88" i="151"/>
  <c r="G87" i="151"/>
  <c r="G86" i="151"/>
  <c r="G85" i="151"/>
  <c r="G84" i="151"/>
  <c r="G83" i="151"/>
  <c r="G82" i="151"/>
  <c r="G81" i="151"/>
  <c r="G80" i="151"/>
  <c r="G79" i="151"/>
  <c r="G78" i="151"/>
  <c r="G77" i="151"/>
  <c r="G76" i="151"/>
  <c r="G75" i="151"/>
  <c r="G74" i="151"/>
  <c r="G73" i="151"/>
  <c r="G72" i="151"/>
  <c r="G71" i="151"/>
  <c r="G70" i="151"/>
  <c r="G69" i="151"/>
  <c r="G68" i="151"/>
  <c r="G61" i="151"/>
  <c r="G60" i="151"/>
  <c r="G59" i="151"/>
  <c r="G58" i="151"/>
  <c r="G57" i="151"/>
  <c r="G56" i="151"/>
  <c r="G55" i="151"/>
  <c r="G54" i="151"/>
  <c r="G53" i="151"/>
  <c r="G52" i="151"/>
  <c r="G51" i="151"/>
  <c r="G50" i="151"/>
  <c r="G49" i="151"/>
  <c r="G48" i="151"/>
  <c r="G47" i="151"/>
  <c r="G46" i="151"/>
  <c r="G45" i="151"/>
  <c r="G44" i="151"/>
  <c r="G43" i="151"/>
  <c r="G41" i="151"/>
  <c r="G40" i="151"/>
  <c r="G39" i="151"/>
  <c r="G38" i="151"/>
  <c r="G37" i="151"/>
  <c r="G36" i="151"/>
  <c r="G35" i="151"/>
  <c r="G34" i="151"/>
  <c r="G33" i="151"/>
  <c r="G32" i="151"/>
  <c r="G31" i="151"/>
  <c r="G30" i="151"/>
  <c r="G29" i="151"/>
  <c r="G28" i="151"/>
  <c r="G26" i="151"/>
  <c r="G25" i="151"/>
  <c r="G24" i="151"/>
  <c r="G23" i="151"/>
  <c r="G22" i="151"/>
  <c r="G21" i="151"/>
  <c r="G20" i="151"/>
  <c r="G19" i="151"/>
  <c r="G18" i="151"/>
  <c r="G17" i="151"/>
  <c r="G16" i="151"/>
  <c r="G15" i="151"/>
  <c r="G14" i="151"/>
  <c r="G13" i="151"/>
  <c r="G12" i="151"/>
  <c r="G11" i="151"/>
  <c r="G10" i="151"/>
  <c r="G9" i="151"/>
  <c r="G8" i="151"/>
  <c r="G7" i="151"/>
  <c r="G6" i="151"/>
  <c r="G5" i="151"/>
  <c r="I387" i="151" l="1"/>
  <c r="I69" i="151"/>
  <c r="I35" i="151"/>
  <c r="I133" i="151"/>
  <c r="I172" i="151"/>
  <c r="I9" i="151"/>
  <c r="I120" i="151"/>
  <c r="I185" i="151"/>
  <c r="I82" i="151"/>
  <c r="I335" i="151"/>
  <c r="G389" i="151"/>
  <c r="C72" i="2" s="1"/>
  <c r="G170" i="43"/>
  <c r="G172" i="43"/>
  <c r="G173" i="43"/>
  <c r="G162" i="43"/>
  <c r="G161" i="43"/>
  <c r="G399" i="43"/>
  <c r="G398" i="43"/>
  <c r="G397" i="43"/>
  <c r="G396" i="43"/>
  <c r="G395" i="43"/>
  <c r="G394" i="43"/>
  <c r="G393" i="43"/>
  <c r="G392" i="43"/>
  <c r="G391" i="43"/>
  <c r="G390" i="43"/>
  <c r="G389" i="43"/>
  <c r="G388" i="43"/>
  <c r="G387" i="43"/>
  <c r="G386" i="43"/>
  <c r="G385" i="43"/>
  <c r="G384" i="43"/>
  <c r="G383" i="43"/>
  <c r="G382" i="43"/>
  <c r="G381" i="43"/>
  <c r="G380" i="43"/>
  <c r="G379" i="43"/>
  <c r="G378" i="43"/>
  <c r="G377" i="43"/>
  <c r="G376" i="43"/>
  <c r="G375" i="43"/>
  <c r="G374" i="43"/>
  <c r="G373" i="43"/>
  <c r="G372" i="43"/>
  <c r="G371" i="43"/>
  <c r="G370" i="43"/>
  <c r="G369" i="43"/>
  <c r="G368" i="43"/>
  <c r="G367" i="43"/>
  <c r="G366" i="43"/>
  <c r="G365" i="43"/>
  <c r="G364" i="43"/>
  <c r="G363" i="43"/>
  <c r="G362" i="43"/>
  <c r="G361" i="43"/>
  <c r="G360" i="43"/>
  <c r="G359" i="43"/>
  <c r="G358" i="43"/>
  <c r="G357" i="43"/>
  <c r="G356" i="43"/>
  <c r="G355" i="43"/>
  <c r="G354" i="43"/>
  <c r="G353" i="43"/>
  <c r="G352" i="43"/>
  <c r="G351" i="43"/>
  <c r="G350" i="43"/>
  <c r="G349" i="43"/>
  <c r="G348" i="43"/>
  <c r="G347" i="43"/>
  <c r="G346" i="43"/>
  <c r="G345" i="43"/>
  <c r="G344" i="43"/>
  <c r="G343" i="43"/>
  <c r="G342" i="43"/>
  <c r="G341" i="43"/>
  <c r="G340" i="43"/>
  <c r="G339" i="43"/>
  <c r="G338" i="43"/>
  <c r="G337" i="43"/>
  <c r="G336" i="43"/>
  <c r="G335" i="43"/>
  <c r="G334" i="43"/>
  <c r="G333" i="43"/>
  <c r="G332" i="43"/>
  <c r="G331" i="43"/>
  <c r="G330" i="43"/>
  <c r="G329" i="43"/>
  <c r="G328" i="43"/>
  <c r="G327" i="43"/>
  <c r="G326" i="43"/>
  <c r="G325" i="43"/>
  <c r="G324" i="43"/>
  <c r="G323" i="43"/>
  <c r="G322" i="43"/>
  <c r="G321" i="43"/>
  <c r="G320" i="43"/>
  <c r="G319" i="43"/>
  <c r="G318" i="43"/>
  <c r="G317" i="43"/>
  <c r="G316" i="43"/>
  <c r="G315" i="43"/>
  <c r="G314" i="43"/>
  <c r="G313" i="43"/>
  <c r="G312" i="43"/>
  <c r="G311" i="43"/>
  <c r="G310" i="43"/>
  <c r="G309" i="43"/>
  <c r="G308" i="43"/>
  <c r="G307" i="43"/>
  <c r="G306" i="43"/>
  <c r="G305" i="43"/>
  <c r="G304" i="43"/>
  <c r="G303" i="43"/>
  <c r="G302" i="43"/>
  <c r="G301" i="43"/>
  <c r="G300" i="43"/>
  <c r="G299" i="43"/>
  <c r="G298" i="43"/>
  <c r="G297" i="43"/>
  <c r="G296" i="43"/>
  <c r="G295" i="43"/>
  <c r="G294" i="43"/>
  <c r="G293" i="43"/>
  <c r="G292" i="43"/>
  <c r="G291" i="43"/>
  <c r="G290" i="43"/>
  <c r="G289" i="43"/>
  <c r="G288" i="43"/>
  <c r="G287" i="43"/>
  <c r="G286" i="43"/>
  <c r="G285" i="43"/>
  <c r="G284" i="43"/>
  <c r="G283" i="43"/>
  <c r="G282" i="43"/>
  <c r="G281" i="43"/>
  <c r="G280" i="43"/>
  <c r="G279" i="43"/>
  <c r="G278" i="43"/>
  <c r="G277" i="43"/>
  <c r="G276" i="43"/>
  <c r="G275" i="43"/>
  <c r="G274" i="43"/>
  <c r="G273" i="43"/>
  <c r="G272" i="43"/>
  <c r="G271" i="43"/>
  <c r="G270" i="43"/>
  <c r="G269" i="43"/>
  <c r="G268" i="43"/>
  <c r="G267" i="43"/>
  <c r="G266" i="43"/>
  <c r="G265" i="43"/>
  <c r="G264" i="43"/>
  <c r="G263" i="43"/>
  <c r="G262" i="43"/>
  <c r="G261" i="43"/>
  <c r="G260" i="43"/>
  <c r="G259" i="43"/>
  <c r="G258" i="43"/>
  <c r="G257" i="43"/>
  <c r="G256" i="43"/>
  <c r="G255" i="43"/>
  <c r="G254" i="43"/>
  <c r="G253" i="43"/>
  <c r="G252" i="43"/>
  <c r="G251" i="43"/>
  <c r="G250" i="43"/>
  <c r="G249" i="43"/>
  <c r="G248" i="43"/>
  <c r="G247" i="43"/>
  <c r="G246" i="43"/>
  <c r="G245" i="43"/>
  <c r="G244" i="43"/>
  <c r="G243" i="43"/>
  <c r="G242" i="43"/>
  <c r="G241" i="43"/>
  <c r="G240" i="43"/>
  <c r="G239" i="43"/>
  <c r="G238" i="43"/>
  <c r="G237" i="43"/>
  <c r="G236" i="43"/>
  <c r="G235" i="43"/>
  <c r="G234" i="43"/>
  <c r="G233" i="43"/>
  <c r="G232" i="43"/>
  <c r="G231" i="43"/>
  <c r="G230" i="43"/>
  <c r="G229" i="43"/>
  <c r="G228" i="43"/>
  <c r="G227" i="43"/>
  <c r="G226" i="43"/>
  <c r="G225" i="43"/>
  <c r="G224" i="43"/>
  <c r="G223" i="43"/>
  <c r="G222" i="43"/>
  <c r="G221" i="43"/>
  <c r="G220" i="43"/>
  <c r="G219" i="43"/>
  <c r="G218" i="43"/>
  <c r="G217" i="43"/>
  <c r="G216" i="43"/>
  <c r="G215" i="43"/>
  <c r="G214" i="43"/>
  <c r="G213" i="43"/>
  <c r="G212" i="43"/>
  <c r="G211" i="43"/>
  <c r="G210" i="43"/>
  <c r="G209" i="43"/>
  <c r="G208" i="43"/>
  <c r="G207" i="43"/>
  <c r="G206" i="43"/>
  <c r="G205" i="43"/>
  <c r="G204" i="43"/>
  <c r="G203" i="43"/>
  <c r="G202" i="43"/>
  <c r="G201" i="43"/>
  <c r="G200" i="43"/>
  <c r="G199" i="43"/>
  <c r="G198" i="43"/>
  <c r="G197" i="43"/>
  <c r="G196" i="43"/>
  <c r="G195" i="43"/>
  <c r="G194" i="43"/>
  <c r="G193" i="43"/>
  <c r="G192" i="43"/>
  <c r="G191" i="43"/>
  <c r="G190" i="43"/>
  <c r="G189" i="43"/>
  <c r="G188" i="43"/>
  <c r="G187" i="43"/>
  <c r="G186" i="43"/>
  <c r="G185" i="43"/>
  <c r="G184" i="43"/>
  <c r="G183" i="43"/>
  <c r="G182" i="43"/>
  <c r="G181" i="43"/>
  <c r="G180" i="43"/>
  <c r="G179" i="43"/>
  <c r="G178" i="43"/>
  <c r="G177" i="43"/>
  <c r="G176" i="43"/>
  <c r="G175" i="43"/>
  <c r="G174" i="43"/>
  <c r="G169" i="43"/>
  <c r="G168" i="43"/>
  <c r="G167" i="43"/>
  <c r="G166" i="43"/>
  <c r="G165" i="43"/>
  <c r="G164" i="43"/>
  <c r="G163" i="43"/>
  <c r="G160" i="43"/>
  <c r="G159" i="43"/>
  <c r="G158" i="43"/>
  <c r="G157" i="43"/>
  <c r="G156" i="43"/>
  <c r="G155" i="43"/>
  <c r="G154" i="43"/>
  <c r="G153" i="43"/>
  <c r="G152" i="43"/>
  <c r="G151" i="43"/>
  <c r="G150" i="43"/>
  <c r="G149" i="43"/>
  <c r="G148" i="43"/>
  <c r="G147" i="43"/>
  <c r="G146" i="43"/>
  <c r="G145" i="43"/>
  <c r="G144" i="43"/>
  <c r="G143" i="43"/>
  <c r="G142" i="43"/>
  <c r="G141" i="43"/>
  <c r="G140" i="43"/>
  <c r="G139" i="43"/>
  <c r="G138" i="43"/>
  <c r="G137" i="43"/>
  <c r="G136" i="43"/>
  <c r="G135" i="43"/>
  <c r="G134" i="43"/>
  <c r="G133" i="43"/>
  <c r="G132" i="43"/>
  <c r="G131" i="43"/>
  <c r="G130" i="43"/>
  <c r="G129" i="43"/>
  <c r="G128" i="43"/>
  <c r="G127" i="43"/>
  <c r="G126" i="43"/>
  <c r="G125" i="43"/>
  <c r="G124" i="43"/>
  <c r="G123" i="43"/>
  <c r="G122" i="43"/>
  <c r="G121" i="43"/>
  <c r="G120" i="43"/>
  <c r="G119" i="43"/>
  <c r="G118" i="43"/>
  <c r="G117" i="43"/>
  <c r="G116" i="43"/>
  <c r="G115" i="43"/>
  <c r="G114" i="43"/>
  <c r="G113" i="43"/>
  <c r="G112" i="43"/>
  <c r="G111" i="43"/>
  <c r="G110" i="43"/>
  <c r="G109" i="43"/>
  <c r="G108" i="43"/>
  <c r="G107" i="43"/>
  <c r="G106" i="43"/>
  <c r="G105" i="43"/>
  <c r="G104" i="43"/>
  <c r="G103" i="43"/>
  <c r="G102" i="43"/>
  <c r="G101" i="43"/>
  <c r="G100" i="43"/>
  <c r="G99" i="43"/>
  <c r="G98" i="43"/>
  <c r="G97" i="43"/>
  <c r="G96" i="43"/>
  <c r="G95" i="43"/>
  <c r="G94" i="43"/>
  <c r="G93" i="43"/>
  <c r="G92" i="43"/>
  <c r="G91" i="43"/>
  <c r="G90" i="43"/>
  <c r="G89" i="43"/>
  <c r="G88" i="43"/>
  <c r="G87" i="43"/>
  <c r="G86" i="43"/>
  <c r="G85" i="43"/>
  <c r="G84" i="43"/>
  <c r="G83" i="43"/>
  <c r="G82" i="43"/>
  <c r="G81" i="43"/>
  <c r="G80" i="43"/>
  <c r="G79" i="43"/>
  <c r="G78" i="43"/>
  <c r="G77" i="43"/>
  <c r="G76" i="43"/>
  <c r="G75" i="43"/>
  <c r="G74" i="43"/>
  <c r="G73" i="43"/>
  <c r="G72" i="43"/>
  <c r="G71" i="43"/>
  <c r="G70" i="43"/>
  <c r="G69" i="43"/>
  <c r="G68" i="43"/>
  <c r="G67" i="43"/>
  <c r="G66" i="43"/>
  <c r="G65" i="43"/>
  <c r="I402" i="43" l="1"/>
  <c r="I376" i="43"/>
  <c r="I307" i="43"/>
  <c r="I353" i="43"/>
  <c r="I330" i="43"/>
  <c r="I244" i="43"/>
  <c r="I291" i="43"/>
  <c r="I267" i="43"/>
  <c r="I220" i="43"/>
  <c r="I197" i="43"/>
  <c r="I174" i="43"/>
  <c r="I145" i="43"/>
  <c r="I122" i="43"/>
  <c r="I93" i="43"/>
  <c r="G64" i="43"/>
  <c r="G63" i="43"/>
  <c r="G62" i="43"/>
  <c r="G61" i="43"/>
  <c r="G60" i="43"/>
  <c r="G59" i="43"/>
  <c r="G58" i="43"/>
  <c r="G57" i="43"/>
  <c r="G56" i="43"/>
  <c r="G55" i="43"/>
  <c r="G54" i="43"/>
  <c r="G53" i="43"/>
  <c r="G52" i="43"/>
  <c r="G51" i="43"/>
  <c r="G50" i="43"/>
  <c r="G46" i="43"/>
  <c r="G47" i="43"/>
  <c r="G48" i="43"/>
  <c r="G45" i="43"/>
  <c r="G44" i="43"/>
  <c r="G43" i="43"/>
  <c r="G42" i="43"/>
  <c r="G41" i="43"/>
  <c r="G40" i="43"/>
  <c r="G39" i="43"/>
  <c r="G35" i="43"/>
  <c r="G34" i="43"/>
  <c r="G33" i="43"/>
  <c r="G31" i="43"/>
  <c r="G26" i="43"/>
  <c r="G23" i="43"/>
  <c r="G49" i="43"/>
  <c r="G38" i="43"/>
  <c r="G37" i="43"/>
  <c r="G36" i="43"/>
  <c r="G32" i="43"/>
  <c r="G30" i="43"/>
  <c r="G29" i="43"/>
  <c r="G28" i="43"/>
  <c r="G27" i="43"/>
  <c r="G25" i="43"/>
  <c r="G24" i="43"/>
  <c r="G22" i="43"/>
  <c r="G21" i="43"/>
  <c r="G19" i="43"/>
  <c r="G18" i="43"/>
  <c r="G17" i="43"/>
  <c r="G156" i="150"/>
  <c r="G157" i="150"/>
  <c r="G158" i="150"/>
  <c r="G159" i="150"/>
  <c r="G160" i="150"/>
  <c r="G155" i="150"/>
  <c r="G147" i="150"/>
  <c r="G148" i="150"/>
  <c r="G149" i="150"/>
  <c r="G151" i="150"/>
  <c r="G150" i="150"/>
  <c r="G152" i="150"/>
  <c r="G153" i="150"/>
  <c r="G154" i="150"/>
  <c r="G135" i="150"/>
  <c r="G136" i="150"/>
  <c r="G137" i="150"/>
  <c r="G138" i="150"/>
  <c r="G139" i="150"/>
  <c r="G140" i="150"/>
  <c r="G141" i="150"/>
  <c r="G142" i="150"/>
  <c r="G143" i="150"/>
  <c r="G144" i="150"/>
  <c r="G145" i="150"/>
  <c r="G146" i="150"/>
  <c r="G124" i="150"/>
  <c r="G125" i="150"/>
  <c r="G126" i="150"/>
  <c r="G127" i="150"/>
  <c r="G128" i="150"/>
  <c r="G129" i="150"/>
  <c r="G130" i="150"/>
  <c r="G131" i="150"/>
  <c r="G132" i="150"/>
  <c r="G133" i="150"/>
  <c r="G116" i="150"/>
  <c r="G117" i="150"/>
  <c r="G118" i="150"/>
  <c r="G119" i="150"/>
  <c r="G120" i="150"/>
  <c r="G121" i="150"/>
  <c r="G122" i="150"/>
  <c r="G123" i="150"/>
  <c r="G105" i="150"/>
  <c r="G104" i="150"/>
  <c r="G103" i="150"/>
  <c r="G102" i="150"/>
  <c r="G101" i="150"/>
  <c r="G100" i="150"/>
  <c r="G99" i="150"/>
  <c r="G98" i="150"/>
  <c r="G97" i="150"/>
  <c r="G96" i="150"/>
  <c r="G95" i="150"/>
  <c r="G94" i="150"/>
  <c r="G93" i="150"/>
  <c r="G92" i="150"/>
  <c r="G52" i="150"/>
  <c r="G53" i="150"/>
  <c r="G54" i="150"/>
  <c r="G55" i="150"/>
  <c r="G45" i="150"/>
  <c r="G46" i="150"/>
  <c r="G47" i="150"/>
  <c r="G44" i="150"/>
  <c r="G31" i="150"/>
  <c r="G23" i="150"/>
  <c r="I64" i="43" l="1"/>
  <c r="I49" i="43"/>
  <c r="G179" i="150"/>
  <c r="G178" i="150"/>
  <c r="G177" i="150"/>
  <c r="G176" i="150"/>
  <c r="G175" i="150"/>
  <c r="G174" i="150"/>
  <c r="G173" i="150"/>
  <c r="G171" i="150"/>
  <c r="G170" i="150"/>
  <c r="G169" i="150"/>
  <c r="G168" i="150"/>
  <c r="G167" i="150"/>
  <c r="G166" i="150"/>
  <c r="G165" i="150"/>
  <c r="G164" i="150"/>
  <c r="G163" i="150"/>
  <c r="G162" i="150"/>
  <c r="G161" i="150"/>
  <c r="G134" i="150"/>
  <c r="G115" i="150"/>
  <c r="G114" i="150"/>
  <c r="G113" i="150"/>
  <c r="G112" i="150"/>
  <c r="G111" i="150"/>
  <c r="G110" i="150"/>
  <c r="G109" i="150"/>
  <c r="G108" i="150"/>
  <c r="G107" i="150"/>
  <c r="G106" i="150"/>
  <c r="G91" i="150"/>
  <c r="G90" i="150"/>
  <c r="G89" i="150"/>
  <c r="G88" i="150"/>
  <c r="G87" i="150"/>
  <c r="G86" i="150"/>
  <c r="G85" i="150"/>
  <c r="G84" i="150"/>
  <c r="G83" i="150"/>
  <c r="G82" i="150"/>
  <c r="G81" i="150"/>
  <c r="G80" i="150"/>
  <c r="G79" i="150"/>
  <c r="G78" i="150"/>
  <c r="G77" i="150"/>
  <c r="G76" i="150"/>
  <c r="G75" i="150"/>
  <c r="G74" i="150"/>
  <c r="G73" i="150"/>
  <c r="G72" i="150"/>
  <c r="G71" i="150"/>
  <c r="G70" i="150"/>
  <c r="G69" i="150"/>
  <c r="G68" i="150"/>
  <c r="G67" i="150"/>
  <c r="G66" i="150"/>
  <c r="G65" i="150"/>
  <c r="G64" i="150"/>
  <c r="G63" i="150"/>
  <c r="G62" i="150"/>
  <c r="G61" i="150"/>
  <c r="G60" i="150"/>
  <c r="G59" i="150"/>
  <c r="G58" i="150"/>
  <c r="G57" i="150"/>
  <c r="G56" i="150"/>
  <c r="G51" i="150"/>
  <c r="G50" i="150"/>
  <c r="G49" i="150"/>
  <c r="G48" i="150"/>
  <c r="G43" i="150"/>
  <c r="G42" i="150"/>
  <c r="G41" i="150"/>
  <c r="G40" i="150"/>
  <c r="G39" i="150"/>
  <c r="G38" i="150"/>
  <c r="G37" i="150"/>
  <c r="G36" i="150"/>
  <c r="G35" i="150"/>
  <c r="G34" i="150"/>
  <c r="G33" i="150"/>
  <c r="G32" i="150"/>
  <c r="G30" i="150"/>
  <c r="G29" i="150"/>
  <c r="G28" i="150"/>
  <c r="G27" i="150"/>
  <c r="G26" i="150"/>
  <c r="G25" i="150"/>
  <c r="G24" i="150"/>
  <c r="G22" i="150"/>
  <c r="G21" i="150"/>
  <c r="G20" i="150"/>
  <c r="G19" i="150"/>
  <c r="G18" i="150"/>
  <c r="G17" i="150"/>
  <c r="G16" i="150"/>
  <c r="G15" i="150"/>
  <c r="G14" i="150"/>
  <c r="G13" i="150"/>
  <c r="G12" i="150"/>
  <c r="G11" i="150"/>
  <c r="G10" i="150"/>
  <c r="G9" i="150"/>
  <c r="G8" i="150"/>
  <c r="G7" i="150"/>
  <c r="G6" i="150"/>
  <c r="G5" i="150"/>
  <c r="G37" i="160"/>
  <c r="G38" i="160"/>
  <c r="G23" i="160"/>
  <c r="I160" i="150" l="1"/>
  <c r="G180" i="150"/>
  <c r="C73" i="2" s="1"/>
  <c r="I111" i="150"/>
  <c r="I16" i="150"/>
  <c r="I176" i="150"/>
  <c r="I179" i="150"/>
  <c r="I57" i="150"/>
  <c r="I75" i="150"/>
  <c r="G13" i="160"/>
  <c r="G14" i="160"/>
  <c r="G15" i="160"/>
  <c r="G16" i="160"/>
  <c r="G17" i="160"/>
  <c r="G18" i="160"/>
  <c r="G62" i="44"/>
  <c r="G61" i="44"/>
  <c r="G59" i="44"/>
  <c r="G60" i="44"/>
  <c r="G54" i="44"/>
  <c r="G55" i="44"/>
  <c r="G53" i="44"/>
  <c r="G56" i="44"/>
  <c r="G51" i="44"/>
  <c r="G45" i="44"/>
  <c r="G46" i="44"/>
  <c r="G47" i="44"/>
  <c r="G43" i="44"/>
  <c r="G37" i="44"/>
  <c r="G32" i="44"/>
  <c r="G30" i="44"/>
  <c r="G28" i="44"/>
  <c r="G27" i="44"/>
  <c r="G18" i="44"/>
  <c r="G19" i="44"/>
  <c r="G20" i="44"/>
  <c r="G14" i="44"/>
  <c r="G15" i="44"/>
  <c r="G16" i="44"/>
  <c r="G17" i="44"/>
  <c r="G13" i="44"/>
  <c r="G10" i="44"/>
  <c r="G11" i="44"/>
  <c r="G12" i="44"/>
  <c r="G6" i="44"/>
  <c r="E11" i="39" l="1"/>
  <c r="G11" i="39" s="1"/>
  <c r="E10" i="39"/>
  <c r="G10" i="39" s="1"/>
  <c r="E9" i="39"/>
  <c r="G9" i="39" s="1"/>
  <c r="G17" i="39"/>
  <c r="G7" i="39"/>
  <c r="G8" i="39"/>
  <c r="G12" i="39"/>
  <c r="G13" i="39"/>
  <c r="G15" i="39"/>
  <c r="G151" i="31" l="1"/>
  <c r="G149" i="31"/>
  <c r="G148" i="31"/>
  <c r="G137" i="149" l="1"/>
  <c r="G73" i="149"/>
  <c r="G74" i="149"/>
  <c r="G61" i="149"/>
  <c r="G62" i="149"/>
  <c r="G63" i="149"/>
  <c r="G64" i="149"/>
  <c r="G68" i="149"/>
  <c r="G69" i="149"/>
  <c r="G52" i="149"/>
  <c r="G53" i="149"/>
  <c r="G54" i="149"/>
  <c r="G55" i="149"/>
  <c r="G56" i="149"/>
  <c r="G57" i="149"/>
  <c r="G47" i="149"/>
  <c r="G48" i="149"/>
  <c r="G49" i="149"/>
  <c r="G50" i="149"/>
  <c r="G46" i="149"/>
  <c r="G51" i="149"/>
  <c r="G37" i="149"/>
  <c r="G38" i="149"/>
  <c r="G39" i="149"/>
  <c r="G40" i="149"/>
  <c r="G41" i="149"/>
  <c r="G42" i="149"/>
  <c r="G43" i="149"/>
  <c r="G44" i="149"/>
  <c r="G30" i="149"/>
  <c r="G31" i="149"/>
  <c r="G32" i="149"/>
  <c r="G33" i="149"/>
  <c r="G34" i="149"/>
  <c r="G35" i="149"/>
  <c r="G36" i="149"/>
  <c r="G45" i="149"/>
  <c r="G43" i="50"/>
  <c r="G44" i="50"/>
  <c r="G45" i="50"/>
  <c r="G25" i="50"/>
  <c r="G17" i="50"/>
  <c r="G18" i="50"/>
  <c r="G19" i="50"/>
  <c r="G103" i="144"/>
  <c r="G104" i="144"/>
  <c r="G105" i="144"/>
  <c r="G106" i="144"/>
  <c r="G107" i="144"/>
  <c r="G102" i="144"/>
  <c r="G65" i="144"/>
  <c r="G66" i="144"/>
  <c r="G67" i="144"/>
  <c r="G68" i="144"/>
  <c r="G69" i="144"/>
  <c r="G70" i="144"/>
  <c r="G71" i="144"/>
  <c r="G72" i="144"/>
  <c r="G73" i="144"/>
  <c r="G41" i="144"/>
  <c r="G42" i="144"/>
  <c r="G43" i="144"/>
  <c r="G44" i="144"/>
  <c r="G45" i="144"/>
  <c r="G46" i="144"/>
  <c r="G47" i="144"/>
  <c r="G48" i="144"/>
  <c r="G49" i="144"/>
  <c r="G31" i="144"/>
  <c r="G21" i="144"/>
  <c r="G101" i="144"/>
  <c r="G100" i="144"/>
  <c r="G99" i="144"/>
  <c r="G98" i="144"/>
  <c r="G97" i="144"/>
  <c r="G96" i="144"/>
  <c r="G95" i="144"/>
  <c r="G94" i="144"/>
  <c r="G93" i="144"/>
  <c r="G92" i="144"/>
  <c r="G91" i="144"/>
  <c r="G90" i="144"/>
  <c r="G89" i="144"/>
  <c r="G88" i="144"/>
  <c r="G87" i="144"/>
  <c r="G86" i="144"/>
  <c r="G85" i="144"/>
  <c r="G84" i="144"/>
  <c r="G83" i="144"/>
  <c r="G82" i="144"/>
  <c r="G81" i="144"/>
  <c r="G80" i="144"/>
  <c r="G79" i="144"/>
  <c r="G78" i="144"/>
  <c r="G77" i="144"/>
  <c r="G76" i="144"/>
  <c r="G75" i="144"/>
  <c r="G74" i="144"/>
  <c r="G64" i="144"/>
  <c r="G63" i="144"/>
  <c r="G62" i="144"/>
  <c r="G61" i="144"/>
  <c r="G60" i="144"/>
  <c r="G59" i="144"/>
  <c r="G58" i="144"/>
  <c r="G57" i="144"/>
  <c r="G56" i="144"/>
  <c r="G55" i="144"/>
  <c r="G54" i="144"/>
  <c r="G53" i="144"/>
  <c r="G52" i="144"/>
  <c r="G51" i="144"/>
  <c r="G50" i="144"/>
  <c r="G40" i="144"/>
  <c r="G39" i="144"/>
  <c r="G38" i="144"/>
  <c r="G37" i="144"/>
  <c r="G36" i="144"/>
  <c r="G35" i="144"/>
  <c r="G34" i="144"/>
  <c r="G33" i="144"/>
  <c r="G32" i="144"/>
  <c r="G30" i="144"/>
  <c r="G29" i="144"/>
  <c r="G28" i="144"/>
  <c r="G27" i="144"/>
  <c r="G26" i="144"/>
  <c r="G25" i="144"/>
  <c r="G24" i="144"/>
  <c r="G23" i="144"/>
  <c r="G22" i="144"/>
  <c r="G20" i="144"/>
  <c r="G19" i="144"/>
  <c r="G18" i="144"/>
  <c r="G17" i="144"/>
  <c r="G16" i="144"/>
  <c r="G15" i="144"/>
  <c r="G14" i="144"/>
  <c r="G13" i="144"/>
  <c r="G12" i="144"/>
  <c r="G11" i="144"/>
  <c r="G10" i="144"/>
  <c r="G9" i="144"/>
  <c r="G8" i="144"/>
  <c r="G7" i="144"/>
  <c r="G6" i="144"/>
  <c r="G14" i="52"/>
  <c r="I105" i="144" l="1"/>
  <c r="I107" i="144"/>
  <c r="I102" i="144"/>
  <c r="I96" i="144"/>
  <c r="I36" i="144"/>
  <c r="I27" i="144"/>
  <c r="I84" i="144"/>
  <c r="G15" i="52"/>
  <c r="G13" i="52"/>
  <c r="G12" i="52"/>
  <c r="G11" i="52"/>
  <c r="G10" i="52"/>
  <c r="G9" i="52"/>
  <c r="G8" i="52"/>
  <c r="G7" i="52"/>
  <c r="G6" i="52"/>
  <c r="G5" i="52"/>
  <c r="I12" i="52" l="1"/>
  <c r="I15" i="52"/>
  <c r="I10" i="52"/>
  <c r="G16" i="52"/>
  <c r="C94" i="2" s="1"/>
  <c r="G14" i="161"/>
  <c r="G15" i="161"/>
  <c r="G12" i="161"/>
  <c r="G13" i="161"/>
  <c r="G16" i="161"/>
  <c r="G17" i="161"/>
  <c r="G18" i="161"/>
  <c r="G19" i="161"/>
  <c r="G215" i="84"/>
  <c r="G214" i="84"/>
  <c r="G213" i="84"/>
  <c r="G212" i="84"/>
  <c r="G211" i="84"/>
  <c r="G210" i="84"/>
  <c r="G209" i="84"/>
  <c r="G208" i="84"/>
  <c r="G207" i="84"/>
  <c r="G206" i="84"/>
  <c r="G205" i="84"/>
  <c r="G204" i="84"/>
  <c r="G203" i="84"/>
  <c r="G202" i="84"/>
  <c r="G201" i="84"/>
  <c r="G200" i="84"/>
  <c r="G199" i="84"/>
  <c r="G198" i="84"/>
  <c r="G197" i="84"/>
  <c r="G196" i="84"/>
  <c r="G195" i="84"/>
  <c r="G194" i="84"/>
  <c r="G193" i="84"/>
  <c r="G192" i="84"/>
  <c r="G191" i="84"/>
  <c r="G190" i="84"/>
  <c r="G189" i="84"/>
  <c r="G188" i="84"/>
  <c r="G187" i="84"/>
  <c r="G186" i="84"/>
  <c r="G185" i="84"/>
  <c r="G184" i="84"/>
  <c r="G183" i="84"/>
  <c r="G182" i="84"/>
  <c r="G181" i="84"/>
  <c r="G180" i="84"/>
  <c r="G179" i="84"/>
  <c r="G178" i="84"/>
  <c r="G177" i="84"/>
  <c r="G176" i="84"/>
  <c r="G175" i="84"/>
  <c r="G174" i="84"/>
  <c r="G173" i="84"/>
  <c r="G172" i="84"/>
  <c r="G171" i="84"/>
  <c r="G170" i="84"/>
  <c r="G169" i="84"/>
  <c r="G168" i="84"/>
  <c r="G167" i="84"/>
  <c r="G166" i="84"/>
  <c r="G165" i="84"/>
  <c r="G164" i="84"/>
  <c r="G163" i="84"/>
  <c r="G162" i="84"/>
  <c r="G161" i="84"/>
  <c r="G160" i="84"/>
  <c r="G159" i="84"/>
  <c r="G158" i="84"/>
  <c r="G157" i="84"/>
  <c r="G156" i="84"/>
  <c r="G155" i="84"/>
  <c r="G154" i="84"/>
  <c r="G153" i="84"/>
  <c r="G152" i="84"/>
  <c r="G151" i="84"/>
  <c r="G150" i="84"/>
  <c r="G149" i="84"/>
  <c r="G148" i="84"/>
  <c r="G147" i="84"/>
  <c r="G146" i="84"/>
  <c r="G145" i="84"/>
  <c r="G144" i="84"/>
  <c r="G143" i="84"/>
  <c r="G142" i="84"/>
  <c r="G141" i="84"/>
  <c r="G140" i="84"/>
  <c r="G139" i="84"/>
  <c r="G138" i="84"/>
  <c r="G137" i="84"/>
  <c r="G136" i="84"/>
  <c r="G135" i="84"/>
  <c r="G134" i="84"/>
  <c r="G133" i="84"/>
  <c r="G132" i="84"/>
  <c r="G131" i="84"/>
  <c r="G130" i="84"/>
  <c r="G129" i="84"/>
  <c r="G128" i="84"/>
  <c r="G127" i="84"/>
  <c r="G126" i="84"/>
  <c r="G125" i="84"/>
  <c r="G124" i="84"/>
  <c r="G123" i="84"/>
  <c r="G122" i="84"/>
  <c r="G121" i="84"/>
  <c r="G120" i="84"/>
  <c r="G119" i="84"/>
  <c r="G118" i="84"/>
  <c r="G117" i="84"/>
  <c r="G116" i="84"/>
  <c r="G115" i="84"/>
  <c r="G114" i="84"/>
  <c r="G113" i="84"/>
  <c r="G112" i="84"/>
  <c r="G111" i="84"/>
  <c r="G110" i="84"/>
  <c r="G109" i="84"/>
  <c r="G108" i="84"/>
  <c r="G107" i="84"/>
  <c r="G106" i="84"/>
  <c r="G105" i="84"/>
  <c r="G104" i="84"/>
  <c r="G103" i="84"/>
  <c r="G102" i="84"/>
  <c r="G101" i="84"/>
  <c r="G100" i="84"/>
  <c r="G99" i="84"/>
  <c r="G98" i="84"/>
  <c r="G97" i="84"/>
  <c r="G96" i="84"/>
  <c r="G95" i="84"/>
  <c r="G94" i="84"/>
  <c r="G93" i="84"/>
  <c r="G92" i="84"/>
  <c r="G91" i="84"/>
  <c r="G90" i="84"/>
  <c r="G89" i="84"/>
  <c r="G88" i="84"/>
  <c r="G87" i="84"/>
  <c r="G86" i="84"/>
  <c r="G85" i="84"/>
  <c r="I85" i="84" s="1"/>
  <c r="G84" i="84"/>
  <c r="G83" i="84"/>
  <c r="G82" i="84"/>
  <c r="G81" i="84"/>
  <c r="G80" i="84"/>
  <c r="G79" i="84"/>
  <c r="G78" i="84"/>
  <c r="G77" i="84"/>
  <c r="G76" i="84"/>
  <c r="G75" i="84"/>
  <c r="G63" i="135"/>
  <c r="G64" i="135"/>
  <c r="I185" i="84" l="1"/>
  <c r="I195" i="84"/>
  <c r="I155" i="84"/>
  <c r="I205" i="84"/>
  <c r="I215" i="84"/>
  <c r="I175" i="84"/>
  <c r="I165" i="84"/>
  <c r="I125" i="84"/>
  <c r="I145" i="84"/>
  <c r="I135" i="84"/>
  <c r="I115" i="84"/>
  <c r="I105" i="84"/>
  <c r="I95" i="84"/>
  <c r="I84" i="84"/>
  <c r="G84" i="138"/>
  <c r="G85" i="138"/>
  <c r="G46" i="138"/>
  <c r="G37" i="138"/>
  <c r="G38" i="138"/>
  <c r="G39" i="138"/>
  <c r="G40" i="138"/>
  <c r="G41" i="138"/>
  <c r="G42" i="138"/>
  <c r="G43" i="138"/>
  <c r="G44" i="138"/>
  <c r="G45" i="138"/>
  <c r="G47" i="138"/>
  <c r="G48" i="138"/>
  <c r="G49" i="138"/>
  <c r="G13" i="139" l="1"/>
  <c r="G64" i="143"/>
  <c r="G65" i="143"/>
  <c r="G42" i="143"/>
  <c r="G43" i="143"/>
  <c r="G39" i="143"/>
  <c r="G37" i="143"/>
  <c r="G38" i="143"/>
  <c r="G40" i="143"/>
  <c r="G41" i="143"/>
  <c r="G44" i="143"/>
  <c r="G45" i="143"/>
  <c r="G28" i="143"/>
  <c r="G17" i="143"/>
  <c r="G13" i="140"/>
  <c r="G49" i="141"/>
  <c r="G65" i="141"/>
  <c r="G66" i="142"/>
  <c r="G85" i="129"/>
  <c r="G62" i="130"/>
  <c r="G63" i="130"/>
  <c r="G64" i="130"/>
  <c r="G65" i="130"/>
  <c r="G45" i="130"/>
  <c r="G46" i="130"/>
  <c r="G47" i="130"/>
  <c r="G48" i="130"/>
  <c r="G13" i="130"/>
  <c r="G87" i="131"/>
  <c r="G88" i="131"/>
  <c r="G89" i="131"/>
  <c r="G90" i="131"/>
  <c r="G13" i="131"/>
  <c r="G94" i="132"/>
  <c r="G95" i="132"/>
  <c r="G68" i="132"/>
  <c r="G69" i="132"/>
  <c r="G70" i="132"/>
  <c r="G71" i="132"/>
  <c r="G53" i="132"/>
  <c r="G54" i="132"/>
  <c r="G55" i="132"/>
  <c r="G56" i="132"/>
  <c r="G40" i="134"/>
  <c r="G36" i="134"/>
  <c r="G13" i="125" l="1"/>
  <c r="G69" i="128"/>
  <c r="G102" i="124"/>
  <c r="G13" i="124"/>
  <c r="G10" i="124"/>
  <c r="G11" i="124"/>
  <c r="G73" i="123"/>
  <c r="G74" i="123"/>
  <c r="G49" i="123"/>
  <c r="G60" i="123"/>
  <c r="G12" i="123"/>
  <c r="G13" i="123"/>
  <c r="G73" i="122"/>
  <c r="G68" i="122"/>
  <c r="G13" i="122"/>
  <c r="G58" i="119"/>
  <c r="G59" i="119"/>
  <c r="G94" i="115"/>
  <c r="G95" i="115"/>
  <c r="G96" i="115"/>
  <c r="G97" i="115"/>
  <c r="G98" i="115"/>
  <c r="G99" i="115"/>
  <c r="G74" i="115"/>
  <c r="G87" i="115"/>
  <c r="G88" i="115"/>
  <c r="G89" i="115"/>
  <c r="G90" i="115"/>
  <c r="G78" i="115"/>
  <c r="G79" i="115"/>
  <c r="G80" i="115"/>
  <c r="G81" i="115"/>
  <c r="G82" i="115"/>
  <c r="G83" i="115"/>
  <c r="G84" i="115"/>
  <c r="G56" i="115"/>
  <c r="G72" i="115"/>
  <c r="G73" i="115"/>
  <c r="G75" i="115"/>
  <c r="G53" i="115"/>
  <c r="G54" i="115"/>
  <c r="G55" i="115"/>
  <c r="G26" i="115"/>
  <c r="G122" i="117"/>
  <c r="G123" i="117"/>
  <c r="G124" i="117"/>
  <c r="G125" i="117"/>
  <c r="G126" i="117"/>
  <c r="G121" i="117"/>
  <c r="G120" i="117"/>
  <c r="G119" i="117"/>
  <c r="G118" i="117"/>
  <c r="G101" i="117"/>
  <c r="G102" i="117"/>
  <c r="G100" i="117"/>
  <c r="G99" i="117"/>
  <c r="G98" i="117"/>
  <c r="G15" i="117"/>
  <c r="G10" i="117"/>
  <c r="G11" i="117"/>
  <c r="G63" i="118"/>
  <c r="G60" i="118"/>
  <c r="G61" i="118"/>
  <c r="G62" i="118"/>
  <c r="G64" i="118"/>
  <c r="G65" i="118"/>
  <c r="G12" i="118"/>
  <c r="G13" i="118"/>
  <c r="G67" i="114"/>
  <c r="G58" i="109"/>
  <c r="G56" i="109"/>
  <c r="G55" i="109"/>
  <c r="G13" i="109"/>
  <c r="G40" i="111"/>
  <c r="G36" i="111"/>
  <c r="G85" i="113"/>
  <c r="G86" i="103"/>
  <c r="G87" i="103"/>
  <c r="G88" i="103"/>
  <c r="G89" i="103"/>
  <c r="G67" i="103"/>
  <c r="G63" i="103"/>
  <c r="G64" i="103"/>
  <c r="G65" i="103"/>
  <c r="G35" i="103"/>
  <c r="G107" i="104"/>
  <c r="G103" i="104"/>
  <c r="G62" i="104"/>
  <c r="G63" i="104"/>
  <c r="G64" i="104"/>
  <c r="G129" i="105"/>
  <c r="G130" i="105"/>
  <c r="G131" i="105"/>
  <c r="G132" i="105"/>
  <c r="G133" i="105"/>
  <c r="G107" i="105"/>
  <c r="G52" i="105"/>
  <c r="G48" i="105"/>
  <c r="G51" i="105"/>
  <c r="G50" i="105"/>
  <c r="G49" i="105"/>
  <c r="G47" i="105"/>
  <c r="G46" i="105"/>
  <c r="G45" i="105"/>
  <c r="G44" i="105"/>
  <c r="G43" i="105"/>
  <c r="G42" i="105"/>
  <c r="G41" i="105"/>
  <c r="G40" i="105"/>
  <c r="G126" i="106"/>
  <c r="G127" i="106"/>
  <c r="G108" i="106"/>
  <c r="G91" i="107"/>
  <c r="G92" i="107"/>
  <c r="G93" i="107"/>
  <c r="G84" i="107"/>
  <c r="G85" i="107"/>
  <c r="G81" i="107"/>
  <c r="G74" i="107"/>
  <c r="G72" i="107"/>
  <c r="G71" i="107"/>
  <c r="G65" i="107"/>
  <c r="G17" i="107"/>
  <c r="G117" i="108"/>
  <c r="G118" i="108"/>
  <c r="G119" i="108"/>
  <c r="G120" i="108"/>
  <c r="G121" i="108"/>
  <c r="G122" i="108"/>
  <c r="G110" i="108"/>
  <c r="G111" i="108"/>
  <c r="G112" i="108"/>
  <c r="G106" i="108"/>
  <c r="G96" i="108"/>
  <c r="G98" i="108"/>
  <c r="G99" i="108"/>
  <c r="G100" i="108"/>
  <c r="G101" i="108"/>
  <c r="G102" i="108"/>
  <c r="G103" i="108"/>
  <c r="G104" i="108"/>
  <c r="G105" i="108"/>
  <c r="G107" i="108"/>
  <c r="G108" i="108"/>
  <c r="G97" i="108"/>
  <c r="G95" i="108"/>
  <c r="G78" i="108"/>
  <c r="G77" i="108"/>
  <c r="G76" i="108"/>
  <c r="G75" i="108"/>
  <c r="G69" i="108"/>
  <c r="G70" i="108"/>
  <c r="G71" i="108"/>
  <c r="G54" i="108"/>
  <c r="G55" i="108"/>
  <c r="G56" i="108"/>
  <c r="G35" i="108"/>
  <c r="G13" i="108"/>
  <c r="G126" i="108"/>
  <c r="G125" i="108"/>
  <c r="G124" i="108"/>
  <c r="G123" i="108"/>
  <c r="G116" i="108"/>
  <c r="G115" i="108"/>
  <c r="G114" i="108"/>
  <c r="G113" i="108"/>
  <c r="G109" i="108"/>
  <c r="G97" i="107"/>
  <c r="G96" i="107"/>
  <c r="G95" i="107"/>
  <c r="G94" i="107"/>
  <c r="G90" i="107"/>
  <c r="G89" i="107"/>
  <c r="G88" i="107"/>
  <c r="G87" i="107"/>
  <c r="G131" i="106"/>
  <c r="G130" i="106"/>
  <c r="G129" i="106"/>
  <c r="G128" i="106"/>
  <c r="G125" i="106"/>
  <c r="G124" i="106"/>
  <c r="G123" i="106"/>
  <c r="G122" i="106"/>
  <c r="G121" i="106"/>
  <c r="G137" i="105"/>
  <c r="G136" i="105"/>
  <c r="G135" i="105"/>
  <c r="G134" i="105"/>
  <c r="G128" i="105"/>
  <c r="G127" i="105"/>
  <c r="G126" i="105"/>
  <c r="G125" i="105"/>
  <c r="G124" i="105"/>
  <c r="G111" i="104"/>
  <c r="G110" i="104"/>
  <c r="G109" i="104"/>
  <c r="G108" i="104"/>
  <c r="G106" i="104"/>
  <c r="G105" i="104"/>
  <c r="G104" i="104"/>
  <c r="G102" i="104"/>
  <c r="G101" i="104"/>
  <c r="G93" i="103"/>
  <c r="G92" i="103"/>
  <c r="G91" i="103"/>
  <c r="G90" i="103"/>
  <c r="G85" i="103"/>
  <c r="G84" i="103"/>
  <c r="G83" i="103"/>
  <c r="G82" i="103"/>
  <c r="G103" i="113"/>
  <c r="G102" i="113"/>
  <c r="G101" i="113"/>
  <c r="G100" i="113"/>
  <c r="G99" i="113"/>
  <c r="G66" i="112"/>
  <c r="G65" i="112"/>
  <c r="G64" i="112"/>
  <c r="G63" i="112"/>
  <c r="G93" i="111"/>
  <c r="G92" i="111"/>
  <c r="G91" i="111"/>
  <c r="G90" i="111"/>
  <c r="G89" i="111"/>
  <c r="G88" i="111"/>
  <c r="G68" i="110"/>
  <c r="I68" i="110" s="1"/>
  <c r="G71" i="109"/>
  <c r="G70" i="109"/>
  <c r="G69" i="109"/>
  <c r="G70" i="114"/>
  <c r="G69" i="114"/>
  <c r="G68" i="114"/>
  <c r="G66" i="114"/>
  <c r="G65" i="114"/>
  <c r="G64" i="114"/>
  <c r="G63" i="114"/>
  <c r="G70" i="118"/>
  <c r="G69" i="118"/>
  <c r="G68" i="118"/>
  <c r="G67" i="118"/>
  <c r="G131" i="117"/>
  <c r="G130" i="117"/>
  <c r="G129" i="117"/>
  <c r="G128" i="117"/>
  <c r="G127" i="117"/>
  <c r="G65" i="116"/>
  <c r="G64" i="116"/>
  <c r="G102" i="115"/>
  <c r="G101" i="115"/>
  <c r="G100" i="115"/>
  <c r="G93" i="115"/>
  <c r="G92" i="115"/>
  <c r="G91" i="115"/>
  <c r="G86" i="115"/>
  <c r="G85" i="115"/>
  <c r="G82" i="121"/>
  <c r="G81" i="121"/>
  <c r="G80" i="121"/>
  <c r="G79" i="121"/>
  <c r="G78" i="121"/>
  <c r="G73" i="120"/>
  <c r="G72" i="120"/>
  <c r="G71" i="120"/>
  <c r="G70" i="120"/>
  <c r="G69" i="120"/>
  <c r="G68" i="120"/>
  <c r="G67" i="120"/>
  <c r="G62" i="119"/>
  <c r="G61" i="119"/>
  <c r="G60" i="119"/>
  <c r="G57" i="119"/>
  <c r="G56" i="119"/>
  <c r="G55" i="119"/>
  <c r="G54" i="119"/>
  <c r="G76" i="122"/>
  <c r="G75" i="122"/>
  <c r="G74" i="122"/>
  <c r="G72" i="122"/>
  <c r="G71" i="122"/>
  <c r="G70" i="122"/>
  <c r="G69" i="122"/>
  <c r="G67" i="122"/>
  <c r="G77" i="123"/>
  <c r="G76" i="123"/>
  <c r="G75" i="123"/>
  <c r="G72" i="123"/>
  <c r="G71" i="123"/>
  <c r="G70" i="123"/>
  <c r="G69" i="123"/>
  <c r="G68" i="123"/>
  <c r="G121" i="124"/>
  <c r="G120" i="124"/>
  <c r="G119" i="124"/>
  <c r="G118" i="124"/>
  <c r="G117" i="124"/>
  <c r="G116" i="124"/>
  <c r="G115" i="124"/>
  <c r="G72" i="128"/>
  <c r="G71" i="128"/>
  <c r="G70" i="128"/>
  <c r="G68" i="128"/>
  <c r="G67" i="128"/>
  <c r="G67" i="127"/>
  <c r="G66" i="127"/>
  <c r="G65" i="127"/>
  <c r="G64" i="127"/>
  <c r="G63" i="127"/>
  <c r="G62" i="127"/>
  <c r="G56" i="126"/>
  <c r="G55" i="126"/>
  <c r="G54" i="126"/>
  <c r="G53" i="126"/>
  <c r="G58" i="125"/>
  <c r="G57" i="125"/>
  <c r="G56" i="125"/>
  <c r="G55" i="125"/>
  <c r="G54" i="125"/>
  <c r="G83" i="134"/>
  <c r="G82" i="134"/>
  <c r="G81" i="134"/>
  <c r="G80" i="134"/>
  <c r="G79" i="134"/>
  <c r="G78" i="134"/>
  <c r="G77" i="134"/>
  <c r="G76" i="134"/>
  <c r="G78" i="133"/>
  <c r="G77" i="133"/>
  <c r="G76" i="133"/>
  <c r="G75" i="133"/>
  <c r="G74" i="133"/>
  <c r="G73" i="133"/>
  <c r="G98" i="132"/>
  <c r="G97" i="132"/>
  <c r="G96" i="132"/>
  <c r="G93" i="132"/>
  <c r="G92" i="132"/>
  <c r="G91" i="132"/>
  <c r="G94" i="131"/>
  <c r="G93" i="131"/>
  <c r="G92" i="131"/>
  <c r="G91" i="131"/>
  <c r="G86" i="131"/>
  <c r="G85" i="131"/>
  <c r="G84" i="131"/>
  <c r="G83" i="131"/>
  <c r="G79" i="130"/>
  <c r="G78" i="130"/>
  <c r="G77" i="130"/>
  <c r="G76" i="130"/>
  <c r="G75" i="130"/>
  <c r="G88" i="129"/>
  <c r="G87" i="129"/>
  <c r="G86" i="129"/>
  <c r="G84" i="129"/>
  <c r="G83" i="129"/>
  <c r="G82" i="129"/>
  <c r="G81" i="142"/>
  <c r="G80" i="142"/>
  <c r="G79" i="142"/>
  <c r="G73" i="141"/>
  <c r="G72" i="141"/>
  <c r="G71" i="141"/>
  <c r="G70" i="141"/>
  <c r="G69" i="141"/>
  <c r="G68" i="141"/>
  <c r="G71" i="140"/>
  <c r="G70" i="140"/>
  <c r="G69" i="140"/>
  <c r="G68" i="140"/>
  <c r="G67" i="140"/>
  <c r="G66" i="140"/>
  <c r="G85" i="139"/>
  <c r="G84" i="139"/>
  <c r="G83" i="139"/>
  <c r="G82" i="139"/>
  <c r="G81" i="139"/>
  <c r="G80" i="139"/>
  <c r="G89" i="138"/>
  <c r="G88" i="138"/>
  <c r="G87" i="138"/>
  <c r="G86" i="138"/>
  <c r="G83" i="138"/>
  <c r="G82" i="138"/>
  <c r="G63" i="137"/>
  <c r="G62" i="137"/>
  <c r="G61" i="137"/>
  <c r="G60" i="137"/>
  <c r="G64" i="136"/>
  <c r="G63" i="136"/>
  <c r="G62" i="136"/>
  <c r="G61" i="136"/>
  <c r="G68" i="135"/>
  <c r="G67" i="135"/>
  <c r="G66" i="135"/>
  <c r="G65" i="135"/>
  <c r="G62" i="135"/>
  <c r="G61" i="135"/>
  <c r="G122" i="99"/>
  <c r="G123" i="99"/>
  <c r="G119" i="99"/>
  <c r="G101" i="99"/>
  <c r="G72" i="99"/>
  <c r="G71" i="99"/>
  <c r="G70" i="99"/>
  <c r="G73" i="99"/>
  <c r="G69" i="99"/>
  <c r="G40" i="99"/>
  <c r="G36" i="99"/>
  <c r="G17" i="100"/>
  <c r="G13" i="100"/>
  <c r="G11" i="100"/>
  <c r="G125" i="101"/>
  <c r="G126" i="101"/>
  <c r="G127" i="101"/>
  <c r="G128" i="101"/>
  <c r="G129" i="101"/>
  <c r="G130" i="101"/>
  <c r="G131" i="101"/>
  <c r="G57" i="101"/>
  <c r="G56" i="101"/>
  <c r="G55" i="101"/>
  <c r="G54" i="101"/>
  <c r="G53" i="101"/>
  <c r="G52" i="101"/>
  <c r="G51" i="101"/>
  <c r="G50" i="101"/>
  <c r="G49" i="101"/>
  <c r="G48" i="101"/>
  <c r="G47" i="101"/>
  <c r="G46" i="101"/>
  <c r="G45" i="101"/>
  <c r="G26" i="101"/>
  <c r="G17" i="101"/>
  <c r="G70" i="102"/>
  <c r="G71" i="102"/>
  <c r="G69" i="102"/>
  <c r="G28" i="102"/>
  <c r="G29" i="102"/>
  <c r="G26" i="102"/>
  <c r="G17" i="102"/>
  <c r="G12" i="102"/>
  <c r="G169" i="96"/>
  <c r="G170" i="96"/>
  <c r="G171" i="96"/>
  <c r="G172" i="96"/>
  <c r="G164" i="96"/>
  <c r="G165" i="96"/>
  <c r="G166" i="96"/>
  <c r="G167" i="96"/>
  <c r="G168" i="96"/>
  <c r="G173" i="96"/>
  <c r="G160" i="96"/>
  <c r="G155" i="96"/>
  <c r="G156" i="96"/>
  <c r="G157" i="96"/>
  <c r="G150" i="96"/>
  <c r="G151" i="96"/>
  <c r="G152" i="96"/>
  <c r="G148" i="96"/>
  <c r="G140" i="96"/>
  <c r="G137" i="96"/>
  <c r="G112" i="96"/>
  <c r="G113" i="96"/>
  <c r="G114" i="96"/>
  <c r="G115" i="96"/>
  <c r="G129" i="96"/>
  <c r="G130" i="96"/>
  <c r="G131" i="96"/>
  <c r="G132" i="96"/>
  <c r="I68" i="135" l="1"/>
  <c r="I64" i="136"/>
  <c r="I63" i="137"/>
  <c r="I89" i="138"/>
  <c r="I85" i="139"/>
  <c r="I71" i="140"/>
  <c r="I73" i="141"/>
  <c r="I81" i="142"/>
  <c r="I88" i="129"/>
  <c r="I79" i="130"/>
  <c r="I94" i="131"/>
  <c r="I98" i="132"/>
  <c r="I78" i="133"/>
  <c r="I83" i="134"/>
  <c r="I58" i="125"/>
  <c r="I56" i="126"/>
  <c r="I67" i="127"/>
  <c r="I72" i="128"/>
  <c r="I121" i="124"/>
  <c r="I77" i="123"/>
  <c r="I76" i="122"/>
  <c r="I62" i="119"/>
  <c r="I73" i="120"/>
  <c r="I82" i="121"/>
  <c r="I102" i="115"/>
  <c r="I65" i="116"/>
  <c r="I126" i="117"/>
  <c r="I131" i="117"/>
  <c r="I70" i="118"/>
  <c r="I70" i="114"/>
  <c r="I71" i="109"/>
  <c r="I93" i="111"/>
  <c r="I66" i="112"/>
  <c r="I103" i="113"/>
  <c r="I93" i="103"/>
  <c r="I111" i="104"/>
  <c r="I137" i="105"/>
  <c r="I131" i="106"/>
  <c r="I97" i="107"/>
  <c r="I108" i="108"/>
  <c r="I126" i="108"/>
  <c r="G82" i="96"/>
  <c r="G83" i="96"/>
  <c r="G84" i="96"/>
  <c r="G85" i="96"/>
  <c r="G86" i="96"/>
  <c r="G87" i="96"/>
  <c r="G88" i="96"/>
  <c r="G89" i="96"/>
  <c r="G76" i="96"/>
  <c r="G75" i="96"/>
  <c r="G74" i="96"/>
  <c r="G73" i="96"/>
  <c r="G67" i="96"/>
  <c r="G68" i="96"/>
  <c r="G69" i="96"/>
  <c r="G70" i="96"/>
  <c r="G71" i="96"/>
  <c r="G72" i="96"/>
  <c r="G64" i="96"/>
  <c r="G65" i="96"/>
  <c r="G66" i="96"/>
  <c r="G53" i="96"/>
  <c r="G52" i="96"/>
  <c r="G51" i="96"/>
  <c r="G50" i="96"/>
  <c r="G49" i="96"/>
  <c r="G48" i="96"/>
  <c r="G47" i="96"/>
  <c r="G46" i="96"/>
  <c r="G45" i="96"/>
  <c r="G44" i="96"/>
  <c r="G29" i="96"/>
  <c r="G10" i="96"/>
  <c r="G11" i="96"/>
  <c r="G155" i="97" l="1"/>
  <c r="G134" i="97"/>
  <c r="G130" i="97"/>
  <c r="G131" i="97"/>
  <c r="G132" i="97"/>
  <c r="G129" i="97"/>
  <c r="G122" i="97"/>
  <c r="G123" i="97"/>
  <c r="G124" i="97"/>
  <c r="G125" i="97"/>
  <c r="G104" i="97"/>
  <c r="G105" i="97"/>
  <c r="G106" i="97"/>
  <c r="G107" i="97"/>
  <c r="G90" i="97" l="1"/>
  <c r="G91" i="97"/>
  <c r="G92" i="97"/>
  <c r="G93" i="97"/>
  <c r="G87" i="97"/>
  <c r="G72" i="97"/>
  <c r="G56" i="97"/>
  <c r="G55" i="97"/>
  <c r="G49" i="97"/>
  <c r="G50" i="97"/>
  <c r="G43" i="97"/>
  <c r="G44" i="97"/>
  <c r="G45" i="97"/>
  <c r="G46" i="97"/>
  <c r="G42" i="97"/>
  <c r="G47" i="97"/>
  <c r="G48" i="97"/>
  <c r="G51" i="97"/>
  <c r="G52" i="97"/>
  <c r="G53" i="97"/>
  <c r="G54" i="97"/>
  <c r="G57" i="97"/>
  <c r="G41" i="97"/>
  <c r="G19" i="97"/>
  <c r="G15" i="97"/>
  <c r="G10" i="97"/>
  <c r="G11" i="97"/>
  <c r="G79" i="98"/>
  <c r="G71" i="98"/>
  <c r="G69" i="98"/>
  <c r="G68" i="98"/>
  <c r="G60" i="98"/>
  <c r="G57" i="98" l="1"/>
  <c r="G41" i="98"/>
  <c r="G10" i="98"/>
  <c r="G11" i="98"/>
  <c r="G56" i="95"/>
  <c r="G63" i="143"/>
  <c r="I65" i="143" s="1"/>
  <c r="G62" i="143"/>
  <c r="G61" i="143"/>
  <c r="G60" i="143"/>
  <c r="G59" i="143"/>
  <c r="G58" i="143"/>
  <c r="G57" i="143"/>
  <c r="G56" i="143"/>
  <c r="G55" i="143"/>
  <c r="G54" i="143"/>
  <c r="G53" i="143"/>
  <c r="G52" i="143"/>
  <c r="G51" i="143"/>
  <c r="G50" i="143"/>
  <c r="G49" i="143"/>
  <c r="G48" i="143"/>
  <c r="G47" i="143"/>
  <c r="G46" i="143"/>
  <c r="G36" i="143"/>
  <c r="G35" i="143"/>
  <c r="G34" i="143"/>
  <c r="G33" i="143"/>
  <c r="G32" i="143"/>
  <c r="G31" i="143"/>
  <c r="G30" i="143"/>
  <c r="G29" i="143"/>
  <c r="G27" i="143"/>
  <c r="G26" i="143"/>
  <c r="G25" i="143"/>
  <c r="G24" i="143"/>
  <c r="G23" i="143"/>
  <c r="G22" i="143"/>
  <c r="G21" i="143"/>
  <c r="G20" i="143"/>
  <c r="G19" i="143"/>
  <c r="G18" i="143"/>
  <c r="G16" i="143"/>
  <c r="G15" i="143"/>
  <c r="G14" i="143"/>
  <c r="G13" i="143"/>
  <c r="G12" i="143"/>
  <c r="G11" i="143"/>
  <c r="G10" i="143"/>
  <c r="G9" i="143"/>
  <c r="G8" i="143"/>
  <c r="G7" i="143"/>
  <c r="G6" i="143"/>
  <c r="G5" i="143"/>
  <c r="G60" i="135"/>
  <c r="G59" i="135"/>
  <c r="G58" i="135"/>
  <c r="G57" i="135"/>
  <c r="G56" i="135"/>
  <c r="G55" i="135"/>
  <c r="G54" i="135"/>
  <c r="G53" i="135"/>
  <c r="G52" i="135"/>
  <c r="G51" i="135"/>
  <c r="G50" i="135"/>
  <c r="G49" i="135"/>
  <c r="G48" i="135"/>
  <c r="G47" i="135"/>
  <c r="G46" i="135"/>
  <c r="G45" i="135"/>
  <c r="G44" i="135"/>
  <c r="G43" i="135"/>
  <c r="G42" i="135"/>
  <c r="G41" i="135"/>
  <c r="G40" i="135"/>
  <c r="G39" i="135"/>
  <c r="G38" i="135"/>
  <c r="G37" i="135"/>
  <c r="G36" i="135"/>
  <c r="G35" i="135"/>
  <c r="G34" i="135"/>
  <c r="G33" i="135"/>
  <c r="G32" i="135"/>
  <c r="G31" i="135"/>
  <c r="G30" i="135"/>
  <c r="G29" i="135"/>
  <c r="G28" i="135"/>
  <c r="G27" i="135"/>
  <c r="G26" i="135"/>
  <c r="G25" i="135"/>
  <c r="G24" i="135"/>
  <c r="G23" i="135"/>
  <c r="G22" i="135"/>
  <c r="G21" i="135"/>
  <c r="G20" i="135"/>
  <c r="G19" i="135"/>
  <c r="G18" i="135"/>
  <c r="G17" i="135"/>
  <c r="G16" i="135"/>
  <c r="G15" i="135"/>
  <c r="G14" i="135"/>
  <c r="G13" i="135"/>
  <c r="G12" i="135"/>
  <c r="G11" i="135"/>
  <c r="G10" i="135"/>
  <c r="G9" i="135"/>
  <c r="G8" i="135"/>
  <c r="G7" i="135"/>
  <c r="G6" i="135"/>
  <c r="G5" i="135"/>
  <c r="G60" i="136"/>
  <c r="G59" i="136"/>
  <c r="G58" i="136"/>
  <c r="G57" i="136"/>
  <c r="G56" i="136"/>
  <c r="G55" i="136"/>
  <c r="G54" i="136"/>
  <c r="G53" i="136"/>
  <c r="G52" i="136"/>
  <c r="G51" i="136"/>
  <c r="G50" i="136"/>
  <c r="G49" i="136"/>
  <c r="G48" i="136"/>
  <c r="G47" i="136"/>
  <c r="G46" i="136"/>
  <c r="G45" i="136"/>
  <c r="G44" i="136"/>
  <c r="G43" i="136"/>
  <c r="G42" i="136"/>
  <c r="G41" i="136"/>
  <c r="G40" i="136"/>
  <c r="G39" i="136"/>
  <c r="G38" i="136"/>
  <c r="G37" i="136"/>
  <c r="G36" i="136"/>
  <c r="G35" i="136"/>
  <c r="G34" i="136"/>
  <c r="G33" i="136"/>
  <c r="G32" i="136"/>
  <c r="G31" i="136"/>
  <c r="G30" i="136"/>
  <c r="G29" i="136"/>
  <c r="G28" i="136"/>
  <c r="G27" i="136"/>
  <c r="G26" i="136"/>
  <c r="G25" i="136"/>
  <c r="G24" i="136"/>
  <c r="G23" i="136"/>
  <c r="G22" i="136"/>
  <c r="G21" i="136"/>
  <c r="G20" i="136"/>
  <c r="G19" i="136"/>
  <c r="G18" i="136"/>
  <c r="G17" i="136"/>
  <c r="G16" i="136"/>
  <c r="G15" i="136"/>
  <c r="G14" i="136"/>
  <c r="G13" i="136"/>
  <c r="G12" i="136"/>
  <c r="G11" i="136"/>
  <c r="G10" i="136"/>
  <c r="G9" i="136"/>
  <c r="G8" i="136"/>
  <c r="G7" i="136"/>
  <c r="G6" i="136"/>
  <c r="G5" i="136"/>
  <c r="G59" i="137"/>
  <c r="G58" i="137"/>
  <c r="G57" i="137"/>
  <c r="G56" i="137"/>
  <c r="G55" i="137"/>
  <c r="G54" i="137"/>
  <c r="G53" i="137"/>
  <c r="G52" i="137"/>
  <c r="G51" i="137"/>
  <c r="G50" i="137"/>
  <c r="G49" i="137"/>
  <c r="G48" i="137"/>
  <c r="G47" i="137"/>
  <c r="G46" i="137"/>
  <c r="G45" i="137"/>
  <c r="G44" i="137"/>
  <c r="G43" i="137"/>
  <c r="G42" i="137"/>
  <c r="G41" i="137"/>
  <c r="G40" i="137"/>
  <c r="G39" i="137"/>
  <c r="G38" i="137"/>
  <c r="G37" i="137"/>
  <c r="G36" i="137"/>
  <c r="G35" i="137"/>
  <c r="G34" i="137"/>
  <c r="G33" i="137"/>
  <c r="G32" i="137"/>
  <c r="G31" i="137"/>
  <c r="G30" i="137"/>
  <c r="G29" i="137"/>
  <c r="G28" i="137"/>
  <c r="G27" i="137"/>
  <c r="G26" i="137"/>
  <c r="G25" i="137"/>
  <c r="G24" i="137"/>
  <c r="G23" i="137"/>
  <c r="G22" i="137"/>
  <c r="G21" i="137"/>
  <c r="G20" i="137"/>
  <c r="G19" i="137"/>
  <c r="G18" i="137"/>
  <c r="G17" i="137"/>
  <c r="G16" i="137"/>
  <c r="G15" i="137"/>
  <c r="G14" i="137"/>
  <c r="G13" i="137"/>
  <c r="G12" i="137"/>
  <c r="G11" i="137"/>
  <c r="G10" i="137"/>
  <c r="G9" i="137"/>
  <c r="G8" i="137"/>
  <c r="G7" i="137"/>
  <c r="G6" i="137"/>
  <c r="G5" i="137"/>
  <c r="I5" i="137" s="1"/>
  <c r="G81" i="138"/>
  <c r="G80" i="138"/>
  <c r="G79" i="138"/>
  <c r="G78" i="138"/>
  <c r="G77" i="138"/>
  <c r="G76" i="138"/>
  <c r="G75" i="138"/>
  <c r="G74" i="138"/>
  <c r="G73" i="138"/>
  <c r="G72" i="138"/>
  <c r="G71" i="138"/>
  <c r="G70" i="138"/>
  <c r="G69" i="138"/>
  <c r="G68" i="138"/>
  <c r="G67" i="138"/>
  <c r="G66" i="138"/>
  <c r="G65" i="138"/>
  <c r="G64" i="138"/>
  <c r="G63" i="138"/>
  <c r="G62" i="138"/>
  <c r="G61" i="138"/>
  <c r="G60" i="138"/>
  <c r="G59" i="138"/>
  <c r="G58" i="138"/>
  <c r="G57" i="138"/>
  <c r="G56" i="138"/>
  <c r="G55" i="138"/>
  <c r="G54" i="138"/>
  <c r="G53" i="138"/>
  <c r="G52" i="138"/>
  <c r="G51" i="138"/>
  <c r="G36" i="138"/>
  <c r="G35" i="138"/>
  <c r="G34" i="138"/>
  <c r="G33" i="138"/>
  <c r="G32" i="138"/>
  <c r="G31" i="138"/>
  <c r="G30" i="138"/>
  <c r="G29" i="138"/>
  <c r="G28" i="138"/>
  <c r="G27" i="138"/>
  <c r="G26" i="138"/>
  <c r="G25" i="138"/>
  <c r="G24" i="138"/>
  <c r="G23" i="138"/>
  <c r="G22" i="138"/>
  <c r="G21" i="138"/>
  <c r="G20" i="138"/>
  <c r="G19" i="138"/>
  <c r="G18" i="138"/>
  <c r="G17" i="138"/>
  <c r="G16" i="138"/>
  <c r="G15" i="138"/>
  <c r="G14" i="138"/>
  <c r="G13" i="138"/>
  <c r="G12" i="138"/>
  <c r="G11" i="138"/>
  <c r="G10" i="138"/>
  <c r="G9" i="138"/>
  <c r="G8" i="138"/>
  <c r="G7" i="138"/>
  <c r="G6" i="138"/>
  <c r="G5" i="138"/>
  <c r="G79" i="139"/>
  <c r="G78" i="139"/>
  <c r="G77" i="139"/>
  <c r="G76" i="139"/>
  <c r="G75" i="139"/>
  <c r="G74" i="139"/>
  <c r="G73" i="139"/>
  <c r="G72" i="139"/>
  <c r="G71" i="139"/>
  <c r="G70" i="139"/>
  <c r="G69" i="139"/>
  <c r="G68" i="139"/>
  <c r="G67" i="139"/>
  <c r="G66" i="139"/>
  <c r="G65" i="139"/>
  <c r="G64" i="139"/>
  <c r="G63" i="139"/>
  <c r="G62" i="139"/>
  <c r="G61" i="139"/>
  <c r="G60" i="139"/>
  <c r="G59" i="139"/>
  <c r="G58" i="139"/>
  <c r="G57" i="139"/>
  <c r="G56" i="139"/>
  <c r="G55" i="139"/>
  <c r="G54" i="139"/>
  <c r="G53" i="139"/>
  <c r="G52" i="139"/>
  <c r="G51" i="139"/>
  <c r="G50" i="139"/>
  <c r="G49" i="139"/>
  <c r="G48" i="139"/>
  <c r="G47" i="139"/>
  <c r="G46" i="139"/>
  <c r="G45" i="139"/>
  <c r="G44" i="139"/>
  <c r="G43" i="139"/>
  <c r="G42" i="139"/>
  <c r="G41" i="139"/>
  <c r="G40" i="139"/>
  <c r="G39" i="139"/>
  <c r="G38" i="139"/>
  <c r="G37" i="139"/>
  <c r="G36" i="139"/>
  <c r="G35" i="139"/>
  <c r="G34" i="139"/>
  <c r="G33" i="139"/>
  <c r="G32" i="139"/>
  <c r="G31" i="139"/>
  <c r="G30" i="139"/>
  <c r="G29" i="139"/>
  <c r="G28" i="139"/>
  <c r="G27" i="139"/>
  <c r="G26" i="139"/>
  <c r="G25" i="139"/>
  <c r="G24" i="139"/>
  <c r="G23" i="139"/>
  <c r="G22" i="139"/>
  <c r="G21" i="139"/>
  <c r="G20" i="139"/>
  <c r="G19" i="139"/>
  <c r="G18" i="139"/>
  <c r="G17" i="139"/>
  <c r="G16" i="139"/>
  <c r="G15" i="139"/>
  <c r="G14" i="139"/>
  <c r="G12" i="139"/>
  <c r="G11" i="139"/>
  <c r="G10" i="139"/>
  <c r="G9" i="139"/>
  <c r="G8" i="139"/>
  <c r="G7" i="139"/>
  <c r="G6" i="139"/>
  <c r="G5" i="139"/>
  <c r="G65" i="140"/>
  <c r="G64" i="140"/>
  <c r="G63" i="140"/>
  <c r="G62" i="140"/>
  <c r="G61" i="140"/>
  <c r="G60" i="140"/>
  <c r="G59" i="140"/>
  <c r="G58" i="140"/>
  <c r="G57" i="140"/>
  <c r="G56" i="140"/>
  <c r="G55" i="140"/>
  <c r="G54" i="140"/>
  <c r="G53" i="140"/>
  <c r="G52" i="140"/>
  <c r="G51" i="140"/>
  <c r="G50" i="140"/>
  <c r="G49" i="140"/>
  <c r="G48" i="140"/>
  <c r="G47" i="140"/>
  <c r="G46" i="140"/>
  <c r="G45" i="140"/>
  <c r="G44" i="140"/>
  <c r="G43" i="140"/>
  <c r="G42" i="140"/>
  <c r="G41" i="140"/>
  <c r="G40" i="140"/>
  <c r="G39" i="140"/>
  <c r="G38" i="140"/>
  <c r="G37" i="140"/>
  <c r="G36" i="140"/>
  <c r="G35" i="140"/>
  <c r="G34" i="140"/>
  <c r="G33" i="140"/>
  <c r="G32" i="140"/>
  <c r="G31" i="140"/>
  <c r="G30" i="140"/>
  <c r="G29" i="140"/>
  <c r="G28" i="140"/>
  <c r="G27" i="140"/>
  <c r="G26" i="140"/>
  <c r="G25" i="140"/>
  <c r="G24" i="140"/>
  <c r="G23" i="140"/>
  <c r="G22" i="140"/>
  <c r="G21" i="140"/>
  <c r="G20" i="140"/>
  <c r="G19" i="140"/>
  <c r="G18" i="140"/>
  <c r="G17" i="140"/>
  <c r="G16" i="140"/>
  <c r="G15" i="140"/>
  <c r="G14" i="140"/>
  <c r="G12" i="140"/>
  <c r="G11" i="140"/>
  <c r="G10" i="140"/>
  <c r="G9" i="140"/>
  <c r="G8" i="140"/>
  <c r="G7" i="140"/>
  <c r="G6" i="140"/>
  <c r="G5" i="140"/>
  <c r="I5" i="140" s="1"/>
  <c r="G67" i="141"/>
  <c r="G66" i="141"/>
  <c r="G64" i="141"/>
  <c r="G63" i="141"/>
  <c r="G62" i="141"/>
  <c r="G61" i="141"/>
  <c r="G60" i="141"/>
  <c r="G59" i="141"/>
  <c r="G58" i="141"/>
  <c r="G57" i="141"/>
  <c r="G56" i="141"/>
  <c r="G55" i="141"/>
  <c r="G54" i="141"/>
  <c r="G53" i="141"/>
  <c r="G52" i="141"/>
  <c r="G51" i="141"/>
  <c r="G50" i="141"/>
  <c r="G48" i="141"/>
  <c r="G47" i="141"/>
  <c r="G46" i="141"/>
  <c r="G45" i="141"/>
  <c r="G44" i="141"/>
  <c r="G43" i="141"/>
  <c r="G42" i="141"/>
  <c r="G41" i="141"/>
  <c r="G40" i="141"/>
  <c r="G39" i="141"/>
  <c r="G38" i="141"/>
  <c r="G37" i="141"/>
  <c r="G36" i="141"/>
  <c r="G35" i="141"/>
  <c r="G34" i="141"/>
  <c r="G33" i="141"/>
  <c r="G32" i="141"/>
  <c r="G31" i="141"/>
  <c r="G30" i="141"/>
  <c r="G29" i="141"/>
  <c r="G28" i="141"/>
  <c r="G27" i="141"/>
  <c r="G26" i="141"/>
  <c r="G25" i="141"/>
  <c r="G24" i="141"/>
  <c r="G23" i="141"/>
  <c r="G22" i="141"/>
  <c r="G21" i="141"/>
  <c r="G20" i="141"/>
  <c r="G19" i="141"/>
  <c r="G18" i="141"/>
  <c r="G17" i="141"/>
  <c r="G16" i="141"/>
  <c r="G15" i="141"/>
  <c r="G14" i="141"/>
  <c r="G13" i="141"/>
  <c r="G12" i="141"/>
  <c r="G11" i="141"/>
  <c r="G10" i="141"/>
  <c r="G9" i="141"/>
  <c r="G8" i="141"/>
  <c r="G7" i="141"/>
  <c r="G6" i="141"/>
  <c r="G5" i="141"/>
  <c r="G78" i="142"/>
  <c r="G77" i="142"/>
  <c r="G76" i="142"/>
  <c r="G75" i="142"/>
  <c r="G74" i="142"/>
  <c r="G73" i="142"/>
  <c r="G72" i="142"/>
  <c r="G71" i="142"/>
  <c r="G70" i="142"/>
  <c r="G69" i="142"/>
  <c r="G68" i="142"/>
  <c r="G67" i="142"/>
  <c r="G65" i="142"/>
  <c r="G64" i="142"/>
  <c r="G63" i="142"/>
  <c r="G62" i="142"/>
  <c r="G61" i="142"/>
  <c r="G60" i="142"/>
  <c r="G59" i="142"/>
  <c r="G58" i="142"/>
  <c r="G57" i="142"/>
  <c r="G56" i="142"/>
  <c r="G55" i="142"/>
  <c r="G54" i="142"/>
  <c r="G53" i="142"/>
  <c r="G52" i="142"/>
  <c r="G51" i="142"/>
  <c r="G50" i="142"/>
  <c r="G49" i="142"/>
  <c r="G48" i="142"/>
  <c r="G47" i="142"/>
  <c r="G46" i="142"/>
  <c r="G45" i="142"/>
  <c r="G44" i="142"/>
  <c r="G43" i="142"/>
  <c r="G42" i="142"/>
  <c r="G41" i="142"/>
  <c r="G40" i="142"/>
  <c r="G39" i="142"/>
  <c r="G38" i="142"/>
  <c r="G37" i="142"/>
  <c r="G36" i="142"/>
  <c r="G35" i="142"/>
  <c r="G34" i="142"/>
  <c r="G33" i="142"/>
  <c r="G32" i="142"/>
  <c r="G31" i="142"/>
  <c r="G30" i="142"/>
  <c r="G29" i="142"/>
  <c r="G28" i="142"/>
  <c r="G27" i="142"/>
  <c r="G26" i="142"/>
  <c r="G25" i="142"/>
  <c r="G24" i="142"/>
  <c r="G23" i="142"/>
  <c r="G22" i="142"/>
  <c r="G21" i="142"/>
  <c r="G20" i="142"/>
  <c r="G19" i="142"/>
  <c r="G18" i="142"/>
  <c r="G17" i="142"/>
  <c r="G16" i="142"/>
  <c r="G15" i="142"/>
  <c r="G14" i="142"/>
  <c r="G13" i="142"/>
  <c r="G12" i="142"/>
  <c r="G11" i="142"/>
  <c r="G10" i="142"/>
  <c r="G9" i="142"/>
  <c r="G8" i="142"/>
  <c r="G7" i="142"/>
  <c r="G6" i="142"/>
  <c r="G5" i="142"/>
  <c r="G81" i="129"/>
  <c r="G80" i="129"/>
  <c r="G79" i="129"/>
  <c r="G78" i="129"/>
  <c r="G77" i="129"/>
  <c r="G76" i="129"/>
  <c r="G75" i="129"/>
  <c r="G74" i="129"/>
  <c r="G73" i="129"/>
  <c r="G72" i="129"/>
  <c r="G71" i="129"/>
  <c r="G70" i="129"/>
  <c r="G69" i="129"/>
  <c r="G68" i="129"/>
  <c r="G67" i="129"/>
  <c r="G66" i="129"/>
  <c r="G65" i="129"/>
  <c r="G64" i="129"/>
  <c r="G63" i="129"/>
  <c r="G62" i="129"/>
  <c r="G61" i="129"/>
  <c r="G60" i="129"/>
  <c r="G59" i="129"/>
  <c r="G58" i="129"/>
  <c r="G57" i="129"/>
  <c r="G56" i="129"/>
  <c r="G55" i="129"/>
  <c r="G54" i="129"/>
  <c r="G53" i="129"/>
  <c r="G52" i="129"/>
  <c r="G51" i="129"/>
  <c r="G50" i="129"/>
  <c r="G49" i="129"/>
  <c r="G48" i="129"/>
  <c r="G47" i="129"/>
  <c r="G46" i="129"/>
  <c r="G45" i="129"/>
  <c r="G44" i="129"/>
  <c r="G43" i="129"/>
  <c r="G42" i="129"/>
  <c r="G41" i="129"/>
  <c r="G40" i="129"/>
  <c r="G39" i="129"/>
  <c r="G38" i="129"/>
  <c r="G37" i="129"/>
  <c r="G36" i="129"/>
  <c r="G35" i="129"/>
  <c r="G34" i="129"/>
  <c r="G33" i="129"/>
  <c r="G32" i="129"/>
  <c r="G31" i="129"/>
  <c r="G30" i="129"/>
  <c r="G29" i="129"/>
  <c r="G28" i="129"/>
  <c r="G27" i="129"/>
  <c r="G26" i="129"/>
  <c r="G25" i="129"/>
  <c r="G24" i="129"/>
  <c r="G23" i="129"/>
  <c r="G22" i="129"/>
  <c r="G21" i="129"/>
  <c r="G20" i="129"/>
  <c r="G19" i="129"/>
  <c r="G18" i="129"/>
  <c r="G17" i="129"/>
  <c r="G16" i="129"/>
  <c r="G15" i="129"/>
  <c r="G14" i="129"/>
  <c r="G13" i="129"/>
  <c r="G12" i="129"/>
  <c r="G11" i="129"/>
  <c r="G10" i="129"/>
  <c r="G9" i="129"/>
  <c r="G8" i="129"/>
  <c r="G7" i="129"/>
  <c r="G6" i="129"/>
  <c r="G5" i="129"/>
  <c r="G74" i="130"/>
  <c r="G73" i="130"/>
  <c r="G72" i="130"/>
  <c r="G71" i="130"/>
  <c r="G70" i="130"/>
  <c r="G69" i="130"/>
  <c r="G68" i="130"/>
  <c r="G67" i="130"/>
  <c r="G66" i="130"/>
  <c r="G61" i="130"/>
  <c r="G60" i="130"/>
  <c r="G59" i="130"/>
  <c r="G58" i="130"/>
  <c r="G57" i="130"/>
  <c r="G56" i="130"/>
  <c r="G55" i="130"/>
  <c r="G54" i="130"/>
  <c r="G53" i="130"/>
  <c r="G52" i="130"/>
  <c r="G51" i="130"/>
  <c r="G50" i="130"/>
  <c r="G49" i="130"/>
  <c r="G44" i="130"/>
  <c r="G43" i="130"/>
  <c r="G42" i="130"/>
  <c r="G41" i="130"/>
  <c r="G40" i="130"/>
  <c r="G39" i="130"/>
  <c r="G38" i="130"/>
  <c r="G37" i="130"/>
  <c r="G36" i="130"/>
  <c r="G35" i="130"/>
  <c r="G34" i="130"/>
  <c r="G33" i="130"/>
  <c r="G32" i="130"/>
  <c r="G31" i="130"/>
  <c r="G30" i="130"/>
  <c r="G29" i="130"/>
  <c r="G28" i="130"/>
  <c r="G27" i="130"/>
  <c r="G26" i="130"/>
  <c r="G25" i="130"/>
  <c r="G24" i="130"/>
  <c r="G23" i="130"/>
  <c r="G22" i="130"/>
  <c r="G21" i="130"/>
  <c r="G20" i="130"/>
  <c r="G19" i="130"/>
  <c r="G18" i="130"/>
  <c r="G17" i="130"/>
  <c r="G16" i="130"/>
  <c r="G15" i="130"/>
  <c r="G14" i="130"/>
  <c r="G12" i="130"/>
  <c r="G11" i="130"/>
  <c r="G10" i="130"/>
  <c r="G9" i="130"/>
  <c r="G8" i="130"/>
  <c r="G7" i="130"/>
  <c r="G6" i="130"/>
  <c r="G5" i="130"/>
  <c r="G82" i="131"/>
  <c r="G81" i="131"/>
  <c r="G80" i="131"/>
  <c r="G79" i="131"/>
  <c r="G78" i="131"/>
  <c r="G77" i="131"/>
  <c r="G76" i="131"/>
  <c r="G75" i="131"/>
  <c r="G74" i="131"/>
  <c r="G73" i="131"/>
  <c r="G72" i="131"/>
  <c r="G71" i="131"/>
  <c r="G70" i="131"/>
  <c r="G69" i="131"/>
  <c r="G68" i="131"/>
  <c r="G67" i="131"/>
  <c r="G66" i="131"/>
  <c r="G65" i="131"/>
  <c r="G64" i="131"/>
  <c r="G63" i="131"/>
  <c r="G62" i="131"/>
  <c r="G61" i="131"/>
  <c r="G60" i="131"/>
  <c r="G59" i="131"/>
  <c r="G58" i="131"/>
  <c r="G57" i="131"/>
  <c r="G56" i="131"/>
  <c r="G55" i="131"/>
  <c r="G54" i="131"/>
  <c r="G53" i="131"/>
  <c r="G52" i="131"/>
  <c r="G51" i="131"/>
  <c r="G50" i="131"/>
  <c r="G49" i="131"/>
  <c r="G48" i="131"/>
  <c r="G47" i="131"/>
  <c r="G46" i="131"/>
  <c r="G45" i="131"/>
  <c r="G44" i="131"/>
  <c r="G43" i="131"/>
  <c r="G42" i="131"/>
  <c r="G41" i="131"/>
  <c r="G40" i="131"/>
  <c r="G39" i="131"/>
  <c r="G38" i="131"/>
  <c r="G37" i="131"/>
  <c r="G36" i="131"/>
  <c r="G35" i="131"/>
  <c r="G34" i="131"/>
  <c r="G33" i="131"/>
  <c r="G32" i="131"/>
  <c r="G31" i="131"/>
  <c r="G30" i="131"/>
  <c r="G29" i="131"/>
  <c r="G28" i="131"/>
  <c r="G27" i="131"/>
  <c r="G26" i="131"/>
  <c r="G25" i="131"/>
  <c r="G24" i="131"/>
  <c r="G23" i="131"/>
  <c r="G22" i="131"/>
  <c r="G21" i="131"/>
  <c r="G20" i="131"/>
  <c r="G19" i="131"/>
  <c r="G18" i="131"/>
  <c r="G17" i="131"/>
  <c r="G16" i="131"/>
  <c r="G15" i="131"/>
  <c r="G14" i="131"/>
  <c r="G12" i="131"/>
  <c r="G11" i="131"/>
  <c r="G10" i="131"/>
  <c r="G9" i="131"/>
  <c r="G8" i="131"/>
  <c r="G7" i="131"/>
  <c r="G6" i="131"/>
  <c r="G5" i="131"/>
  <c r="G90" i="132"/>
  <c r="G89" i="132"/>
  <c r="G88" i="132"/>
  <c r="G87" i="132"/>
  <c r="G86" i="132"/>
  <c r="G85" i="132"/>
  <c r="G84" i="132"/>
  <c r="G83" i="132"/>
  <c r="G82" i="132"/>
  <c r="G81" i="132"/>
  <c r="G80" i="132"/>
  <c r="G79" i="132"/>
  <c r="G78" i="132"/>
  <c r="G77" i="132"/>
  <c r="G76" i="132"/>
  <c r="G75" i="132"/>
  <c r="G74" i="132"/>
  <c r="G73" i="132"/>
  <c r="G72" i="132"/>
  <c r="G67" i="132"/>
  <c r="G66" i="132"/>
  <c r="G65" i="132"/>
  <c r="G64" i="132"/>
  <c r="G63" i="132"/>
  <c r="G62" i="132"/>
  <c r="G61" i="132"/>
  <c r="G60" i="132"/>
  <c r="G59" i="132"/>
  <c r="G58" i="132"/>
  <c r="G57" i="132"/>
  <c r="G52" i="132"/>
  <c r="G51" i="132"/>
  <c r="G50" i="132"/>
  <c r="G49" i="132"/>
  <c r="G48" i="132"/>
  <c r="G47" i="132"/>
  <c r="G46" i="132"/>
  <c r="G45" i="132"/>
  <c r="G44" i="132"/>
  <c r="G43" i="132"/>
  <c r="G42" i="132"/>
  <c r="G41" i="132"/>
  <c r="G40" i="132"/>
  <c r="G39" i="132"/>
  <c r="G38" i="132"/>
  <c r="G37" i="132"/>
  <c r="G36" i="132"/>
  <c r="G35" i="132"/>
  <c r="G34" i="132"/>
  <c r="G33" i="132"/>
  <c r="G32" i="132"/>
  <c r="G31" i="132"/>
  <c r="G30" i="132"/>
  <c r="G29" i="132"/>
  <c r="G28" i="132"/>
  <c r="G27" i="132"/>
  <c r="G26" i="132"/>
  <c r="G25" i="132"/>
  <c r="G24" i="132"/>
  <c r="G23" i="132"/>
  <c r="G22" i="132"/>
  <c r="G21" i="132"/>
  <c r="G20" i="132"/>
  <c r="G19" i="132"/>
  <c r="G18" i="132"/>
  <c r="G17" i="132"/>
  <c r="G16" i="132"/>
  <c r="G15" i="132"/>
  <c r="G14" i="132"/>
  <c r="G13" i="132"/>
  <c r="G12" i="132"/>
  <c r="G11" i="132"/>
  <c r="G10" i="132"/>
  <c r="G9" i="132"/>
  <c r="G8" i="132"/>
  <c r="G7" i="132"/>
  <c r="G6" i="132"/>
  <c r="G5" i="132"/>
  <c r="G72" i="133"/>
  <c r="G71" i="133"/>
  <c r="G70" i="133"/>
  <c r="G69" i="133"/>
  <c r="G68" i="133"/>
  <c r="G67" i="133"/>
  <c r="G66" i="133"/>
  <c r="G65" i="133"/>
  <c r="G64" i="133"/>
  <c r="G63" i="133"/>
  <c r="G62" i="133"/>
  <c r="G61" i="133"/>
  <c r="G60" i="133"/>
  <c r="G59" i="133"/>
  <c r="G58" i="133"/>
  <c r="G57" i="133"/>
  <c r="G56" i="133"/>
  <c r="G55" i="133"/>
  <c r="G54" i="133"/>
  <c r="G53" i="133"/>
  <c r="G52" i="133"/>
  <c r="G51" i="133"/>
  <c r="G50" i="133"/>
  <c r="G49" i="133"/>
  <c r="G48" i="133"/>
  <c r="G47" i="133"/>
  <c r="G46" i="133"/>
  <c r="G45" i="133"/>
  <c r="G44" i="133"/>
  <c r="G43" i="133"/>
  <c r="G42" i="133"/>
  <c r="G41" i="133"/>
  <c r="G40" i="133"/>
  <c r="G39" i="133"/>
  <c r="G38" i="133"/>
  <c r="G37" i="133"/>
  <c r="G36" i="133"/>
  <c r="G35" i="133"/>
  <c r="G34" i="133"/>
  <c r="G33" i="133"/>
  <c r="G32" i="133"/>
  <c r="G31" i="133"/>
  <c r="G30" i="133"/>
  <c r="G29" i="133"/>
  <c r="G28" i="133"/>
  <c r="G27" i="133"/>
  <c r="G26" i="133"/>
  <c r="G25" i="133"/>
  <c r="G24" i="133"/>
  <c r="G23" i="133"/>
  <c r="G22" i="133"/>
  <c r="G21" i="133"/>
  <c r="G20" i="133"/>
  <c r="G19" i="133"/>
  <c r="G18" i="133"/>
  <c r="G17" i="133"/>
  <c r="G16" i="133"/>
  <c r="G15" i="133"/>
  <c r="G14" i="133"/>
  <c r="G13" i="133"/>
  <c r="G12" i="133"/>
  <c r="G11" i="133"/>
  <c r="G10" i="133"/>
  <c r="G9" i="133"/>
  <c r="G8" i="133"/>
  <c r="G7" i="133"/>
  <c r="G6" i="133"/>
  <c r="G5" i="133"/>
  <c r="I5" i="133" s="1"/>
  <c r="G75" i="134"/>
  <c r="G74" i="134"/>
  <c r="G73" i="134"/>
  <c r="G72" i="134"/>
  <c r="G71" i="134"/>
  <c r="G70" i="134"/>
  <c r="G69" i="134"/>
  <c r="G68" i="134"/>
  <c r="G67" i="134"/>
  <c r="G66" i="134"/>
  <c r="G65" i="134"/>
  <c r="G64" i="134"/>
  <c r="G63" i="134"/>
  <c r="G62" i="134"/>
  <c r="G61" i="134"/>
  <c r="G60" i="134"/>
  <c r="G59" i="134"/>
  <c r="G58" i="134"/>
  <c r="G57" i="134"/>
  <c r="G56" i="134"/>
  <c r="G55" i="134"/>
  <c r="G54" i="134"/>
  <c r="G53" i="134"/>
  <c r="G52" i="134"/>
  <c r="G51" i="134"/>
  <c r="G50" i="134"/>
  <c r="G49" i="134"/>
  <c r="G48" i="134"/>
  <c r="G47" i="134"/>
  <c r="G46" i="134"/>
  <c r="G45" i="134"/>
  <c r="G44" i="134"/>
  <c r="G43" i="134"/>
  <c r="G42" i="134"/>
  <c r="G41" i="134"/>
  <c r="G39" i="134"/>
  <c r="G38" i="134"/>
  <c r="G37" i="134"/>
  <c r="G35" i="134"/>
  <c r="G34" i="134"/>
  <c r="G33" i="134"/>
  <c r="G32" i="134"/>
  <c r="G31" i="134"/>
  <c r="G30" i="134"/>
  <c r="G29" i="134"/>
  <c r="G28" i="134"/>
  <c r="G27" i="134"/>
  <c r="G26" i="134"/>
  <c r="G25" i="134"/>
  <c r="G24" i="134"/>
  <c r="G23" i="134"/>
  <c r="G22" i="134"/>
  <c r="G21" i="134"/>
  <c r="G20" i="134"/>
  <c r="G19" i="134"/>
  <c r="G18" i="134"/>
  <c r="G17" i="134"/>
  <c r="G16" i="134"/>
  <c r="G15" i="134"/>
  <c r="G14" i="134"/>
  <c r="G13" i="134"/>
  <c r="G12" i="134"/>
  <c r="G11" i="134"/>
  <c r="G10" i="134"/>
  <c r="G9" i="134"/>
  <c r="G8" i="134"/>
  <c r="G7" i="134"/>
  <c r="G6" i="134"/>
  <c r="G5" i="134"/>
  <c r="G53" i="125"/>
  <c r="G52" i="125"/>
  <c r="G51" i="125"/>
  <c r="G50" i="125"/>
  <c r="G49" i="125"/>
  <c r="G48" i="125"/>
  <c r="G47" i="125"/>
  <c r="G46" i="125"/>
  <c r="G45" i="125"/>
  <c r="G44" i="125"/>
  <c r="G43" i="125"/>
  <c r="G42" i="125"/>
  <c r="G41" i="125"/>
  <c r="G40" i="125"/>
  <c r="G39" i="125"/>
  <c r="G38" i="125"/>
  <c r="G37" i="125"/>
  <c r="G36" i="125"/>
  <c r="G35" i="125"/>
  <c r="G34" i="125"/>
  <c r="G33" i="125"/>
  <c r="G32" i="125"/>
  <c r="G31" i="125"/>
  <c r="G30" i="125"/>
  <c r="G29" i="125"/>
  <c r="G28" i="125"/>
  <c r="G27" i="125"/>
  <c r="G26" i="125"/>
  <c r="G25" i="125"/>
  <c r="G24" i="125"/>
  <c r="G23" i="125"/>
  <c r="G22" i="125"/>
  <c r="G21" i="125"/>
  <c r="G20" i="125"/>
  <c r="G19" i="125"/>
  <c r="G18" i="125"/>
  <c r="G17" i="125"/>
  <c r="G16" i="125"/>
  <c r="G15" i="125"/>
  <c r="G14" i="125"/>
  <c r="G12" i="125"/>
  <c r="G11" i="125"/>
  <c r="G10" i="125"/>
  <c r="G9" i="125"/>
  <c r="G8" i="125"/>
  <c r="G7" i="125"/>
  <c r="G6" i="125"/>
  <c r="G5" i="125"/>
  <c r="G52" i="126"/>
  <c r="G51" i="126"/>
  <c r="G50" i="126"/>
  <c r="G49" i="126"/>
  <c r="G48" i="126"/>
  <c r="G47" i="126"/>
  <c r="G46" i="126"/>
  <c r="G45" i="126"/>
  <c r="G44" i="126"/>
  <c r="G43" i="126"/>
  <c r="G42" i="126"/>
  <c r="G41" i="126"/>
  <c r="G40" i="126"/>
  <c r="G39" i="126"/>
  <c r="G38" i="126"/>
  <c r="G37" i="126"/>
  <c r="G36" i="126"/>
  <c r="G35" i="126"/>
  <c r="G34" i="126"/>
  <c r="G33" i="126"/>
  <c r="G32" i="126"/>
  <c r="G31" i="126"/>
  <c r="G30" i="126"/>
  <c r="G29" i="126"/>
  <c r="G28" i="126"/>
  <c r="G27" i="126"/>
  <c r="G26" i="126"/>
  <c r="G25" i="126"/>
  <c r="G24" i="126"/>
  <c r="G23" i="126"/>
  <c r="G22" i="126"/>
  <c r="G21" i="126"/>
  <c r="G20" i="126"/>
  <c r="G19" i="126"/>
  <c r="G18" i="126"/>
  <c r="G17" i="126"/>
  <c r="G16" i="126"/>
  <c r="G15" i="126"/>
  <c r="G14" i="126"/>
  <c r="G13" i="126"/>
  <c r="G12" i="126"/>
  <c r="G11" i="126"/>
  <c r="G10" i="126"/>
  <c r="G9" i="126"/>
  <c r="G8" i="126"/>
  <c r="G7" i="126"/>
  <c r="G6" i="126"/>
  <c r="G5" i="126"/>
  <c r="G61" i="127"/>
  <c r="G60" i="127"/>
  <c r="G59" i="127"/>
  <c r="G58" i="127"/>
  <c r="G57" i="127"/>
  <c r="G56" i="127"/>
  <c r="G55" i="127"/>
  <c r="G54" i="127"/>
  <c r="G53" i="127"/>
  <c r="G52" i="127"/>
  <c r="G51" i="127"/>
  <c r="G50" i="127"/>
  <c r="G49" i="127"/>
  <c r="G48" i="127"/>
  <c r="G47" i="127"/>
  <c r="G46" i="127"/>
  <c r="G45" i="127"/>
  <c r="G44" i="127"/>
  <c r="G43" i="127"/>
  <c r="G42" i="127"/>
  <c r="G41" i="127"/>
  <c r="G40" i="127"/>
  <c r="G39" i="127"/>
  <c r="G38" i="127"/>
  <c r="G37" i="127"/>
  <c r="G36" i="127"/>
  <c r="G35" i="127"/>
  <c r="G34" i="127"/>
  <c r="G33" i="127"/>
  <c r="G32" i="127"/>
  <c r="G31" i="127"/>
  <c r="G30" i="127"/>
  <c r="G29" i="127"/>
  <c r="G28" i="127"/>
  <c r="G27" i="127"/>
  <c r="G26" i="127"/>
  <c r="G25" i="127"/>
  <c r="G24" i="127"/>
  <c r="G23" i="127"/>
  <c r="G22" i="127"/>
  <c r="G21" i="127"/>
  <c r="G20" i="127"/>
  <c r="G19" i="127"/>
  <c r="G18" i="127"/>
  <c r="G17" i="127"/>
  <c r="G16" i="127"/>
  <c r="G15" i="127"/>
  <c r="G14" i="127"/>
  <c r="G13" i="127"/>
  <c r="G12" i="127"/>
  <c r="G11" i="127"/>
  <c r="G10" i="127"/>
  <c r="G9" i="127"/>
  <c r="G8" i="127"/>
  <c r="G7" i="127"/>
  <c r="G6" i="127"/>
  <c r="G5" i="127"/>
  <c r="I5" i="127" s="1"/>
  <c r="G66" i="128"/>
  <c r="G65" i="128"/>
  <c r="G64" i="128"/>
  <c r="G63" i="128"/>
  <c r="G62" i="128"/>
  <c r="G61" i="128"/>
  <c r="G60" i="128"/>
  <c r="G59" i="128"/>
  <c r="G58" i="128"/>
  <c r="G57" i="128"/>
  <c r="G56" i="128"/>
  <c r="G55" i="128"/>
  <c r="G54" i="128"/>
  <c r="G53" i="128"/>
  <c r="G52" i="128"/>
  <c r="G51" i="128"/>
  <c r="G50" i="128"/>
  <c r="G49" i="128"/>
  <c r="G48" i="128"/>
  <c r="G47" i="128"/>
  <c r="G46" i="128"/>
  <c r="G45" i="128"/>
  <c r="G44" i="128"/>
  <c r="G43" i="128"/>
  <c r="G42" i="128"/>
  <c r="G41" i="128"/>
  <c r="G40" i="128"/>
  <c r="G39" i="128"/>
  <c r="G38" i="128"/>
  <c r="G37" i="128"/>
  <c r="G36" i="128"/>
  <c r="G35" i="128"/>
  <c r="G34" i="128"/>
  <c r="G33" i="128"/>
  <c r="G32" i="128"/>
  <c r="G31" i="128"/>
  <c r="G30" i="128"/>
  <c r="G29" i="128"/>
  <c r="G28" i="128"/>
  <c r="G27" i="128"/>
  <c r="G26" i="128"/>
  <c r="G25" i="128"/>
  <c r="G24" i="128"/>
  <c r="G23" i="128"/>
  <c r="G22" i="128"/>
  <c r="G21" i="128"/>
  <c r="G20" i="128"/>
  <c r="G19" i="128"/>
  <c r="G18" i="128"/>
  <c r="G17" i="128"/>
  <c r="G16" i="128"/>
  <c r="G15" i="128"/>
  <c r="G14" i="128"/>
  <c r="G13" i="128"/>
  <c r="G12" i="128"/>
  <c r="G11" i="128"/>
  <c r="G10" i="128"/>
  <c r="G9" i="128"/>
  <c r="G8" i="128"/>
  <c r="G7" i="128"/>
  <c r="G6" i="128"/>
  <c r="G5" i="128"/>
  <c r="G114" i="124"/>
  <c r="G113" i="124"/>
  <c r="G112" i="124"/>
  <c r="G111" i="124"/>
  <c r="G110" i="124"/>
  <c r="G109" i="124"/>
  <c r="G108" i="124"/>
  <c r="G107" i="124"/>
  <c r="G106" i="124"/>
  <c r="G105" i="124"/>
  <c r="G104" i="124"/>
  <c r="G103" i="124"/>
  <c r="G101" i="124"/>
  <c r="G94" i="124"/>
  <c r="G93" i="124"/>
  <c r="G92" i="124"/>
  <c r="G91" i="124"/>
  <c r="G90" i="124"/>
  <c r="G89" i="124"/>
  <c r="G88" i="124"/>
  <c r="G87" i="124"/>
  <c r="G86" i="124"/>
  <c r="G85" i="124"/>
  <c r="G84" i="124"/>
  <c r="G83" i="124"/>
  <c r="G82" i="124"/>
  <c r="G81" i="124"/>
  <c r="G80" i="124"/>
  <c r="G79" i="124"/>
  <c r="G78" i="124"/>
  <c r="G77" i="124"/>
  <c r="G76" i="124"/>
  <c r="G75" i="124"/>
  <c r="G74" i="124"/>
  <c r="G73" i="124"/>
  <c r="G72" i="124"/>
  <c r="G71" i="124"/>
  <c r="G70" i="124"/>
  <c r="G69" i="124"/>
  <c r="G68" i="124"/>
  <c r="G67" i="124"/>
  <c r="G66" i="124"/>
  <c r="G65" i="124"/>
  <c r="G64" i="124"/>
  <c r="G63" i="124"/>
  <c r="G62" i="124"/>
  <c r="G61" i="124"/>
  <c r="G60" i="124"/>
  <c r="G59" i="124"/>
  <c r="G58" i="124"/>
  <c r="G57" i="124"/>
  <c r="G56" i="124"/>
  <c r="G55" i="124"/>
  <c r="G54" i="124"/>
  <c r="G53" i="124"/>
  <c r="G52" i="124"/>
  <c r="G51" i="124"/>
  <c r="G50" i="124"/>
  <c r="G49" i="124"/>
  <c r="G48" i="124"/>
  <c r="G47" i="124"/>
  <c r="G46" i="124"/>
  <c r="G45" i="124"/>
  <c r="G44" i="124"/>
  <c r="G43" i="124"/>
  <c r="G42" i="124"/>
  <c r="G41" i="124"/>
  <c r="G40" i="124"/>
  <c r="G39" i="124"/>
  <c r="G38" i="124"/>
  <c r="G37" i="124"/>
  <c r="G36" i="124"/>
  <c r="G35" i="124"/>
  <c r="G34" i="124"/>
  <c r="G33" i="124"/>
  <c r="G32" i="124"/>
  <c r="G31" i="124"/>
  <c r="G30" i="124"/>
  <c r="G29" i="124"/>
  <c r="G28" i="124"/>
  <c r="G27" i="124"/>
  <c r="G26" i="124"/>
  <c r="G25" i="124"/>
  <c r="G24" i="124"/>
  <c r="G23" i="124"/>
  <c r="G22" i="124"/>
  <c r="G21" i="124"/>
  <c r="G20" i="124"/>
  <c r="G19" i="124"/>
  <c r="G18" i="124"/>
  <c r="G17" i="124"/>
  <c r="G16" i="124"/>
  <c r="G15" i="124"/>
  <c r="G14" i="124"/>
  <c r="G12" i="124"/>
  <c r="G9" i="124"/>
  <c r="G8" i="124"/>
  <c r="G7" i="124"/>
  <c r="G6" i="124"/>
  <c r="G5" i="124"/>
  <c r="G67" i="123"/>
  <c r="G66" i="123"/>
  <c r="G65" i="123"/>
  <c r="G64" i="123"/>
  <c r="G63" i="123"/>
  <c r="G62" i="123"/>
  <c r="G61" i="123"/>
  <c r="G59" i="123"/>
  <c r="G58" i="123"/>
  <c r="G57" i="123"/>
  <c r="G56" i="123"/>
  <c r="G55" i="123"/>
  <c r="G54" i="123"/>
  <c r="G53" i="123"/>
  <c r="G52" i="123"/>
  <c r="G51" i="123"/>
  <c r="G50" i="123"/>
  <c r="G48" i="123"/>
  <c r="G47" i="123"/>
  <c r="G46" i="123"/>
  <c r="G45" i="123"/>
  <c r="G44" i="123"/>
  <c r="G43" i="123"/>
  <c r="G42" i="123"/>
  <c r="G41" i="123"/>
  <c r="G40" i="123"/>
  <c r="G39" i="123"/>
  <c r="G38" i="123"/>
  <c r="G37" i="123"/>
  <c r="G36" i="123"/>
  <c r="G35" i="123"/>
  <c r="G34" i="123"/>
  <c r="G33" i="123"/>
  <c r="G32" i="123"/>
  <c r="G31" i="123"/>
  <c r="G30" i="123"/>
  <c r="G29" i="123"/>
  <c r="G28" i="123"/>
  <c r="G27" i="123"/>
  <c r="G26" i="123"/>
  <c r="G25" i="123"/>
  <c r="G24" i="123"/>
  <c r="G23" i="123"/>
  <c r="G22" i="123"/>
  <c r="G21" i="123"/>
  <c r="G20" i="123"/>
  <c r="G19" i="123"/>
  <c r="G18" i="123"/>
  <c r="G17" i="123"/>
  <c r="G16" i="123"/>
  <c r="G15" i="123"/>
  <c r="G14" i="123"/>
  <c r="G11" i="123"/>
  <c r="G10" i="123"/>
  <c r="G9" i="123"/>
  <c r="G8" i="123"/>
  <c r="G7" i="123"/>
  <c r="G6" i="123"/>
  <c r="G5" i="123"/>
  <c r="G66" i="122"/>
  <c r="G65" i="122"/>
  <c r="G64" i="122"/>
  <c r="G63" i="122"/>
  <c r="G62" i="122"/>
  <c r="G61" i="122"/>
  <c r="G60" i="122"/>
  <c r="G59" i="122"/>
  <c r="G58" i="122"/>
  <c r="G57" i="122"/>
  <c r="G56" i="122"/>
  <c r="G55" i="122"/>
  <c r="G54" i="122"/>
  <c r="G53" i="122"/>
  <c r="G52" i="122"/>
  <c r="G51" i="122"/>
  <c r="G50" i="122"/>
  <c r="G49" i="122"/>
  <c r="G48" i="122"/>
  <c r="G47" i="122"/>
  <c r="G46" i="122"/>
  <c r="G45" i="122"/>
  <c r="G44" i="122"/>
  <c r="G43" i="122"/>
  <c r="G42" i="122"/>
  <c r="G41" i="122"/>
  <c r="G40" i="122"/>
  <c r="G39" i="122"/>
  <c r="G38" i="122"/>
  <c r="G37" i="122"/>
  <c r="G36" i="122"/>
  <c r="G35" i="122"/>
  <c r="G34" i="122"/>
  <c r="G33" i="122"/>
  <c r="G32" i="122"/>
  <c r="G31" i="122"/>
  <c r="G30" i="122"/>
  <c r="G29" i="122"/>
  <c r="G28" i="122"/>
  <c r="G27" i="122"/>
  <c r="G26" i="122"/>
  <c r="G25" i="122"/>
  <c r="G24" i="122"/>
  <c r="G23" i="122"/>
  <c r="G22" i="122"/>
  <c r="G21" i="122"/>
  <c r="G20" i="122"/>
  <c r="G19" i="122"/>
  <c r="G18" i="122"/>
  <c r="G17" i="122"/>
  <c r="G16" i="122"/>
  <c r="G15" i="122"/>
  <c r="G14" i="122"/>
  <c r="G12" i="122"/>
  <c r="G11" i="122"/>
  <c r="G10" i="122"/>
  <c r="G9" i="122"/>
  <c r="G8" i="122"/>
  <c r="G7" i="122"/>
  <c r="G6" i="122"/>
  <c r="G5" i="122"/>
  <c r="G53" i="119"/>
  <c r="G52" i="119"/>
  <c r="G51" i="119"/>
  <c r="G50" i="119"/>
  <c r="G49" i="119"/>
  <c r="G48" i="119"/>
  <c r="G47" i="119"/>
  <c r="G46" i="119"/>
  <c r="G45" i="119"/>
  <c r="G44" i="119"/>
  <c r="G43" i="119"/>
  <c r="G42" i="119"/>
  <c r="G41" i="119"/>
  <c r="G40" i="119"/>
  <c r="G39" i="119"/>
  <c r="G38" i="119"/>
  <c r="G37" i="119"/>
  <c r="G36" i="119"/>
  <c r="G35" i="119"/>
  <c r="G34" i="119"/>
  <c r="G33" i="119"/>
  <c r="G32" i="119"/>
  <c r="G31" i="119"/>
  <c r="G30" i="119"/>
  <c r="G29" i="119"/>
  <c r="G28" i="119"/>
  <c r="G27" i="119"/>
  <c r="G26" i="119"/>
  <c r="G25" i="119"/>
  <c r="G24" i="119"/>
  <c r="G23" i="119"/>
  <c r="G22" i="119"/>
  <c r="G21" i="119"/>
  <c r="G20" i="119"/>
  <c r="G19" i="119"/>
  <c r="G18" i="119"/>
  <c r="G17" i="119"/>
  <c r="G16" i="119"/>
  <c r="G15" i="119"/>
  <c r="G14" i="119"/>
  <c r="G13" i="119"/>
  <c r="G12" i="119"/>
  <c r="G11" i="119"/>
  <c r="G10" i="119"/>
  <c r="G9" i="119"/>
  <c r="G8" i="119"/>
  <c r="G7" i="119"/>
  <c r="G6" i="119"/>
  <c r="G5" i="119"/>
  <c r="I5" i="119" s="1"/>
  <c r="G66" i="120"/>
  <c r="G65" i="120"/>
  <c r="G64" i="120"/>
  <c r="G63" i="120"/>
  <c r="G62" i="120"/>
  <c r="G61" i="120"/>
  <c r="G60" i="120"/>
  <c r="G59" i="120"/>
  <c r="G58" i="120"/>
  <c r="G57" i="120"/>
  <c r="G56" i="120"/>
  <c r="G55" i="120"/>
  <c r="G54" i="120"/>
  <c r="G53" i="120"/>
  <c r="G52" i="120"/>
  <c r="G51" i="120"/>
  <c r="G50" i="120"/>
  <c r="G49" i="120"/>
  <c r="G48" i="120"/>
  <c r="G47" i="120"/>
  <c r="G46" i="120"/>
  <c r="G45" i="120"/>
  <c r="G44" i="120"/>
  <c r="G43" i="120"/>
  <c r="G42" i="120"/>
  <c r="G41" i="120"/>
  <c r="G40" i="120"/>
  <c r="G39" i="120"/>
  <c r="G38" i="120"/>
  <c r="G37" i="120"/>
  <c r="G36" i="120"/>
  <c r="G35" i="120"/>
  <c r="G34" i="120"/>
  <c r="G33" i="120"/>
  <c r="G32" i="120"/>
  <c r="G31" i="120"/>
  <c r="G30" i="120"/>
  <c r="G29" i="120"/>
  <c r="G28" i="120"/>
  <c r="G27" i="120"/>
  <c r="G26" i="120"/>
  <c r="G25" i="120"/>
  <c r="G24" i="120"/>
  <c r="G23" i="120"/>
  <c r="G22" i="120"/>
  <c r="G21" i="120"/>
  <c r="G20" i="120"/>
  <c r="G19" i="120"/>
  <c r="G18" i="120"/>
  <c r="G17" i="120"/>
  <c r="G16" i="120"/>
  <c r="G15" i="120"/>
  <c r="G14" i="120"/>
  <c r="G13" i="120"/>
  <c r="G12" i="120"/>
  <c r="G11" i="120"/>
  <c r="G10" i="120"/>
  <c r="G9" i="120"/>
  <c r="G8" i="120"/>
  <c r="G7" i="120"/>
  <c r="G6" i="120"/>
  <c r="G5" i="120"/>
  <c r="G77" i="121"/>
  <c r="G76" i="121"/>
  <c r="G75" i="121"/>
  <c r="G74" i="121"/>
  <c r="G73" i="121"/>
  <c r="G72" i="121"/>
  <c r="G71" i="121"/>
  <c r="G70" i="121"/>
  <c r="G69" i="121"/>
  <c r="G68" i="121"/>
  <c r="G67" i="121"/>
  <c r="G66" i="121"/>
  <c r="G65" i="121"/>
  <c r="G64" i="121"/>
  <c r="G63" i="121"/>
  <c r="G62" i="121"/>
  <c r="G61" i="121"/>
  <c r="G60" i="121"/>
  <c r="G59" i="121"/>
  <c r="G58" i="121"/>
  <c r="G57" i="121"/>
  <c r="G56" i="121"/>
  <c r="G55" i="121"/>
  <c r="G54" i="121"/>
  <c r="G53" i="121"/>
  <c r="G52" i="121"/>
  <c r="G51" i="121"/>
  <c r="G50" i="121"/>
  <c r="G49" i="121"/>
  <c r="G48" i="121"/>
  <c r="G47" i="121"/>
  <c r="G46" i="121"/>
  <c r="G45" i="121"/>
  <c r="G44" i="121"/>
  <c r="G43" i="121"/>
  <c r="G42" i="121"/>
  <c r="G41" i="121"/>
  <c r="G40" i="121"/>
  <c r="G39" i="121"/>
  <c r="G38" i="121"/>
  <c r="G37" i="121"/>
  <c r="G36" i="121"/>
  <c r="G35" i="121"/>
  <c r="G34" i="121"/>
  <c r="G33" i="121"/>
  <c r="G32" i="121"/>
  <c r="G31" i="121"/>
  <c r="G30" i="121"/>
  <c r="G29" i="121"/>
  <c r="G28" i="121"/>
  <c r="G27" i="121"/>
  <c r="G26" i="121"/>
  <c r="G25" i="121"/>
  <c r="G24" i="121"/>
  <c r="G23" i="121"/>
  <c r="G22" i="121"/>
  <c r="G21" i="121"/>
  <c r="G20" i="121"/>
  <c r="G19" i="121"/>
  <c r="G18" i="121"/>
  <c r="G17" i="121"/>
  <c r="G16" i="121"/>
  <c r="G15" i="121"/>
  <c r="G14" i="121"/>
  <c r="G13" i="121"/>
  <c r="G12" i="121"/>
  <c r="G11" i="121"/>
  <c r="G10" i="121"/>
  <c r="G9" i="121"/>
  <c r="G8" i="121"/>
  <c r="G7" i="121"/>
  <c r="G6" i="121"/>
  <c r="G5" i="121"/>
  <c r="I5" i="121" s="1"/>
  <c r="G77" i="115"/>
  <c r="G76" i="115"/>
  <c r="G71" i="115"/>
  <c r="G70" i="115"/>
  <c r="G69" i="115"/>
  <c r="G68" i="115"/>
  <c r="G67" i="115"/>
  <c r="G66" i="115"/>
  <c r="G65" i="115"/>
  <c r="G64" i="115"/>
  <c r="G63" i="115"/>
  <c r="G62" i="115"/>
  <c r="G61" i="115"/>
  <c r="G60" i="115"/>
  <c r="G59" i="115"/>
  <c r="G58" i="115"/>
  <c r="G57" i="115"/>
  <c r="G52" i="115"/>
  <c r="G51" i="115"/>
  <c r="G50" i="115"/>
  <c r="G49" i="115"/>
  <c r="G48" i="115"/>
  <c r="G47" i="115"/>
  <c r="G46" i="115"/>
  <c r="G45" i="115"/>
  <c r="G44" i="115"/>
  <c r="G43" i="115"/>
  <c r="G42" i="115"/>
  <c r="G41" i="115"/>
  <c r="G40" i="115"/>
  <c r="G39" i="115"/>
  <c r="G38" i="115"/>
  <c r="G37" i="115"/>
  <c r="G36" i="115"/>
  <c r="G35" i="115"/>
  <c r="G34" i="115"/>
  <c r="G33" i="115"/>
  <c r="G32" i="115"/>
  <c r="G31" i="115"/>
  <c r="G30" i="115"/>
  <c r="G29" i="115"/>
  <c r="G28" i="115"/>
  <c r="G27" i="115"/>
  <c r="G25" i="115"/>
  <c r="G24" i="115"/>
  <c r="G23" i="115"/>
  <c r="G22" i="115"/>
  <c r="G21" i="115"/>
  <c r="G20" i="115"/>
  <c r="G19" i="115"/>
  <c r="G18" i="115"/>
  <c r="G17" i="115"/>
  <c r="G16" i="115"/>
  <c r="G15" i="115"/>
  <c r="G14" i="115"/>
  <c r="G13" i="115"/>
  <c r="G12" i="115"/>
  <c r="G11" i="115"/>
  <c r="G10" i="115"/>
  <c r="G9" i="115"/>
  <c r="G8" i="115"/>
  <c r="G7" i="115"/>
  <c r="G6" i="115"/>
  <c r="G5" i="115"/>
  <c r="G63" i="116"/>
  <c r="G62" i="116"/>
  <c r="G61" i="116"/>
  <c r="G60" i="116"/>
  <c r="G59" i="116"/>
  <c r="G58" i="116"/>
  <c r="G57" i="116"/>
  <c r="G56" i="116"/>
  <c r="G55" i="116"/>
  <c r="G54" i="116"/>
  <c r="G53" i="116"/>
  <c r="G52" i="116"/>
  <c r="G51" i="116"/>
  <c r="G50" i="116"/>
  <c r="G49" i="116"/>
  <c r="G48" i="116"/>
  <c r="G47" i="116"/>
  <c r="G46" i="116"/>
  <c r="G45" i="116"/>
  <c r="G44" i="116"/>
  <c r="G43" i="116"/>
  <c r="G42" i="116"/>
  <c r="G41" i="116"/>
  <c r="G40" i="116"/>
  <c r="G39" i="116"/>
  <c r="G38" i="116"/>
  <c r="G37" i="116"/>
  <c r="G36" i="116"/>
  <c r="G35" i="116"/>
  <c r="G34" i="116"/>
  <c r="G33" i="116"/>
  <c r="G32" i="116"/>
  <c r="G31" i="116"/>
  <c r="G30" i="116"/>
  <c r="G29" i="116"/>
  <c r="G28" i="116"/>
  <c r="G27" i="116"/>
  <c r="G26" i="116"/>
  <c r="G25" i="116"/>
  <c r="G24" i="116"/>
  <c r="G23" i="116"/>
  <c r="G22" i="116"/>
  <c r="G21" i="116"/>
  <c r="G20" i="116"/>
  <c r="G19" i="116"/>
  <c r="G18" i="116"/>
  <c r="G17" i="116"/>
  <c r="G16" i="116"/>
  <c r="G15" i="116"/>
  <c r="G14" i="116"/>
  <c r="G13" i="116"/>
  <c r="G12" i="116"/>
  <c r="G11" i="116"/>
  <c r="G10" i="116"/>
  <c r="G9" i="116"/>
  <c r="G8" i="116"/>
  <c r="G7" i="116"/>
  <c r="G6" i="116"/>
  <c r="G5" i="116"/>
  <c r="G117" i="117"/>
  <c r="G116" i="117"/>
  <c r="G115" i="117"/>
  <c r="G114" i="117"/>
  <c r="G113" i="117"/>
  <c r="G112" i="117"/>
  <c r="G111" i="117"/>
  <c r="G110" i="117"/>
  <c r="G109" i="117"/>
  <c r="G108" i="117"/>
  <c r="G107" i="117"/>
  <c r="G106" i="117"/>
  <c r="G105" i="117"/>
  <c r="G104" i="117"/>
  <c r="G103" i="117"/>
  <c r="G97" i="117"/>
  <c r="G96" i="117"/>
  <c r="G95" i="117"/>
  <c r="G94" i="117"/>
  <c r="G93" i="117"/>
  <c r="G92" i="117"/>
  <c r="G91" i="117"/>
  <c r="G90" i="117"/>
  <c r="G89" i="117"/>
  <c r="G88" i="117"/>
  <c r="G87" i="117"/>
  <c r="G86" i="117"/>
  <c r="G85" i="117"/>
  <c r="G84" i="117"/>
  <c r="G83" i="117"/>
  <c r="G82" i="117"/>
  <c r="G81" i="117"/>
  <c r="G80" i="117"/>
  <c r="G79" i="117"/>
  <c r="G78" i="117"/>
  <c r="G77" i="117"/>
  <c r="G76" i="117"/>
  <c r="G75" i="117"/>
  <c r="G74" i="117"/>
  <c r="G73" i="117"/>
  <c r="G72" i="117"/>
  <c r="G71" i="117"/>
  <c r="G70" i="117"/>
  <c r="G69" i="117"/>
  <c r="G68" i="117"/>
  <c r="G67" i="117"/>
  <c r="G66" i="117"/>
  <c r="G65" i="117"/>
  <c r="G64" i="117"/>
  <c r="G63" i="117"/>
  <c r="G62" i="117"/>
  <c r="G61" i="117"/>
  <c r="G60" i="117"/>
  <c r="G59" i="117"/>
  <c r="G58" i="117"/>
  <c r="G57" i="117"/>
  <c r="G56" i="117"/>
  <c r="G55" i="117"/>
  <c r="G54" i="117"/>
  <c r="G53" i="117"/>
  <c r="G52" i="117"/>
  <c r="G51" i="117"/>
  <c r="G50" i="117"/>
  <c r="G49" i="117"/>
  <c r="G48" i="117"/>
  <c r="G47" i="117"/>
  <c r="G46" i="117"/>
  <c r="G45" i="117"/>
  <c r="G44" i="117"/>
  <c r="G43" i="117"/>
  <c r="G42" i="117"/>
  <c r="G41" i="117"/>
  <c r="G40" i="117"/>
  <c r="G39" i="117"/>
  <c r="G38" i="117"/>
  <c r="G37" i="117"/>
  <c r="G36" i="117"/>
  <c r="G35" i="117"/>
  <c r="G34" i="117"/>
  <c r="G33" i="117"/>
  <c r="G32" i="117"/>
  <c r="G31" i="117"/>
  <c r="G30" i="117"/>
  <c r="G29" i="117"/>
  <c r="G28" i="117"/>
  <c r="G27" i="117"/>
  <c r="G26" i="117"/>
  <c r="G25" i="117"/>
  <c r="G24" i="117"/>
  <c r="G23" i="117"/>
  <c r="G22" i="117"/>
  <c r="G21" i="117"/>
  <c r="G20" i="117"/>
  <c r="G19" i="117"/>
  <c r="G18" i="117"/>
  <c r="G17" i="117"/>
  <c r="G16" i="117"/>
  <c r="G14" i="117"/>
  <c r="G13" i="117"/>
  <c r="G12" i="117"/>
  <c r="G9" i="117"/>
  <c r="G8" i="117"/>
  <c r="G7" i="117"/>
  <c r="G6" i="117"/>
  <c r="G5" i="117"/>
  <c r="I5" i="117" s="1"/>
  <c r="G66" i="118"/>
  <c r="G59" i="118"/>
  <c r="G58" i="118"/>
  <c r="G57" i="118"/>
  <c r="G56" i="118"/>
  <c r="G55" i="118"/>
  <c r="G54" i="118"/>
  <c r="G53" i="118"/>
  <c r="G52" i="118"/>
  <c r="G51" i="118"/>
  <c r="G50" i="118"/>
  <c r="G49" i="118"/>
  <c r="G48" i="118"/>
  <c r="G47" i="118"/>
  <c r="G46" i="118"/>
  <c r="G45" i="118"/>
  <c r="G44" i="118"/>
  <c r="G43" i="118"/>
  <c r="G42" i="118"/>
  <c r="G41" i="118"/>
  <c r="G40" i="118"/>
  <c r="G39" i="118"/>
  <c r="G38" i="118"/>
  <c r="G37" i="118"/>
  <c r="G36" i="118"/>
  <c r="G35" i="118"/>
  <c r="G34" i="118"/>
  <c r="G33" i="118"/>
  <c r="G32" i="118"/>
  <c r="G31" i="118"/>
  <c r="G30" i="118"/>
  <c r="G29" i="118"/>
  <c r="G28" i="118"/>
  <c r="G27" i="118"/>
  <c r="G26" i="118"/>
  <c r="G25" i="118"/>
  <c r="G24" i="118"/>
  <c r="G23" i="118"/>
  <c r="G22" i="118"/>
  <c r="G21" i="118"/>
  <c r="G20" i="118"/>
  <c r="G19" i="118"/>
  <c r="G18" i="118"/>
  <c r="G17" i="118"/>
  <c r="G16" i="118"/>
  <c r="G15" i="118"/>
  <c r="G14" i="118"/>
  <c r="G11" i="118"/>
  <c r="G10" i="118"/>
  <c r="G9" i="118"/>
  <c r="G8" i="118"/>
  <c r="G7" i="118"/>
  <c r="G6" i="118"/>
  <c r="G5" i="118"/>
  <c r="I5" i="118" s="1"/>
  <c r="G62" i="114"/>
  <c r="G61" i="114"/>
  <c r="G60" i="114"/>
  <c r="G59" i="114"/>
  <c r="G58" i="114"/>
  <c r="G57" i="114"/>
  <c r="G56" i="114"/>
  <c r="G55" i="114"/>
  <c r="G54" i="114"/>
  <c r="G53" i="114"/>
  <c r="G52" i="114"/>
  <c r="G51" i="114"/>
  <c r="G50" i="114"/>
  <c r="G49" i="114"/>
  <c r="G48" i="114"/>
  <c r="G47" i="114"/>
  <c r="G46" i="114"/>
  <c r="G45" i="114"/>
  <c r="G44" i="114"/>
  <c r="G43" i="114"/>
  <c r="G42" i="114"/>
  <c r="G41" i="114"/>
  <c r="G40" i="114"/>
  <c r="G39" i="114"/>
  <c r="G38" i="114"/>
  <c r="G37" i="114"/>
  <c r="G36" i="114"/>
  <c r="G35" i="114"/>
  <c r="G34" i="114"/>
  <c r="G33" i="114"/>
  <c r="G32" i="114"/>
  <c r="G31" i="114"/>
  <c r="G30" i="114"/>
  <c r="G29" i="114"/>
  <c r="G28" i="114"/>
  <c r="G27" i="114"/>
  <c r="G26" i="114"/>
  <c r="G25" i="114"/>
  <c r="G24" i="114"/>
  <c r="G23" i="114"/>
  <c r="G22" i="114"/>
  <c r="G21" i="114"/>
  <c r="G20" i="114"/>
  <c r="G19" i="114"/>
  <c r="G18" i="114"/>
  <c r="G17" i="114"/>
  <c r="G16" i="114"/>
  <c r="G15" i="114"/>
  <c r="G14" i="114"/>
  <c r="G13" i="114"/>
  <c r="G12" i="114"/>
  <c r="G11" i="114"/>
  <c r="G10" i="114"/>
  <c r="G9" i="114"/>
  <c r="G8" i="114"/>
  <c r="G7" i="114"/>
  <c r="G6" i="114"/>
  <c r="G5" i="114"/>
  <c r="I5" i="114" s="1"/>
  <c r="G68" i="109"/>
  <c r="G67" i="109"/>
  <c r="G66" i="109"/>
  <c r="G65" i="109"/>
  <c r="G64" i="109"/>
  <c r="G63" i="109"/>
  <c r="G62" i="109"/>
  <c r="G61" i="109"/>
  <c r="G60" i="109"/>
  <c r="G59" i="109"/>
  <c r="G57" i="109"/>
  <c r="G54" i="109"/>
  <c r="G53" i="109"/>
  <c r="G52" i="109"/>
  <c r="G51" i="109"/>
  <c r="G50" i="109"/>
  <c r="G49" i="109"/>
  <c r="G48" i="109"/>
  <c r="G47" i="109"/>
  <c r="G46" i="109"/>
  <c r="G45" i="109"/>
  <c r="G44" i="109"/>
  <c r="G43" i="109"/>
  <c r="G42" i="109"/>
  <c r="G41" i="109"/>
  <c r="G40" i="109"/>
  <c r="G39" i="109"/>
  <c r="G38" i="109"/>
  <c r="G37" i="109"/>
  <c r="G36" i="109"/>
  <c r="G35" i="109"/>
  <c r="G34" i="109"/>
  <c r="G33" i="109"/>
  <c r="G32" i="109"/>
  <c r="G31" i="109"/>
  <c r="G30" i="109"/>
  <c r="G29" i="109"/>
  <c r="G28" i="109"/>
  <c r="G27" i="109"/>
  <c r="G26" i="109"/>
  <c r="G25" i="109"/>
  <c r="G24" i="109"/>
  <c r="G23" i="109"/>
  <c r="G22" i="109"/>
  <c r="G21" i="109"/>
  <c r="G20" i="109"/>
  <c r="G19" i="109"/>
  <c r="G18" i="109"/>
  <c r="G17" i="109"/>
  <c r="G16" i="109"/>
  <c r="G15" i="109"/>
  <c r="G14" i="109"/>
  <c r="G12" i="109"/>
  <c r="G11" i="109"/>
  <c r="G10" i="109"/>
  <c r="G9" i="109"/>
  <c r="G8" i="109"/>
  <c r="G7" i="109"/>
  <c r="G6" i="109"/>
  <c r="G5" i="109"/>
  <c r="G67" i="110"/>
  <c r="G66" i="110"/>
  <c r="G65" i="110"/>
  <c r="G64" i="110"/>
  <c r="G63" i="110"/>
  <c r="G62" i="110"/>
  <c r="G61" i="110"/>
  <c r="G60" i="110"/>
  <c r="G59" i="110"/>
  <c r="G58" i="110"/>
  <c r="G57" i="110"/>
  <c r="G56" i="110"/>
  <c r="G55" i="110"/>
  <c r="G54" i="110"/>
  <c r="G53" i="110"/>
  <c r="G52" i="110"/>
  <c r="G51" i="110"/>
  <c r="G50" i="110"/>
  <c r="G49" i="110"/>
  <c r="G48" i="110"/>
  <c r="G47" i="110"/>
  <c r="G46" i="110"/>
  <c r="G45" i="110"/>
  <c r="G44" i="110"/>
  <c r="G43" i="110"/>
  <c r="G42" i="110"/>
  <c r="G41" i="110"/>
  <c r="G40" i="110"/>
  <c r="G39" i="110"/>
  <c r="G38" i="110"/>
  <c r="G37" i="110"/>
  <c r="G36" i="110"/>
  <c r="G35" i="110"/>
  <c r="G34" i="110"/>
  <c r="G33" i="110"/>
  <c r="G32" i="110"/>
  <c r="G31" i="110"/>
  <c r="G30" i="110"/>
  <c r="G29" i="110"/>
  <c r="G28" i="110"/>
  <c r="G27" i="110"/>
  <c r="G26" i="110"/>
  <c r="G25" i="110"/>
  <c r="G24" i="110"/>
  <c r="G23" i="110"/>
  <c r="G22" i="110"/>
  <c r="G21" i="110"/>
  <c r="G20" i="110"/>
  <c r="G19" i="110"/>
  <c r="G18" i="110"/>
  <c r="G17" i="110"/>
  <c r="G16" i="110"/>
  <c r="G15" i="110"/>
  <c r="G14" i="110"/>
  <c r="G13" i="110"/>
  <c r="G12" i="110"/>
  <c r="G11" i="110"/>
  <c r="G10" i="110"/>
  <c r="G9" i="110"/>
  <c r="G8" i="110"/>
  <c r="G7" i="110"/>
  <c r="G6" i="110"/>
  <c r="G5" i="110"/>
  <c r="G87" i="111"/>
  <c r="G86" i="111"/>
  <c r="G85" i="111"/>
  <c r="G84" i="111"/>
  <c r="G83" i="111"/>
  <c r="G82" i="111"/>
  <c r="G81" i="111"/>
  <c r="G80" i="111"/>
  <c r="G79" i="111"/>
  <c r="G78" i="111"/>
  <c r="G77" i="111"/>
  <c r="G76" i="111"/>
  <c r="G75" i="111"/>
  <c r="G74" i="111"/>
  <c r="G73" i="111"/>
  <c r="G72" i="111"/>
  <c r="G71" i="111"/>
  <c r="G70" i="111"/>
  <c r="G69" i="111"/>
  <c r="G68" i="111"/>
  <c r="G67" i="111"/>
  <c r="G66" i="111"/>
  <c r="G65" i="111"/>
  <c r="G64" i="111"/>
  <c r="G63" i="111"/>
  <c r="G62" i="111"/>
  <c r="G61" i="111"/>
  <c r="G60" i="111"/>
  <c r="G59" i="111"/>
  <c r="G58" i="111"/>
  <c r="G57" i="111"/>
  <c r="G56" i="111"/>
  <c r="G55" i="111"/>
  <c r="G54" i="111"/>
  <c r="G53" i="111"/>
  <c r="G52" i="111"/>
  <c r="G51" i="111"/>
  <c r="G50" i="111"/>
  <c r="G49" i="111"/>
  <c r="G48" i="111"/>
  <c r="G47" i="111"/>
  <c r="G46" i="111"/>
  <c r="G45" i="111"/>
  <c r="G44" i="111"/>
  <c r="G43" i="111"/>
  <c r="G42" i="111"/>
  <c r="G41" i="111"/>
  <c r="G39" i="111"/>
  <c r="G38" i="111"/>
  <c r="G37" i="111"/>
  <c r="G35" i="111"/>
  <c r="G34" i="111"/>
  <c r="G33" i="111"/>
  <c r="G32" i="111"/>
  <c r="G31" i="111"/>
  <c r="G30" i="111"/>
  <c r="G29" i="111"/>
  <c r="G28" i="111"/>
  <c r="G27" i="111"/>
  <c r="G26" i="111"/>
  <c r="G25" i="111"/>
  <c r="G24" i="111"/>
  <c r="G23" i="111"/>
  <c r="G22" i="111"/>
  <c r="G21" i="111"/>
  <c r="G20" i="111"/>
  <c r="G19" i="111"/>
  <c r="G18" i="111"/>
  <c r="G17" i="111"/>
  <c r="G16" i="111"/>
  <c r="G15" i="111"/>
  <c r="G14" i="111"/>
  <c r="G13" i="111"/>
  <c r="G12" i="111"/>
  <c r="G11" i="111"/>
  <c r="G10" i="111"/>
  <c r="G9" i="111"/>
  <c r="G8" i="111"/>
  <c r="G7" i="111"/>
  <c r="G6" i="111"/>
  <c r="G5" i="111"/>
  <c r="G62" i="112"/>
  <c r="G61" i="112"/>
  <c r="G60" i="112"/>
  <c r="G59" i="112"/>
  <c r="G58" i="112"/>
  <c r="G57" i="112"/>
  <c r="G56" i="112"/>
  <c r="G55" i="112"/>
  <c r="G54" i="112"/>
  <c r="G53" i="112"/>
  <c r="G52" i="112"/>
  <c r="G51" i="112"/>
  <c r="G50" i="112"/>
  <c r="G49" i="112"/>
  <c r="G48" i="112"/>
  <c r="G47" i="112"/>
  <c r="G46" i="112"/>
  <c r="G45" i="112"/>
  <c r="G44" i="112"/>
  <c r="G43" i="112"/>
  <c r="G42" i="112"/>
  <c r="G41" i="112"/>
  <c r="G40" i="112"/>
  <c r="G39" i="112"/>
  <c r="G38" i="112"/>
  <c r="G37" i="112"/>
  <c r="G36" i="112"/>
  <c r="G35" i="112"/>
  <c r="G34" i="112"/>
  <c r="G33" i="112"/>
  <c r="G32" i="112"/>
  <c r="G31" i="112"/>
  <c r="G30" i="112"/>
  <c r="G29" i="112"/>
  <c r="G28" i="112"/>
  <c r="G27" i="112"/>
  <c r="G26" i="112"/>
  <c r="G25" i="112"/>
  <c r="G24" i="112"/>
  <c r="G23" i="112"/>
  <c r="G22" i="112"/>
  <c r="G21" i="112"/>
  <c r="G20" i="112"/>
  <c r="G19" i="112"/>
  <c r="G18" i="112"/>
  <c r="G17" i="112"/>
  <c r="G16" i="112"/>
  <c r="G15" i="112"/>
  <c r="G14" i="112"/>
  <c r="G13" i="112"/>
  <c r="G12" i="112"/>
  <c r="G11" i="112"/>
  <c r="G10" i="112"/>
  <c r="G9" i="112"/>
  <c r="G8" i="112"/>
  <c r="G7" i="112"/>
  <c r="G6" i="112"/>
  <c r="G5" i="112"/>
  <c r="G98" i="113"/>
  <c r="G97" i="113"/>
  <c r="G96" i="113"/>
  <c r="G95" i="113"/>
  <c r="G94" i="113"/>
  <c r="G93" i="113"/>
  <c r="G92" i="113"/>
  <c r="G91" i="113"/>
  <c r="G90" i="113"/>
  <c r="G89" i="113"/>
  <c r="G88" i="113"/>
  <c r="G87" i="113"/>
  <c r="G86" i="113"/>
  <c r="G84" i="113"/>
  <c r="G83" i="113"/>
  <c r="G82" i="113"/>
  <c r="G81" i="113"/>
  <c r="G80" i="113"/>
  <c r="G79" i="113"/>
  <c r="G78" i="113"/>
  <c r="G77" i="113"/>
  <c r="G76" i="113"/>
  <c r="G75" i="113"/>
  <c r="G74" i="113"/>
  <c r="G73" i="113"/>
  <c r="G72" i="113"/>
  <c r="G71" i="113"/>
  <c r="G70" i="113"/>
  <c r="G69" i="113"/>
  <c r="G68" i="113"/>
  <c r="G67" i="113"/>
  <c r="G66" i="113"/>
  <c r="G65" i="113"/>
  <c r="G64" i="113"/>
  <c r="G63" i="113"/>
  <c r="G62" i="113"/>
  <c r="G61" i="113"/>
  <c r="G60" i="113"/>
  <c r="G59" i="113"/>
  <c r="G58" i="113"/>
  <c r="G57" i="113"/>
  <c r="G56" i="113"/>
  <c r="G55" i="113"/>
  <c r="G54" i="113"/>
  <c r="G53" i="113"/>
  <c r="G52" i="113"/>
  <c r="G51" i="113"/>
  <c r="G50" i="113"/>
  <c r="G49" i="113"/>
  <c r="G48" i="113"/>
  <c r="G47" i="113"/>
  <c r="G46" i="113"/>
  <c r="G45" i="113"/>
  <c r="G44" i="113"/>
  <c r="G43" i="113"/>
  <c r="G42" i="113"/>
  <c r="G41" i="113"/>
  <c r="G40" i="113"/>
  <c r="G39" i="113"/>
  <c r="G38" i="113"/>
  <c r="G37" i="113"/>
  <c r="G36" i="113"/>
  <c r="G35" i="113"/>
  <c r="G34" i="113"/>
  <c r="G33" i="113"/>
  <c r="G32" i="113"/>
  <c r="G31" i="113"/>
  <c r="G30" i="113"/>
  <c r="G29" i="113"/>
  <c r="G28" i="113"/>
  <c r="G27" i="113"/>
  <c r="G26" i="113"/>
  <c r="G25" i="113"/>
  <c r="G24" i="113"/>
  <c r="G23" i="113"/>
  <c r="G22" i="113"/>
  <c r="G21" i="113"/>
  <c r="G20" i="113"/>
  <c r="G19" i="113"/>
  <c r="G18" i="113"/>
  <c r="G17" i="113"/>
  <c r="G16" i="113"/>
  <c r="G15" i="113"/>
  <c r="G14" i="113"/>
  <c r="G13" i="113"/>
  <c r="G12" i="113"/>
  <c r="G11" i="113"/>
  <c r="G10" i="113"/>
  <c r="G9" i="113"/>
  <c r="G8" i="113"/>
  <c r="G7" i="113"/>
  <c r="G6" i="113"/>
  <c r="G5" i="113"/>
  <c r="G81" i="103"/>
  <c r="G80" i="103"/>
  <c r="G79" i="103"/>
  <c r="G78" i="103"/>
  <c r="G77" i="103"/>
  <c r="G76" i="103"/>
  <c r="G75" i="103"/>
  <c r="G74" i="103"/>
  <c r="G73" i="103"/>
  <c r="G72" i="103"/>
  <c r="G71" i="103"/>
  <c r="G70" i="103"/>
  <c r="G69" i="103"/>
  <c r="G68" i="103"/>
  <c r="G66" i="103"/>
  <c r="G62" i="103"/>
  <c r="G61" i="103"/>
  <c r="G60" i="103"/>
  <c r="G59" i="103"/>
  <c r="G58" i="103"/>
  <c r="G57" i="103"/>
  <c r="G56" i="103"/>
  <c r="G55" i="103"/>
  <c r="G54" i="103"/>
  <c r="G53" i="103"/>
  <c r="G52" i="103"/>
  <c r="G51" i="103"/>
  <c r="G50" i="103"/>
  <c r="G49" i="103"/>
  <c r="G48" i="103"/>
  <c r="G47" i="103"/>
  <c r="G46" i="103"/>
  <c r="G45" i="103"/>
  <c r="G44" i="103"/>
  <c r="G43" i="103"/>
  <c r="G42" i="103"/>
  <c r="G41" i="103"/>
  <c r="G40" i="103"/>
  <c r="G38" i="103"/>
  <c r="G37" i="103"/>
  <c r="G36" i="103"/>
  <c r="G34" i="103"/>
  <c r="G33" i="103"/>
  <c r="G32" i="103"/>
  <c r="G31" i="103"/>
  <c r="G30" i="103"/>
  <c r="G29" i="103"/>
  <c r="G28" i="103"/>
  <c r="G27" i="103"/>
  <c r="G26" i="103"/>
  <c r="G25" i="103"/>
  <c r="G24" i="103"/>
  <c r="G23" i="103"/>
  <c r="G22" i="103"/>
  <c r="G21" i="103"/>
  <c r="G20" i="103"/>
  <c r="G19" i="103"/>
  <c r="G18" i="103"/>
  <c r="G17" i="103"/>
  <c r="G16" i="103"/>
  <c r="G15" i="103"/>
  <c r="G14" i="103"/>
  <c r="G13" i="103"/>
  <c r="G12" i="103"/>
  <c r="G11" i="103"/>
  <c r="G10" i="103"/>
  <c r="G9" i="103"/>
  <c r="G8" i="103"/>
  <c r="G7" i="103"/>
  <c r="G6" i="103"/>
  <c r="G5" i="103"/>
  <c r="I5" i="103" s="1"/>
  <c r="G100" i="104"/>
  <c r="G99" i="104"/>
  <c r="G98" i="104"/>
  <c r="G97" i="104"/>
  <c r="G96" i="104"/>
  <c r="G95" i="104"/>
  <c r="G94" i="104"/>
  <c r="G93" i="104"/>
  <c r="G92" i="104"/>
  <c r="G91" i="104"/>
  <c r="G90" i="104"/>
  <c r="G89" i="104"/>
  <c r="G88" i="104"/>
  <c r="G87" i="104"/>
  <c r="G86" i="104"/>
  <c r="G85" i="104"/>
  <c r="G84" i="104"/>
  <c r="G83" i="104"/>
  <c r="G82" i="104"/>
  <c r="G81" i="104"/>
  <c r="G80" i="104"/>
  <c r="G79" i="104"/>
  <c r="G78" i="104"/>
  <c r="G77" i="104"/>
  <c r="G76" i="104"/>
  <c r="G75" i="104"/>
  <c r="G74" i="104"/>
  <c r="G73" i="104"/>
  <c r="G72" i="104"/>
  <c r="G71" i="104"/>
  <c r="G70" i="104"/>
  <c r="G69" i="104"/>
  <c r="G68" i="104"/>
  <c r="G67" i="104"/>
  <c r="G66" i="104"/>
  <c r="G65" i="104"/>
  <c r="G61" i="104"/>
  <c r="G60" i="104"/>
  <c r="G59" i="104"/>
  <c r="G58" i="104"/>
  <c r="G57" i="104"/>
  <c r="G56" i="104"/>
  <c r="G55" i="104"/>
  <c r="G54" i="104"/>
  <c r="G53" i="104"/>
  <c r="G52" i="104"/>
  <c r="G51" i="104"/>
  <c r="G50" i="104"/>
  <c r="G49" i="104"/>
  <c r="G48" i="104"/>
  <c r="G47" i="104"/>
  <c r="G46" i="104"/>
  <c r="G45" i="104"/>
  <c r="G44" i="104"/>
  <c r="G43" i="104"/>
  <c r="G42" i="104"/>
  <c r="G41" i="104"/>
  <c r="G40" i="104"/>
  <c r="G39" i="104"/>
  <c r="G38" i="104"/>
  <c r="G37" i="104"/>
  <c r="G36" i="104"/>
  <c r="G35" i="104"/>
  <c r="G34" i="104"/>
  <c r="G33" i="104"/>
  <c r="G32" i="104"/>
  <c r="G31" i="104"/>
  <c r="G30" i="104"/>
  <c r="G29" i="104"/>
  <c r="G28" i="104"/>
  <c r="G27" i="104"/>
  <c r="G26" i="104"/>
  <c r="G25" i="104"/>
  <c r="G24" i="104"/>
  <c r="G23" i="104"/>
  <c r="G22" i="104"/>
  <c r="G21" i="104"/>
  <c r="G20" i="104"/>
  <c r="G19" i="104"/>
  <c r="G18" i="104"/>
  <c r="G17" i="104"/>
  <c r="G16" i="104"/>
  <c r="G15" i="104"/>
  <c r="G14" i="104"/>
  <c r="G13" i="104"/>
  <c r="G12" i="104"/>
  <c r="G11" i="104"/>
  <c r="G10" i="104"/>
  <c r="G9" i="104"/>
  <c r="G8" i="104"/>
  <c r="G7" i="104"/>
  <c r="G6" i="104"/>
  <c r="G5" i="104"/>
  <c r="G123" i="105"/>
  <c r="G122" i="105"/>
  <c r="G121" i="105"/>
  <c r="G120" i="105"/>
  <c r="G119" i="105"/>
  <c r="G118" i="105"/>
  <c r="G117" i="105"/>
  <c r="G116" i="105"/>
  <c r="G115" i="105"/>
  <c r="G114" i="105"/>
  <c r="G113" i="105"/>
  <c r="G112" i="105"/>
  <c r="G111" i="105"/>
  <c r="G110" i="105"/>
  <c r="G109" i="105"/>
  <c r="G108" i="105"/>
  <c r="G106" i="105"/>
  <c r="G105" i="105"/>
  <c r="G104" i="105"/>
  <c r="G103" i="105"/>
  <c r="G102" i="105"/>
  <c r="G101" i="105"/>
  <c r="G100" i="105"/>
  <c r="G99" i="105"/>
  <c r="G98" i="105"/>
  <c r="G97" i="105"/>
  <c r="G96" i="105"/>
  <c r="G95" i="105"/>
  <c r="G94" i="105"/>
  <c r="G93" i="105"/>
  <c r="G92" i="105"/>
  <c r="G91" i="105"/>
  <c r="G90" i="105"/>
  <c r="G89" i="105"/>
  <c r="G88" i="105"/>
  <c r="G87" i="105"/>
  <c r="G86" i="105"/>
  <c r="G85" i="105"/>
  <c r="G84" i="105"/>
  <c r="G83" i="105"/>
  <c r="G82" i="105"/>
  <c r="G81" i="105"/>
  <c r="G80" i="105"/>
  <c r="G79" i="105"/>
  <c r="G78" i="105"/>
  <c r="G77" i="105"/>
  <c r="G76" i="105"/>
  <c r="G75" i="105"/>
  <c r="G74" i="105"/>
  <c r="G73" i="105"/>
  <c r="G72" i="105"/>
  <c r="G71" i="105"/>
  <c r="G70" i="105"/>
  <c r="G69" i="105"/>
  <c r="G68" i="105"/>
  <c r="G67" i="105"/>
  <c r="G66" i="105"/>
  <c r="G65" i="105"/>
  <c r="G64" i="105"/>
  <c r="G63" i="105"/>
  <c r="G62" i="105"/>
  <c r="G61" i="105"/>
  <c r="G60" i="105"/>
  <c r="G59" i="105"/>
  <c r="G58" i="105"/>
  <c r="G57" i="105"/>
  <c r="G56" i="105"/>
  <c r="G55" i="105"/>
  <c r="G54" i="105"/>
  <c r="G38" i="105"/>
  <c r="G37" i="105"/>
  <c r="G36" i="105"/>
  <c r="G35" i="105"/>
  <c r="G34" i="105"/>
  <c r="G33" i="105"/>
  <c r="G32" i="105"/>
  <c r="G31" i="105"/>
  <c r="G30" i="105"/>
  <c r="G29" i="105"/>
  <c r="G28" i="105"/>
  <c r="G27" i="105"/>
  <c r="G26" i="105"/>
  <c r="G25" i="105"/>
  <c r="G24" i="105"/>
  <c r="G23" i="105"/>
  <c r="G22" i="105"/>
  <c r="G21" i="105"/>
  <c r="G20" i="105"/>
  <c r="G19" i="105"/>
  <c r="G18" i="105"/>
  <c r="G17" i="105"/>
  <c r="G16" i="105"/>
  <c r="G15" i="105"/>
  <c r="G14" i="105"/>
  <c r="G13" i="105"/>
  <c r="G12" i="105"/>
  <c r="G11" i="105"/>
  <c r="G10" i="105"/>
  <c r="G9" i="105"/>
  <c r="G8" i="105"/>
  <c r="G7" i="105"/>
  <c r="G6" i="105"/>
  <c r="G5" i="105"/>
  <c r="G120" i="106"/>
  <c r="G119" i="106"/>
  <c r="G118" i="106"/>
  <c r="G117" i="106"/>
  <c r="G116" i="106"/>
  <c r="G115" i="106"/>
  <c r="G114" i="106"/>
  <c r="G113" i="106"/>
  <c r="G112" i="106"/>
  <c r="G111" i="106"/>
  <c r="G110" i="106"/>
  <c r="G109" i="106"/>
  <c r="G107" i="106"/>
  <c r="G106" i="106"/>
  <c r="G105" i="106"/>
  <c r="G104" i="106"/>
  <c r="G103" i="106"/>
  <c r="G102" i="106"/>
  <c r="G101" i="106"/>
  <c r="G100" i="106"/>
  <c r="G99" i="106"/>
  <c r="G98" i="106"/>
  <c r="G97" i="106"/>
  <c r="G96" i="106"/>
  <c r="G95" i="106"/>
  <c r="G94" i="106"/>
  <c r="G93" i="106"/>
  <c r="G92" i="106"/>
  <c r="G91" i="106"/>
  <c r="G90" i="106"/>
  <c r="G89" i="106"/>
  <c r="G88" i="106"/>
  <c r="G87" i="106"/>
  <c r="G86" i="106"/>
  <c r="G85" i="106"/>
  <c r="G84" i="106"/>
  <c r="G83" i="106"/>
  <c r="G82" i="106"/>
  <c r="G81" i="106"/>
  <c r="G80" i="106"/>
  <c r="G79" i="106"/>
  <c r="G78" i="106"/>
  <c r="G77" i="106"/>
  <c r="G76" i="106"/>
  <c r="G75" i="106"/>
  <c r="G74" i="106"/>
  <c r="G73" i="106"/>
  <c r="G72" i="106"/>
  <c r="G71" i="106"/>
  <c r="G70" i="106"/>
  <c r="G69" i="106"/>
  <c r="G68" i="106"/>
  <c r="G67" i="106"/>
  <c r="G66" i="106"/>
  <c r="G65" i="106"/>
  <c r="G64" i="106"/>
  <c r="G63" i="106"/>
  <c r="G62" i="106"/>
  <c r="G61" i="106"/>
  <c r="G60" i="106"/>
  <c r="G59" i="106"/>
  <c r="G58" i="106"/>
  <c r="G57" i="106"/>
  <c r="G56" i="106"/>
  <c r="G55" i="106"/>
  <c r="G54" i="106"/>
  <c r="G53" i="106"/>
  <c r="G52" i="106"/>
  <c r="G51" i="106"/>
  <c r="G38" i="106"/>
  <c r="G37" i="106"/>
  <c r="G36" i="106"/>
  <c r="G35" i="106"/>
  <c r="G34" i="106"/>
  <c r="G33" i="106"/>
  <c r="G32" i="106"/>
  <c r="G31" i="106"/>
  <c r="G30" i="106"/>
  <c r="G29" i="106"/>
  <c r="G28" i="106"/>
  <c r="G27" i="106"/>
  <c r="G26" i="106"/>
  <c r="G25" i="106"/>
  <c r="G24" i="106"/>
  <c r="G23" i="106"/>
  <c r="G22" i="106"/>
  <c r="G21" i="106"/>
  <c r="G20" i="106"/>
  <c r="G19" i="106"/>
  <c r="G18" i="106"/>
  <c r="G17" i="106"/>
  <c r="G16" i="106"/>
  <c r="G15" i="106"/>
  <c r="G14" i="106"/>
  <c r="G13" i="106"/>
  <c r="G12" i="106"/>
  <c r="G11" i="106"/>
  <c r="G10" i="106"/>
  <c r="G9" i="106"/>
  <c r="G8" i="106"/>
  <c r="G7" i="106"/>
  <c r="G6" i="106"/>
  <c r="G5" i="106"/>
  <c r="G86" i="107"/>
  <c r="G82" i="107"/>
  <c r="G80" i="107"/>
  <c r="G79" i="107"/>
  <c r="G78" i="107"/>
  <c r="G77" i="107"/>
  <c r="G76" i="107"/>
  <c r="G75" i="107"/>
  <c r="G73" i="107"/>
  <c r="G70" i="107"/>
  <c r="G69" i="107"/>
  <c r="G68" i="107"/>
  <c r="G67" i="107"/>
  <c r="G66" i="107"/>
  <c r="G64" i="107"/>
  <c r="G63" i="107"/>
  <c r="G62" i="107"/>
  <c r="G61" i="107"/>
  <c r="G60" i="107"/>
  <c r="G59" i="107"/>
  <c r="G58" i="107"/>
  <c r="G57" i="107"/>
  <c r="G56" i="107"/>
  <c r="G55" i="107"/>
  <c r="G54" i="107"/>
  <c r="G53" i="107"/>
  <c r="G52" i="107"/>
  <c r="G51" i="107"/>
  <c r="G50" i="107"/>
  <c r="G49" i="107"/>
  <c r="G48" i="107"/>
  <c r="G47" i="107"/>
  <c r="G46" i="107"/>
  <c r="G45" i="107"/>
  <c r="G44" i="107"/>
  <c r="G43" i="107"/>
  <c r="G42" i="107"/>
  <c r="G41" i="107"/>
  <c r="G40" i="107"/>
  <c r="G39" i="107"/>
  <c r="G38" i="107"/>
  <c r="G37" i="107"/>
  <c r="G36" i="107"/>
  <c r="G35" i="107"/>
  <c r="G34" i="107"/>
  <c r="G33" i="107"/>
  <c r="G32" i="107"/>
  <c r="G31" i="107"/>
  <c r="G30" i="107"/>
  <c r="G29" i="107"/>
  <c r="G28" i="107"/>
  <c r="G27" i="107"/>
  <c r="G26" i="107"/>
  <c r="G25" i="107"/>
  <c r="G24" i="107"/>
  <c r="G23" i="107"/>
  <c r="G22" i="107"/>
  <c r="G21" i="107"/>
  <c r="G20" i="107"/>
  <c r="G19" i="107"/>
  <c r="G18" i="107"/>
  <c r="G16" i="107"/>
  <c r="G15" i="107"/>
  <c r="G14" i="107"/>
  <c r="G13" i="107"/>
  <c r="G12" i="107"/>
  <c r="G11" i="107"/>
  <c r="G10" i="107"/>
  <c r="G9" i="107"/>
  <c r="G8" i="107"/>
  <c r="G7" i="107"/>
  <c r="G6" i="107"/>
  <c r="G5" i="107"/>
  <c r="G94" i="108"/>
  <c r="G93" i="108"/>
  <c r="G92" i="108"/>
  <c r="G91" i="108"/>
  <c r="G90" i="108"/>
  <c r="G89" i="108"/>
  <c r="G88" i="108"/>
  <c r="G87" i="108"/>
  <c r="G86" i="108"/>
  <c r="G85" i="108"/>
  <c r="G84" i="108"/>
  <c r="G83" i="108"/>
  <c r="G82" i="108"/>
  <c r="G81" i="108"/>
  <c r="G80" i="108"/>
  <c r="G79" i="108"/>
  <c r="G74" i="108"/>
  <c r="G73" i="108"/>
  <c r="G72" i="108"/>
  <c r="G68" i="108"/>
  <c r="G67" i="108"/>
  <c r="G66" i="108"/>
  <c r="G65" i="108"/>
  <c r="G64" i="108"/>
  <c r="G63" i="108"/>
  <c r="G62" i="108"/>
  <c r="G61" i="108"/>
  <c r="G60" i="108"/>
  <c r="G59" i="108"/>
  <c r="G58" i="108"/>
  <c r="G57" i="108"/>
  <c r="G53" i="108"/>
  <c r="G52" i="108"/>
  <c r="G51" i="108"/>
  <c r="G50" i="108"/>
  <c r="G49" i="108"/>
  <c r="G48" i="108"/>
  <c r="G47" i="108"/>
  <c r="G46" i="108"/>
  <c r="G45" i="108"/>
  <c r="G44" i="108"/>
  <c r="G43" i="108"/>
  <c r="G42" i="108"/>
  <c r="G41" i="108"/>
  <c r="G40" i="108"/>
  <c r="G39" i="108"/>
  <c r="G38" i="108"/>
  <c r="G37" i="108"/>
  <c r="G36" i="108"/>
  <c r="G34" i="108"/>
  <c r="G33" i="108"/>
  <c r="G32" i="108"/>
  <c r="G31" i="108"/>
  <c r="G30" i="108"/>
  <c r="G29" i="108"/>
  <c r="G28" i="108"/>
  <c r="G27" i="108"/>
  <c r="G26" i="108"/>
  <c r="G25" i="108"/>
  <c r="G24" i="108"/>
  <c r="G23" i="108"/>
  <c r="G22" i="108"/>
  <c r="G21" i="108"/>
  <c r="G20" i="108"/>
  <c r="G19" i="108"/>
  <c r="G18" i="108"/>
  <c r="G17" i="108"/>
  <c r="G16" i="108"/>
  <c r="G15" i="108"/>
  <c r="G14" i="108"/>
  <c r="G12" i="108"/>
  <c r="G11" i="108"/>
  <c r="G10" i="108"/>
  <c r="G9" i="108"/>
  <c r="G8" i="108"/>
  <c r="G7" i="108"/>
  <c r="G6" i="108"/>
  <c r="G5" i="108"/>
  <c r="I5" i="108" s="1"/>
  <c r="G127" i="99"/>
  <c r="G126" i="99"/>
  <c r="G125" i="99"/>
  <c r="G124" i="99"/>
  <c r="G121" i="99"/>
  <c r="G120" i="99"/>
  <c r="G118" i="99"/>
  <c r="G117" i="99"/>
  <c r="G116" i="99"/>
  <c r="G115" i="99"/>
  <c r="G114" i="99"/>
  <c r="G113" i="99"/>
  <c r="G112" i="99"/>
  <c r="G111" i="99"/>
  <c r="G110" i="99"/>
  <c r="G109" i="99"/>
  <c r="G108" i="99"/>
  <c r="G107" i="99"/>
  <c r="G106" i="99"/>
  <c r="G105" i="99"/>
  <c r="G104" i="99"/>
  <c r="G103" i="99"/>
  <c r="G102" i="99"/>
  <c r="G100" i="99"/>
  <c r="G99" i="99"/>
  <c r="G98" i="99"/>
  <c r="G97" i="99"/>
  <c r="G96" i="99"/>
  <c r="G95" i="99"/>
  <c r="G94" i="99"/>
  <c r="G93" i="99"/>
  <c r="G92" i="99"/>
  <c r="G91" i="99"/>
  <c r="G90" i="99"/>
  <c r="G89" i="99"/>
  <c r="G88" i="99"/>
  <c r="G87" i="99"/>
  <c r="G86" i="99"/>
  <c r="G85" i="99"/>
  <c r="G84" i="99"/>
  <c r="G83" i="99"/>
  <c r="G82" i="99"/>
  <c r="G81" i="99"/>
  <c r="G80" i="99"/>
  <c r="G79" i="99"/>
  <c r="G78" i="99"/>
  <c r="G77" i="99"/>
  <c r="G76" i="99"/>
  <c r="G75" i="99"/>
  <c r="G74" i="99"/>
  <c r="G68" i="99"/>
  <c r="G67" i="99"/>
  <c r="G66" i="99"/>
  <c r="G65" i="99"/>
  <c r="G64" i="99"/>
  <c r="G63" i="99"/>
  <c r="G62" i="99"/>
  <c r="G61" i="99"/>
  <c r="G60" i="99"/>
  <c r="G59" i="99"/>
  <c r="G58" i="99"/>
  <c r="G57" i="99"/>
  <c r="G56" i="99"/>
  <c r="G55" i="99"/>
  <c r="G54" i="99"/>
  <c r="G53" i="99"/>
  <c r="G52" i="99"/>
  <c r="G51" i="99"/>
  <c r="G50" i="99"/>
  <c r="G49" i="99"/>
  <c r="G48" i="99"/>
  <c r="G47" i="99"/>
  <c r="G46" i="99"/>
  <c r="G45" i="99"/>
  <c r="G44" i="99"/>
  <c r="G43" i="99"/>
  <c r="G42" i="99"/>
  <c r="G41" i="99"/>
  <c r="G39" i="99"/>
  <c r="G38" i="99"/>
  <c r="G37" i="99"/>
  <c r="G35" i="99"/>
  <c r="G34" i="99"/>
  <c r="G33" i="99"/>
  <c r="G32" i="99"/>
  <c r="G31" i="99"/>
  <c r="G30" i="99"/>
  <c r="G29" i="99"/>
  <c r="G28" i="99"/>
  <c r="G27" i="99"/>
  <c r="G26" i="99"/>
  <c r="G25" i="99"/>
  <c r="G24" i="99"/>
  <c r="G23" i="99"/>
  <c r="G22" i="99"/>
  <c r="G21" i="99"/>
  <c r="G20" i="99"/>
  <c r="G19" i="99"/>
  <c r="G18" i="99"/>
  <c r="G17" i="99"/>
  <c r="G16" i="99"/>
  <c r="G15" i="99"/>
  <c r="G14" i="99"/>
  <c r="G13" i="99"/>
  <c r="G12" i="99"/>
  <c r="G11" i="99"/>
  <c r="G10" i="99"/>
  <c r="G9" i="99"/>
  <c r="G8" i="99"/>
  <c r="G7" i="99"/>
  <c r="G6" i="99"/>
  <c r="G5" i="99"/>
  <c r="G87" i="100"/>
  <c r="G86" i="100"/>
  <c r="G85" i="100"/>
  <c r="G84" i="100"/>
  <c r="G83" i="100"/>
  <c r="G82" i="100"/>
  <c r="G81" i="100"/>
  <c r="G80" i="100"/>
  <c r="G79" i="100"/>
  <c r="G78" i="100"/>
  <c r="G77" i="100"/>
  <c r="G76" i="100"/>
  <c r="G75" i="100"/>
  <c r="G74" i="100"/>
  <c r="G73" i="100"/>
  <c r="G72" i="100"/>
  <c r="G71" i="100"/>
  <c r="G70" i="100"/>
  <c r="G69" i="100"/>
  <c r="G68" i="100"/>
  <c r="G67" i="100"/>
  <c r="G66" i="100"/>
  <c r="G65" i="100"/>
  <c r="G64" i="100"/>
  <c r="G63" i="100"/>
  <c r="G62" i="100"/>
  <c r="G61" i="100"/>
  <c r="G60" i="100"/>
  <c r="G59" i="100"/>
  <c r="G58" i="100"/>
  <c r="G57" i="100"/>
  <c r="G56" i="100"/>
  <c r="G55" i="100"/>
  <c r="G54" i="100"/>
  <c r="G53" i="100"/>
  <c r="G52" i="100"/>
  <c r="G51" i="100"/>
  <c r="G50" i="100"/>
  <c r="G49" i="100"/>
  <c r="G48" i="100"/>
  <c r="G47" i="100"/>
  <c r="G46" i="100"/>
  <c r="G45" i="100"/>
  <c r="G44" i="100"/>
  <c r="G43" i="100"/>
  <c r="G42" i="100"/>
  <c r="G41" i="100"/>
  <c r="G40" i="100"/>
  <c r="G39" i="100"/>
  <c r="G38" i="100"/>
  <c r="G37" i="100"/>
  <c r="G36" i="100"/>
  <c r="G35" i="100"/>
  <c r="G34" i="100"/>
  <c r="G33" i="100"/>
  <c r="G32" i="100"/>
  <c r="G31" i="100"/>
  <c r="G30" i="100"/>
  <c r="G29" i="100"/>
  <c r="G28" i="100"/>
  <c r="G27" i="100"/>
  <c r="G26" i="100"/>
  <c r="G25" i="100"/>
  <c r="G24" i="100"/>
  <c r="G23" i="100"/>
  <c r="G22" i="100"/>
  <c r="G21" i="100"/>
  <c r="G20" i="100"/>
  <c r="G19" i="100"/>
  <c r="G18" i="100"/>
  <c r="G16" i="100"/>
  <c r="G15" i="100"/>
  <c r="G14" i="100"/>
  <c r="G12" i="100"/>
  <c r="G10" i="100"/>
  <c r="G9" i="100"/>
  <c r="G8" i="100"/>
  <c r="G7" i="100"/>
  <c r="G6" i="100"/>
  <c r="G5" i="100"/>
  <c r="G134" i="101"/>
  <c r="G133" i="101"/>
  <c r="G132" i="101"/>
  <c r="G124" i="101"/>
  <c r="G123" i="101"/>
  <c r="G122" i="101"/>
  <c r="G121" i="101"/>
  <c r="G120" i="101"/>
  <c r="G119" i="101"/>
  <c r="G118" i="101"/>
  <c r="G117" i="101"/>
  <c r="G116" i="101"/>
  <c r="G115" i="101"/>
  <c r="G114" i="101"/>
  <c r="G113" i="101"/>
  <c r="G112" i="101"/>
  <c r="G111" i="101"/>
  <c r="G110" i="101"/>
  <c r="G109" i="101"/>
  <c r="G108" i="101"/>
  <c r="G107" i="101"/>
  <c r="G106" i="101"/>
  <c r="G105" i="101"/>
  <c r="G104" i="101"/>
  <c r="G103" i="101"/>
  <c r="G102" i="101"/>
  <c r="G101" i="101"/>
  <c r="G100" i="101"/>
  <c r="G99" i="101"/>
  <c r="G98" i="101"/>
  <c r="G97" i="101"/>
  <c r="G96" i="101"/>
  <c r="G95" i="101"/>
  <c r="G94" i="101"/>
  <c r="G93" i="101"/>
  <c r="G92" i="101"/>
  <c r="G91" i="101"/>
  <c r="G90" i="101"/>
  <c r="G89" i="101"/>
  <c r="G88" i="101"/>
  <c r="G87" i="101"/>
  <c r="G86" i="101"/>
  <c r="G85" i="101"/>
  <c r="G84" i="101"/>
  <c r="G83" i="101"/>
  <c r="G82" i="101"/>
  <c r="G81" i="101"/>
  <c r="G80" i="101"/>
  <c r="G79" i="101"/>
  <c r="G78" i="101"/>
  <c r="G77" i="101"/>
  <c r="G76" i="101"/>
  <c r="G75" i="101"/>
  <c r="G74" i="101"/>
  <c r="G73" i="101"/>
  <c r="G72" i="101"/>
  <c r="G71" i="101"/>
  <c r="G70" i="101"/>
  <c r="G69" i="101"/>
  <c r="G68" i="101"/>
  <c r="G67" i="101"/>
  <c r="G66" i="101"/>
  <c r="G65" i="101"/>
  <c r="G64" i="101"/>
  <c r="G63" i="101"/>
  <c r="G62" i="101"/>
  <c r="G61" i="101"/>
  <c r="G60" i="101"/>
  <c r="G59" i="101"/>
  <c r="G58" i="101"/>
  <c r="G44" i="101"/>
  <c r="G43" i="101"/>
  <c r="G42" i="101"/>
  <c r="G41" i="101"/>
  <c r="G40" i="101"/>
  <c r="G39" i="101"/>
  <c r="G38" i="101"/>
  <c r="G37" i="101"/>
  <c r="G36" i="101"/>
  <c r="G35" i="101"/>
  <c r="G34" i="101"/>
  <c r="G33" i="101"/>
  <c r="G32" i="101"/>
  <c r="G31" i="101"/>
  <c r="G30" i="101"/>
  <c r="G29" i="101"/>
  <c r="G28" i="101"/>
  <c r="G27" i="101"/>
  <c r="G25" i="101"/>
  <c r="G24" i="101"/>
  <c r="G23" i="101"/>
  <c r="G22" i="101"/>
  <c r="G21" i="101"/>
  <c r="G20" i="101"/>
  <c r="G19" i="101"/>
  <c r="G18" i="101"/>
  <c r="G16" i="101"/>
  <c r="G15" i="101"/>
  <c r="G14" i="101"/>
  <c r="G13" i="101"/>
  <c r="G12" i="101"/>
  <c r="G11" i="101"/>
  <c r="G10" i="101"/>
  <c r="G9" i="101"/>
  <c r="G8" i="101"/>
  <c r="G7" i="101"/>
  <c r="G6" i="101"/>
  <c r="G5" i="101"/>
  <c r="G114" i="102"/>
  <c r="G113" i="102"/>
  <c r="G112" i="102"/>
  <c r="G111" i="102"/>
  <c r="G110" i="102"/>
  <c r="G109" i="102"/>
  <c r="G108" i="102"/>
  <c r="G107" i="102"/>
  <c r="G106" i="102"/>
  <c r="G105" i="102"/>
  <c r="G104" i="102"/>
  <c r="G103" i="102"/>
  <c r="G102" i="102"/>
  <c r="G101" i="102"/>
  <c r="G100" i="102"/>
  <c r="G99" i="102"/>
  <c r="G98" i="102"/>
  <c r="G97" i="102"/>
  <c r="G96" i="102"/>
  <c r="G95" i="102"/>
  <c r="G94" i="102"/>
  <c r="G93" i="102"/>
  <c r="G92" i="102"/>
  <c r="G91" i="102"/>
  <c r="G90" i="102"/>
  <c r="G89" i="102"/>
  <c r="G88" i="102"/>
  <c r="G87" i="102"/>
  <c r="G86" i="102"/>
  <c r="G85" i="102"/>
  <c r="G84" i="102"/>
  <c r="G83" i="102"/>
  <c r="G82" i="102"/>
  <c r="G81" i="102"/>
  <c r="G80" i="102"/>
  <c r="G79" i="102"/>
  <c r="G78" i="102"/>
  <c r="G77" i="102"/>
  <c r="G76" i="102"/>
  <c r="G75" i="102"/>
  <c r="G74" i="102"/>
  <c r="G73" i="102"/>
  <c r="G72" i="102"/>
  <c r="G68" i="102"/>
  <c r="G67" i="102"/>
  <c r="G66" i="102"/>
  <c r="G65" i="102"/>
  <c r="G64" i="102"/>
  <c r="G63" i="102"/>
  <c r="G62" i="102"/>
  <c r="G61" i="102"/>
  <c r="G60" i="102"/>
  <c r="G59" i="102"/>
  <c r="G58" i="102"/>
  <c r="G57" i="102"/>
  <c r="G56" i="102"/>
  <c r="G55" i="102"/>
  <c r="G54" i="102"/>
  <c r="G53" i="102"/>
  <c r="G52" i="102"/>
  <c r="G51" i="102"/>
  <c r="G50" i="102"/>
  <c r="G49" i="102"/>
  <c r="G48" i="102"/>
  <c r="G47" i="102"/>
  <c r="G46" i="102"/>
  <c r="G45" i="102"/>
  <c r="G44" i="102"/>
  <c r="G43" i="102"/>
  <c r="G42" i="102"/>
  <c r="G41" i="102"/>
  <c r="G40" i="102"/>
  <c r="G39" i="102"/>
  <c r="G38" i="102"/>
  <c r="G37" i="102"/>
  <c r="G36" i="102"/>
  <c r="G35" i="102"/>
  <c r="G34" i="102"/>
  <c r="G33" i="102"/>
  <c r="G32" i="102"/>
  <c r="G31" i="102"/>
  <c r="G30" i="102"/>
  <c r="G27" i="102"/>
  <c r="G25" i="102"/>
  <c r="G24" i="102"/>
  <c r="G23" i="102"/>
  <c r="G22" i="102"/>
  <c r="G21" i="102"/>
  <c r="G20" i="102"/>
  <c r="G19" i="102"/>
  <c r="G18" i="102"/>
  <c r="G16" i="102"/>
  <c r="G15" i="102"/>
  <c r="G14" i="102"/>
  <c r="G13" i="102"/>
  <c r="G11" i="102"/>
  <c r="G10" i="102"/>
  <c r="G9" i="102"/>
  <c r="G8" i="102"/>
  <c r="G7" i="102"/>
  <c r="G6" i="102"/>
  <c r="G5" i="102"/>
  <c r="G175" i="96"/>
  <c r="G174" i="96"/>
  <c r="G163" i="96"/>
  <c r="G162" i="96"/>
  <c r="G161" i="96"/>
  <c r="G159" i="96"/>
  <c r="G158" i="96"/>
  <c r="G154" i="96"/>
  <c r="G153" i="96"/>
  <c r="G149" i="96"/>
  <c r="G147" i="96"/>
  <c r="G146" i="96"/>
  <c r="G145" i="96"/>
  <c r="G144" i="96"/>
  <c r="G143" i="96"/>
  <c r="G142" i="96"/>
  <c r="G141" i="96"/>
  <c r="G139" i="96"/>
  <c r="G138" i="96"/>
  <c r="G136" i="96"/>
  <c r="G135" i="96"/>
  <c r="G134" i="96"/>
  <c r="G133" i="96"/>
  <c r="G128" i="96"/>
  <c r="G127" i="96"/>
  <c r="G126" i="96"/>
  <c r="G125" i="96"/>
  <c r="G124" i="96"/>
  <c r="G123" i="96"/>
  <c r="G122" i="96"/>
  <c r="G121" i="96"/>
  <c r="G120" i="96"/>
  <c r="G119" i="96"/>
  <c r="G118" i="96"/>
  <c r="G117" i="96"/>
  <c r="G116" i="96"/>
  <c r="G111" i="96"/>
  <c r="G110" i="96"/>
  <c r="G109" i="96"/>
  <c r="G108" i="96"/>
  <c r="G107" i="96"/>
  <c r="G106" i="96"/>
  <c r="G105" i="96"/>
  <c r="G104" i="96"/>
  <c r="G103" i="96"/>
  <c r="G102" i="96"/>
  <c r="G101" i="96"/>
  <c r="G100" i="96"/>
  <c r="G99" i="96"/>
  <c r="G98" i="96"/>
  <c r="G97" i="96"/>
  <c r="G96" i="96"/>
  <c r="G95" i="96"/>
  <c r="G94" i="96"/>
  <c r="G93" i="96"/>
  <c r="G92" i="96"/>
  <c r="G91" i="96"/>
  <c r="G90" i="96"/>
  <c r="G81" i="96"/>
  <c r="G80" i="96"/>
  <c r="G79" i="96"/>
  <c r="G78" i="96"/>
  <c r="G77" i="96"/>
  <c r="G63" i="96"/>
  <c r="G62" i="96"/>
  <c r="G61" i="96"/>
  <c r="G60" i="96"/>
  <c r="G59" i="96"/>
  <c r="G58" i="96"/>
  <c r="G57" i="96"/>
  <c r="G56" i="96"/>
  <c r="G55" i="96"/>
  <c r="G54" i="96"/>
  <c r="G43" i="96"/>
  <c r="G42" i="96"/>
  <c r="G41" i="96"/>
  <c r="G40" i="96"/>
  <c r="G39" i="96"/>
  <c r="G38" i="96"/>
  <c r="G37" i="96"/>
  <c r="G36" i="96"/>
  <c r="G35" i="96"/>
  <c r="G34" i="96"/>
  <c r="G33" i="96"/>
  <c r="G32" i="96"/>
  <c r="G31" i="96"/>
  <c r="G30" i="96"/>
  <c r="G28" i="96"/>
  <c r="G27" i="96"/>
  <c r="G26" i="96"/>
  <c r="G25" i="96"/>
  <c r="G24" i="96"/>
  <c r="G23" i="96"/>
  <c r="G22" i="96"/>
  <c r="G21" i="96"/>
  <c r="G20" i="96"/>
  <c r="G19" i="96"/>
  <c r="G18" i="96"/>
  <c r="G17" i="96"/>
  <c r="G16" i="96"/>
  <c r="G15" i="96"/>
  <c r="G14" i="96"/>
  <c r="G13" i="96"/>
  <c r="G12" i="96"/>
  <c r="G9" i="96"/>
  <c r="G8" i="96"/>
  <c r="G7" i="96"/>
  <c r="G6" i="96"/>
  <c r="G5" i="96"/>
  <c r="I5" i="96" s="1"/>
  <c r="G158" i="97"/>
  <c r="G157" i="97"/>
  <c r="G156" i="97"/>
  <c r="G154" i="97"/>
  <c r="G153" i="97"/>
  <c r="G152" i="97"/>
  <c r="G151" i="97"/>
  <c r="G150" i="97"/>
  <c r="G149" i="97"/>
  <c r="G148" i="97"/>
  <c r="G147" i="97"/>
  <c r="G146" i="97"/>
  <c r="G145" i="97"/>
  <c r="G144" i="97"/>
  <c r="G143" i="97"/>
  <c r="G142" i="97"/>
  <c r="G141" i="97"/>
  <c r="G140" i="97"/>
  <c r="G139" i="97"/>
  <c r="G138" i="97"/>
  <c r="G137" i="97"/>
  <c r="G136" i="97"/>
  <c r="G135" i="97"/>
  <c r="G133" i="97"/>
  <c r="G128" i="97"/>
  <c r="G127" i="97"/>
  <c r="G126" i="97"/>
  <c r="G121" i="97"/>
  <c r="G120" i="97"/>
  <c r="G119" i="97"/>
  <c r="G118" i="97"/>
  <c r="G117" i="97"/>
  <c r="G116" i="97"/>
  <c r="G115" i="97"/>
  <c r="G114" i="97"/>
  <c r="G113" i="97"/>
  <c r="G112" i="97"/>
  <c r="G111" i="97"/>
  <c r="G110" i="97"/>
  <c r="G109" i="97"/>
  <c r="G108" i="97"/>
  <c r="G103" i="97"/>
  <c r="G102" i="97"/>
  <c r="G101" i="97"/>
  <c r="G100" i="97"/>
  <c r="G99" i="97"/>
  <c r="G98" i="97"/>
  <c r="G97" i="97"/>
  <c r="G96" i="97"/>
  <c r="G95" i="97"/>
  <c r="G94" i="97"/>
  <c r="G89" i="97"/>
  <c r="G88" i="97"/>
  <c r="G86" i="97"/>
  <c r="G85" i="97"/>
  <c r="G84" i="97"/>
  <c r="G83" i="97"/>
  <c r="G82" i="97"/>
  <c r="G81" i="97"/>
  <c r="G80" i="97"/>
  <c r="G79" i="97"/>
  <c r="G78" i="97"/>
  <c r="G77" i="97"/>
  <c r="G76" i="97"/>
  <c r="G75" i="97"/>
  <c r="G74" i="97"/>
  <c r="G73" i="97"/>
  <c r="G71" i="97"/>
  <c r="G70" i="97"/>
  <c r="G69" i="97"/>
  <c r="G68" i="97"/>
  <c r="G67" i="97"/>
  <c r="G66" i="97"/>
  <c r="G65" i="97"/>
  <c r="G64" i="97"/>
  <c r="G63" i="97"/>
  <c r="G62" i="97"/>
  <c r="G61" i="97"/>
  <c r="G60" i="97"/>
  <c r="G59" i="97"/>
  <c r="G58" i="97"/>
  <c r="G40" i="97"/>
  <c r="G39" i="97"/>
  <c r="G38" i="97"/>
  <c r="G37" i="97"/>
  <c r="G36" i="97"/>
  <c r="G35" i="97"/>
  <c r="G34" i="97"/>
  <c r="G33" i="97"/>
  <c r="G32" i="97"/>
  <c r="G31" i="97"/>
  <c r="G30" i="97"/>
  <c r="G29" i="97"/>
  <c r="G28" i="97"/>
  <c r="G27" i="97"/>
  <c r="G26" i="97"/>
  <c r="G25" i="97"/>
  <c r="G24" i="97"/>
  <c r="G23" i="97"/>
  <c r="G22" i="97"/>
  <c r="G21" i="97"/>
  <c r="G20" i="97"/>
  <c r="G18" i="97"/>
  <c r="G17" i="97"/>
  <c r="G16" i="97"/>
  <c r="G14" i="97"/>
  <c r="G13" i="97"/>
  <c r="G12" i="97"/>
  <c r="G9" i="97"/>
  <c r="G8" i="97"/>
  <c r="G7" i="97"/>
  <c r="G6" i="97"/>
  <c r="G5" i="97"/>
  <c r="G81" i="98"/>
  <c r="G80" i="98"/>
  <c r="G78" i="98"/>
  <c r="G77" i="98"/>
  <c r="G76" i="98"/>
  <c r="G75" i="98"/>
  <c r="G74" i="98"/>
  <c r="G73" i="98"/>
  <c r="G72" i="98"/>
  <c r="G70" i="98"/>
  <c r="G67" i="98"/>
  <c r="G66" i="98"/>
  <c r="G65" i="98"/>
  <c r="G64" i="98"/>
  <c r="G63" i="98"/>
  <c r="G62" i="98"/>
  <c r="G61" i="98"/>
  <c r="G59" i="98"/>
  <c r="G58" i="98"/>
  <c r="G56" i="98"/>
  <c r="G55" i="98"/>
  <c r="G54" i="98"/>
  <c r="G53" i="98"/>
  <c r="G52" i="98"/>
  <c r="G51" i="98"/>
  <c r="G50" i="98"/>
  <c r="G49" i="98"/>
  <c r="G48" i="98"/>
  <c r="G47" i="98"/>
  <c r="G46" i="98"/>
  <c r="G45" i="98"/>
  <c r="G44" i="98"/>
  <c r="G43" i="98"/>
  <c r="G42" i="98"/>
  <c r="G40" i="98"/>
  <c r="G39" i="98"/>
  <c r="G38" i="98"/>
  <c r="G37" i="98"/>
  <c r="G36" i="98"/>
  <c r="G35" i="98"/>
  <c r="G34" i="98"/>
  <c r="G33" i="98"/>
  <c r="G32" i="98"/>
  <c r="G31" i="98"/>
  <c r="G30" i="98"/>
  <c r="G29" i="98"/>
  <c r="G28" i="98"/>
  <c r="G27" i="98"/>
  <c r="G26" i="98"/>
  <c r="G25" i="98"/>
  <c r="G24" i="98"/>
  <c r="G23" i="98"/>
  <c r="G22" i="98"/>
  <c r="G21" i="98"/>
  <c r="G20" i="98"/>
  <c r="G19" i="98"/>
  <c r="G18" i="98"/>
  <c r="G17" i="98"/>
  <c r="G16" i="98"/>
  <c r="G15" i="98"/>
  <c r="G14" i="98"/>
  <c r="G13" i="98"/>
  <c r="G12" i="98"/>
  <c r="G9" i="98"/>
  <c r="G8" i="98"/>
  <c r="G7" i="98"/>
  <c r="G6" i="98"/>
  <c r="G5" i="98"/>
  <c r="I5" i="98" s="1"/>
  <c r="G76" i="95"/>
  <c r="G75" i="95"/>
  <c r="G74" i="95"/>
  <c r="G73" i="95"/>
  <c r="G72" i="95"/>
  <c r="G71" i="95"/>
  <c r="G70" i="95"/>
  <c r="G69" i="95"/>
  <c r="G68" i="95"/>
  <c r="G67" i="95"/>
  <c r="G66" i="95"/>
  <c r="G65" i="95"/>
  <c r="G64" i="95"/>
  <c r="G63" i="95"/>
  <c r="G62" i="95"/>
  <c r="G61" i="95"/>
  <c r="G60" i="95"/>
  <c r="G59" i="95"/>
  <c r="G58" i="95"/>
  <c r="G57" i="95"/>
  <c r="G55" i="95"/>
  <c r="G54" i="95"/>
  <c r="G53" i="95"/>
  <c r="G52" i="95"/>
  <c r="G51" i="95"/>
  <c r="G50" i="95"/>
  <c r="G49" i="95"/>
  <c r="G48" i="95"/>
  <c r="G47" i="95"/>
  <c r="G46" i="95"/>
  <c r="G45" i="95"/>
  <c r="G44" i="95"/>
  <c r="G43" i="95"/>
  <c r="G42" i="95"/>
  <c r="G41" i="95"/>
  <c r="G40" i="95"/>
  <c r="G39" i="95"/>
  <c r="G38" i="95"/>
  <c r="G37" i="95"/>
  <c r="G36" i="95"/>
  <c r="G35" i="95"/>
  <c r="G34" i="95"/>
  <c r="G33" i="95"/>
  <c r="G32" i="95"/>
  <c r="G31" i="95"/>
  <c r="G30" i="95"/>
  <c r="G29" i="95"/>
  <c r="G28" i="95"/>
  <c r="G27" i="95"/>
  <c r="G26" i="95"/>
  <c r="G25" i="95"/>
  <c r="G24" i="95"/>
  <c r="G23" i="95"/>
  <c r="G22" i="95"/>
  <c r="G21" i="95"/>
  <c r="G20" i="95"/>
  <c r="G19" i="95"/>
  <c r="G18" i="95"/>
  <c r="G17" i="95"/>
  <c r="G16" i="95"/>
  <c r="G15" i="95"/>
  <c r="G14" i="95"/>
  <c r="G13" i="95"/>
  <c r="G12" i="95"/>
  <c r="G11" i="95"/>
  <c r="G10" i="95"/>
  <c r="G9" i="95"/>
  <c r="G8" i="95"/>
  <c r="G7" i="95"/>
  <c r="G6" i="95"/>
  <c r="G5" i="95"/>
  <c r="G154" i="31"/>
  <c r="G150" i="31"/>
  <c r="G152" i="31"/>
  <c r="G136" i="31"/>
  <c r="G137" i="31"/>
  <c r="G138" i="31"/>
  <c r="G139" i="31"/>
  <c r="G140" i="31"/>
  <c r="G141" i="31"/>
  <c r="G142" i="31"/>
  <c r="G143" i="31"/>
  <c r="G144" i="31"/>
  <c r="G145" i="31"/>
  <c r="G146" i="31"/>
  <c r="G128" i="31"/>
  <c r="G129" i="31"/>
  <c r="G130" i="31"/>
  <c r="G131" i="31"/>
  <c r="G132" i="31"/>
  <c r="G133" i="31"/>
  <c r="G134" i="31"/>
  <c r="G135"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90" i="31"/>
  <c r="G89" i="31"/>
  <c r="G30" i="31"/>
  <c r="G31" i="31"/>
  <c r="G32" i="31"/>
  <c r="G33" i="31"/>
  <c r="G34" i="31"/>
  <c r="G35" i="31"/>
  <c r="G36" i="31"/>
  <c r="G29" i="31"/>
  <c r="G28" i="31"/>
  <c r="G15" i="31"/>
  <c r="G16" i="31"/>
  <c r="G17" i="31"/>
  <c r="G18" i="31"/>
  <c r="G19" i="31"/>
  <c r="G20" i="31"/>
  <c r="G21" i="31"/>
  <c r="G22" i="31"/>
  <c r="G23" i="31"/>
  <c r="G24" i="31"/>
  <c r="G25" i="31"/>
  <c r="G26" i="31"/>
  <c r="G27" i="31"/>
  <c r="G262" i="1"/>
  <c r="G237" i="1"/>
  <c r="G238" i="1"/>
  <c r="G239" i="1"/>
  <c r="G240" i="1"/>
  <c r="G241" i="1"/>
  <c r="G242" i="1"/>
  <c r="G243" i="1"/>
  <c r="G244" i="1"/>
  <c r="G245" i="1"/>
  <c r="G246" i="1"/>
  <c r="G247" i="1"/>
  <c r="G254" i="1"/>
  <c r="G227" i="1"/>
  <c r="G217" i="1"/>
  <c r="G218" i="1"/>
  <c r="G177" i="1"/>
  <c r="G176" i="1"/>
  <c r="G175" i="1"/>
  <c r="G174" i="1"/>
  <c r="G173" i="1"/>
  <c r="G172" i="1"/>
  <c r="G171" i="1"/>
  <c r="G170" i="1"/>
  <c r="G169" i="1"/>
  <c r="G168" i="1"/>
  <c r="G167" i="1"/>
  <c r="G166" i="1"/>
  <c r="G165" i="1"/>
  <c r="G164" i="1"/>
  <c r="G163" i="1"/>
  <c r="G162" i="1"/>
  <c r="G161" i="1"/>
  <c r="G154" i="1"/>
  <c r="G146" i="1"/>
  <c r="G132" i="1"/>
  <c r="G131" i="1"/>
  <c r="G121" i="1"/>
  <c r="G115" i="1"/>
  <c r="G114" i="1"/>
  <c r="G110" i="1"/>
  <c r="G111" i="1"/>
  <c r="G112" i="1"/>
  <c r="G113" i="1"/>
  <c r="G109" i="1"/>
  <c r="G108" i="1"/>
  <c r="G107" i="1"/>
  <c r="G106" i="1"/>
  <c r="G105" i="1"/>
  <c r="G83" i="1"/>
  <c r="G84" i="1"/>
  <c r="G82" i="1"/>
  <c r="G52" i="1"/>
  <c r="G48" i="1"/>
  <c r="G47" i="1"/>
  <c r="G45" i="1"/>
  <c r="G44" i="1"/>
  <c r="G43" i="1"/>
  <c r="G42" i="1"/>
  <c r="G41" i="1"/>
  <c r="G39" i="1"/>
  <c r="G40" i="1"/>
  <c r="G38" i="1"/>
  <c r="G37" i="1"/>
  <c r="G36" i="1"/>
  <c r="G35" i="1"/>
  <c r="G33" i="1"/>
  <c r="G34" i="1"/>
  <c r="G32" i="1"/>
  <c r="G31" i="1"/>
  <c r="G29" i="1"/>
  <c r="G28" i="1"/>
  <c r="G27" i="1"/>
  <c r="G25" i="1"/>
  <c r="G16" i="1"/>
  <c r="G15" i="1"/>
  <c r="G71" i="29"/>
  <c r="G72" i="29"/>
  <c r="G73" i="29"/>
  <c r="G74" i="29"/>
  <c r="G75" i="29"/>
  <c r="G70" i="29"/>
  <c r="G69" i="29"/>
  <c r="G68" i="29"/>
  <c r="G66" i="143" l="1"/>
  <c r="C65" i="2" s="1"/>
  <c r="I24" i="135"/>
  <c r="G69" i="135"/>
  <c r="C64" i="2" s="1"/>
  <c r="I24" i="136"/>
  <c r="G65" i="136"/>
  <c r="C63" i="2" s="1"/>
  <c r="I23" i="137"/>
  <c r="I25" i="138"/>
  <c r="G86" i="139"/>
  <c r="C60" i="2" s="1"/>
  <c r="I62" i="143"/>
  <c r="I57" i="143"/>
  <c r="I45" i="143"/>
  <c r="I26" i="143"/>
  <c r="I25" i="140"/>
  <c r="G74" i="141"/>
  <c r="C58" i="2" s="1"/>
  <c r="I24" i="142"/>
  <c r="G82" i="142"/>
  <c r="C57" i="2" s="1"/>
  <c r="I26" i="129"/>
  <c r="I81" i="129"/>
  <c r="I24" i="130"/>
  <c r="I36" i="130"/>
  <c r="I26" i="131"/>
  <c r="G95" i="131"/>
  <c r="C54" i="2" s="1"/>
  <c r="I26" i="132"/>
  <c r="I24" i="133"/>
  <c r="I27" i="134"/>
  <c r="I41" i="134"/>
  <c r="I75" i="134"/>
  <c r="G84" i="134"/>
  <c r="C51" i="2" s="1"/>
  <c r="I25" i="125"/>
  <c r="I43" i="125"/>
  <c r="I52" i="126"/>
  <c r="I23" i="126"/>
  <c r="I25" i="127"/>
  <c r="I61" i="127"/>
  <c r="I24" i="128"/>
  <c r="I36" i="128"/>
  <c r="I25" i="124"/>
  <c r="I37" i="124"/>
  <c r="I114" i="124"/>
  <c r="I23" i="123"/>
  <c r="I23" i="122"/>
  <c r="I66" i="122"/>
  <c r="I23" i="119"/>
  <c r="I24" i="120"/>
  <c r="I36" i="120"/>
  <c r="I22" i="121"/>
  <c r="I34" i="121"/>
  <c r="I77" i="121"/>
  <c r="I84" i="115"/>
  <c r="I27" i="115"/>
  <c r="I21" i="116"/>
  <c r="I33" i="116"/>
  <c r="I63" i="116"/>
  <c r="I102" i="117"/>
  <c r="I27" i="117"/>
  <c r="I69" i="117"/>
  <c r="I32" i="118"/>
  <c r="I25" i="118"/>
  <c r="I66" i="118"/>
  <c r="I20" i="114"/>
  <c r="I62" i="114"/>
  <c r="I56" i="109"/>
  <c r="I68" i="109"/>
  <c r="I24" i="109"/>
  <c r="I25" i="110"/>
  <c r="I57" i="110"/>
  <c r="I27" i="111"/>
  <c r="I41" i="111"/>
  <c r="I87" i="111"/>
  <c r="I77" i="111"/>
  <c r="I61" i="111"/>
  <c r="G94" i="111"/>
  <c r="C33" i="2" s="1"/>
  <c r="I5" i="111"/>
  <c r="I24" i="112"/>
  <c r="I62" i="112"/>
  <c r="I25" i="113"/>
  <c r="I98" i="113"/>
  <c r="I37" i="113"/>
  <c r="I65" i="103"/>
  <c r="I26" i="103"/>
  <c r="I64" i="104"/>
  <c r="I25" i="104"/>
  <c r="I86" i="104"/>
  <c r="I27" i="105"/>
  <c r="I123" i="105"/>
  <c r="I27" i="106"/>
  <c r="I81" i="106"/>
  <c r="I51" i="106"/>
  <c r="I27" i="107"/>
  <c r="I86" i="107"/>
  <c r="I39" i="107"/>
  <c r="I26" i="108"/>
  <c r="I36" i="135"/>
  <c r="I60" i="135"/>
  <c r="I36" i="136"/>
  <c r="I60" i="136"/>
  <c r="I35" i="137"/>
  <c r="G64" i="137"/>
  <c r="C62" i="2" s="1"/>
  <c r="I59" i="137"/>
  <c r="I51" i="138"/>
  <c r="I81" i="138"/>
  <c r="G90" i="138"/>
  <c r="C61" i="2" s="1"/>
  <c r="I79" i="139"/>
  <c r="I42" i="139"/>
  <c r="I64" i="139"/>
  <c r="I30" i="139"/>
  <c r="G72" i="140"/>
  <c r="C59" i="2" s="1"/>
  <c r="I65" i="140"/>
  <c r="I35" i="140"/>
  <c r="I53" i="140"/>
  <c r="I35" i="141"/>
  <c r="I67" i="141"/>
  <c r="I23" i="141"/>
  <c r="I5" i="142"/>
  <c r="I36" i="142"/>
  <c r="I78" i="142"/>
  <c r="I64" i="142"/>
  <c r="G89" i="129"/>
  <c r="C56" i="2" s="1"/>
  <c r="I38" i="129"/>
  <c r="I68" i="129"/>
  <c r="I74" i="130"/>
  <c r="G80" i="130"/>
  <c r="C55" i="2" s="1"/>
  <c r="I5" i="131"/>
  <c r="I82" i="131"/>
  <c r="I38" i="131"/>
  <c r="I68" i="131"/>
  <c r="G99" i="132"/>
  <c r="C53" i="2" s="1"/>
  <c r="I90" i="132"/>
  <c r="I38" i="132"/>
  <c r="I76" i="132"/>
  <c r="I60" i="133"/>
  <c r="G79" i="133"/>
  <c r="C52" i="2" s="1"/>
  <c r="I72" i="133"/>
  <c r="I36" i="133"/>
  <c r="I63" i="134"/>
  <c r="G59" i="125"/>
  <c r="C50" i="2" s="1"/>
  <c r="I5" i="125"/>
  <c r="I53" i="125"/>
  <c r="G57" i="126"/>
  <c r="C49" i="2" s="1"/>
  <c r="I41" i="126"/>
  <c r="I49" i="127"/>
  <c r="G68" i="127"/>
  <c r="C48" i="2" s="1"/>
  <c r="I66" i="128"/>
  <c r="G73" i="128"/>
  <c r="C47" i="2" s="1"/>
  <c r="I100" i="124"/>
  <c r="I67" i="124"/>
  <c r="G122" i="124"/>
  <c r="C46" i="2" s="1"/>
  <c r="I35" i="123"/>
  <c r="I67" i="123"/>
  <c r="G78" i="123"/>
  <c r="C45" i="2" s="1"/>
  <c r="I53" i="122"/>
  <c r="G77" i="122"/>
  <c r="C44" i="2" s="1"/>
  <c r="I53" i="119"/>
  <c r="G63" i="119"/>
  <c r="C43" i="2" s="1"/>
  <c r="G74" i="120"/>
  <c r="C42" i="2" s="1"/>
  <c r="I66" i="120"/>
  <c r="I64" i="121"/>
  <c r="G83" i="121"/>
  <c r="C41" i="2" s="1"/>
  <c r="G103" i="115"/>
  <c r="C40" i="2" s="1"/>
  <c r="I39" i="115"/>
  <c r="G66" i="116"/>
  <c r="C39" i="2" s="1"/>
  <c r="G132" i="117"/>
  <c r="C38" i="2" s="1"/>
  <c r="I39" i="117"/>
  <c r="I117" i="117"/>
  <c r="G71" i="118"/>
  <c r="C37" i="2" s="1"/>
  <c r="G71" i="114"/>
  <c r="C36" i="2" s="1"/>
  <c r="I32" i="114"/>
  <c r="G72" i="109"/>
  <c r="C35" i="2" s="1"/>
  <c r="I36" i="109"/>
  <c r="I37" i="110"/>
  <c r="G69" i="110"/>
  <c r="C34" i="2" s="1"/>
  <c r="I67" i="110"/>
  <c r="I48" i="112"/>
  <c r="G67" i="112"/>
  <c r="C32" i="2" s="1"/>
  <c r="I83" i="113"/>
  <c r="I61" i="113"/>
  <c r="G104" i="113"/>
  <c r="C31" i="2" s="1"/>
  <c r="G94" i="103"/>
  <c r="C30" i="2" s="1"/>
  <c r="I40" i="103"/>
  <c r="I81" i="103"/>
  <c r="I100" i="104"/>
  <c r="G112" i="104"/>
  <c r="C29" i="2" s="1"/>
  <c r="I5" i="104"/>
  <c r="I37" i="104"/>
  <c r="I105" i="105"/>
  <c r="I53" i="105"/>
  <c r="I83" i="105"/>
  <c r="G138" i="105"/>
  <c r="C28" i="2" s="1"/>
  <c r="I120" i="106"/>
  <c r="I103" i="106"/>
  <c r="G132" i="106"/>
  <c r="C27" i="2" s="1"/>
  <c r="I63" i="107"/>
  <c r="G98" i="107"/>
  <c r="C26" i="2" s="1"/>
  <c r="I94" i="108"/>
  <c r="I39" i="108"/>
  <c r="I79" i="108"/>
  <c r="G127" i="108"/>
  <c r="C25" i="2" s="1"/>
  <c r="I27" i="99"/>
  <c r="I99" i="99"/>
  <c r="I73" i="99"/>
  <c r="I127" i="99"/>
  <c r="I41" i="99"/>
  <c r="I115" i="99"/>
  <c r="G128" i="99"/>
  <c r="C24" i="2" s="1"/>
  <c r="I5" i="99"/>
  <c r="I35" i="100"/>
  <c r="I27" i="100"/>
  <c r="I79" i="100"/>
  <c r="I69" i="100"/>
  <c r="I53" i="100"/>
  <c r="I87" i="100"/>
  <c r="G88" i="100"/>
  <c r="C23" i="2" s="1"/>
  <c r="I5" i="100"/>
  <c r="I119" i="101"/>
  <c r="I57" i="101"/>
  <c r="I81" i="101"/>
  <c r="I134" i="101"/>
  <c r="I103" i="101"/>
  <c r="G135" i="101"/>
  <c r="C22" i="2" s="1"/>
  <c r="I33" i="101"/>
  <c r="I71" i="102"/>
  <c r="I44" i="102"/>
  <c r="I36" i="102"/>
  <c r="I106" i="102"/>
  <c r="I93" i="102"/>
  <c r="I114" i="102"/>
  <c r="G115" i="102"/>
  <c r="C21" i="2" s="1"/>
  <c r="I53" i="96"/>
  <c r="I31" i="96"/>
  <c r="I99" i="96"/>
  <c r="I158" i="96"/>
  <c r="I175" i="96"/>
  <c r="I135" i="96"/>
  <c r="I93" i="97"/>
  <c r="I29" i="97"/>
  <c r="I148" i="97"/>
  <c r="I132" i="97"/>
  <c r="I57" i="97"/>
  <c r="I158" i="97"/>
  <c r="G159" i="97"/>
  <c r="C19" i="2" s="1"/>
  <c r="I26" i="98"/>
  <c r="I81" i="98"/>
  <c r="I74" i="98"/>
  <c r="I58" i="98"/>
  <c r="G82" i="98"/>
  <c r="C18" i="2" s="1"/>
  <c r="I68" i="95"/>
  <c r="I26" i="95"/>
  <c r="I5" i="143"/>
  <c r="I5" i="135"/>
  <c r="I5" i="136"/>
  <c r="I5" i="138"/>
  <c r="I5" i="139"/>
  <c r="I5" i="141"/>
  <c r="I5" i="129"/>
  <c r="I5" i="130"/>
  <c r="I5" i="132"/>
  <c r="I5" i="134"/>
  <c r="I5" i="126"/>
  <c r="I5" i="128"/>
  <c r="I5" i="124"/>
  <c r="I5" i="123"/>
  <c r="I5" i="122"/>
  <c r="I5" i="120"/>
  <c r="I5" i="115"/>
  <c r="I5" i="116"/>
  <c r="I5" i="109"/>
  <c r="I5" i="110"/>
  <c r="I5" i="112"/>
  <c r="I5" i="113"/>
  <c r="I5" i="105"/>
  <c r="I5" i="106"/>
  <c r="I5" i="107"/>
  <c r="I5" i="101"/>
  <c r="I5" i="102"/>
  <c r="G176" i="96"/>
  <c r="C20" i="2" s="1"/>
  <c r="I5" i="97"/>
  <c r="G77" i="95"/>
  <c r="C17" i="2" s="1"/>
  <c r="I38" i="95"/>
  <c r="I56" i="95"/>
  <c r="I76" i="95"/>
  <c r="I5" i="95"/>
  <c r="I146" i="31"/>
  <c r="I116" i="31"/>
  <c r="G32" i="29"/>
  <c r="G31" i="29"/>
  <c r="G30" i="29"/>
  <c r="G15" i="29"/>
  <c r="G9" i="29"/>
  <c r="G8" i="29"/>
  <c r="G7" i="29"/>
  <c r="G6" i="29"/>
  <c r="G82" i="45" l="1"/>
  <c r="G83" i="45"/>
  <c r="G84" i="45"/>
  <c r="G85" i="45"/>
  <c r="G86" i="45"/>
  <c r="G87" i="45"/>
  <c r="G88" i="45"/>
  <c r="G89" i="45"/>
  <c r="G90" i="45"/>
  <c r="G91" i="45"/>
  <c r="G92" i="45"/>
  <c r="G93" i="45"/>
  <c r="G94" i="45"/>
  <c r="G95" i="45"/>
  <c r="G77" i="45"/>
  <c r="G74" i="45"/>
  <c r="G71" i="45"/>
  <c r="G70" i="45"/>
  <c r="G69" i="45"/>
  <c r="G56" i="45"/>
  <c r="G54" i="45"/>
  <c r="G55" i="45"/>
  <c r="G53" i="45"/>
  <c r="G51" i="45"/>
  <c r="G52" i="45"/>
  <c r="G44" i="45"/>
  <c r="G45" i="45"/>
  <c r="G46" i="45"/>
  <c r="G47" i="45"/>
  <c r="G48" i="45"/>
  <c r="G29" i="45"/>
  <c r="G30" i="45"/>
  <c r="G31" i="45"/>
  <c r="G32" i="45"/>
  <c r="G33" i="45"/>
  <c r="G34" i="45"/>
  <c r="G35" i="45"/>
  <c r="G36" i="45"/>
  <c r="G37" i="45"/>
  <c r="G38" i="45"/>
  <c r="G39" i="45"/>
  <c r="G40" i="45"/>
  <c r="G41" i="45"/>
  <c r="G42" i="45"/>
  <c r="G43" i="45"/>
  <c r="G25" i="45"/>
  <c r="G20" i="45"/>
  <c r="G21" i="45"/>
  <c r="G22" i="45"/>
  <c r="G23" i="45"/>
  <c r="G70" i="94" l="1"/>
  <c r="G69" i="94"/>
  <c r="G65" i="94"/>
  <c r="G64" i="94"/>
  <c r="G70" i="92"/>
  <c r="G11" i="92"/>
  <c r="G70" i="61"/>
  <c r="G70" i="60"/>
  <c r="G13" i="60"/>
  <c r="G11" i="60"/>
  <c r="G75" i="94"/>
  <c r="G74" i="94"/>
  <c r="G73" i="94"/>
  <c r="G72" i="94"/>
  <c r="G71" i="94"/>
  <c r="G68" i="94"/>
  <c r="G67" i="94"/>
  <c r="G66" i="94"/>
  <c r="G63" i="94"/>
  <c r="G62" i="94"/>
  <c r="G61" i="94"/>
  <c r="G60" i="94"/>
  <c r="G59" i="94"/>
  <c r="G58" i="94"/>
  <c r="G57" i="94"/>
  <c r="G56" i="94"/>
  <c r="G55" i="94"/>
  <c r="G54" i="94"/>
  <c r="G53" i="94"/>
  <c r="G52" i="94"/>
  <c r="G51" i="94"/>
  <c r="G50" i="94"/>
  <c r="G49" i="94"/>
  <c r="G48" i="94"/>
  <c r="G47" i="94"/>
  <c r="G46" i="94"/>
  <c r="G45" i="94"/>
  <c r="G44" i="94"/>
  <c r="G43" i="94"/>
  <c r="G42" i="94"/>
  <c r="G41" i="94"/>
  <c r="G40" i="94"/>
  <c r="G39" i="94"/>
  <c r="G38" i="94"/>
  <c r="G37" i="94"/>
  <c r="G36" i="94"/>
  <c r="G35" i="94"/>
  <c r="G34" i="94"/>
  <c r="G33" i="94"/>
  <c r="G32" i="94"/>
  <c r="G31" i="94"/>
  <c r="G30" i="94"/>
  <c r="G29" i="94"/>
  <c r="G28" i="94"/>
  <c r="G27" i="94"/>
  <c r="G26" i="94"/>
  <c r="G25" i="94"/>
  <c r="G24" i="94"/>
  <c r="G23" i="94"/>
  <c r="G22" i="94"/>
  <c r="G21" i="94"/>
  <c r="G20" i="94"/>
  <c r="G19" i="94"/>
  <c r="I19" i="94" s="1"/>
  <c r="G18" i="94"/>
  <c r="G17" i="94"/>
  <c r="G16" i="94"/>
  <c r="G15" i="94"/>
  <c r="G14" i="94"/>
  <c r="G13" i="94"/>
  <c r="G12" i="94"/>
  <c r="G11" i="94"/>
  <c r="G10" i="94"/>
  <c r="G9" i="94"/>
  <c r="G8" i="94"/>
  <c r="G7" i="94"/>
  <c r="G6" i="94"/>
  <c r="G5" i="94"/>
  <c r="G73" i="93"/>
  <c r="G72" i="93"/>
  <c r="G71" i="93"/>
  <c r="G70" i="93"/>
  <c r="G69" i="93"/>
  <c r="G68" i="93"/>
  <c r="G67" i="93"/>
  <c r="G66" i="93"/>
  <c r="G65" i="93"/>
  <c r="G64" i="93"/>
  <c r="G63" i="93"/>
  <c r="G62" i="93"/>
  <c r="G61" i="93"/>
  <c r="G60" i="93"/>
  <c r="G59" i="93"/>
  <c r="G58" i="93"/>
  <c r="G57" i="93"/>
  <c r="G56" i="93"/>
  <c r="G55" i="93"/>
  <c r="G54" i="93"/>
  <c r="G53" i="93"/>
  <c r="G52" i="93"/>
  <c r="G51" i="93"/>
  <c r="G50" i="93"/>
  <c r="G49" i="93"/>
  <c r="G48" i="93"/>
  <c r="G47" i="93"/>
  <c r="G46" i="93"/>
  <c r="G45" i="93"/>
  <c r="G44" i="93"/>
  <c r="G43" i="93"/>
  <c r="G42" i="93"/>
  <c r="G41" i="93"/>
  <c r="G40" i="93"/>
  <c r="G39" i="93"/>
  <c r="G38" i="93"/>
  <c r="G37" i="93"/>
  <c r="G36" i="93"/>
  <c r="G35" i="93"/>
  <c r="G34" i="93"/>
  <c r="G33" i="93"/>
  <c r="G32" i="93"/>
  <c r="G31" i="93"/>
  <c r="G30" i="93"/>
  <c r="G29" i="93"/>
  <c r="G28" i="93"/>
  <c r="G27" i="93"/>
  <c r="G26" i="93"/>
  <c r="G25" i="93"/>
  <c r="G24" i="93"/>
  <c r="G23" i="93"/>
  <c r="G22" i="93"/>
  <c r="G21" i="93"/>
  <c r="G20" i="93"/>
  <c r="G19" i="93"/>
  <c r="I19" i="93" s="1"/>
  <c r="G18" i="93"/>
  <c r="G17" i="93"/>
  <c r="G16" i="93"/>
  <c r="G15" i="93"/>
  <c r="G14" i="93"/>
  <c r="G13" i="93"/>
  <c r="G12" i="93"/>
  <c r="G11" i="93"/>
  <c r="G10" i="93"/>
  <c r="G9" i="93"/>
  <c r="G8" i="93"/>
  <c r="G7" i="93"/>
  <c r="G6" i="93"/>
  <c r="G5" i="93"/>
  <c r="G74" i="92"/>
  <c r="G73" i="92"/>
  <c r="G72" i="92"/>
  <c r="G71" i="92"/>
  <c r="G69" i="92"/>
  <c r="G68" i="92"/>
  <c r="G67" i="92"/>
  <c r="G66" i="92"/>
  <c r="G65" i="92"/>
  <c r="G64" i="92"/>
  <c r="G63" i="92"/>
  <c r="G62" i="92"/>
  <c r="G61" i="92"/>
  <c r="G60" i="92"/>
  <c r="G59" i="92"/>
  <c r="G58" i="92"/>
  <c r="G57" i="92"/>
  <c r="G56" i="92"/>
  <c r="G55" i="92"/>
  <c r="G54" i="92"/>
  <c r="G53" i="92"/>
  <c r="G52" i="92"/>
  <c r="G51" i="92"/>
  <c r="G50" i="92"/>
  <c r="G49" i="92"/>
  <c r="G48" i="92"/>
  <c r="G47" i="92"/>
  <c r="G46" i="92"/>
  <c r="G45" i="92"/>
  <c r="G44" i="92"/>
  <c r="G43" i="92"/>
  <c r="G42" i="92"/>
  <c r="G41" i="92"/>
  <c r="G40" i="92"/>
  <c r="G39" i="92"/>
  <c r="G38" i="92"/>
  <c r="G37" i="92"/>
  <c r="G36" i="92"/>
  <c r="G35" i="92"/>
  <c r="G34" i="92"/>
  <c r="G33" i="92"/>
  <c r="G32" i="92"/>
  <c r="G31" i="92"/>
  <c r="G30" i="92"/>
  <c r="G29" i="92"/>
  <c r="G28" i="92"/>
  <c r="G27" i="92"/>
  <c r="G26" i="92"/>
  <c r="G25" i="92"/>
  <c r="G24" i="92"/>
  <c r="G23" i="92"/>
  <c r="G22" i="92"/>
  <c r="G21" i="92"/>
  <c r="G20" i="92"/>
  <c r="G19" i="92"/>
  <c r="I19" i="92" s="1"/>
  <c r="G18" i="92"/>
  <c r="G17" i="92"/>
  <c r="G16" i="92"/>
  <c r="G15" i="92"/>
  <c r="G14" i="92"/>
  <c r="G13" i="92"/>
  <c r="G12" i="92"/>
  <c r="G10" i="92"/>
  <c r="G9" i="92"/>
  <c r="G8" i="92"/>
  <c r="G7" i="92"/>
  <c r="G6" i="92"/>
  <c r="G5" i="92"/>
  <c r="G73" i="91"/>
  <c r="G72" i="91"/>
  <c r="G71" i="91"/>
  <c r="G70" i="91"/>
  <c r="G69" i="91"/>
  <c r="G68" i="91"/>
  <c r="G67" i="91"/>
  <c r="G66" i="91"/>
  <c r="G65" i="91"/>
  <c r="G64" i="91"/>
  <c r="G63" i="91"/>
  <c r="G62" i="91"/>
  <c r="G61" i="91"/>
  <c r="G60" i="91"/>
  <c r="G59" i="91"/>
  <c r="G58" i="91"/>
  <c r="G57" i="91"/>
  <c r="G56" i="91"/>
  <c r="G55" i="91"/>
  <c r="G54" i="91"/>
  <c r="G53" i="91"/>
  <c r="G52" i="91"/>
  <c r="G51" i="91"/>
  <c r="G50" i="91"/>
  <c r="G49" i="91"/>
  <c r="G48" i="91"/>
  <c r="G47" i="91"/>
  <c r="G46" i="91"/>
  <c r="G45" i="91"/>
  <c r="G44" i="91"/>
  <c r="G43" i="91"/>
  <c r="G42" i="91"/>
  <c r="G41" i="91"/>
  <c r="G40" i="91"/>
  <c r="G39" i="91"/>
  <c r="G38" i="91"/>
  <c r="G37" i="91"/>
  <c r="G36" i="91"/>
  <c r="G35" i="91"/>
  <c r="G34" i="91"/>
  <c r="G33" i="91"/>
  <c r="G32" i="91"/>
  <c r="G31" i="91"/>
  <c r="G30" i="91"/>
  <c r="G29" i="91"/>
  <c r="G28" i="91"/>
  <c r="G27" i="91"/>
  <c r="G26" i="91"/>
  <c r="G25" i="91"/>
  <c r="G24" i="91"/>
  <c r="G23" i="91"/>
  <c r="G22" i="91"/>
  <c r="G21" i="91"/>
  <c r="G20" i="91"/>
  <c r="G19" i="91"/>
  <c r="I19" i="91" s="1"/>
  <c r="G18" i="91"/>
  <c r="G17" i="91"/>
  <c r="G16" i="91"/>
  <c r="G15" i="91"/>
  <c r="G14" i="91"/>
  <c r="G13" i="91"/>
  <c r="G12" i="91"/>
  <c r="G11" i="91"/>
  <c r="G10" i="91"/>
  <c r="G9" i="91"/>
  <c r="G8" i="91"/>
  <c r="G7" i="91"/>
  <c r="G6" i="91"/>
  <c r="G5" i="91"/>
  <c r="G74" i="61"/>
  <c r="G73" i="61"/>
  <c r="G72" i="61"/>
  <c r="G71" i="61"/>
  <c r="G69" i="61"/>
  <c r="G68" i="61"/>
  <c r="G67" i="61"/>
  <c r="G66" i="61"/>
  <c r="G65" i="61"/>
  <c r="G64" i="61"/>
  <c r="G63" i="61"/>
  <c r="G62" i="61"/>
  <c r="G61" i="61"/>
  <c r="G60" i="61"/>
  <c r="G59" i="61"/>
  <c r="G58" i="61"/>
  <c r="G57" i="61"/>
  <c r="G56" i="61"/>
  <c r="G55" i="61"/>
  <c r="G54" i="61"/>
  <c r="G53" i="61"/>
  <c r="G52" i="61"/>
  <c r="G51" i="61"/>
  <c r="G50" i="61"/>
  <c r="G49" i="61"/>
  <c r="G48" i="61"/>
  <c r="G47" i="61"/>
  <c r="G46" i="61"/>
  <c r="G45" i="61"/>
  <c r="G44" i="61"/>
  <c r="G43" i="61"/>
  <c r="G42" i="61"/>
  <c r="G41" i="61"/>
  <c r="G40" i="61"/>
  <c r="G39" i="61"/>
  <c r="G38" i="61"/>
  <c r="G37" i="61"/>
  <c r="G36" i="61"/>
  <c r="G35" i="61"/>
  <c r="G34" i="61"/>
  <c r="G33" i="61"/>
  <c r="G32" i="61"/>
  <c r="G31" i="61"/>
  <c r="G30" i="61"/>
  <c r="G29" i="61"/>
  <c r="G28" i="61"/>
  <c r="G27" i="61"/>
  <c r="G26" i="61"/>
  <c r="G25" i="61"/>
  <c r="G24" i="61"/>
  <c r="G23" i="61"/>
  <c r="G22" i="61"/>
  <c r="G21" i="61"/>
  <c r="G20" i="61"/>
  <c r="G19" i="61"/>
  <c r="I19" i="61" s="1"/>
  <c r="G18" i="61"/>
  <c r="G17" i="61"/>
  <c r="G16" i="61"/>
  <c r="G15" i="61"/>
  <c r="G14" i="61"/>
  <c r="G13" i="61"/>
  <c r="G12" i="61"/>
  <c r="G11" i="61"/>
  <c r="G10" i="61"/>
  <c r="G9" i="61"/>
  <c r="G8" i="61"/>
  <c r="G7" i="61"/>
  <c r="G6" i="61"/>
  <c r="G5" i="61"/>
  <c r="G74" i="60"/>
  <c r="G73" i="60"/>
  <c r="G72" i="60"/>
  <c r="G71" i="60"/>
  <c r="G69" i="60"/>
  <c r="G68" i="60"/>
  <c r="G67" i="60"/>
  <c r="G66" i="60"/>
  <c r="G65" i="60"/>
  <c r="G64" i="60"/>
  <c r="G63" i="60"/>
  <c r="G62" i="60"/>
  <c r="G61" i="60"/>
  <c r="G60" i="60"/>
  <c r="G59" i="60"/>
  <c r="G58" i="60"/>
  <c r="G57" i="60"/>
  <c r="G56" i="60"/>
  <c r="G55" i="60"/>
  <c r="G54" i="60"/>
  <c r="G53" i="60"/>
  <c r="G52" i="60"/>
  <c r="G51" i="60"/>
  <c r="G50" i="60"/>
  <c r="G49" i="60"/>
  <c r="G48" i="60"/>
  <c r="G47" i="60"/>
  <c r="G46" i="60"/>
  <c r="G45" i="60"/>
  <c r="G44" i="60"/>
  <c r="G43" i="60"/>
  <c r="G42" i="60"/>
  <c r="G41" i="60"/>
  <c r="G40" i="60"/>
  <c r="G39" i="60"/>
  <c r="G38" i="60"/>
  <c r="G37" i="60"/>
  <c r="G36" i="60"/>
  <c r="G35" i="60"/>
  <c r="G34" i="60"/>
  <c r="G33" i="60"/>
  <c r="G32" i="60"/>
  <c r="G31" i="60"/>
  <c r="G30" i="60"/>
  <c r="G29" i="60"/>
  <c r="G28" i="60"/>
  <c r="G27" i="60"/>
  <c r="G26" i="60"/>
  <c r="G25" i="60"/>
  <c r="G24" i="60"/>
  <c r="G23" i="60"/>
  <c r="G22" i="60"/>
  <c r="G21" i="60"/>
  <c r="G20" i="60"/>
  <c r="I20" i="60" s="1"/>
  <c r="G19" i="60"/>
  <c r="G18" i="60"/>
  <c r="G17" i="60"/>
  <c r="G16" i="60"/>
  <c r="G15" i="60"/>
  <c r="G14" i="60"/>
  <c r="G12" i="60"/>
  <c r="G10" i="60"/>
  <c r="G9" i="60"/>
  <c r="G8" i="60"/>
  <c r="G7" i="60"/>
  <c r="G6" i="60"/>
  <c r="G5" i="60"/>
  <c r="G64" i="59"/>
  <c r="G73" i="59"/>
  <c r="G72" i="59"/>
  <c r="G71" i="59"/>
  <c r="G70" i="59"/>
  <c r="G69" i="59"/>
  <c r="G68" i="59"/>
  <c r="G67" i="59"/>
  <c r="G66" i="59"/>
  <c r="G65" i="59"/>
  <c r="G63" i="59"/>
  <c r="G62" i="59"/>
  <c r="G61" i="59"/>
  <c r="G60" i="59"/>
  <c r="G59" i="59"/>
  <c r="G58" i="59"/>
  <c r="G57" i="59"/>
  <c r="G56" i="59"/>
  <c r="G55" i="59"/>
  <c r="G54" i="59"/>
  <c r="G53" i="59"/>
  <c r="G52" i="59"/>
  <c r="G51" i="59"/>
  <c r="G50" i="59"/>
  <c r="G49" i="59"/>
  <c r="G48" i="59"/>
  <c r="G47" i="59"/>
  <c r="G46" i="59"/>
  <c r="G45" i="59"/>
  <c r="G44" i="59"/>
  <c r="G43" i="59"/>
  <c r="G42" i="59"/>
  <c r="G41" i="59"/>
  <c r="G40" i="59"/>
  <c r="G39" i="59"/>
  <c r="G38" i="59"/>
  <c r="G37" i="59"/>
  <c r="G36" i="59"/>
  <c r="G35" i="59"/>
  <c r="G34" i="59"/>
  <c r="G33" i="59"/>
  <c r="G32" i="59"/>
  <c r="G31" i="59"/>
  <c r="G30" i="59"/>
  <c r="G29" i="59"/>
  <c r="G28" i="59"/>
  <c r="G27" i="59"/>
  <c r="G26" i="59"/>
  <c r="G25" i="59"/>
  <c r="G24" i="59"/>
  <c r="G23" i="59"/>
  <c r="G22" i="59"/>
  <c r="G21" i="59"/>
  <c r="G20" i="59"/>
  <c r="G19" i="59"/>
  <c r="G18" i="59"/>
  <c r="G12" i="59"/>
  <c r="G11" i="59"/>
  <c r="G75" i="61" l="1"/>
  <c r="C11" i="2" s="1"/>
  <c r="G75" i="92"/>
  <c r="C13" i="2" s="1"/>
  <c r="I5" i="94"/>
  <c r="G76" i="94"/>
  <c r="C15" i="2" s="1"/>
  <c r="I5" i="93"/>
  <c r="G74" i="93"/>
  <c r="C14" i="2" s="1"/>
  <c r="I5" i="91"/>
  <c r="G74" i="91"/>
  <c r="C12" i="2" s="1"/>
  <c r="I5" i="60"/>
  <c r="G75" i="60"/>
  <c r="C10" i="2" s="1"/>
  <c r="I75" i="94"/>
  <c r="I18" i="94"/>
  <c r="I45" i="94"/>
  <c r="I58" i="94"/>
  <c r="I73" i="93"/>
  <c r="I45" i="93"/>
  <c r="I18" i="93"/>
  <c r="I58" i="93"/>
  <c r="I5" i="92"/>
  <c r="I18" i="92"/>
  <c r="I45" i="92"/>
  <c r="I58" i="92"/>
  <c r="I74" i="92"/>
  <c r="I73" i="91"/>
  <c r="I45" i="91"/>
  <c r="I18" i="91"/>
  <c r="I58" i="91"/>
  <c r="I45" i="61"/>
  <c r="I18" i="61"/>
  <c r="I58" i="61"/>
  <c r="I74" i="61"/>
  <c r="I46" i="60"/>
  <c r="I74" i="60"/>
  <c r="I59" i="60"/>
  <c r="I19" i="60"/>
  <c r="I5" i="61"/>
  <c r="I58" i="59"/>
  <c r="I73" i="59"/>
  <c r="I45" i="59"/>
  <c r="I19" i="59"/>
  <c r="G73" i="57"/>
  <c r="G72" i="57"/>
  <c r="G60" i="57"/>
  <c r="G55" i="57"/>
  <c r="G68" i="90"/>
  <c r="G60" i="90"/>
  <c r="G55" i="90"/>
  <c r="G5" i="1"/>
  <c r="G6" i="1"/>
  <c r="G7" i="1"/>
  <c r="G8" i="1"/>
  <c r="G9" i="1"/>
  <c r="G10" i="1"/>
  <c r="G11" i="1"/>
  <c r="G12" i="1"/>
  <c r="G13" i="1"/>
  <c r="G14" i="1"/>
  <c r="G17" i="1"/>
  <c r="G18" i="1"/>
  <c r="G19" i="1"/>
  <c r="G20" i="1"/>
  <c r="G21" i="1"/>
  <c r="G22" i="1"/>
  <c r="G23" i="1"/>
  <c r="G24" i="1"/>
  <c r="G26" i="1"/>
  <c r="G30" i="1"/>
  <c r="G46" i="1"/>
  <c r="G49" i="1"/>
  <c r="G50" i="1"/>
  <c r="G51"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5" i="1"/>
  <c r="G86" i="1"/>
  <c r="G87" i="1"/>
  <c r="G88" i="1"/>
  <c r="G89" i="1"/>
  <c r="G90" i="1"/>
  <c r="G91" i="1"/>
  <c r="G92" i="1"/>
  <c r="G93" i="1"/>
  <c r="G94" i="1"/>
  <c r="G95" i="1"/>
  <c r="G96" i="1"/>
  <c r="G97" i="1"/>
  <c r="G98" i="1"/>
  <c r="G99" i="1"/>
  <c r="G100" i="1"/>
  <c r="G101" i="1"/>
  <c r="G102" i="1"/>
  <c r="G103" i="1"/>
  <c r="G104" i="1"/>
  <c r="G116" i="1"/>
  <c r="G117" i="1"/>
  <c r="G118" i="1"/>
  <c r="G119" i="1"/>
  <c r="G120" i="1"/>
  <c r="G122" i="1"/>
  <c r="G123" i="1"/>
  <c r="G124" i="1"/>
  <c r="G125" i="1"/>
  <c r="G126" i="1"/>
  <c r="G127" i="1"/>
  <c r="G128" i="1"/>
  <c r="G129" i="1"/>
  <c r="G130" i="1"/>
  <c r="G133" i="1"/>
  <c r="G134" i="1"/>
  <c r="G135" i="1"/>
  <c r="G136" i="1"/>
  <c r="G137" i="1"/>
  <c r="G138" i="1"/>
  <c r="G139" i="1"/>
  <c r="G140" i="1"/>
  <c r="G141" i="1"/>
  <c r="G142" i="1"/>
  <c r="G143" i="1"/>
  <c r="G144" i="1"/>
  <c r="G145" i="1"/>
  <c r="G147" i="1"/>
  <c r="G148" i="1"/>
  <c r="G149" i="1"/>
  <c r="G150" i="1"/>
  <c r="G151" i="1"/>
  <c r="G152" i="1"/>
  <c r="G153" i="1"/>
  <c r="G155" i="1"/>
  <c r="G156" i="1"/>
  <c r="G157" i="1"/>
  <c r="G158" i="1"/>
  <c r="G159" i="1"/>
  <c r="G160"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9" i="1"/>
  <c r="G220" i="1"/>
  <c r="G221" i="1"/>
  <c r="G222" i="1"/>
  <c r="G223" i="1"/>
  <c r="G224" i="1"/>
  <c r="G225" i="1"/>
  <c r="G226" i="1"/>
  <c r="G228" i="1"/>
  <c r="G229" i="1"/>
  <c r="G230" i="1"/>
  <c r="G231" i="1"/>
  <c r="G232" i="1"/>
  <c r="G233" i="1"/>
  <c r="G234" i="1"/>
  <c r="G235" i="1"/>
  <c r="G236" i="1"/>
  <c r="G248" i="1"/>
  <c r="G249" i="1"/>
  <c r="G250" i="1"/>
  <c r="G251" i="1"/>
  <c r="G252" i="1"/>
  <c r="G253" i="1"/>
  <c r="G255" i="1"/>
  <c r="G256" i="1"/>
  <c r="G257" i="1"/>
  <c r="G258" i="1"/>
  <c r="G259" i="1"/>
  <c r="G260" i="1"/>
  <c r="G261" i="1"/>
  <c r="G263" i="1"/>
  <c r="G264" i="1"/>
  <c r="G265" i="1"/>
  <c r="G82" i="56"/>
  <c r="G83" i="56"/>
  <c r="G66" i="56"/>
  <c r="G65" i="56"/>
  <c r="G64" i="56"/>
  <c r="G63" i="56"/>
  <c r="G19" i="56"/>
  <c r="G20" i="56"/>
  <c r="G21" i="56"/>
  <c r="G22" i="56"/>
  <c r="G23" i="56"/>
  <c r="G24" i="56"/>
  <c r="G25" i="56"/>
  <c r="G26" i="56"/>
  <c r="I177" i="1" l="1"/>
  <c r="I265" i="1"/>
  <c r="I115" i="1"/>
  <c r="I98" i="1"/>
  <c r="I90" i="1"/>
  <c r="I61" i="1"/>
  <c r="I123" i="1"/>
  <c r="I215" i="1"/>
  <c r="I133" i="1"/>
  <c r="I85" i="1"/>
  <c r="I49" i="1"/>
  <c r="G266" i="1"/>
  <c r="G25" i="161"/>
  <c r="G24" i="161"/>
  <c r="G23" i="161"/>
  <c r="G22" i="161"/>
  <c r="G21" i="161"/>
  <c r="G20" i="161"/>
  <c r="G11" i="161"/>
  <c r="G10" i="161"/>
  <c r="G9" i="161"/>
  <c r="G8" i="161"/>
  <c r="G7" i="161"/>
  <c r="G6" i="161"/>
  <c r="G5" i="161"/>
  <c r="G43" i="160"/>
  <c r="G42" i="160"/>
  <c r="G41" i="160"/>
  <c r="G40" i="160"/>
  <c r="G39" i="160"/>
  <c r="G36" i="160"/>
  <c r="G35" i="160"/>
  <c r="G34" i="160"/>
  <c r="G33" i="160"/>
  <c r="G32" i="160"/>
  <c r="G31" i="160"/>
  <c r="G30" i="160"/>
  <c r="G29" i="160"/>
  <c r="G27" i="160"/>
  <c r="G26" i="160"/>
  <c r="G25" i="160"/>
  <c r="G24" i="160"/>
  <c r="G22" i="160"/>
  <c r="G21" i="160"/>
  <c r="G20" i="160"/>
  <c r="G19" i="160"/>
  <c r="G12" i="160"/>
  <c r="G11" i="160"/>
  <c r="G10" i="160"/>
  <c r="G9" i="160"/>
  <c r="G8" i="160"/>
  <c r="G7" i="160"/>
  <c r="G6" i="160"/>
  <c r="G5" i="160"/>
  <c r="G100" i="159"/>
  <c r="G99" i="159"/>
  <c r="G98" i="159"/>
  <c r="G82" i="159"/>
  <c r="G73" i="159"/>
  <c r="G72" i="159"/>
  <c r="I81" i="159" s="1"/>
  <c r="G54" i="159"/>
  <c r="G53" i="159"/>
  <c r="G52" i="159"/>
  <c r="G38" i="159"/>
  <c r="G37" i="159"/>
  <c r="G36" i="159"/>
  <c r="G35" i="159"/>
  <c r="G34" i="159"/>
  <c r="G33" i="159"/>
  <c r="G32" i="159"/>
  <c r="G31" i="159"/>
  <c r="G16" i="159"/>
  <c r="G15" i="159"/>
  <c r="G14" i="159"/>
  <c r="G13" i="159"/>
  <c r="G12" i="159"/>
  <c r="G11" i="159"/>
  <c r="G10" i="159"/>
  <c r="G9" i="159"/>
  <c r="G8" i="159"/>
  <c r="G7" i="159"/>
  <c r="G6" i="159"/>
  <c r="G5" i="159"/>
  <c r="G41" i="158"/>
  <c r="G40" i="158"/>
  <c r="G38" i="158"/>
  <c r="G37" i="158"/>
  <c r="G36" i="158"/>
  <c r="G35" i="158"/>
  <c r="G34" i="158"/>
  <c r="G33" i="158"/>
  <c r="G32" i="158"/>
  <c r="G31" i="158"/>
  <c r="G25" i="158"/>
  <c r="G24" i="158"/>
  <c r="G23" i="158"/>
  <c r="G21" i="158"/>
  <c r="G20" i="158"/>
  <c r="G19" i="158"/>
  <c r="G18" i="158"/>
  <c r="G15" i="158"/>
  <c r="G14" i="158"/>
  <c r="G13" i="158"/>
  <c r="G12" i="158"/>
  <c r="G11" i="158"/>
  <c r="G10" i="158"/>
  <c r="G9" i="158"/>
  <c r="G8" i="158"/>
  <c r="G7" i="158"/>
  <c r="G6" i="158"/>
  <c r="G5" i="158"/>
  <c r="G27" i="157"/>
  <c r="G26" i="157"/>
  <c r="G25" i="157"/>
  <c r="G24" i="157"/>
  <c r="G23" i="157"/>
  <c r="G22" i="157"/>
  <c r="G21" i="157"/>
  <c r="G20" i="157"/>
  <c r="G19" i="157"/>
  <c r="G18" i="157"/>
  <c r="G17" i="157"/>
  <c r="G16" i="157"/>
  <c r="G15" i="157"/>
  <c r="G14" i="157"/>
  <c r="G13" i="157"/>
  <c r="G12" i="157"/>
  <c r="G11" i="157"/>
  <c r="G9" i="157"/>
  <c r="G8" i="157"/>
  <c r="G7" i="157"/>
  <c r="G6" i="157"/>
  <c r="G5" i="157"/>
  <c r="G19" i="156"/>
  <c r="G18" i="156"/>
  <c r="G17" i="156"/>
  <c r="G16" i="156"/>
  <c r="G15" i="156"/>
  <c r="G14" i="156"/>
  <c r="G8" i="156"/>
  <c r="G7" i="156"/>
  <c r="G6" i="156"/>
  <c r="G5" i="156"/>
  <c r="G71" i="155"/>
  <c r="G70" i="155"/>
  <c r="G69" i="155"/>
  <c r="G68" i="155"/>
  <c r="G67" i="155"/>
  <c r="G66" i="155"/>
  <c r="G65" i="155"/>
  <c r="G50" i="155"/>
  <c r="G49" i="155"/>
  <c r="G48" i="155"/>
  <c r="G32" i="155"/>
  <c r="G31" i="155"/>
  <c r="G30" i="155"/>
  <c r="G29" i="155"/>
  <c r="G28" i="155"/>
  <c r="G25" i="155"/>
  <c r="G24" i="155"/>
  <c r="G23" i="155"/>
  <c r="G22" i="155"/>
  <c r="G21" i="155"/>
  <c r="G20" i="155"/>
  <c r="G19" i="155"/>
  <c r="G18" i="155"/>
  <c r="G17" i="155"/>
  <c r="G16" i="155"/>
  <c r="G15" i="155"/>
  <c r="G14" i="155"/>
  <c r="G13" i="155"/>
  <c r="G12" i="155"/>
  <c r="G11" i="155"/>
  <c r="G10" i="155"/>
  <c r="G7" i="155"/>
  <c r="G6" i="155"/>
  <c r="G5" i="155"/>
  <c r="G26" i="154"/>
  <c r="G25" i="154"/>
  <c r="G24" i="154"/>
  <c r="G23" i="154"/>
  <c r="G22" i="154"/>
  <c r="G21" i="154"/>
  <c r="G20" i="154"/>
  <c r="G19" i="154"/>
  <c r="G18" i="154"/>
  <c r="G17" i="154"/>
  <c r="G16" i="154"/>
  <c r="G15" i="154"/>
  <c r="G14" i="154"/>
  <c r="G13" i="154"/>
  <c r="G12" i="154"/>
  <c r="G11" i="154"/>
  <c r="G10" i="154"/>
  <c r="G9" i="154"/>
  <c r="G8" i="154"/>
  <c r="G7" i="154"/>
  <c r="G6" i="154"/>
  <c r="G5" i="154"/>
  <c r="G144" i="149"/>
  <c r="G143" i="149"/>
  <c r="G142" i="149"/>
  <c r="G141" i="149"/>
  <c r="G140" i="149"/>
  <c r="G139" i="149"/>
  <c r="G138" i="149"/>
  <c r="G136" i="149"/>
  <c r="G135" i="149"/>
  <c r="G134" i="149"/>
  <c r="G133" i="149"/>
  <c r="G132" i="149"/>
  <c r="G131" i="149"/>
  <c r="G130" i="149"/>
  <c r="G129" i="149"/>
  <c r="G128" i="149"/>
  <c r="G127" i="149"/>
  <c r="G126" i="149"/>
  <c r="G125" i="149"/>
  <c r="G124" i="149"/>
  <c r="G123" i="149"/>
  <c r="G122" i="149"/>
  <c r="G121" i="149"/>
  <c r="G120" i="149"/>
  <c r="G119" i="149"/>
  <c r="G118" i="149"/>
  <c r="G117" i="149"/>
  <c r="G116" i="149"/>
  <c r="G115" i="149"/>
  <c r="G114" i="149"/>
  <c r="G113" i="149"/>
  <c r="G112" i="149"/>
  <c r="G111" i="149"/>
  <c r="G110" i="149"/>
  <c r="G109" i="149"/>
  <c r="G108" i="149"/>
  <c r="G107" i="149"/>
  <c r="G106" i="149"/>
  <c r="G105" i="149"/>
  <c r="G104" i="149"/>
  <c r="G103" i="149"/>
  <c r="G102" i="149"/>
  <c r="G101" i="149"/>
  <c r="G100" i="149"/>
  <c r="G99" i="149"/>
  <c r="G98" i="149"/>
  <c r="G97" i="149"/>
  <c r="G96" i="149"/>
  <c r="G95" i="149"/>
  <c r="G94" i="149"/>
  <c r="G93" i="149"/>
  <c r="G92" i="149"/>
  <c r="G91" i="149"/>
  <c r="G90" i="149"/>
  <c r="G89" i="149"/>
  <c r="G88" i="149"/>
  <c r="G87" i="149"/>
  <c r="G86" i="149"/>
  <c r="G85" i="149"/>
  <c r="G84" i="149"/>
  <c r="G83" i="149"/>
  <c r="G82" i="149"/>
  <c r="G81" i="149"/>
  <c r="G80" i="149"/>
  <c r="G79" i="149"/>
  <c r="G78" i="149"/>
  <c r="G77" i="149"/>
  <c r="G76" i="149"/>
  <c r="G75" i="149"/>
  <c r="G72" i="149"/>
  <c r="G71" i="149"/>
  <c r="G70" i="149"/>
  <c r="G67" i="149"/>
  <c r="G66" i="149"/>
  <c r="G65" i="149"/>
  <c r="G60" i="149"/>
  <c r="G59" i="149"/>
  <c r="G58" i="149"/>
  <c r="G29" i="149"/>
  <c r="G28" i="149"/>
  <c r="G27" i="149"/>
  <c r="G26" i="149"/>
  <c r="G25" i="149"/>
  <c r="G24" i="149"/>
  <c r="G23" i="149"/>
  <c r="G22" i="149"/>
  <c r="G21" i="149"/>
  <c r="G20" i="149"/>
  <c r="G19" i="149"/>
  <c r="G18" i="149"/>
  <c r="G17" i="149"/>
  <c r="G16" i="149"/>
  <c r="G15" i="149"/>
  <c r="G14" i="149"/>
  <c r="G13" i="149"/>
  <c r="G12" i="149"/>
  <c r="G11" i="149"/>
  <c r="G10" i="149"/>
  <c r="G9" i="149"/>
  <c r="G8" i="149"/>
  <c r="G7" i="149"/>
  <c r="G6" i="149"/>
  <c r="G5" i="149"/>
  <c r="G41" i="145"/>
  <c r="G40" i="145"/>
  <c r="G39" i="145"/>
  <c r="G38" i="145"/>
  <c r="G37" i="145"/>
  <c r="G36" i="145"/>
  <c r="G35" i="145"/>
  <c r="G34" i="145"/>
  <c r="G33" i="145"/>
  <c r="G31" i="145"/>
  <c r="G30" i="145"/>
  <c r="G29" i="145"/>
  <c r="G28" i="145"/>
  <c r="G27" i="145"/>
  <c r="G26" i="145"/>
  <c r="G25" i="145"/>
  <c r="G24" i="145"/>
  <c r="G23" i="145"/>
  <c r="G22" i="145"/>
  <c r="G21" i="145"/>
  <c r="G20" i="145"/>
  <c r="G19" i="145"/>
  <c r="G18" i="145"/>
  <c r="G17" i="145"/>
  <c r="G16" i="145"/>
  <c r="G15" i="145"/>
  <c r="G14" i="145"/>
  <c r="G13" i="145"/>
  <c r="G12" i="145"/>
  <c r="G6" i="145"/>
  <c r="G5" i="145"/>
  <c r="G5" i="144"/>
  <c r="G108" i="144" s="1"/>
  <c r="C66" i="2" s="1"/>
  <c r="G104" i="159" l="1"/>
  <c r="I30" i="159"/>
  <c r="I100" i="159"/>
  <c r="I62" i="159"/>
  <c r="I52" i="159"/>
  <c r="C91" i="2"/>
  <c r="I17" i="145"/>
  <c r="I12" i="145"/>
  <c r="I41" i="145"/>
  <c r="I26" i="145"/>
  <c r="G42" i="145"/>
  <c r="C68" i="2" s="1"/>
  <c r="I33" i="145"/>
  <c r="G20" i="156"/>
  <c r="C82" i="2" s="1"/>
  <c r="I19" i="154"/>
  <c r="I26" i="154"/>
  <c r="G27" i="154"/>
  <c r="C80" i="2" s="1"/>
  <c r="I41" i="158"/>
  <c r="I18" i="158"/>
  <c r="G42" i="158"/>
  <c r="C90" i="2" s="1"/>
  <c r="I27" i="157"/>
  <c r="I14" i="157"/>
  <c r="G28" i="157"/>
  <c r="C85" i="2" s="1"/>
  <c r="I47" i="155"/>
  <c r="I30" i="155"/>
  <c r="I22" i="155"/>
  <c r="I71" i="155"/>
  <c r="G72" i="155"/>
  <c r="C79" i="2" s="1"/>
  <c r="G44" i="160"/>
  <c r="C92" i="2" s="1"/>
  <c r="I43" i="160"/>
  <c r="I27" i="160"/>
  <c r="I74" i="149"/>
  <c r="I144" i="149"/>
  <c r="I143" i="149"/>
  <c r="I90" i="149"/>
  <c r="I124" i="149"/>
  <c r="G145" i="149"/>
  <c r="C74" i="2" s="1"/>
  <c r="G26" i="161"/>
  <c r="C93" i="2" s="1"/>
  <c r="I25" i="161"/>
  <c r="I25" i="160"/>
  <c r="I19" i="156"/>
  <c r="I14" i="155"/>
  <c r="I9" i="154"/>
  <c r="I7" i="149"/>
  <c r="I5" i="144"/>
  <c r="G77" i="90" l="1"/>
  <c r="G76" i="90"/>
  <c r="G75" i="90"/>
  <c r="G74" i="90"/>
  <c r="G73" i="90"/>
  <c r="G72" i="90"/>
  <c r="G71" i="90"/>
  <c r="G70" i="90"/>
  <c r="G69" i="90"/>
  <c r="G67" i="90"/>
  <c r="G66" i="90"/>
  <c r="G65" i="90"/>
  <c r="G64" i="90"/>
  <c r="G63" i="90"/>
  <c r="G62" i="90"/>
  <c r="G61" i="90"/>
  <c r="G59" i="90"/>
  <c r="G58" i="90"/>
  <c r="G57" i="90"/>
  <c r="G56" i="90"/>
  <c r="G54" i="90"/>
  <c r="G53" i="90"/>
  <c r="G52" i="90"/>
  <c r="G51" i="90"/>
  <c r="G50" i="90"/>
  <c r="G49" i="90"/>
  <c r="G48" i="90"/>
  <c r="G47" i="90"/>
  <c r="G46" i="90"/>
  <c r="G45" i="90"/>
  <c r="G44" i="90"/>
  <c r="G43" i="90"/>
  <c r="G42" i="90"/>
  <c r="G41" i="90"/>
  <c r="G40" i="90"/>
  <c r="G39" i="90"/>
  <c r="G38" i="90"/>
  <c r="G37" i="90"/>
  <c r="G36" i="90"/>
  <c r="G35" i="90"/>
  <c r="G34" i="90"/>
  <c r="G33" i="90"/>
  <c r="G32" i="90"/>
  <c r="G31" i="90"/>
  <c r="G30" i="90"/>
  <c r="G29" i="90"/>
  <c r="G28" i="90"/>
  <c r="G27" i="90"/>
  <c r="G26" i="90"/>
  <c r="G25" i="90"/>
  <c r="G24" i="90"/>
  <c r="G23" i="90"/>
  <c r="G22" i="90"/>
  <c r="G21" i="90"/>
  <c r="G20" i="90"/>
  <c r="I20" i="90" s="1"/>
  <c r="G19" i="90"/>
  <c r="G18" i="90"/>
  <c r="G17" i="90"/>
  <c r="G16" i="90"/>
  <c r="G15" i="90"/>
  <c r="G14" i="90"/>
  <c r="G13" i="90"/>
  <c r="G12" i="90"/>
  <c r="G11" i="90"/>
  <c r="G10" i="90"/>
  <c r="G9" i="90"/>
  <c r="G8" i="90"/>
  <c r="G7" i="90"/>
  <c r="G6" i="90"/>
  <c r="G5" i="90"/>
  <c r="I19" i="90" l="1"/>
  <c r="I61" i="90"/>
  <c r="I77" i="90"/>
  <c r="I46" i="90"/>
  <c r="G78" i="90"/>
  <c r="C7" i="2" s="1"/>
  <c r="I5" i="90"/>
  <c r="A5" i="2"/>
  <c r="A6" i="2" s="1"/>
  <c r="A7" i="2" s="1"/>
  <c r="A8" i="2" s="1"/>
  <c r="A9" i="2" s="1"/>
  <c r="A10" i="2" s="1"/>
  <c r="A11" i="2" s="1"/>
  <c r="A12" i="2" s="1"/>
  <c r="A13" i="2" s="1"/>
  <c r="A14" i="2" s="1"/>
  <c r="A15" i="2" s="1"/>
  <c r="A16" i="2" s="1"/>
  <c r="A17" i="2" s="1"/>
  <c r="A18" i="2" s="1"/>
  <c r="A19" i="2" s="1"/>
  <c r="A20" i="2" s="1"/>
  <c r="A21" i="2" s="1"/>
  <c r="A22" i="2" s="1"/>
  <c r="A23" i="2" s="1"/>
  <c r="A24" i="2" l="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G114" i="40"/>
  <c r="G7" i="89" l="1"/>
  <c r="G6" i="89"/>
  <c r="G5" i="89"/>
  <c r="G8" i="89" l="1"/>
  <c r="C95" i="2" s="1"/>
  <c r="I7" i="89"/>
  <c r="G66" i="85"/>
  <c r="G67" i="85"/>
  <c r="G68" i="85"/>
  <c r="G11" i="85"/>
  <c r="G12" i="85"/>
  <c r="G13" i="85"/>
  <c r="G14" i="85"/>
  <c r="G15" i="85"/>
  <c r="G16" i="85"/>
  <c r="G19" i="85"/>
  <c r="G20" i="85"/>
  <c r="G21" i="85"/>
  <c r="G72" i="85"/>
  <c r="G65" i="85"/>
  <c r="G64" i="85"/>
  <c r="G63" i="85"/>
  <c r="G54" i="85"/>
  <c r="G53" i="85"/>
  <c r="G52" i="85"/>
  <c r="G51" i="85"/>
  <c r="G50" i="85"/>
  <c r="G49" i="85"/>
  <c r="G47" i="85"/>
  <c r="G40" i="85"/>
  <c r="G38" i="85"/>
  <c r="G37" i="85"/>
  <c r="G36" i="85"/>
  <c r="G35" i="85"/>
  <c r="G34" i="85"/>
  <c r="G27" i="85"/>
  <c r="G26" i="85"/>
  <c r="G25" i="85"/>
  <c r="G24" i="85"/>
  <c r="G23" i="85"/>
  <c r="G22" i="85"/>
  <c r="G10" i="85"/>
  <c r="G9" i="85"/>
  <c r="G5" i="85"/>
  <c r="G41" i="50"/>
  <c r="G42" i="50"/>
  <c r="G46" i="50"/>
  <c r="G47" i="50"/>
  <c r="G48" i="50"/>
  <c r="G49" i="50"/>
  <c r="G50" i="50"/>
  <c r="G27" i="50"/>
  <c r="G28" i="50"/>
  <c r="G29" i="50"/>
  <c r="G30" i="50"/>
  <c r="G31" i="50"/>
  <c r="G32" i="50"/>
  <c r="G33" i="50"/>
  <c r="G34" i="50"/>
  <c r="G35" i="50"/>
  <c r="G36" i="50"/>
  <c r="G37" i="50"/>
  <c r="G38" i="50"/>
  <c r="G39" i="50"/>
  <c r="G40" i="50"/>
  <c r="G26" i="50"/>
  <c r="G24" i="50"/>
  <c r="G23" i="50"/>
  <c r="G15" i="50"/>
  <c r="G16" i="50"/>
  <c r="G20" i="50"/>
  <c r="G21" i="50"/>
  <c r="G22" i="50"/>
  <c r="G14" i="50"/>
  <c r="G13" i="50"/>
  <c r="G7" i="50"/>
  <c r="G8" i="50"/>
  <c r="G9" i="50"/>
  <c r="G10" i="50"/>
  <c r="G11" i="50"/>
  <c r="G5" i="50"/>
  <c r="G6" i="50"/>
  <c r="G33" i="44"/>
  <c r="G34" i="44"/>
  <c r="G35" i="44"/>
  <c r="G36" i="44"/>
  <c r="G38" i="44"/>
  <c r="G39" i="44"/>
  <c r="G31" i="44"/>
  <c r="G74" i="84"/>
  <c r="G59" i="84"/>
  <c r="G60" i="84"/>
  <c r="G61" i="84"/>
  <c r="G62" i="84"/>
  <c r="G73" i="84"/>
  <c r="G72" i="84"/>
  <c r="G71" i="84"/>
  <c r="G70" i="84"/>
  <c r="G69" i="84"/>
  <c r="G68" i="84"/>
  <c r="G67" i="84"/>
  <c r="G66" i="84"/>
  <c r="G65" i="84"/>
  <c r="G64" i="84"/>
  <c r="G63" i="84"/>
  <c r="G58" i="84"/>
  <c r="G57" i="84"/>
  <c r="G56" i="84"/>
  <c r="G55" i="84"/>
  <c r="G54" i="84"/>
  <c r="G53" i="84"/>
  <c r="G52" i="84"/>
  <c r="G51" i="84"/>
  <c r="G50" i="84"/>
  <c r="G49" i="84"/>
  <c r="G48" i="84"/>
  <c r="G47" i="84"/>
  <c r="G46" i="84"/>
  <c r="G45" i="84"/>
  <c r="G44" i="84"/>
  <c r="G43" i="84"/>
  <c r="G42" i="84"/>
  <c r="G41" i="84"/>
  <c r="G40" i="84"/>
  <c r="G39" i="84"/>
  <c r="G38" i="84"/>
  <c r="G37" i="84"/>
  <c r="G36" i="84"/>
  <c r="G35" i="84"/>
  <c r="G34" i="84"/>
  <c r="G33" i="84"/>
  <c r="G32" i="84"/>
  <c r="G31" i="84"/>
  <c r="G30" i="84"/>
  <c r="G29" i="84"/>
  <c r="G28" i="84"/>
  <c r="G27" i="84"/>
  <c r="G26" i="84"/>
  <c r="G25" i="84"/>
  <c r="G24" i="84"/>
  <c r="G23" i="84"/>
  <c r="G22" i="84"/>
  <c r="G21" i="84"/>
  <c r="G20" i="84"/>
  <c r="G19" i="84"/>
  <c r="G18" i="84"/>
  <c r="G17" i="84"/>
  <c r="G16" i="84"/>
  <c r="G15" i="84"/>
  <c r="G14" i="84"/>
  <c r="G13" i="84"/>
  <c r="G12" i="84"/>
  <c r="G11" i="84"/>
  <c r="G10" i="84"/>
  <c r="G9" i="84"/>
  <c r="G8" i="84"/>
  <c r="G7" i="84"/>
  <c r="G6" i="84"/>
  <c r="G5" i="84"/>
  <c r="G14" i="43"/>
  <c r="G15" i="43"/>
  <c r="G16" i="43"/>
  <c r="G10" i="43"/>
  <c r="G9" i="43"/>
  <c r="G11" i="43"/>
  <c r="G12" i="43"/>
  <c r="G20" i="43"/>
  <c r="G13" i="43"/>
  <c r="G7" i="43"/>
  <c r="G8" i="43"/>
  <c r="G6" i="43"/>
  <c r="G5" i="43"/>
  <c r="G102" i="40"/>
  <c r="G152" i="40"/>
  <c r="G153" i="40"/>
  <c r="G154" i="40"/>
  <c r="G156" i="40"/>
  <c r="G146" i="40"/>
  <c r="G147" i="40"/>
  <c r="G148" i="40"/>
  <c r="G149" i="40"/>
  <c r="G150" i="40"/>
  <c r="G151" i="40"/>
  <c r="G141" i="40"/>
  <c r="G136" i="40"/>
  <c r="G137" i="40"/>
  <c r="G138" i="40"/>
  <c r="G139" i="40"/>
  <c r="G140" i="40"/>
  <c r="G129" i="40"/>
  <c r="G130" i="40"/>
  <c r="G131" i="40"/>
  <c r="G132" i="40"/>
  <c r="G133" i="40"/>
  <c r="G134" i="40"/>
  <c r="G135" i="40"/>
  <c r="G124" i="40"/>
  <c r="G125" i="40"/>
  <c r="G126" i="40"/>
  <c r="G127" i="40"/>
  <c r="G128" i="40"/>
  <c r="G120" i="40"/>
  <c r="G121" i="40"/>
  <c r="G122" i="40"/>
  <c r="G123" i="40"/>
  <c r="G118" i="40"/>
  <c r="G119" i="40"/>
  <c r="G35" i="40"/>
  <c r="G36" i="40"/>
  <c r="G39" i="40"/>
  <c r="G41" i="40"/>
  <c r="G42" i="40"/>
  <c r="G43" i="40"/>
  <c r="G44" i="40"/>
  <c r="G45" i="40"/>
  <c r="G46" i="40"/>
  <c r="G47" i="40"/>
  <c r="G48" i="40"/>
  <c r="G49" i="40"/>
  <c r="G50" i="40"/>
  <c r="G51" i="40"/>
  <c r="G52" i="40"/>
  <c r="G53" i="40"/>
  <c r="G54" i="40"/>
  <c r="G55" i="40"/>
  <c r="G56" i="40"/>
  <c r="G57" i="40"/>
  <c r="G58" i="40"/>
  <c r="G59" i="40"/>
  <c r="G74" i="40"/>
  <c r="G75" i="40"/>
  <c r="G34" i="40"/>
  <c r="G33" i="40"/>
  <c r="G31" i="40"/>
  <c r="G17" i="59"/>
  <c r="G16" i="59"/>
  <c r="G15" i="59"/>
  <c r="G14" i="59"/>
  <c r="G13" i="59"/>
  <c r="G10" i="59"/>
  <c r="G9" i="59"/>
  <c r="G8" i="59"/>
  <c r="G7" i="59"/>
  <c r="G6" i="59"/>
  <c r="G5" i="59"/>
  <c r="G77" i="57"/>
  <c r="G76" i="57"/>
  <c r="G75" i="57"/>
  <c r="G74" i="57"/>
  <c r="G71" i="57"/>
  <c r="G70" i="57"/>
  <c r="G69" i="57"/>
  <c r="G68" i="57"/>
  <c r="G67" i="57"/>
  <c r="G66" i="57"/>
  <c r="G65" i="57"/>
  <c r="G64" i="57"/>
  <c r="G63" i="57"/>
  <c r="G62" i="57"/>
  <c r="G61" i="57"/>
  <c r="G59" i="57"/>
  <c r="G58" i="57"/>
  <c r="G57" i="57"/>
  <c r="G56" i="57"/>
  <c r="G54" i="57"/>
  <c r="G53" i="57"/>
  <c r="G52" i="57"/>
  <c r="G51" i="57"/>
  <c r="G50" i="57"/>
  <c r="G49" i="57"/>
  <c r="G48" i="57"/>
  <c r="G47" i="57"/>
  <c r="G46" i="57"/>
  <c r="G45" i="57"/>
  <c r="G44" i="57"/>
  <c r="G43" i="57"/>
  <c r="G42" i="57"/>
  <c r="G41" i="57"/>
  <c r="G40" i="57"/>
  <c r="G39" i="57"/>
  <c r="G38" i="57"/>
  <c r="G37" i="57"/>
  <c r="G36" i="57"/>
  <c r="G35" i="57"/>
  <c r="G34" i="57"/>
  <c r="G33" i="57"/>
  <c r="G32" i="57"/>
  <c r="G31" i="57"/>
  <c r="G30" i="57"/>
  <c r="G29" i="57"/>
  <c r="G28" i="57"/>
  <c r="G27" i="57"/>
  <c r="G26" i="57"/>
  <c r="G25" i="57"/>
  <c r="G24" i="57"/>
  <c r="G23" i="57"/>
  <c r="G22" i="57"/>
  <c r="G21" i="57"/>
  <c r="G20" i="57"/>
  <c r="I20" i="57" s="1"/>
  <c r="G19" i="57"/>
  <c r="G18" i="57"/>
  <c r="G17" i="57"/>
  <c r="G16" i="57"/>
  <c r="G15" i="57"/>
  <c r="G14" i="57"/>
  <c r="G13" i="57"/>
  <c r="G12" i="57"/>
  <c r="G11" i="57"/>
  <c r="G10" i="57"/>
  <c r="G9" i="57"/>
  <c r="G8" i="57"/>
  <c r="G7" i="57"/>
  <c r="G6" i="57"/>
  <c r="G5" i="57"/>
  <c r="G70" i="56"/>
  <c r="G69" i="56"/>
  <c r="G78" i="56"/>
  <c r="G79" i="56"/>
  <c r="G80" i="56"/>
  <c r="G81" i="56"/>
  <c r="G11" i="56"/>
  <c r="G87" i="56"/>
  <c r="G86" i="56"/>
  <c r="G85" i="56"/>
  <c r="G84" i="56"/>
  <c r="G77" i="56"/>
  <c r="G76" i="56"/>
  <c r="G75" i="56"/>
  <c r="G74" i="56"/>
  <c r="G73" i="56"/>
  <c r="G72" i="56"/>
  <c r="G71" i="56"/>
  <c r="G68" i="56"/>
  <c r="G67" i="56"/>
  <c r="G62" i="56"/>
  <c r="G61" i="56"/>
  <c r="G60" i="56"/>
  <c r="G59" i="56"/>
  <c r="G58" i="56"/>
  <c r="G57" i="56"/>
  <c r="G56" i="56"/>
  <c r="G55" i="56"/>
  <c r="G54" i="56"/>
  <c r="G53" i="56"/>
  <c r="G52" i="56"/>
  <c r="G51" i="56"/>
  <c r="G50" i="56"/>
  <c r="G49" i="56"/>
  <c r="G48" i="56"/>
  <c r="G47" i="56"/>
  <c r="G46" i="56"/>
  <c r="G45" i="56"/>
  <c r="G44" i="56"/>
  <c r="G43" i="56"/>
  <c r="G42" i="56"/>
  <c r="G41" i="56"/>
  <c r="G40" i="56"/>
  <c r="G39" i="56"/>
  <c r="G38" i="56"/>
  <c r="G37" i="56"/>
  <c r="G36" i="56"/>
  <c r="G35" i="56"/>
  <c r="G34" i="56"/>
  <c r="G33" i="56"/>
  <c r="G32" i="56"/>
  <c r="G31" i="56"/>
  <c r="G30" i="56"/>
  <c r="G29" i="56"/>
  <c r="G28" i="56"/>
  <c r="G27" i="56"/>
  <c r="I27" i="56" s="1"/>
  <c r="G18" i="56"/>
  <c r="G17" i="56"/>
  <c r="G16" i="56"/>
  <c r="G15" i="56"/>
  <c r="G14" i="56"/>
  <c r="G13" i="56"/>
  <c r="G12" i="56"/>
  <c r="G10" i="56"/>
  <c r="G9" i="56"/>
  <c r="G8" i="56"/>
  <c r="G7" i="56"/>
  <c r="G6" i="56"/>
  <c r="G5" i="56"/>
  <c r="G82" i="29"/>
  <c r="G83" i="29"/>
  <c r="I72" i="85" l="1"/>
  <c r="G403" i="43"/>
  <c r="C78" i="2" s="1"/>
  <c r="G74" i="59"/>
  <c r="C9" i="2" s="1"/>
  <c r="I50" i="50"/>
  <c r="I11" i="50"/>
  <c r="G216" i="84"/>
  <c r="C81" i="2" s="1"/>
  <c r="I77" i="57"/>
  <c r="I18" i="56"/>
  <c r="G73" i="85"/>
  <c r="C88" i="2" s="1"/>
  <c r="I35" i="85"/>
  <c r="I64" i="84"/>
  <c r="I44" i="84"/>
  <c r="I24" i="84"/>
  <c r="I54" i="84"/>
  <c r="I74" i="84"/>
  <c r="I34" i="84"/>
  <c r="I14" i="84"/>
  <c r="I20" i="43"/>
  <c r="I140" i="40"/>
  <c r="I75" i="40"/>
  <c r="I18" i="59"/>
  <c r="I5" i="59"/>
  <c r="I46" i="57"/>
  <c r="I19" i="57"/>
  <c r="G78" i="57"/>
  <c r="C8" i="2" s="1"/>
  <c r="I61" i="57"/>
  <c r="I5" i="57"/>
  <c r="I68" i="56"/>
  <c r="I53" i="56"/>
  <c r="I87" i="56"/>
  <c r="G88" i="56"/>
  <c r="C6" i="2" s="1"/>
  <c r="I5" i="56"/>
  <c r="G49" i="44" l="1"/>
  <c r="G48" i="44"/>
  <c r="G44" i="44"/>
  <c r="G42" i="44"/>
  <c r="G50" i="44"/>
  <c r="G6" i="39"/>
  <c r="G99" i="54"/>
  <c r="I114" i="54" s="1"/>
  <c r="G26" i="51"/>
  <c r="G34" i="51"/>
  <c r="G6" i="51"/>
  <c r="G11" i="51"/>
  <c r="G7" i="51"/>
  <c r="G8" i="51"/>
  <c r="G10" i="51"/>
  <c r="G12" i="51"/>
  <c r="G13" i="51"/>
  <c r="G14" i="51"/>
  <c r="G15" i="51"/>
  <c r="G16" i="51"/>
  <c r="G18" i="51"/>
  <c r="G26" i="54"/>
  <c r="G51" i="54"/>
  <c r="G52" i="54"/>
  <c r="G53" i="54"/>
  <c r="G54" i="54"/>
  <c r="G55" i="54"/>
  <c r="G16" i="54"/>
  <c r="G17" i="54"/>
  <c r="G18" i="54"/>
  <c r="G19" i="54"/>
  <c r="G20" i="54"/>
  <c r="G21" i="54"/>
  <c r="G22" i="54"/>
  <c r="G23" i="54"/>
  <c r="G24" i="54"/>
  <c r="G25" i="54"/>
  <c r="G7" i="54"/>
  <c r="G8" i="54"/>
  <c r="G9" i="54"/>
  <c r="G10" i="54"/>
  <c r="G11" i="54"/>
  <c r="G12" i="54"/>
  <c r="G13" i="54"/>
  <c r="G14" i="54"/>
  <c r="G15" i="54"/>
  <c r="G6" i="54"/>
  <c r="G56" i="54"/>
  <c r="G66" i="54"/>
  <c r="G5" i="54"/>
  <c r="G67" i="54"/>
  <c r="G40" i="44"/>
  <c r="I66" i="54" l="1"/>
  <c r="G32" i="40"/>
  <c r="G128" i="54"/>
  <c r="I128" i="54" s="1"/>
  <c r="G98" i="54"/>
  <c r="G97" i="54"/>
  <c r="G96" i="54"/>
  <c r="G95" i="54"/>
  <c r="G91" i="54"/>
  <c r="G90" i="54"/>
  <c r="G89" i="54"/>
  <c r="G88" i="54"/>
  <c r="G87" i="54"/>
  <c r="G86" i="54"/>
  <c r="G85" i="54"/>
  <c r="G84" i="54"/>
  <c r="G81" i="54"/>
  <c r="G80" i="54"/>
  <c r="G79" i="54"/>
  <c r="G78" i="54"/>
  <c r="G77" i="54"/>
  <c r="G76" i="54"/>
  <c r="G75" i="54"/>
  <c r="G74" i="54"/>
  <c r="G73" i="54"/>
  <c r="G72" i="54"/>
  <c r="G71" i="54"/>
  <c r="G70" i="54"/>
  <c r="G69" i="54"/>
  <c r="G68" i="54"/>
  <c r="G65" i="31"/>
  <c r="G47" i="31"/>
  <c r="G48" i="31"/>
  <c r="G49" i="31"/>
  <c r="G50" i="31"/>
  <c r="G51" i="31"/>
  <c r="G52" i="31"/>
  <c r="G53" i="31"/>
  <c r="G54" i="31"/>
  <c r="G55" i="31"/>
  <c r="G56" i="31"/>
  <c r="G57" i="31"/>
  <c r="G38" i="31"/>
  <c r="G39" i="31"/>
  <c r="G40" i="31"/>
  <c r="G41" i="31"/>
  <c r="G42" i="31"/>
  <c r="G43" i="31"/>
  <c r="G44" i="31"/>
  <c r="G45" i="31"/>
  <c r="G46" i="31"/>
  <c r="G37" i="31"/>
  <c r="G145" i="54" l="1"/>
  <c r="C86" i="2" s="1"/>
  <c r="I98" i="54"/>
  <c r="G19" i="51" l="1"/>
  <c r="G20" i="51"/>
  <c r="G21" i="51"/>
  <c r="G22" i="51"/>
  <c r="G23" i="51"/>
  <c r="G24" i="51"/>
  <c r="G25" i="51"/>
  <c r="G27" i="51"/>
  <c r="G31" i="51"/>
  <c r="G32" i="51"/>
  <c r="G38" i="51" l="1"/>
  <c r="G33" i="51"/>
  <c r="G5" i="51"/>
  <c r="I17" i="51" s="1"/>
  <c r="G12" i="50"/>
  <c r="G51" i="50" s="1"/>
  <c r="G80" i="45"/>
  <c r="G81" i="45"/>
  <c r="G96" i="45"/>
  <c r="G97" i="45"/>
  <c r="G98" i="45"/>
  <c r="G99" i="45"/>
  <c r="G100" i="45"/>
  <c r="G101" i="45"/>
  <c r="G79" i="45"/>
  <c r="G78" i="45"/>
  <c r="G26" i="45"/>
  <c r="G27" i="45"/>
  <c r="G28" i="45"/>
  <c r="G49" i="45"/>
  <c r="G50" i="45"/>
  <c r="G57" i="45"/>
  <c r="G58" i="45"/>
  <c r="G59" i="45"/>
  <c r="G60" i="45"/>
  <c r="G11" i="45"/>
  <c r="G12" i="45"/>
  <c r="G13" i="45"/>
  <c r="G14" i="45"/>
  <c r="G15" i="45"/>
  <c r="G16" i="45"/>
  <c r="G17" i="45"/>
  <c r="G18" i="45"/>
  <c r="G19" i="45"/>
  <c r="G24" i="45"/>
  <c r="G76" i="45"/>
  <c r="G75" i="45"/>
  <c r="G73" i="45"/>
  <c r="G72" i="45"/>
  <c r="G68" i="45"/>
  <c r="G67" i="45"/>
  <c r="G66" i="45"/>
  <c r="G65" i="45"/>
  <c r="G64" i="45"/>
  <c r="G63" i="45"/>
  <c r="G62" i="45"/>
  <c r="G61" i="45"/>
  <c r="G10" i="45"/>
  <c r="G9" i="45"/>
  <c r="G8" i="45"/>
  <c r="G7" i="45"/>
  <c r="G6" i="45"/>
  <c r="G5" i="45"/>
  <c r="G57" i="44"/>
  <c r="G58" i="44"/>
  <c r="G63" i="44"/>
  <c r="G29" i="44"/>
  <c r="G65" i="44"/>
  <c r="G64" i="44"/>
  <c r="G52" i="44"/>
  <c r="G26" i="44"/>
  <c r="G25" i="44"/>
  <c r="G24" i="44"/>
  <c r="G23" i="44"/>
  <c r="G22" i="44"/>
  <c r="G21" i="44"/>
  <c r="G9" i="44"/>
  <c r="G8" i="44"/>
  <c r="G7" i="44"/>
  <c r="G5" i="44"/>
  <c r="G142" i="40"/>
  <c r="G143" i="40"/>
  <c r="G144" i="40"/>
  <c r="G145" i="40"/>
  <c r="G158" i="40"/>
  <c r="G159" i="40"/>
  <c r="G115" i="40"/>
  <c r="G108" i="40"/>
  <c r="G109" i="40"/>
  <c r="G110" i="40"/>
  <c r="G111" i="40"/>
  <c r="G112" i="40"/>
  <c r="G116" i="40"/>
  <c r="G117" i="40"/>
  <c r="G91" i="40"/>
  <c r="G92" i="40"/>
  <c r="G93" i="40"/>
  <c r="G94" i="40"/>
  <c r="G95" i="40"/>
  <c r="G96" i="40"/>
  <c r="G101" i="40"/>
  <c r="G103" i="40"/>
  <c r="G104" i="40"/>
  <c r="G105" i="40"/>
  <c r="G106" i="40"/>
  <c r="G107" i="40"/>
  <c r="G77" i="40"/>
  <c r="G78" i="40"/>
  <c r="G79" i="40"/>
  <c r="G80" i="40"/>
  <c r="G81" i="40"/>
  <c r="G82" i="40"/>
  <c r="G83" i="40"/>
  <c r="G84" i="40"/>
  <c r="G88" i="40"/>
  <c r="G89" i="40"/>
  <c r="G90" i="40"/>
  <c r="G76" i="40"/>
  <c r="G29" i="40"/>
  <c r="G30" i="40"/>
  <c r="G23" i="40"/>
  <c r="G24" i="40"/>
  <c r="G25" i="40"/>
  <c r="G26" i="40"/>
  <c r="G27" i="40"/>
  <c r="G28" i="40"/>
  <c r="G16" i="40"/>
  <c r="G17" i="40"/>
  <c r="G18" i="40"/>
  <c r="G19" i="40"/>
  <c r="G21" i="40"/>
  <c r="G22" i="40"/>
  <c r="G15" i="40"/>
  <c r="G10" i="40"/>
  <c r="G6" i="40"/>
  <c r="G8" i="40"/>
  <c r="G5" i="40"/>
  <c r="G9" i="40"/>
  <c r="G16" i="39"/>
  <c r="I22" i="50" l="1"/>
  <c r="C87" i="2"/>
  <c r="I38" i="51"/>
  <c r="I56" i="44"/>
  <c r="I77" i="45"/>
  <c r="I101" i="45"/>
  <c r="G160" i="40"/>
  <c r="C69" i="2" s="1"/>
  <c r="I158" i="40"/>
  <c r="I8" i="40"/>
  <c r="G102" i="45"/>
  <c r="C84" i="2" s="1"/>
  <c r="I65" i="44"/>
  <c r="G66" i="44"/>
  <c r="C83" i="2" s="1"/>
  <c r="I32" i="40"/>
  <c r="I159" i="40"/>
  <c r="I117" i="40"/>
  <c r="G39" i="51"/>
  <c r="C89" i="2" s="1"/>
  <c r="G5" i="39"/>
  <c r="I17" i="39" s="1"/>
  <c r="G156" i="31"/>
  <c r="G155" i="31"/>
  <c r="G153" i="31"/>
  <c r="G123" i="31"/>
  <c r="G124" i="31"/>
  <c r="G125" i="31"/>
  <c r="G126" i="31"/>
  <c r="G127" i="31"/>
  <c r="G86" i="31"/>
  <c r="G87" i="31"/>
  <c r="G88" i="31"/>
  <c r="G80" i="31"/>
  <c r="G81" i="31"/>
  <c r="G82" i="31"/>
  <c r="G83" i="31"/>
  <c r="G84" i="31"/>
  <c r="G85" i="31"/>
  <c r="G68" i="31"/>
  <c r="G69" i="31"/>
  <c r="G70" i="31"/>
  <c r="G71" i="31"/>
  <c r="G72" i="31"/>
  <c r="G73" i="31"/>
  <c r="G66" i="31"/>
  <c r="G67" i="31"/>
  <c r="G157" i="31"/>
  <c r="G147" i="31"/>
  <c r="G122" i="31"/>
  <c r="G121" i="31"/>
  <c r="G120" i="31"/>
  <c r="G119" i="31"/>
  <c r="G118" i="31"/>
  <c r="G117" i="31"/>
  <c r="G79" i="31"/>
  <c r="G78" i="31"/>
  <c r="G77" i="31"/>
  <c r="G76" i="31"/>
  <c r="G75" i="31"/>
  <c r="G74" i="31"/>
  <c r="G64" i="31"/>
  <c r="G63" i="31"/>
  <c r="G62" i="31"/>
  <c r="G61" i="31"/>
  <c r="G60" i="31"/>
  <c r="G59" i="31"/>
  <c r="G58" i="31"/>
  <c r="I58" i="31" s="1"/>
  <c r="G14" i="31"/>
  <c r="G13" i="31"/>
  <c r="G12" i="31"/>
  <c r="G11" i="31"/>
  <c r="G10" i="31"/>
  <c r="G9" i="31"/>
  <c r="G8" i="31"/>
  <c r="G7" i="31"/>
  <c r="G6" i="31"/>
  <c r="G5" i="31"/>
  <c r="G85" i="29"/>
  <c r="G84" i="29"/>
  <c r="G81" i="29"/>
  <c r="G80" i="29"/>
  <c r="G79" i="29"/>
  <c r="G78" i="29"/>
  <c r="G77" i="29"/>
  <c r="G76" i="29"/>
  <c r="G67" i="29"/>
  <c r="G66" i="29"/>
  <c r="G65" i="29"/>
  <c r="G64" i="29"/>
  <c r="G63" i="29"/>
  <c r="G62" i="29"/>
  <c r="G61" i="29"/>
  <c r="G60" i="29"/>
  <c r="G59" i="29"/>
  <c r="G58" i="29"/>
  <c r="G57" i="29"/>
  <c r="G56" i="29"/>
  <c r="G55" i="29"/>
  <c r="G54" i="29"/>
  <c r="G53" i="29"/>
  <c r="G52" i="29"/>
  <c r="G51" i="29"/>
  <c r="G50" i="29"/>
  <c r="G49" i="29"/>
  <c r="G48" i="29"/>
  <c r="G47" i="29"/>
  <c r="G46" i="29"/>
  <c r="G45" i="29"/>
  <c r="G44" i="29"/>
  <c r="G43" i="29"/>
  <c r="G42" i="29"/>
  <c r="G41" i="29"/>
  <c r="G40" i="29"/>
  <c r="G39" i="29"/>
  <c r="G38" i="29"/>
  <c r="G37" i="29"/>
  <c r="G36" i="29"/>
  <c r="G35" i="29"/>
  <c r="G33" i="29"/>
  <c r="G29" i="29"/>
  <c r="G28" i="29"/>
  <c r="G27" i="29"/>
  <c r="G26" i="29"/>
  <c r="G25" i="29"/>
  <c r="G24" i="29"/>
  <c r="G23" i="29"/>
  <c r="G22" i="29"/>
  <c r="G21" i="29"/>
  <c r="G20" i="29"/>
  <c r="G19" i="29"/>
  <c r="G18" i="29"/>
  <c r="G17" i="29"/>
  <c r="G16" i="29"/>
  <c r="G14" i="29"/>
  <c r="G13" i="29"/>
  <c r="G12" i="29"/>
  <c r="G11" i="29"/>
  <c r="G10" i="29"/>
  <c r="G5" i="29"/>
  <c r="I9" i="29" s="1"/>
  <c r="I77" i="29" l="1"/>
  <c r="G18" i="39"/>
  <c r="C67" i="2" s="1"/>
  <c r="I135" i="31"/>
  <c r="I36" i="31"/>
  <c r="I5" i="31"/>
  <c r="G158" i="31"/>
  <c r="C16" i="2" s="1"/>
  <c r="I157" i="31"/>
  <c r="I85" i="29"/>
  <c r="I88" i="31"/>
  <c r="I28" i="29"/>
  <c r="I35" i="29"/>
  <c r="I65" i="29"/>
  <c r="G86" i="29"/>
  <c r="C5" i="2" s="1"/>
  <c r="C4" i="2" l="1"/>
  <c r="C105" i="2" s="1"/>
</calcChain>
</file>

<file path=xl/sharedStrings.xml><?xml version="1.0" encoding="utf-8"?>
<sst xmlns="http://schemas.openxmlformats.org/spreadsheetml/2006/main" count="35912" uniqueCount="3746">
  <si>
    <t>Eilės Nr.</t>
  </si>
  <si>
    <t>Darbo pavadinimas, aprašymas</t>
  </si>
  <si>
    <t>Mato vnt.</t>
  </si>
  <si>
    <t>Kiekis</t>
  </si>
  <si>
    <r>
      <t xml:space="preserve">Vieneto kaina, Eur be PVM  </t>
    </r>
    <r>
      <rPr>
        <b/>
        <sz val="11"/>
        <color rgb="FFFF0000"/>
        <rFont val="Times New Roman"/>
        <family val="1"/>
        <charset val="186"/>
      </rPr>
      <t>(pildo Tiekėjas)</t>
    </r>
  </si>
  <si>
    <t>Iš viso, Eur be PVM</t>
  </si>
  <si>
    <t>1. Paruošiamieji darbai</t>
  </si>
  <si>
    <t>kompl.</t>
  </si>
  <si>
    <t>m2</t>
  </si>
  <si>
    <t>m3</t>
  </si>
  <si>
    <t>m</t>
  </si>
  <si>
    <t>6.1</t>
  </si>
  <si>
    <t>1.1</t>
  </si>
  <si>
    <t>1.2</t>
  </si>
  <si>
    <t>1.4</t>
  </si>
  <si>
    <t>1.5</t>
  </si>
  <si>
    <t>1.6</t>
  </si>
  <si>
    <t>1.8</t>
  </si>
  <si>
    <t>vnt.</t>
  </si>
  <si>
    <t>2.1</t>
  </si>
  <si>
    <t>2.2</t>
  </si>
  <si>
    <t>2.3</t>
  </si>
  <si>
    <t>2.4</t>
  </si>
  <si>
    <t>2.5</t>
  </si>
  <si>
    <t>2.6</t>
  </si>
  <si>
    <t>2.7</t>
  </si>
  <si>
    <t>2.8</t>
  </si>
  <si>
    <t>2.9</t>
  </si>
  <si>
    <t>5.1</t>
  </si>
  <si>
    <t>5.2</t>
  </si>
  <si>
    <t>5.3</t>
  </si>
  <si>
    <t>5.4</t>
  </si>
  <si>
    <t>5.5</t>
  </si>
  <si>
    <t>5.6</t>
  </si>
  <si>
    <t>3.1</t>
  </si>
  <si>
    <t>3.2</t>
  </si>
  <si>
    <t>3.3</t>
  </si>
  <si>
    <t>3.4</t>
  </si>
  <si>
    <t>Skyrius</t>
  </si>
  <si>
    <t>Iš viso skyriuje 1, Eur be PVM</t>
  </si>
  <si>
    <t>Iš viso skyriuje 2, Eur be PVM</t>
  </si>
  <si>
    <t>Iš viso skyriuje 3, Eur be PVM</t>
  </si>
  <si>
    <t>Iš viso skyriuje 5, Eur be PVM</t>
  </si>
  <si>
    <t>Iš viso skyriuje 7, Eur be PVM</t>
  </si>
  <si>
    <t>IŠ VISO ŽINIARAŠTYJE 1, EUR BE PVM</t>
  </si>
  <si>
    <t>2. Žemės darbai</t>
  </si>
  <si>
    <t>1.11</t>
  </si>
  <si>
    <t>5.7</t>
  </si>
  <si>
    <t>5.8</t>
  </si>
  <si>
    <t>DARBŲ KIEKIŲ ŽINIARAŠČIŲ SANTRAUKA</t>
  </si>
  <si>
    <t>Darbų kiekių žin. nr.</t>
  </si>
  <si>
    <t>Žiniaraščio pavadinimas</t>
  </si>
  <si>
    <t>Vertė, EUR be PVM</t>
  </si>
  <si>
    <t>Vertės į pasiūlymo formą</t>
  </si>
  <si>
    <t>Iš viso žiniaraščiuose  (Eur be PVM):</t>
  </si>
  <si>
    <t>Žiniaraščio priedas</t>
  </si>
  <si>
    <t>1.3</t>
  </si>
  <si>
    <t>1.7</t>
  </si>
  <si>
    <t>5.9</t>
  </si>
  <si>
    <t>Iš viso skyriuje 6, Eur be PVM</t>
  </si>
  <si>
    <t>1.9</t>
  </si>
  <si>
    <t>1.10</t>
  </si>
  <si>
    <t>1.12</t>
  </si>
  <si>
    <t>7.1</t>
  </si>
  <si>
    <t>5.10</t>
  </si>
  <si>
    <t>5.11</t>
  </si>
  <si>
    <t>5.12</t>
  </si>
  <si>
    <t>t</t>
  </si>
  <si>
    <t>2.10</t>
  </si>
  <si>
    <t>2.11</t>
  </si>
  <si>
    <t>2.12</t>
  </si>
  <si>
    <t>4.1</t>
  </si>
  <si>
    <t>4.2</t>
  </si>
  <si>
    <t>4.3</t>
  </si>
  <si>
    <t>4.4</t>
  </si>
  <si>
    <t>4.5</t>
  </si>
  <si>
    <t>4.6</t>
  </si>
  <si>
    <t>4.7</t>
  </si>
  <si>
    <t>Iš viso skyriuje 4, Eur be PVM</t>
  </si>
  <si>
    <t>5.13</t>
  </si>
  <si>
    <t>5.15</t>
  </si>
  <si>
    <t>5.16</t>
  </si>
  <si>
    <t>3.5</t>
  </si>
  <si>
    <t>6.2</t>
  </si>
  <si>
    <t>6.3</t>
  </si>
  <si>
    <t>6.4</t>
  </si>
  <si>
    <t>6.5</t>
  </si>
  <si>
    <t>6.6</t>
  </si>
  <si>
    <t>6.7</t>
  </si>
  <si>
    <t>6.8</t>
  </si>
  <si>
    <t>6.9</t>
  </si>
  <si>
    <t>6.10</t>
  </si>
  <si>
    <t>6.11</t>
  </si>
  <si>
    <t>6.12</t>
  </si>
  <si>
    <t>1.13</t>
  </si>
  <si>
    <t>1.14</t>
  </si>
  <si>
    <t>1.15</t>
  </si>
  <si>
    <t>1.16</t>
  </si>
  <si>
    <t>1.17</t>
  </si>
  <si>
    <t>1.18</t>
  </si>
  <si>
    <t>1.19</t>
  </si>
  <si>
    <t>1.20</t>
  </si>
  <si>
    <t>1.21</t>
  </si>
  <si>
    <t>1.22</t>
  </si>
  <si>
    <t>1.23</t>
  </si>
  <si>
    <t>3.6</t>
  </si>
  <si>
    <t>3.7</t>
  </si>
  <si>
    <t>3.8</t>
  </si>
  <si>
    <t>3.9</t>
  </si>
  <si>
    <t>3.10</t>
  </si>
  <si>
    <t>3.11</t>
  </si>
  <si>
    <t>3.12</t>
  </si>
  <si>
    <t>3.13</t>
  </si>
  <si>
    <t>3.14</t>
  </si>
  <si>
    <t>3.15</t>
  </si>
  <si>
    <t>3.16</t>
  </si>
  <si>
    <t>3.17</t>
  </si>
  <si>
    <t>3.18</t>
  </si>
  <si>
    <t>3.19</t>
  </si>
  <si>
    <t>3.20</t>
  </si>
  <si>
    <t>3.21</t>
  </si>
  <si>
    <t>3.22</t>
  </si>
  <si>
    <t>4.8</t>
  </si>
  <si>
    <t>4.9</t>
  </si>
  <si>
    <t>4.10</t>
  </si>
  <si>
    <t>4.11</t>
  </si>
  <si>
    <t>4.12</t>
  </si>
  <si>
    <t>2.13</t>
  </si>
  <si>
    <t>km</t>
  </si>
  <si>
    <t>1.24</t>
  </si>
  <si>
    <t>1.25</t>
  </si>
  <si>
    <t>1.26</t>
  </si>
  <si>
    <t>1.27</t>
  </si>
  <si>
    <t>1.28</t>
  </si>
  <si>
    <t>1.29</t>
  </si>
  <si>
    <t>1.30</t>
  </si>
  <si>
    <t>1.31</t>
  </si>
  <si>
    <t>1.32</t>
  </si>
  <si>
    <t>1.33</t>
  </si>
  <si>
    <t>1.34</t>
  </si>
  <si>
    <t>1.35</t>
  </si>
  <si>
    <t>1.36</t>
  </si>
  <si>
    <t>1.37</t>
  </si>
  <si>
    <t>1.38</t>
  </si>
  <si>
    <t>1.39</t>
  </si>
  <si>
    <t>1.40</t>
  </si>
  <si>
    <t>1.41</t>
  </si>
  <si>
    <t>1.42</t>
  </si>
  <si>
    <t>1.43</t>
  </si>
  <si>
    <t>5.17</t>
  </si>
  <si>
    <t>5.18</t>
  </si>
  <si>
    <t>5.19</t>
  </si>
  <si>
    <t>5.20</t>
  </si>
  <si>
    <t>5.21</t>
  </si>
  <si>
    <t>5.22</t>
  </si>
  <si>
    <t>5.23</t>
  </si>
  <si>
    <t>6.13</t>
  </si>
  <si>
    <t>6.14</t>
  </si>
  <si>
    <t>6.15</t>
  </si>
  <si>
    <t>6.16</t>
  </si>
  <si>
    <t>6.17</t>
  </si>
  <si>
    <t>6.18</t>
  </si>
  <si>
    <t>6.19</t>
  </si>
  <si>
    <t>6.20</t>
  </si>
  <si>
    <t>6.21</t>
  </si>
  <si>
    <t>2.14</t>
  </si>
  <si>
    <t>2.15</t>
  </si>
  <si>
    <t>2.16</t>
  </si>
  <si>
    <t>2.17</t>
  </si>
  <si>
    <t>2.18</t>
  </si>
  <si>
    <t>2.19</t>
  </si>
  <si>
    <t>2.20</t>
  </si>
  <si>
    <t>2.21</t>
  </si>
  <si>
    <t>2.22</t>
  </si>
  <si>
    <t>2.23</t>
  </si>
  <si>
    <t>2.24</t>
  </si>
  <si>
    <t>2.25</t>
  </si>
  <si>
    <t>2.26</t>
  </si>
  <si>
    <t>2.27</t>
  </si>
  <si>
    <t>2.28</t>
  </si>
  <si>
    <t>7.2</t>
  </si>
  <si>
    <t>7.3</t>
  </si>
  <si>
    <t>7.4</t>
  </si>
  <si>
    <t>7.5</t>
  </si>
  <si>
    <t>Iš viso skyriuje 8, Eur be PVM</t>
  </si>
  <si>
    <t>8.1</t>
  </si>
  <si>
    <t>8.2</t>
  </si>
  <si>
    <t>8.3</t>
  </si>
  <si>
    <t>8.4</t>
  </si>
  <si>
    <t>8.5</t>
  </si>
  <si>
    <t>8.7</t>
  </si>
  <si>
    <t>8.8</t>
  </si>
  <si>
    <t>8.9</t>
  </si>
  <si>
    <t>8.10</t>
  </si>
  <si>
    <t>8.11</t>
  </si>
  <si>
    <t>9.1</t>
  </si>
  <si>
    <t>9.5</t>
  </si>
  <si>
    <t>Iš viso skyriuje 9, Eur be PVM</t>
  </si>
  <si>
    <t>3.23</t>
  </si>
  <si>
    <t>3.24</t>
  </si>
  <si>
    <t>3.25</t>
  </si>
  <si>
    <t>3.26</t>
  </si>
  <si>
    <t>3.27</t>
  </si>
  <si>
    <t>IŠ VISO ŽINIARAŠTYJE 5, EUR BE PVM</t>
  </si>
  <si>
    <t>IŠ VISO ŽINIARAŠTYJE 9, EUR BE PVM</t>
  </si>
  <si>
    <t>IŠ VISO ŽINIARAŠTYJE 8, EUR BE PVM</t>
  </si>
  <si>
    <t>8.6</t>
  </si>
  <si>
    <t>7.6</t>
  </si>
  <si>
    <t>7.7</t>
  </si>
  <si>
    <t>7.8</t>
  </si>
  <si>
    <t>IŠ VISO ŽINIARAŠTYJE 2, EUR BE PVM</t>
  </si>
  <si>
    <t>7.9</t>
  </si>
  <si>
    <t>7.10</t>
  </si>
  <si>
    <t>7.11</t>
  </si>
  <si>
    <t>7.12</t>
  </si>
  <si>
    <t>5.14</t>
  </si>
  <si>
    <t>4.13</t>
  </si>
  <si>
    <t>4.14</t>
  </si>
  <si>
    <t>4.15</t>
  </si>
  <si>
    <t>4.16</t>
  </si>
  <si>
    <t>4.17</t>
  </si>
  <si>
    <t>4.18</t>
  </si>
  <si>
    <t>4.19</t>
  </si>
  <si>
    <t>4.20</t>
  </si>
  <si>
    <t>4.21</t>
  </si>
  <si>
    <t>4.22</t>
  </si>
  <si>
    <t>4.23</t>
  </si>
  <si>
    <t>4.24</t>
  </si>
  <si>
    <t>4.25</t>
  </si>
  <si>
    <t>4.26</t>
  </si>
  <si>
    <t>7.13</t>
  </si>
  <si>
    <t>7.14</t>
  </si>
  <si>
    <t>7.15</t>
  </si>
  <si>
    <t>7.16</t>
  </si>
  <si>
    <t>9.2</t>
  </si>
  <si>
    <t>9.3</t>
  </si>
  <si>
    <t>9.4</t>
  </si>
  <si>
    <t>9.6</t>
  </si>
  <si>
    <t>9.7</t>
  </si>
  <si>
    <t>9.8</t>
  </si>
  <si>
    <t>9.9</t>
  </si>
  <si>
    <t>9.10</t>
  </si>
  <si>
    <t>9.11</t>
  </si>
  <si>
    <t>9.12</t>
  </si>
  <si>
    <t>9.13</t>
  </si>
  <si>
    <t>PARENGIAMOSIOS PRIEMONĖS</t>
  </si>
  <si>
    <t xml:space="preserve">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 </t>
  </si>
  <si>
    <t>1. Parengiamosios priemonės</t>
  </si>
  <si>
    <t>Numatyti  nuolatinio aiškinamojo stendo, kuris po darbų užbaigimo turi pakeisti informacinį stendą, gamybą, atvežimą ir pastatymą (Rangovas pastatytą nuolatinį aiškinamąjį stendą privalo perduoti kelią prižiūrinčiai įmonei arba darbų užsakovui nustatyta tvarka (arba pasirašant atskirą laisvos formos dvišalį priėmimo–perdavimo aktą; stendas turi būti pastatyti gerai matomoje projekto vietoje. 
Nuolatinio aiškinamojo stendo turinys, matmenys, gamybos metodas, įrengimo vieta ir terminas turi būti suderinti su Užsakovu).</t>
  </si>
  <si>
    <t>Pastaba: Rangovas statybvietės išlaidose arba laisvai pasirinktoje (-ose) darbų kiekių žiniaraščių eilutėje (-ėse) turi įsivertinti pranešimų skelbimą apie statybos pradžią, taip pat turi įsivertinti pranešimų skelbimą apie Rangovo, pagrindinių sričių vadovų (statinio projekto vykdymo priežiūros vadovo, statinio statybos vadovo, statinio statybos techninio prižiūrėtojo) pasamdymą ar paskyrimą arba jų pasikeitimą ir kitus su sutarties vykdymu susijusius dokumentus (įskaitant statybos užbaigimo akto gavimą).</t>
  </si>
  <si>
    <t>Trasos nužymėjimas</t>
  </si>
  <si>
    <t>IŠ VISO ŽINIARAŠTYJE 7, EUR BE PVM</t>
  </si>
  <si>
    <t>IŠ VISO ŽINIARAŠTYJE 6, EUR BE PVM</t>
  </si>
  <si>
    <t>IŠ VISO ŽINIARAŠTYJE 4, EUR BE PVM</t>
  </si>
  <si>
    <t>9.14</t>
  </si>
  <si>
    <t>Trasos nužymėjimas (pagrindinio kelio)</t>
  </si>
  <si>
    <t>Kelio ženklų ant vienstiebių atramų metalinių skydų išardymas</t>
  </si>
  <si>
    <t>Kelio ženklų vienstiebių metalinių atramų išardymas</t>
  </si>
  <si>
    <t>Esamų kelio atitvarų išardymas</t>
  </si>
  <si>
    <t>Plastmasinių signalinių stulpelių išardymas</t>
  </si>
  <si>
    <t>Archeologiniai žvalgymai</t>
  </si>
  <si>
    <t>Betono pagrindo (stabilizuoto kelio dangos konstrukcijos pagrindo sluoksnio) ardymas, pakrovimas ir išvežimas Rangovo pasirinktu atstumu ir suvertimas į krūvas</t>
  </si>
  <si>
    <t>Grįžtamosios medžiagos (frezuotas asfaltas, kuris atitenka rangovui) įkainis 5,99 Eur/t (sąmatoje įvertinamas su minuso ženklu)</t>
  </si>
  <si>
    <t>Betoninių blokų P-1 išardymas</t>
  </si>
  <si>
    <t>Rankiniai žemės darbai, kai gruntas II grupės</t>
  </si>
  <si>
    <t>Žemės sankasos viršaus planiravimas mechanizuotai, kai gruntas II grupės</t>
  </si>
  <si>
    <t>Iškasų ir pylimų viršaus sutankinimas vibrovolais</t>
  </si>
  <si>
    <t>Žemės sankasos šlaitų planiravimas mechanizuotai pylimuose, kai gruntas II grupės</t>
  </si>
  <si>
    <t>Griovių dugno planiravimas mechanizuotai</t>
  </si>
  <si>
    <t>Plotų planiravimas rankiniu būdu, kai gruntas I grupės</t>
  </si>
  <si>
    <t>Šlaitų ir griovio dugno tvirtinimas 10 cm storio dirvožemio sluoksniu mechanizuotai, užsėjant žole</t>
  </si>
  <si>
    <t>Pakelės griovių tvirtinimas 10 cm storio užpildo mišiniu</t>
  </si>
  <si>
    <t>Pakelės griovių tvirtinimas 10 cm storio skaldos mišiniu</t>
  </si>
  <si>
    <t>II gr. grunto kasimas karjere, pakrovimas į savivarčius, atvežimas Rangovo pasirinktu atstumu, paskleidimas ir sutankinimas (papildomas gruntas sankasos įrengimui)</t>
  </si>
  <si>
    <t>Dirvožemio kasimas ekskavatoriais, pakrovimas į savivarčius, pervežimas Rangovo pasirinktu atstumu ir suvertimas į krūvas</t>
  </si>
  <si>
    <t>Griovių kasimas ekskavatoriais, pakrovimas į savivarčius, pervežimas Rangovo pasirinktu atstumu, paskleidimas ir sutankinimas (žemės sankasos įrengimas)</t>
  </si>
  <si>
    <t>Grunto kasimas ekskavatoriais sąvartoje, pakrovimas į savivarčius, pervežimas Rangovo pasirinktu atstumu, paskleidimas ir sutankinimas (žemės sankasos įrengimas)</t>
  </si>
  <si>
    <t>Geomembranos įrengimas</t>
  </si>
  <si>
    <t>Pakelės plotų planiravimas mechanizuotai, kai gruntas II grupės</t>
  </si>
  <si>
    <t>Plotų tvirtinimas 10 cm storio dirvožemio sluoksniu mechanizuotai, užsėjant žole</t>
  </si>
  <si>
    <t>Pakelės plotų tvirtinimas 10 cm storio dirvožemio sluoksniu mechanizuotai, užsėjant žole</t>
  </si>
  <si>
    <t>Esamų pralaidų išvalymas rankiniu būdu paskleidžiant gruntą vietoje</t>
  </si>
  <si>
    <t>Gelžbetoninių pralaidų išardymas</t>
  </si>
  <si>
    <t>Išardytų betono ir gelžbetonio laužo pakrovimas mechanizuotai į savivarčius ir išvežimas Rangovo pasirinktu atstumu</t>
  </si>
  <si>
    <t>Perforuoto drenažo vamzdžio Ø113/126 mm, įsukto į geosintetinę medžiagą, paklojimas</t>
  </si>
  <si>
    <t>Pagrindo virš drenažo vamzdžio iš skaldelės fr.11/16 įrengimas</t>
  </si>
  <si>
    <t>Geosintetinės medžiagos paklojimas</t>
  </si>
  <si>
    <t>Drenažo tranšėjų užpylimas mechanizuotai šalčiui nejautrių medžiagų sluoksniu ir sutankinimas vibroplokštėmis</t>
  </si>
  <si>
    <t>3. Vandens nuleidimas. Vandens pralaidos</t>
  </si>
  <si>
    <t>Pralaidų lovio dugno planiravimas ir tankinimas</t>
  </si>
  <si>
    <t>Apsauginio šalčiui atsparaus grunto įrengimas</t>
  </si>
  <si>
    <t>Geotekstilės įrengimas</t>
  </si>
  <si>
    <t>Antgalių zonų tvirtinimas P-1 blokais ant 10 cm storio skaldos fr. 22/32 pagrindo sluoksnio</t>
  </si>
  <si>
    <t>Cementinis skiedinys S15 (P-1 blokų surišimui)</t>
  </si>
  <si>
    <t>Apkabų įrengimas</t>
  </si>
  <si>
    <t>Geotekstilė apkaboms</t>
  </si>
  <si>
    <t>Pralaidų užpilo grunto pagal ST.188710638.07:2004 įrengimas (šalčiui atsparus gruntas, gamtinis smėlis)</t>
  </si>
  <si>
    <t>Melioracijos griovių dugno už pralaidų antgalių zonų išvalymas (dumblas, šiukšlės, nuosėdos)</t>
  </si>
  <si>
    <t>Monolitinio betono C25/30 įrengimas</t>
  </si>
  <si>
    <t>Grunto sustiprinimas (įvertintas 30 cm storiu)</t>
  </si>
  <si>
    <t>30 cm storio skaldos pagrindo sluoksnio iš nesurištojo mišinio įrengimas</t>
  </si>
  <si>
    <t>15 cm storio asfaltbetonio pagrindo sluoksnio iš mišinio AC 22 PS įrengimas</t>
  </si>
  <si>
    <t>Asfaltbetonio dangos pagruntavimas bitumine emulsija (prieš klojant apatinį asfaltbetonio sluoksnį)</t>
  </si>
  <si>
    <t>Asfaltbetonio dangos pagruntavimas bitumine emulsija (prieš klojant viršutinį asfalto sluoksnį)</t>
  </si>
  <si>
    <t>Asfalto dangos sluoksnio pabarstymas skaldyta mineraline medžiaga (pašiurkštinimas)</t>
  </si>
  <si>
    <t>Viražo projektinės asfaltbetonio dangos išorinio krašto nupurškimas bitumine emulsija (pravažiuojant ta pačia vieta 3 kartus)</t>
  </si>
  <si>
    <t>Kelkraščių užpylimas gruntu (kelkraščio apatinio sluoksnio įrengimas)</t>
  </si>
  <si>
    <t>Kelkraščių viršutinio sluoksnio įrengimas iš 10 cm storio skaldažolės</t>
  </si>
  <si>
    <t>15 cm storio skaldos pagrindo sluoksnio iš nesurištojo mišinio įrengimas</t>
  </si>
  <si>
    <t xml:space="preserve">Asfalto sluoksnių siūlių pagruntavimas bitumine mase (tarp pagrindinio kelio dangos ir kelkraščio) </t>
  </si>
  <si>
    <t>Sandarinimo juostos įrengimas (tarp latako ir asfaltbetonio dangos)</t>
  </si>
  <si>
    <t>Kelkraščių viršutinio sluoksnio įrengimas iš 6 cm storio asfalto pagrindo-dangos sluoksnio iš mišinio AC 16 PD</t>
  </si>
  <si>
    <t>20 cm storio skaldos pagrindo sluoksnio iš nesurištojo mišinio įrengimas</t>
  </si>
  <si>
    <t xml:space="preserve">Asfaltbetonio sluoksnių siūlių pagruntavimas bitumu (klojant asfaltbetonio pagrindo sluoksnį)  </t>
  </si>
  <si>
    <t xml:space="preserve">9 cm storio asfaltbetonio apatinio sluoksnio iš mišinio AC 16 AS įrengimas </t>
  </si>
  <si>
    <t xml:space="preserve">Asfaltbetonio sluoksnių siūlių pagruntavimas bitumu (klojant asfaltbetonio apatinį sluoksnį)  </t>
  </si>
  <si>
    <t xml:space="preserve">3 cm storio asfaltbetonio viršutinio sluoksnio iš mišinio SMA 8 S įrengimas </t>
  </si>
  <si>
    <t xml:space="preserve">Asfalto sluoksnių siūlių pagruntavimas bitumine mase (klojant viršutinį asfalto sluoksnį)  </t>
  </si>
  <si>
    <t>Pastaba: Rangovas pildo pasirinktinai I arba II projektinės kelio dangos konstrukcijos variantą</t>
  </si>
  <si>
    <t>4. Kelio dangos konstrukcija. I projektinės kelio dangos konstrukcijos variantas</t>
  </si>
  <si>
    <t>4. Kelio dangos konstrukcija. II projektinės kelio dangos konstrukcijos variantas</t>
  </si>
  <si>
    <t>Kelio ženklų vienstiebių metalinių Ø76,1 mm atramų pastatymas ant betoninių pamatų</t>
  </si>
  <si>
    <t>Kelio ženklų skydų montavimas prie vienstiebių atramų</t>
  </si>
  <si>
    <t>Kelio ženklų skydų montavimas prie keturstiebių atramų</t>
  </si>
  <si>
    <t>Vienpusių metalinių barjerų N2, W4, A įrengimas</t>
  </si>
  <si>
    <t>Vienpusių metalinių barjerų H2, W3, A įrengimas</t>
  </si>
  <si>
    <t>Vienpusių metalinių barjerų H2, W4, A įrengimas</t>
  </si>
  <si>
    <t>Vienpusių metalinių barjerų H1, W3, A įrengimas</t>
  </si>
  <si>
    <t>Supaprastinto tipo pradinių/galinių komponentų (L=4 m) įrengimas prie vienpusių metalinių barjerų N2, W4, A</t>
  </si>
  <si>
    <t>Supaprastinto tipo pradinių/galinių komponentų (L=12 m) įrengimas prie vienpusių metalinių barjerų N2, W4, A</t>
  </si>
  <si>
    <t>Kelių apsaugos nuo akinimo sistemos įrengimas</t>
  </si>
  <si>
    <t>Signalinių plastmasinių stulpelių pastatymas</t>
  </si>
  <si>
    <t>Struktūrinės 1.2 linijos įrengimas</t>
  </si>
  <si>
    <t>Dangos ženklinimas polimerinėmis medžiagomis</t>
  </si>
  <si>
    <t>Cinkuotos tinklo tvoros įrengimas</t>
  </si>
  <si>
    <t>Vienkrypčių vartelių laukiniams gyvūnams įrengimas</t>
  </si>
  <si>
    <t>Smėlio pagrindo įrengimas po pralaidomis</t>
  </si>
  <si>
    <t>Asfalto dangos pjovimas diskiniu pjūklu</t>
  </si>
  <si>
    <t>Pakopų įrengimas šlaituose ekskavatoriumi, kai gruntas II gr.</t>
  </si>
  <si>
    <t>Sankasos grunto sutankinimas vibroplokštėmis</t>
  </si>
  <si>
    <t>Šlaitų, griovio dugno ir pakelės plotų tvirtinimas 10 cm storio dirvožemio sluoksniu mechanizuotai, užsėjant žole</t>
  </si>
  <si>
    <t>14 cm storio asfaltbetonio pagrindo sluoksnio iš mišinio AC 22 PS įrengimas</t>
  </si>
  <si>
    <t xml:space="preserve">Apsauginio šalčiui atsparaus sluoksnio įrengimas (h=0,29 m ant F3 gruntų) </t>
  </si>
  <si>
    <t>5. Nuovažos, sankryžos</t>
  </si>
  <si>
    <t>Kelkraščių viršutinio 3 cm storio sluoksnio įrengimas iš dirvožemio su žolės sėklomis</t>
  </si>
  <si>
    <t>Nuovažų pažvyravimas 10 cm storio gamtinio žvyro sluoksniu</t>
  </si>
  <si>
    <t>Žemės sankasos viršaus planiravimas mechanizuotai pylimuose</t>
  </si>
  <si>
    <t>Ženklinimas 2.3 „Horizontalios juodos ir baltos juostos“</t>
  </si>
  <si>
    <t>II gr. grunto kasimas ir perstūmimas Rangovo pasirinktu atstumu buldozeriais (žemės sankasos įrengimas)</t>
  </si>
  <si>
    <t>Dirvožemio kasimas ekskavatoriais, pakrovimas į savivarčius ir išvežimas Rangovo pasirinktu atstumu</t>
  </si>
  <si>
    <t>Likusio dirvožemio kasimas ekskavatoriais, pakrovimas į savivarčius, išvežimas Rangovo pasirinktu atstumu ir paskleidimas</t>
  </si>
  <si>
    <t>Dirvožemio kasimas ekskavatoriais, pakrovimas į savivarčius ir pervežimas Rangovo pasirinktu atstumu</t>
  </si>
  <si>
    <t>II gr. grunto kasimas karjere, pakrovimas į savivarčius, atvežimas Rangovo pasirinktu atstumu, paskleidimas ir sutankinimas (gruntas pralaidų tranšėjų užpylimui)</t>
  </si>
  <si>
    <t>Grunto kasimas ekskavatoriais, pakrovimas į savivarčius, pervežimas Rangovo pasirinktu atstumu ir suvertimas į krūvas (gruntas iškasto silpno grunto tranšėjos užpylimui)</t>
  </si>
  <si>
    <t>Kelio ženklų skydų montavimas prie dvistiebių atramų</t>
  </si>
  <si>
    <t>Nužymėjimo darbai</t>
  </si>
  <si>
    <t>Dirvožemio kasimas ekskavatoriais, pakrovimas į savivarčius, išvežimas Rangovo pasirinktu atstumu ir paskleidimas (Perteklius)</t>
  </si>
  <si>
    <t>Dirvožemio kasimas ekskavatoriais, pakrovimas į savivarčius, atvežimas ir paskleidimas</t>
  </si>
  <si>
    <t>Į krūvas sustumto dirvožemio pakrovimas mechanizuotai į savivarčius ir išvežimas Rangovo pasirinktu atstumu (sandėliavimui)</t>
  </si>
  <si>
    <t>Dirvožemio sluoksnio pašalinimas, perstumiant jį mechanizuotai Rangovo pasirinktu atstumu</t>
  </si>
  <si>
    <t>Iškasų ir pylimų viršaus (Sankasos viršus) planiravimas</t>
  </si>
  <si>
    <t>Sankasos įrengimas - Grunto kasimas ekskavatoriais sąvartoje, pakrovimas į savivarčius, pervežimas Rangovo pasirinktu atstumu, paskleidimas ir sutankinimas</t>
  </si>
  <si>
    <t>Eroziją stabdančio natūralaus pluošto demblio įrengimas kelio šlaite</t>
  </si>
  <si>
    <t>Antgalių zonų tvirtinimas P1 blokais (49x49x10cm) ant 10 cm storio dolomito skaldos fr. 22/32 pagrindo sluoksnio</t>
  </si>
  <si>
    <t>Ø1200 mm metalinių vandens pralaidų įrengimas (1 vnt.)</t>
  </si>
  <si>
    <t>15 cm storio dolomito skaldos fr. 22/32 sluoksnio įrengimas</t>
  </si>
  <si>
    <t>4 cm storio asfaltbetonio viršutinio sluoksnio iš mišinio AC 11 VN įrengimas (užleidimas 20 cm nuo pagrindinio kelio nuovažų prijungimui)</t>
  </si>
  <si>
    <t>Kelio ženklų vienstiebių metalinių atramų iš plieniniu vamzdinių stulpelių 76.1/2.0 ant B tipo pamato (0.30 x 0.75) pastatymas</t>
  </si>
  <si>
    <t>Kelio ženklų dvistiebių metalinių atramų iš plieniniu vamzdinių stulpelių 76.1/2.0 ant B tipo pamato (0.30 x 0.75) pastatymas</t>
  </si>
  <si>
    <t>Kelio ženklų (Nr.606) skydų  montavimas prie dvistiebių atramų</t>
  </si>
  <si>
    <t>9.15</t>
  </si>
  <si>
    <t>Vienpusių metalinių barjerų H1, W4, A įrengimas</t>
  </si>
  <si>
    <t>9.16</t>
  </si>
  <si>
    <t>SUSISIEKIMO DALIS. APJUNGIAMIEJI IR JUNGIAMIEJI KELIAI. Sąnaudų kiekių žiniaraštis (AP1)</t>
  </si>
  <si>
    <t>SUSISIEKIMO DALIS. PAGRINDINIS KELIAS. Sąnaudų kiekių žiniaraštis (laikinojo eismo organizavimo sprendiniai ruožo pabaigoje)</t>
  </si>
  <si>
    <t xml:space="preserve"> SUSISIEKIMO DALIS. PAGRINDINIS KELIAS. Sąnaudų kiekių žiniaraštis (pagrindinis kelias)</t>
  </si>
  <si>
    <t>SUSISIEKIMO DALIS. APJUNGIAMIEJI IR JUNGIAMIEJI KELIAI. Sąnaudų kiekių žiniaraštis (AP2)</t>
  </si>
  <si>
    <t>SUSISIEKIMO DALIS. APJUNGIAMIEJI IR JUNGIAMIEJI KELIAI. Sąnaudų kiekių žiniaraštis (AP3)</t>
  </si>
  <si>
    <t>SUSISIEKIMO DALIS. APJUNGIAMIEJI IR JUNGIAMIEJI KELIAI. Sąnaudų kiekių žiniaraštis (AP4)</t>
  </si>
  <si>
    <t>SUSISIEKIMO DALIS. APJUNGIAMIEJI IR JUNGIAMIEJI KELIAI. Sąnaudų kiekių žiniaraštis (JK1)</t>
  </si>
  <si>
    <t>SUSISIEKIMO DALIS. APJUNGIAMIEJI IR JUNGIAMIEJI KELIAI. Sąnaudų kiekių žiniaraštis (JK2)</t>
  </si>
  <si>
    <t>SUSISIEKIMO DALIS. APJUNGIAMIEJI IR JUNGIAMIEJI KELIAI. Sąnaudų kiekių žiniaraštis (JK4)</t>
  </si>
  <si>
    <t>Sankasos įrengimas - II gr. grunto kasimas karjere, pakrovimas į savivarčius, atvežimas Rangovo pasirinktu atstumu, paskleidimas ir sutankinimas (papildomas gruntas sankasos įrengimui)</t>
  </si>
  <si>
    <t xml:space="preserve">Sankasos įrengimas - Grunto kasimas ekskavatoriais sąvartoje, pakrovimas į savivarčius, pervežimas Rangovo pasirinktu atstumu, paskleidimas ir sutankinimas </t>
  </si>
  <si>
    <t>Žemės sankasos ir griovių šlaitų planiravimas mechanizuotai pylimuose</t>
  </si>
  <si>
    <t>5 cm storio dangos sluoksnio be rišiklių įrengimas</t>
  </si>
  <si>
    <t>8.12</t>
  </si>
  <si>
    <t>Ø1000 mm metalinių vandens pralaidų įrengimas (1 vnt.)</t>
  </si>
  <si>
    <t>4. Dangų konstrukcijos. I projektinės kelio dangos konstrukcijos variantas</t>
  </si>
  <si>
    <t>m³</t>
  </si>
  <si>
    <t>Asfalto dangos pagruntavimas bitumine emulsija (prieš klojant viršutinį asfalto sluoksnį)</t>
  </si>
  <si>
    <t xml:space="preserve">Kelio ženklų (Nr.203) skydų  montavimas prie vienstiebių atramų   </t>
  </si>
  <si>
    <t xml:space="preserve">A grupės signalinių stulpelių įrengimas                       </t>
  </si>
  <si>
    <t>Vienpusių metalinių barjerų H2, W2, A įrengimas</t>
  </si>
  <si>
    <t>II grupės grunto kasimas ekskavatoriais, pakrovimas į savivarčius ir išvežimas Rangovo pasirinktu atstumu (perteklinis gruntas)</t>
  </si>
  <si>
    <t xml:space="preserve">Iškasų ir pylimų viršaus (Sankasos viršus) sutankinimas </t>
  </si>
  <si>
    <t>Kelio ženklų (Nr.146) skydų montavimas prie vienstiebių atramų</t>
  </si>
  <si>
    <t>1. Apželdinimas</t>
  </si>
  <si>
    <t>ha</t>
  </si>
  <si>
    <t>SUSISIEKIMO DALIS. APŽELDINIMAS</t>
  </si>
  <si>
    <t>Bandomųjų polių laikančios galios bandymai</t>
  </si>
  <si>
    <t>Grunto kasimas prieš įrengiant krantines atramas, pakrovimas į savivarčius, pervežimas Rangovo pasirinktu atstumu ir suvertimas į krūvas (susisiekimo dalyje gruntas iškastų durpynų užpylimui)</t>
  </si>
  <si>
    <t xml:space="preserve">Skaldos prizmės po gulekšniu įrengimas h=40 cm                                                            </t>
  </si>
  <si>
    <t>Pereinamųjų plokščių valymas aukšto slėgio vandens srove</t>
  </si>
  <si>
    <t>Sankasos viršutinio sluoksnio kvalifikuoto grunto gerinimas h=25 cm už pereinamųjų plokščių</t>
  </si>
  <si>
    <t xml:space="preserve">Skaldos pagrindo sl. h=20 cm iš nesurišto mišinio   įrengimas                                                             </t>
  </si>
  <si>
    <t xml:space="preserve">Asfalto pagrindo sl. h=8 cm AC 22 PN įrengimas                                                               </t>
  </si>
  <si>
    <t xml:space="preserve">Asfalto pagrindo sl. gruntavimas bitumine emulsija                                                            </t>
  </si>
  <si>
    <t xml:space="preserve">Asfalto viršutinio sl. h=4 cm AC 11 VN įrengimas  </t>
  </si>
  <si>
    <t xml:space="preserve">Šalčiui nejautraus sl. h=28 cm  įrengimas                                                               </t>
  </si>
  <si>
    <t xml:space="preserve">Skaldos pagrindo sl. h=25 cm iš nesurišto mišinio   įrengimas                                                                   </t>
  </si>
  <si>
    <t xml:space="preserve">Asfalto pagrindo sl. h=8 cm AC 22 PN įrengimas                                                              </t>
  </si>
  <si>
    <t>Gruntinio pagrindo planiravimas prieš įrengiant tarpines atramas</t>
  </si>
  <si>
    <t>Nesurištųjų mineralinių medžiagų mišinio 22/45 pagrindo sl. h= 20 cm įrengimas</t>
  </si>
  <si>
    <t>Žvyro pagrindo sl. h=20 cm po g/b pagrindo plokštėmis įrengimas ir išardymas</t>
  </si>
  <si>
    <t>Atraminių guolių įrengimas</t>
  </si>
  <si>
    <t>Siūlės tarp šalitilčio plokštės ir turėklinio borto dantelio užsandarinimas vandeniui nelaidžia elastinga mastika</t>
  </si>
  <si>
    <t>Apsauginio asfalto SMA 8 S su SZ18 PMB45/80-55 sl. h=2 cm paklojimas ant statinio perdangos</t>
  </si>
  <si>
    <t>Grunto kasimas griovių formavimui darbų zonoje, pakrovimas į savivarčius, pervežimas Rangovo pasirinktu atstumu ir suvertimas į krūvas (susisiekimo dalyje gruntas iškastų durpynų užpylimui)</t>
  </si>
  <si>
    <t>Vandens greičio slopintuvų įrengimas</t>
  </si>
  <si>
    <t>PVC Ø200 mm vamzdžio paklojimas</t>
  </si>
  <si>
    <t>Betoninių gatvės bortų 100x30x15 cm ant C20/25 betoninio  pagrindo įrengimas</t>
  </si>
  <si>
    <t>15 cm storio nesurištų mineralinių medžiagų mišinio fr. 0/32 įrengimas</t>
  </si>
  <si>
    <t>Plytelių 50x50x7 cm įrengimas ant 3 cm storio pasluoksnio iš atsijų fr. 0/5</t>
  </si>
  <si>
    <t>Vejos bortų 100.8.20 ant C12/15 betoninio pagrindo įrengimas</t>
  </si>
  <si>
    <t>Kelkraščių sutvirtinimas skaldažole</t>
  </si>
  <si>
    <t>Sankasos šlaitų ir griovių sutvirtinimas dirvožemio sl. h=10 cm, panaudojant esamą dirvožemį</t>
  </si>
  <si>
    <t>Grunto kasimas prieš įrengiant tarpines atramas, pakrovimas į savivarčius, pervežimas Rangovo pasirinktu atstumu ir suvertimas į krūvas (susisiekimo dalyje gruntas iškastų durpynų užpylimui)</t>
  </si>
  <si>
    <t xml:space="preserve">Skaldos pagrindo sl. h=30 cm iš nesurišto mišinio   įrengimas                                                                   </t>
  </si>
  <si>
    <t xml:space="preserve">Asfalto pagrindo sl. h=15 cm AC 22 PS įrengimas                                                               </t>
  </si>
  <si>
    <t xml:space="preserve">Asfalto viršutinio sl. h=3 cm SMA 8 S įrengimas                                                              </t>
  </si>
  <si>
    <t xml:space="preserve">Likusio dirvožemio pakrovimas, išvežimas Rangovo pasirinktu atstumu ir paskleidimas </t>
  </si>
  <si>
    <t>STATINIO KONSTRUKCIJŲ DALIS. TRIUKŠMO UŽTVAROS</t>
  </si>
  <si>
    <t>Betono C16/20 h=8 cm pagrindo įrengimas</t>
  </si>
  <si>
    <t>Atraminių pagalvių įrengimas po kolonų sumontavimo iš R4 klasės betono mišinio hvid=5 cm</t>
  </si>
  <si>
    <t>Smėlio – žvyro 0/32 pagrindo h=10 cm įrengimas</t>
  </si>
  <si>
    <t>Betoninių paviršių plovimas aukšto slėgio vandens srove</t>
  </si>
  <si>
    <t>Betoninių paviršių, besiliečiančių su gruntu, nupurškimas bitumine emulsija</t>
  </si>
  <si>
    <t>Fasadinių betoninių paviršių padengimas hidrofobizuojančia danga</t>
  </si>
  <si>
    <t>Betoninių latakų B=500 mm nežemesnių kaip H=240 mm įrengimas</t>
  </si>
  <si>
    <t>Smėlio – žvyro 0/32 pagrindo h=10 cm įrengimas ties šuliniais</t>
  </si>
  <si>
    <t>Ištekėjimo PVC D200 mm vamzdžių įrengimas</t>
  </si>
  <si>
    <t>Tarpo tarp latakų ir cokolinės plokštės užpylimas mineralinių medžiagų mišiniu 0/32 hvid=15 cm</t>
  </si>
  <si>
    <t>Tarpo tarp latakų ir cokolinės plokštės užbetonavimas betonu C30/37 XC4 XF4 h=10 cm</t>
  </si>
  <si>
    <t>1. Lietaus nuotekynė L1</t>
  </si>
  <si>
    <t>Savitakiniai nuotekų PP DN200 mm vamzdžiai ir jų paklojimas</t>
  </si>
  <si>
    <t>Vamzdynų d200 mm užpylimas gamtiniu smėliu sutankinant (200 mm virš vamzdžio)</t>
  </si>
  <si>
    <t>Vamzdžių sistemos vidaus apžiūra televizine diagnostine aparatūra, darant vaizdo įrašą, nuolydžio patikrinimas ir jo grafiko sudarymas</t>
  </si>
  <si>
    <t>Vamzdžių sistemos praplovimas, išbandymas</t>
  </si>
  <si>
    <t>2. Kiti darbai</t>
  </si>
  <si>
    <t>NUOTEKŲ ŠALINIMO DALIS. LIETAUS NUOTEKOS</t>
  </si>
  <si>
    <t>1.44</t>
  </si>
  <si>
    <t>1.45</t>
  </si>
  <si>
    <t>1.46</t>
  </si>
  <si>
    <t>1.47</t>
  </si>
  <si>
    <t>Drenažo rinktuvų iš PVC103,6(110x3,2) mm neperforuotų beslėgių movinių vamzdžių N klasės (SN4) įrengimas priemolio grunte iki 2 m gylio vienkaušiu ekskavatoriumi</t>
  </si>
  <si>
    <t>Drenažo rinktuvų iš PVC103,6(110x3,2) mm neperforuotų beslėgių movinių vamzdžių S klasės (SN8) įrengimas priemolio grunte iki 2 m gylio vienkaušiu ekskavatoriumi</t>
  </si>
  <si>
    <t>Drenažo rinktuvų iš PVC152(160x4,0) mm neperforuotų beslėgių movinių vamzdžių N (SN4) klasė įrengimas priemolio grunte iki 2 m gylio vienkaušiu ekskavatoriumi</t>
  </si>
  <si>
    <t>Drenažo rinktuvų iš PVC150,6(160x4,7) mm neperforuotų beslėgių movinių vamzdžių S (SN8) klasė įrengimas priemolio grunte iki 2 m gylio vienkaušiu ekskavatoriumi</t>
  </si>
  <si>
    <t>Drenažo rinktuvų iš PVC190,2(200x4,9) mm neperforuotų beslėgių movinių vamzdžių N (SN4) klasė įrengimas priemolio grunte iki 2 m gylio vienkaušiu ekskavatoriumi</t>
  </si>
  <si>
    <t>Drenažo rinktuvų iš PVC237,6(250x6,2) mm neperforuotų beslėgių movinių vamzdžių N (SN4) klasė įrengimas priemolio grunte iki 2 m gylio vienkaušiu ekskavatoriumi</t>
  </si>
  <si>
    <t>Grunto išpūtimas iš vamzdžių, paklotų kalimo būdu</t>
  </si>
  <si>
    <t>PVC drenažo rinktuvų ir sausintuvų užpylimas žvyru rankiniu būdu</t>
  </si>
  <si>
    <t>Polietileninio paslėpto drenažo šulinio PE ŠP D600 įrengimas</t>
  </si>
  <si>
    <t>110 mm skersmens polietileninių drenažo žiočių įrengimas (griovio šonas)</t>
  </si>
  <si>
    <t>160 mm skersmens polietileninių drenažo žiočių įrengimas (griovio šonas)</t>
  </si>
  <si>
    <t>200 mm skersmens polietileninių drenažo žiočių įrengimas (griovio šonas)</t>
  </si>
  <si>
    <t>250 mm skersmens polietileninių drenažo žiočių įrengimas (griovio šonas)</t>
  </si>
  <si>
    <t>Esamų keraminių d50 mm drenažo sausintuvų prijungimas prie naujų rinktuvų, kai ΔH&lt;10 cm</t>
  </si>
  <si>
    <t>Esamų keraminių d75 mm drenažo sausintuvų prijungimas prie naujų rinktuvų, kai ΔH&lt;10 cm</t>
  </si>
  <si>
    <t>Esamų keraminių d100 mm drenažo sausintuvų prijungimas prie naujų rinktuvų, kai ΔH&lt;10 cm</t>
  </si>
  <si>
    <t>Esamų keraminių d125 mm drenažo sausintuvų prijungimas prie naujų rinktuvų, kai ΔH&lt;10 cm</t>
  </si>
  <si>
    <t>Esamų keraminių d150 mm drenažo rinktuvų prijungimas prie naujų rinktuvų, kai ΔH&lt;10 cm</t>
  </si>
  <si>
    <t>Esamų keraminių d200 mm drenažo sausintuvų prijungimas prie naujų rinktuvų, kai ΔH&lt;10 cm</t>
  </si>
  <si>
    <t>Nukirstų drenų galų užtaisymas PE drenažo galiniais kamščiais PK-5 50 mm skersmens</t>
  </si>
  <si>
    <t>Nukirstų drenų galų užtaisymas PE drenažo galiniais kamščiais PK-7,5 75 mm skersmens</t>
  </si>
  <si>
    <t>Tranšėjų kasimas 2 m gylyje rankiniu būdu komunikacijų zonoje</t>
  </si>
  <si>
    <t>Žemės sankasos šlaitų planiravimas mechanizuotai iškasose, kai gruntas II grupės</t>
  </si>
  <si>
    <t>Drenažo linijų ieškojimas vienkaušiais ekskavatoriais 0,4 m3 talpos kaušais</t>
  </si>
  <si>
    <t>Vaizdo stebėjimo kameros demontavimas</t>
  </si>
  <si>
    <t>Metalinės atramos demontavimas</t>
  </si>
  <si>
    <t>Duobės iki 1,5m gylio kasimas rankiniu būdu</t>
  </si>
  <si>
    <t>Pamato atramai demontavimas</t>
  </si>
  <si>
    <t>kompl</t>
  </si>
  <si>
    <t>1. Demontavimo darbai. Įrangos montavimas</t>
  </si>
  <si>
    <t>Tranšėjų kasimas/užpylimas mechanizuotai II gr. grunte</t>
  </si>
  <si>
    <t>Tranšėjų kasimas/užpylimas rankiniu būdu II gr. grunte</t>
  </si>
  <si>
    <t>Kabelio apsaugos vamzdžio patiesimas atviru būdu</t>
  </si>
  <si>
    <t>Kabelio apsaugos vamzdžio patiesimas uždaru būdu</t>
  </si>
  <si>
    <t>Vamzdžių galų užsandarinimas</t>
  </si>
  <si>
    <t>Signalinės juostos paklojimas virš paklotų kabelių</t>
  </si>
  <si>
    <t>Optinio kabelio ištraukimas iš esamo apsaugos vamzdžio</t>
  </si>
  <si>
    <t>Signalinio kabelio ištraukimas iš esamo apsaugos vamzdžio</t>
  </si>
  <si>
    <t>Optinio kabelio optinio kabelio prapūtimas įrengtame vamzdyje</t>
  </si>
  <si>
    <t>Signalinio laido tiesimas vamzdyje</t>
  </si>
  <si>
    <t>Signalinio laido sujungimas šulinyje</t>
  </si>
  <si>
    <t>Kontrolinio matavimo punkto montavimas</t>
  </si>
  <si>
    <t>Įžeminimo kontroliniam matavimo punktui įrengimas</t>
  </si>
  <si>
    <t>24 skaidulų šviesolaidinio kabelio jungiamųjų movų montavimas, matuojant parametrus prieš montavimą ir sumontavus movą</t>
  </si>
  <si>
    <t>Optinio kabelio perjungimų grafiko derinimas</t>
  </si>
  <si>
    <t>Optinio paso koregavimas</t>
  </si>
  <si>
    <t>ELEKTRONINIŲ RYŠIŲ (TELEKOMUNIKACIJŲ) DALIS. VŠĮ "PLAČIAJUOSTIS INTERNETAS" RYŠIŲ LINIJŲ PERTVARKYMAS</t>
  </si>
  <si>
    <t>ELEKTRONINIŲ RYŠIŲ (TELEKOMUNIKACIJŲ) DALIS. INTELEKTINIŲ TRANSPORTO SISTEMŲ PERTVARKYMAS</t>
  </si>
  <si>
    <t>1. Laikinojo pravažiavimo kelių tranzitiniam eismui įrengimas</t>
  </si>
  <si>
    <t>Šalčiui nejautraus sluoksnio įrengimas (h=0,32 m ant F3 gruntų)</t>
  </si>
  <si>
    <t>25 cm storio skaldos pagrindo sluoksnio iš nesurištojo mišinio įrengimas</t>
  </si>
  <si>
    <t>8 cm storio asfaltbetonio pagrindo-dangos sluoksnio iš mišinio AC 16 PD įrengimas</t>
  </si>
  <si>
    <t>Kelkraščių viršutinio sluoksnio įrengimas iš 8 cm storio nesurištojo mineralinių medžiagų mišinio (pasirinktinai fr. 0/16, 0/22, 0/32)</t>
  </si>
  <si>
    <t>Kelkraščių ir skaldos pagrindo sluoksnio nukasimas, pakrovimas ir išvežimas</t>
  </si>
  <si>
    <t>PASIRENGIMO STATYBAI IR STATYBOS DARBŲ ORGANIZAVIMO DALIS. Sąnaudų kiekių žiniaraštis (Laikinieji pravažiavimo keliai tranzitiniam eismui)</t>
  </si>
  <si>
    <t>Projekto informacinis stendas (numatyti  informacinio stendo gamybą, atvežimą, pastatymą ir priežiūrą. Stende turi būti nurodytas projekto pavadinimas, projekto tikslas, nuoroda į ES fondą ir investicijų programos tinklalapį, ES fondų logotipas, užsakovas, rangovas, techninis prižiūrėtojas, darbų pradžia ir pabaiga. Projekto pavadinimas, tikslas ir ES fondų logotipas turi užimti ne mažiau kaip 25 proc. bendrojo stendo ploto. Informacinio stendo  stendo turinys, matmenys, gamybos metodas, įrengimo vieta ir terminas turi būti suderinti su Užsakovu).</t>
  </si>
  <si>
    <t>Grunto kasimas ekskavatoriais, pakrovimas į savivarčius, pervežimas iki Rangovo pasirinktu atstumu ir suvertimas į krūvas (projektinės laikinojo kelio dangos konstrukcijos išardymas)</t>
  </si>
  <si>
    <t>Pakelės plotų tvirtinimas 10 cm storio dirvožemio sluoksniu rankiniu būdu, užsėjant žole</t>
  </si>
  <si>
    <t>Iš viso skyriuje 10, Eur be PVM</t>
  </si>
  <si>
    <t>10.1</t>
  </si>
  <si>
    <t>10.2</t>
  </si>
  <si>
    <t>10.3</t>
  </si>
  <si>
    <t>10.4</t>
  </si>
  <si>
    <t>10.5</t>
  </si>
  <si>
    <t>10.6</t>
  </si>
  <si>
    <t>10.7</t>
  </si>
  <si>
    <t>Iš viso skyriuje 11, Eur be PVM</t>
  </si>
  <si>
    <t>11.1</t>
  </si>
  <si>
    <t>11.2</t>
  </si>
  <si>
    <t>11.3</t>
  </si>
  <si>
    <t>11.4</t>
  </si>
  <si>
    <t>11.5</t>
  </si>
  <si>
    <t>11.6</t>
  </si>
  <si>
    <t>11.7</t>
  </si>
  <si>
    <t>11.8</t>
  </si>
  <si>
    <t>11.9</t>
  </si>
  <si>
    <t>11.10</t>
  </si>
  <si>
    <t>11.11</t>
  </si>
  <si>
    <t>11.12</t>
  </si>
  <si>
    <t>11.13</t>
  </si>
  <si>
    <t>11.14</t>
  </si>
  <si>
    <t>11.15</t>
  </si>
  <si>
    <t>11.16</t>
  </si>
  <si>
    <t>11.17</t>
  </si>
  <si>
    <t>11.18</t>
  </si>
  <si>
    <t>11.19</t>
  </si>
  <si>
    <t>12.1</t>
  </si>
  <si>
    <t>12.2</t>
  </si>
  <si>
    <t>12.3</t>
  </si>
  <si>
    <t>12.4</t>
  </si>
  <si>
    <t>12.5</t>
  </si>
  <si>
    <t>12.6</t>
  </si>
  <si>
    <t>12.7</t>
  </si>
  <si>
    <t>12.8</t>
  </si>
  <si>
    <t>12.9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</si>
  <si>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</si>
  <si>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</si>
  <si>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</si>
  <si>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</si>
  <si>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</si>
  <si>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</si>
  <si>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</si>
  <si>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</si>
  <si>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</si>
  <si>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</si>
  <si>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</si>
  <si>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</si>
  <si>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</si>
  <si>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</si>
  <si>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</si>
  <si>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</si>
  <si>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</si>
  <si>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</si>
  <si>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</si>
  <si>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</si>
  <si>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</si>
  <si>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Iš viso skyriuje 12, Eur be PVM</t>
  </si>
  <si>
    <t>Asfalto dangos frezavimas</t>
  </si>
  <si>
    <t>6. Kelio apstatymas ir saugaus eismo organizavimas</t>
  </si>
  <si>
    <t>3. Vandens nuleidimas</t>
  </si>
  <si>
    <t>9.17</t>
  </si>
  <si>
    <t>9.18</t>
  </si>
  <si>
    <t>9.19</t>
  </si>
  <si>
    <t>9.20</t>
  </si>
  <si>
    <t>9.21</t>
  </si>
  <si>
    <t>9.22</t>
  </si>
  <si>
    <t>9.23</t>
  </si>
  <si>
    <t>Kompl.</t>
  </si>
  <si>
    <r>
      <t xml:space="preserve">Vykdant valstybinės reikšmės kelių rekonstravimo/remonto darbus susidarančios medžiagos, kurios nenaudojamos projekte ir kurios gali būti panaudotos pakartotinai, turi būti gabenamos į užsakovo – VĮ Lietuvos automobilių kelių direkcijos (toliau – Kelių direkcija) nurodytą sandėliavimo vietą – </t>
    </r>
    <r>
      <rPr>
        <b/>
        <sz val="10"/>
        <rFont val="Times New Roman"/>
        <family val="1"/>
        <charset val="186"/>
      </rPr>
      <t>Marijampolės kelių tarnyba, Gamyklų g. 12, Marijampolė.</t>
    </r>
    <r>
      <rPr>
        <sz val="10"/>
        <rFont val="Times New Roman"/>
        <family val="1"/>
        <charset val="186"/>
      </rPr>
      <t xml:space="preserve">
Medžiagos, kurios turi būti gabenamos į sandėliavimo vietas:
1. Metalo gaminiai (neužteršti betonu ir kt. medžiagomis (t. y. turi būti nuvalyti)): kelio ženklai, kelio ženklų atramos, apšvietimo ir kiti stulpai,  apsauginiai atitvarai ir jų elementai, tiltų ir viadukų turėklai, kiti metalo gaminiai, sijos, spraustasienės, pralaidos ir kt.;
2. Betono ir gelžbetonio gaminiai (tik nepažeisti mechaniškai ir tinkami naudoti): pralaidos, trinkelės, bortai ir kt.;
3. Plastiko gaminiai (tik nepažeisti mechaniškai ir tinkami naudoti): signaliniai stulpeliai, pralaidos ir kt.
Kitos, šiame sąraše nepaminėtos medžiagos, kurios gali būti panaudotos pakartotinai, gali būti gabenamos į sandėliavimo vietas tik suderinus su Kelių direkcija.
Siekiant išvengti ginčų dėl medžiagų priėmimo sandėliuoti, prašome rangovų vengti atvejų, kai medžiagos tampa netinkamomis naudoti dėl jų netinkamo išardymo, t. y., medžiagos į sandėliavimo vietas turi būti pristatomos mechaniškai nepažeistos ir neužterštos. Tinkamas medžiagų pristatymas laikomas rangovo rizika ir atsakomybė tenka rangovui.</t>
    </r>
  </si>
  <si>
    <r>
      <rPr>
        <b/>
        <sz val="10"/>
        <rFont val="Times New Roman"/>
        <family val="1"/>
        <charset val="186"/>
      </rPr>
      <t>Grįžtamosios medžiagos</t>
    </r>
    <r>
      <rPr>
        <sz val="10"/>
        <rFont val="Times New Roman"/>
        <family val="1"/>
        <charset val="186"/>
      </rPr>
      <t xml:space="preserve">
Darbų vykdymo metu nepanaudotos frezuoto asfalto granulės, skalda, žvyras, žvyro ir skaldos mišinys, nesurištasis mineralinių medžiagų mišinys, grindinio akmenys (neužteršti gruntu) yra laikomi grįžtamosiomis medžiagomis. Jos sąmatoje turi būti nurodytos atskira (-omis) eilute (-ėmis) su minuso ženklu. Šios medžiagos lieka rangovui.
Mediena (išskyrus krūmus, šakas ir kelmus) taip pat laikoma grįžtamąją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</si>
  <si>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r>
      <rPr>
        <b/>
        <sz val="10"/>
        <rFont val="Times New Roman"/>
        <family val="1"/>
        <charset val="186"/>
      </rPr>
      <t>Statybinės atliekos</t>
    </r>
    <r>
      <rPr>
        <sz val="10"/>
        <rFont val="Times New Roman"/>
        <family val="1"/>
        <charset val="186"/>
      </rPr>
      <t xml:space="preserve">
Visos medžiagos, nepatenkančios į statybinių ir (ar) grįžtamųjų medžiagų sąrašą ir (ar) kurių neįmanoma panaudoti antrą kartą, kaip atliekos turi būti sutvarkomos rangovo pagal galiojančius aplinkos apsaugos reikalavimus (rangovas privalo įsivertinti visas su tvarkymu susijusias utilizavimo išlaidas).</t>
    </r>
  </si>
  <si>
    <t>Apšvietimo atramos montavimas</t>
  </si>
  <si>
    <t>Vienšakės gembės montavimas</t>
  </si>
  <si>
    <t>Dvišakės gembės montavimas</t>
  </si>
  <si>
    <t>Duobės atramos pamatui kasimas/užpylimas rankiniu būdu</t>
  </si>
  <si>
    <t>Pamato apšvietimo atramai montavimas</t>
  </si>
  <si>
    <t>Šviestuvo montavimas ant atramos</t>
  </si>
  <si>
    <t>Automatinio jungiklio 1F montavimas atramoje</t>
  </si>
  <si>
    <t>Atsišakojimo gnybtų komplekto montavimas</t>
  </si>
  <si>
    <t>Šviestuvo montavimas tvirtinant prie g/b konstrukcijų</t>
  </si>
  <si>
    <t>Sujungimo dėžučių montavimas tvirtinant prie g/b konstrukcijų</t>
  </si>
  <si>
    <t>Tranšėjos kasimas/užpylimas 1-2 kab. mechanizuotai</t>
  </si>
  <si>
    <t>Vamzdžio paklojimas atviru būdu</t>
  </si>
  <si>
    <t>Vamzdžio montavimas tvirtinant prie konstrukcijų</t>
  </si>
  <si>
    <t>Signalinės juostos tiesimas virš pakloto kabelio</t>
  </si>
  <si>
    <t>Kabelio iki 3kg/m montavimas vamzdyje</t>
  </si>
  <si>
    <t>Kabelio iki 3kg/m įrengtomis konstrukcijomis</t>
  </si>
  <si>
    <t>Kabelio iki 3kg/m montavimas dengiant gaubtu</t>
  </si>
  <si>
    <t>Kabelio iki 1kg/m montavimas atramoje</t>
  </si>
  <si>
    <t>Įžeminimo įrenginio R≤30Ω montavimas</t>
  </si>
  <si>
    <t>Įžeminimo įrenginio R≤10Ω montavimas</t>
  </si>
  <si>
    <t>Įžeminimo įrenginio varžos matavimas</t>
  </si>
  <si>
    <t>Kabelio izoliacijos varžos matavimas</t>
  </si>
  <si>
    <t>Apšvietimo valdymo spintos su visa įranga montavimas</t>
  </si>
  <si>
    <t>Kabelio Cu 5x6mm² galinės movos su antgaliais montavimas</t>
  </si>
  <si>
    <t>Kabelio Al 4x35mm² galinės movos su antgaliais montavimas</t>
  </si>
  <si>
    <t>ELEKTROTECHNINĖ DALIS. APŠVIETIMAS</t>
  </si>
  <si>
    <t>Gruntinio pagrindo planiravimas prieš įrengiant krantines atramas</t>
  </si>
  <si>
    <t>2. Statybos ir montavimo darbai</t>
  </si>
  <si>
    <t>1. Medžiagos ir įrenginiai</t>
  </si>
  <si>
    <t>Karštai cinkuota apšvietimo atrama su vienšake P formos gembe H=9m (atramos), gembės aukštis 1m ilgis 1,5m, diametras 60mm, pasvirimo kampas 5°</t>
  </si>
  <si>
    <t>Karštai cinkuota apšvietimo atrama su vienšake P formos gembe H=9m (atramos), gembės ilgis 2,5m, diametras 60mm, pasvirimo kampas 5°</t>
  </si>
  <si>
    <t>Karštai cinkuota apšvietimo atrama su dvišake T formos gembe H=11m (atramos), gembės ilgis 2,5m, diametras 60mm, pasvirimo kampas 5°</t>
  </si>
  <si>
    <t>Pamatas 6-10m atramai H=1,5m, komplekte su tarpine</t>
  </si>
  <si>
    <t>Pamatas 12m atramai H=1,5m, komplekte su tarpine</t>
  </si>
  <si>
    <t>Šviestuvas LED 60W, 9600lm, 4000K, IP66</t>
  </si>
  <si>
    <t>Šviestuvas LED 120W, 18240lm, 4000K, IP66</t>
  </si>
  <si>
    <t>Šviestuvas LED 40W, 5080lm, 4000K</t>
  </si>
  <si>
    <t>SV15 atsišakojimo gnybtų komplektas</t>
  </si>
  <si>
    <t>1kV kabelis Al 5x35</t>
  </si>
  <si>
    <t>1kV kabelis Cu 3x1,5 su PVC izoliacija ir apvalkalu</t>
  </si>
  <si>
    <t>1kV kabelis Cu 5x6 su PVC izoliacija ir apvalkalu</t>
  </si>
  <si>
    <t>PVC Ø50 vamzdis atsparus UV</t>
  </si>
  <si>
    <t>PVC Ø63 vamzdis atsparus UV</t>
  </si>
  <si>
    <t>HDPE Ø50 vamzdis skirtas kloti atviru būdu</t>
  </si>
  <si>
    <t>HDPE Ø63 vamzdis skirtas kloti atviru būdu</t>
  </si>
  <si>
    <t>Kabelių signalinės juostos</t>
  </si>
  <si>
    <t>Kabelio apsaugos konstrukcija L=2m</t>
  </si>
  <si>
    <t>Kabelio Cu-5x6 galinė mova su antgaliais</t>
  </si>
  <si>
    <t>Kabelio Al-4x35 galinė mova su antgaliais</t>
  </si>
  <si>
    <t>Apšvietimo valdymo spinta AVS-1 su visa įranga</t>
  </si>
  <si>
    <t>Apšvietimo valdymo spinta AVS-2 su visa įranga</t>
  </si>
  <si>
    <t>Sujungimo dėžutės montuojamos prie šviestuvų IP66, plastikinės</t>
  </si>
  <si>
    <t>Įžeminimo komplektas R≤10Ω:
− Įžeminimo strypas ≥14,2mm 1,5m – 10 vnt.;
− Mova ≥14,2mm – 9 vnt.;
− Įkalimo galvutė ≥14,2mm – 1 vnt.;
− Kryžminė jungtis ≥14,2mm – 1 vnt.;
− Cinkuota juosta 25x4mm – 4m.</t>
  </si>
  <si>
    <t>1. Įrenginiai ir medžiagos</t>
  </si>
  <si>
    <t>24 skaidulų ŠK, klojamas į polietileninį vamzdelį arba RKKS</t>
  </si>
  <si>
    <t>Šviesolaidinio kabelio jungiamoji mova</t>
  </si>
  <si>
    <t>Kabelinė dėžė</t>
  </si>
  <si>
    <t>Šviesolaidinio kabelio apsauginis vamzdelis</t>
  </si>
  <si>
    <t>Zondas</t>
  </si>
  <si>
    <t>Signalinis laidas</t>
  </si>
  <si>
    <t>Kontrolinis matavimo punktas (KMP)</t>
  </si>
  <si>
    <t>Įžemintuvas</t>
  </si>
  <si>
    <t>Technologiniai trasos ženklai</t>
  </si>
  <si>
    <t>Įspėjamasis trasos ženklas</t>
  </si>
  <si>
    <t>Susitraukiančios rankovės vamzdžiams</t>
  </si>
  <si>
    <t>Įspėjamoji juosta „ŠVIESOLAIDINIS KABELIS, NEKASINĖTI! Tel. (8 5) 243 0881“</t>
  </si>
  <si>
    <t>2. Esamų konstrukcijų išardymas</t>
  </si>
  <si>
    <t>Kelio ženklų ant dvistiebių atramų metalinių skydų išardymas</t>
  </si>
  <si>
    <t>Kelio ženklų dvistiebių metalinių atramų išardymas</t>
  </si>
  <si>
    <t>Kelio ženklų dvistiebių metalinių atramų su paramsčiais išardymas</t>
  </si>
  <si>
    <t>Kelio ženklų ant tristiebių atramų metalinių skydų išardymas</t>
  </si>
  <si>
    <t>Kelio ženklų tristiebių metalinių atramų išardymas</t>
  </si>
  <si>
    <t>Kelio ženklų ant keturstiebių atramų metalinių skydų išardymas</t>
  </si>
  <si>
    <t>Kelio ženklų keturstiebių metalinių atramų su paramsčiais išardymas</t>
  </si>
  <si>
    <t>Esamos metalinės tinklo tvoros išardymas</t>
  </si>
  <si>
    <t>Išardytų plastiko gaminių pakrovimas mechanizuotai į savivarčius ir išvežimas (žiūrėti žiniaraščio priedą dėl išvežimo)</t>
  </si>
  <si>
    <t>Išardytų metalo gaminių pakrovimas mechanizuotai į savivarčius ir išvežimas (žiūrėti žiniaraščio priedą dėl išvežimo)</t>
  </si>
  <si>
    <t>Išardytų betono ir gelžbetonio laužo pakrovimas mechanizuotai į savivarčius ir išvežimas (žiūrėti žiniaraščio priedą dėl išvežimo)</t>
  </si>
  <si>
    <t>Betono pagrindo (stabilizuoto kelio dangos konstrukcijos pagrindo sluoksnio) ardymas, pakrovimas ir išvežimas Rangovo pasirinktu atstumu ir suvertimas į krūvas (skiriamosios juostos užpylimui)</t>
  </si>
  <si>
    <t>Išardyto betono laužo pakrovimas mechanizuotai į savivarčius ir išvežimas Rangovo pasirinktu</t>
  </si>
  <si>
    <t>3. Žemės darbai</t>
  </si>
  <si>
    <t>II gr. grunto kasimas ekskavatoriais, pakrovimas į savivarčius, pervežimas iki Rangovo pasirinktu atstumu ir suvertimas į krūvas (gruntas virš iškasamo silpno grunto (durpės, sapropelis ir kiti)</t>
  </si>
  <si>
    <t>I gr. grunto kasimas ekskavatoriais, pakrovimas į savivarčius, pervežimas iki Rangovo pasirinktu atstumu ir paskleidimas (silpno grunto iškasimas (durpės, sapropelis ir kiti))</t>
  </si>
  <si>
    <t>Grunto kasimas ekskavatoriais sąvartoje, pakrovimas į savivarčius, atvežimas iki Rangovo pasirinktu atstumu, paskleidimas ir sutankinimas (gruntas iškasto silpno grunto tranšėjos užpylimui) (gruntas, kurį numatyta iškasti įrengiant kitose projekto dalyse numatytus sprendinius)</t>
  </si>
  <si>
    <t>Šlaitų ir griovio dugno tvirtinimas 10 cm storio dirvožemio sluoksniu rankiniu būdu, užsėjant žole</t>
  </si>
  <si>
    <t>Plotų tvirtinimas 10 cm storio dirvožemio sluoksniu rankiniu būdu, užsėjant žole</t>
  </si>
  <si>
    <t>II gr. grunto kasimas ekskavatoriais, pakrovimas į savivarčius, pervežimas Rangovo pasirinktu atstumu, paskleidimas ir sutankinimas (esamo kelio išlyginimas, reljefo nelygumų užpylimas)</t>
  </si>
  <si>
    <t>II gr. grunto kasimas ekskavatoriais, pakrovimas į savivarčius, pervežimas Rangovo pasirinktu atstumu, paskleidimas ir sutankinimas (gruntas iškasto silpno grunto tranšėjos užpylimui)</t>
  </si>
  <si>
    <t>Pralaidų vamzdžių išardymui tranšėjų kasimas 0,65 m3 k.t. ekskavatoriais suverčiant gruntą į krūvas</t>
  </si>
  <si>
    <t xml:space="preserve">II gr. grunto kasimas 0,25 m3 k.t. ekskavatoriais iškasoje, pakrovimas į savivarčius, pervežimas Rangovo pasirinktu atstumu ir paskleidimas </t>
  </si>
  <si>
    <t xml:space="preserve">15 cm storio skaldos fr. 22/32 sluoksnio įrengimas </t>
  </si>
  <si>
    <t>9.24</t>
  </si>
  <si>
    <t>9.25</t>
  </si>
  <si>
    <t>9.26</t>
  </si>
  <si>
    <t>9.27</t>
  </si>
  <si>
    <t>9.28</t>
  </si>
  <si>
    <t>9.29</t>
  </si>
  <si>
    <t>4. Žemės darbai. Sankasos sprendiniai virš silpnų gruntų. Grunto pakeitimas</t>
  </si>
  <si>
    <t>5. Žemės darbai. Skiriamosios juostos įrengimas</t>
  </si>
  <si>
    <t>7. Vandens nuleidimas. Pralaidų ardymas</t>
  </si>
  <si>
    <t>8. Vandens nuleidimas. Kelio konstrukcijos drenažas</t>
  </si>
  <si>
    <t>9. Vandens nuleidimas. Vandens pralaidos</t>
  </si>
  <si>
    <t xml:space="preserve">Šalčiui nejautraus sluoksnio įrengimas (h=0,28 m ant F3 gruntų) </t>
  </si>
  <si>
    <t xml:space="preserve">Apsauginio šalčiui atsparaus sluoksnio įrengimas (h=0,38 m ant F3 gruntų) </t>
  </si>
  <si>
    <t>Kelio ženklų skydų montavimas prie tristiebių atramų</t>
  </si>
  <si>
    <t>Vienpusių metalinių barjerų N2, W3, A įrengimas</t>
  </si>
  <si>
    <t>Dvipusių metalinių barjerų H2, W4, A įrengimas</t>
  </si>
  <si>
    <t>Supaprastinto tipo pradinių/galinių komponentų (L=4 m) įrengimas prie vienpusių metalinių barjerų H1, W3, A</t>
  </si>
  <si>
    <t>vnt</t>
  </si>
  <si>
    <t xml:space="preserve">Vienvėrių vartų 1000x2200 mm įrengimas </t>
  </si>
  <si>
    <t>Dvivėrių vartelių įrengimas</t>
  </si>
  <si>
    <t xml:space="preserve">Cinkuoto metalinio tinklo h=0,6 m tvoros ant metalinių 25 mm skersmens atramų įrengimas </t>
  </si>
  <si>
    <t>12.31</t>
  </si>
  <si>
    <t>12.32</t>
  </si>
  <si>
    <t>12.33</t>
  </si>
  <si>
    <t>12.34</t>
  </si>
  <si>
    <t>12.35</t>
  </si>
  <si>
    <t xml:space="preserve">Dirvožemio kasimas ekskavatoriais, pakrovimas į savivarčius ir išvežimas Rangovo pasirinktu atstumu </t>
  </si>
  <si>
    <t>Likusio dirvožemio paskleidimas buldozeriu, perstumiant gruntą Rangovo pasirinktu atstumu ir užsėjimas žole</t>
  </si>
  <si>
    <t xml:space="preserve">Pakelės griovių tvirtinimas 10 cm storio užpildo mišiniu </t>
  </si>
  <si>
    <t>Grunto sustiprinimas, įvertintas 30 cm storio grunto sustiprinimas</t>
  </si>
  <si>
    <t xml:space="preserve">Šalčiui nejautraus sluoksnio įrengimas (h=0,20 m ant F3 gruntų) </t>
  </si>
  <si>
    <t>II gr. grunto kasimas 0,40 m3 k.t. ekskavatoriais iškasoje, paskleidimas ir sutankinimas vibrovolais (pylimų įrengimas)</t>
  </si>
  <si>
    <t>Šlaitų, griovio dugno ir pakelės plotų tvirtinimas 10 cm storio dirvožemio sluoksniu rankiniu būdu, užsėjant žole</t>
  </si>
  <si>
    <t>II grupės grunto kasimas ekskavatoriais, pakrovimas į savivarčius ir transportavimas Rangovo pasirinktu atstumu (išlykis, panaudojamas sankasai rengti)</t>
  </si>
  <si>
    <t>Dirvožemio sluoksnio pašalinimas, perstumiant jį mechanizuotai Rangovo pasirinktu  atstumu</t>
  </si>
  <si>
    <t>Į krūvas sustumto dirvožemio pakrovimas mechanizuotai į savivarčius ir išvežimas Rangovo pasirinktu  (sandėliavimui)</t>
  </si>
  <si>
    <t>Žiedo vidinės salos ploto tvirtinimas 10 cm storio dirvožemio sluoksniu mechanizuotai, užsėjant žole</t>
  </si>
  <si>
    <t>Vid. 12,5 cm storio, ~ ∅ 10 cm gamtiniais akmenimis grįsti latakai, surišti cementiniu skiediniu S15 ant 10 cm storio dolomito skaldos pagrindo iš nesurištojo mišinio</t>
  </si>
  <si>
    <t>Grunto sustiprinimas (įvertintas 20 cm storiu)</t>
  </si>
  <si>
    <t>44 cm min. storio šalčiui nejautrių medžiagų sluoksnio (AŠAS) įrengimas</t>
  </si>
  <si>
    <t>25 cm min. storio šalčiui nejautrių medžiagų sluoksnio (ŠNS) įrengimas</t>
  </si>
  <si>
    <t>30 cm min. storio skaldos pagrindo sluoksnio (SPS) iš nesurištojo mišinio įrengimas</t>
  </si>
  <si>
    <t>20 cm storio drenuojančio betono pagrindo sluoksnio įrengimas</t>
  </si>
  <si>
    <t>10 cm storio asfalto pagrindo sluoksnio iš asfalto mišinio AC 22 PS įrengimas</t>
  </si>
  <si>
    <t>Asfalto dangos pagruntavimas bitumine emulsija (prieš klojant apatinį asfaltbetonio sluoksnį)</t>
  </si>
  <si>
    <t>7 cm storio asfalto apatinio sluoksnio iš asfalto mišinio AC 16 AS įrengimas</t>
  </si>
  <si>
    <t>3 cm storio asfalto viršutinio sluoksnio iš asfalto mišinio SMA 8 S įrengimas</t>
  </si>
  <si>
    <t>Kintamo aukščio apatinio kelkraščio sluoksnio įrengimas iš gruntų pagal LST 1331</t>
  </si>
  <si>
    <t>8 cm storio viršutinio kelkraščio sluoksnio įrengimas iš skaldažolės mišinio</t>
  </si>
  <si>
    <t>35 cm min. storio šalčiui nejautrių medžiagų sluoksnio (AŠAS) įrengimas</t>
  </si>
  <si>
    <t>20 cm min. storio skaldos pagrindo sluoksnio (SPS) iš nesurištojo mišinio įrengimas</t>
  </si>
  <si>
    <t>5. Trinkelių dangų plotai ir bordiūrų ilgiai</t>
  </si>
  <si>
    <t>Granitinių pažemintų gatvės bordiūrų su apvalia viršutine dalimi 100.22.15 cm įrengimas</t>
  </si>
  <si>
    <t>Granitinių gatvės bordiūrų 100.30.15 cm su papildoma 40cm pločio atrama įrengimas</t>
  </si>
  <si>
    <t>Betoninių gatvės bordiūru 100.30.15 cm įrengimas</t>
  </si>
  <si>
    <t>Betoninių vejos bordiūrų 100.20.8 cm įrengimas</t>
  </si>
  <si>
    <t>Sandarinimo juostos įrengimas (tarp borto ir asfalto dangos)</t>
  </si>
  <si>
    <t>Nesurištosios trinkelių dangos iš 8 cm storio betoninių trinkelių įrengimas</t>
  </si>
  <si>
    <t>Nesurištosios trinkelių dangos iš 10 cm storio gamtinio akmens trinkelių įrengimas</t>
  </si>
  <si>
    <t>Surištosios trinkelių dangos iš 10 cm storio tašyto gamtinio akmens trinkelių įrengimas</t>
  </si>
  <si>
    <t>3 cm storio pasluoksnio iš nesurištojo mineralinių medžiagų mišinio įrengimas</t>
  </si>
  <si>
    <t>4 cm storio surištojo pasluoksnio įrengimas</t>
  </si>
  <si>
    <t>Skersinių deformacinių siūlių įrengimas</t>
  </si>
  <si>
    <t>Išilginių deformacinių siūlių įrengimas</t>
  </si>
  <si>
    <t>Kelio ženklų tristiebių metalinių atramų iš plieniniu vamzdinių stulpelių 76.1/2.0 ant B tipo pamato (0.30 x 0.75) pastatymas</t>
  </si>
  <si>
    <t>Kelio ženklų (Nr.301 (Sferinis) skydų montavimas prie vienstiebių atramų</t>
  </si>
  <si>
    <t>Kelio ženklų (Nr.407) skydų  montavimas prie vienstiebių atramų</t>
  </si>
  <si>
    <t>Kelio ženklų (Nr.410) skydų  montavimas prie vienstiebių atramų</t>
  </si>
  <si>
    <t>Kelio ženklų (Nr.605) skydų  montavimas prie tristiebių atramų</t>
  </si>
  <si>
    <t>Kelio ženklų (Nr.606) skydų  montavimas prie tristiebių atramų</t>
  </si>
  <si>
    <t>Ženklinimas 2.3 „Horizontalios juodos ir baltos juostos“(cilindrinis)</t>
  </si>
  <si>
    <t xml:space="preserve">B grupės signalinių stulpelių įrengimas                        </t>
  </si>
  <si>
    <t xml:space="preserve">Horizontalus kelio ženklinimas polimerinėmis medžiagomis </t>
  </si>
  <si>
    <t>20 cm min. storio šalčiui nejautrių medžiagų sluoksnio (ŠNS) įrengimas</t>
  </si>
  <si>
    <t>36 cm min. storio šalčiui nejautrių medžiagų sluoksnio (AŠAS) įrengimas</t>
  </si>
  <si>
    <t>4 cm storio asfalto apatinio sluoksnio iš asfalto mišinio AC 16 AS įrengimas</t>
  </si>
  <si>
    <t>34 cm min. storio šalčiui nejautrių medžiagų sluoksnio (AŠAS) įrengimas</t>
  </si>
  <si>
    <t>28 cm min. storio šalčiui nejautrių medžiagų sluoksnio (AŠAS) įrengimas</t>
  </si>
  <si>
    <t>49 cm min. storio šalčiui nejautrių medžiagų sluoksnio (AŠAS) įrengimas</t>
  </si>
  <si>
    <t xml:space="preserve">Nužymėjimo darbai </t>
  </si>
  <si>
    <t>6. Nuovažos</t>
  </si>
  <si>
    <t>IŠ VISO ŽINIARAŠTYJE 28, EUR BE PVM</t>
  </si>
  <si>
    <t>kg</t>
  </si>
  <si>
    <t>Vandens nuvedimo šulinėlio nuo statinio išardymas (pristatoma į sandėliavimo vietą)</t>
  </si>
  <si>
    <t>Gelžbetoninių ruožų tarp perdangos sijų išardymas</t>
  </si>
  <si>
    <t>Viršatraminių dalių išardymas</t>
  </si>
  <si>
    <t>Skaldos prizmės po gulekšniais išardymas (grįžtamosios medžiagos)</t>
  </si>
  <si>
    <t>Gelžbetoninių krantinių atramų apardymas</t>
  </si>
  <si>
    <t>Guminių atraminių guolių 25x25x8.2 cm demontavimas</t>
  </si>
  <si>
    <t>IŠ VISO ŽINIARAŠTYJE 29, EUR BE PVM</t>
  </si>
  <si>
    <t>Šlaitinių laiptų išardymas</t>
  </si>
  <si>
    <t>Šlaitinių laiptų metalinių turėklų išardymas (pristatoma į sandėliavimo vietą )</t>
  </si>
  <si>
    <t xml:space="preserve">Medžiagų pristatymas į sandėliavimo vietą:
 - metalas                            </t>
  </si>
  <si>
    <t>Mineralinių medžiagų mišinio 22/45 pagrindo sl. h= 20 cm įrengimas po atrama</t>
  </si>
  <si>
    <t xml:space="preserve">G/b krantinės atramos paviršių, besiliečiančių su gruntu, valymas aukšto slėgio vandens srove                 </t>
  </si>
  <si>
    <t xml:space="preserve">G/b krantinės atramos paviršių, besiliečiančių su gruntu, nupurškimas bitumine emulsija                       </t>
  </si>
  <si>
    <t xml:space="preserve">Skaldos prizmės po gulekšniu įrengimas h=40 cm                                                           </t>
  </si>
  <si>
    <t>Tarpo tarp sparno ir pereinamųjų plokščių užpylimas mineralinių medžiagų mišinio sl. 22/32 sl. hvid = 20 cm ir sutankinimas</t>
  </si>
  <si>
    <t xml:space="preserve">Pereinamųjų plokščių ir armuoto betonos sl. valymas aukšto slėgio vandens srove                                                      </t>
  </si>
  <si>
    <t xml:space="preserve">Dvisluoksnės prilydomosios hidroizoliacijos įrengimas ant pereinamųjų plokščių ir galinės sienutės viršaus    </t>
  </si>
  <si>
    <t xml:space="preserve">Apsauginio asfalto sl. SMA 8 S su SZ18 PMB45/80-55 h=2 cm įrengimas ant pereinamųjų plokščių                                      </t>
  </si>
  <si>
    <t xml:space="preserve">Asfalto mišinio SMA 8 S su SZ18 PMB45/80-55 prizmės įrengimas ant pereinamųjų plokščių                              </t>
  </si>
  <si>
    <t xml:space="preserve">Skaldos 0/32 prizmės įrengimas ant pereinamųjų plokščių                                              </t>
  </si>
  <si>
    <t xml:space="preserve">Fasadinių krantinės atramos paviršių valymas aukšto slėgio vandens srove                                      </t>
  </si>
  <si>
    <t xml:space="preserve">Fasadinių krantinės atramos paviršių gruntavimas ir padengimas hidrofobizuojančia danga                       </t>
  </si>
  <si>
    <t xml:space="preserve">Apsauginio šalčiui atsparaus sl. h=28 cm  įrengimas                                                               </t>
  </si>
  <si>
    <t>6.22</t>
  </si>
  <si>
    <t>6.23</t>
  </si>
  <si>
    <t xml:space="preserve">Gruntinio pagrindo planiravimas prieš įrengiant krantines atramas                </t>
  </si>
  <si>
    <t xml:space="preserve">Išlyginamojo betono sl. ir galinės sienutės viršaus valymas aukšto slėgio vandens srove                       </t>
  </si>
  <si>
    <t>Sankasos viršutinio sluoksnio stiprinimas h=30 cm už pereinamųjų plokščių</t>
  </si>
  <si>
    <t xml:space="preserve">Apsauginio šalčiui atsparaus sl. h=38 cm  įrengimas                                                               </t>
  </si>
  <si>
    <t>8.13</t>
  </si>
  <si>
    <t>8.14</t>
  </si>
  <si>
    <t>8.15</t>
  </si>
  <si>
    <t>8.16</t>
  </si>
  <si>
    <t>9.30</t>
  </si>
  <si>
    <t>9.31</t>
  </si>
  <si>
    <t>9.32</t>
  </si>
  <si>
    <t>9.33</t>
  </si>
  <si>
    <t>9.34</t>
  </si>
  <si>
    <t>G/b pagrindo plokščių 6.0x2.0x0.22 m pastoliams atremti montavimas, išardymas (medžiagos grįžtamosios) (12 vnt.)</t>
  </si>
  <si>
    <t xml:space="preserve">Tarpų tarp atitvarų ir turėklų bortų užtaisymas vandeniui nelaidžia elastinga mastika                   </t>
  </si>
  <si>
    <t xml:space="preserve">Statinio perdangos valymas aukšto slėgio vandens srove prieš įrengiant išlyginamąjį betono sl.                 </t>
  </si>
  <si>
    <t xml:space="preserve">Išlyginamojo betono sl. valymas aukšto slėgio vandens srove prieš klojant hidroizoliaciją                     </t>
  </si>
  <si>
    <t xml:space="preserve">Išlyginamojo betono sl. gruntavimas epoksidiniu gruntu t=1 mm                                              </t>
  </si>
  <si>
    <t xml:space="preserve">Dvisluoksnės prilydomosios hidroizoliacijos įrengimas ant perdangos išlyginamojo sl.                          </t>
  </si>
  <si>
    <t xml:space="preserve">Drenažinės juostos įrengimas                                                                                  </t>
  </si>
  <si>
    <t xml:space="preserve">Cementinio skiedinio sl. h=2 cm po šalitilčių plokštėmis įrengimas                                            </t>
  </si>
  <si>
    <t xml:space="preserve">Tarpelių tarp šalitilčio plokščių užtaisymas vandeniui nelaidžia elastinga mastika                            </t>
  </si>
  <si>
    <t xml:space="preserve">Sandarinimo juostų įrengimas ties atitvarų bortais ir šalitilčio plokštėmis                                   </t>
  </si>
  <si>
    <t xml:space="preserve">Asfalto sluoksnių siūlės sandarinimas bitumine mastika                                                        </t>
  </si>
  <si>
    <t xml:space="preserve">Šalitilčio plokščių valymas aukšto slėgio vandens srove                 </t>
  </si>
  <si>
    <t xml:space="preserve">Šalitilčio plokščių padengimas neslystančia danga                       </t>
  </si>
  <si>
    <t xml:space="preserve">Statinio perdangos apatinės ir blokų fasadinės dalies paviršių valymas aukšto slėgio vandens srove             </t>
  </si>
  <si>
    <t xml:space="preserve">Statinio perdangos apatinės ir blokų fasadinės dalies gruntavimas ir padengimas hidrofobizuojančia danga       </t>
  </si>
  <si>
    <t>13.1</t>
  </si>
  <si>
    <t>13.2</t>
  </si>
  <si>
    <t>13.3</t>
  </si>
  <si>
    <t>13.4</t>
  </si>
  <si>
    <t>13.5</t>
  </si>
  <si>
    <t>13.6</t>
  </si>
  <si>
    <t>13.7</t>
  </si>
  <si>
    <t>13.8</t>
  </si>
  <si>
    <t>13.9</t>
  </si>
  <si>
    <t>13.10</t>
  </si>
  <si>
    <t>13.11</t>
  </si>
  <si>
    <t>13.12</t>
  </si>
  <si>
    <t>13.13</t>
  </si>
  <si>
    <t>13.14</t>
  </si>
  <si>
    <t>13.15</t>
  </si>
  <si>
    <t>13.16</t>
  </si>
  <si>
    <t>13.17</t>
  </si>
  <si>
    <t>13.18</t>
  </si>
  <si>
    <t>13.19</t>
  </si>
  <si>
    <t>13.20</t>
  </si>
  <si>
    <t>13.21</t>
  </si>
  <si>
    <t>13.22</t>
  </si>
  <si>
    <t>13.23</t>
  </si>
  <si>
    <t>13.24</t>
  </si>
  <si>
    <t>13.25</t>
  </si>
  <si>
    <t xml:space="preserve">Asfalto sluoksnių siūlės sandarinimas bitumine mastika                                                         </t>
  </si>
  <si>
    <t>14.1</t>
  </si>
  <si>
    <t>14.2</t>
  </si>
  <si>
    <t>14.3</t>
  </si>
  <si>
    <t>14.4</t>
  </si>
  <si>
    <t>14.5</t>
  </si>
  <si>
    <t>14.6</t>
  </si>
  <si>
    <t>14.7</t>
  </si>
  <si>
    <t>14.8</t>
  </si>
  <si>
    <t>14.9</t>
  </si>
  <si>
    <t>14.10</t>
  </si>
  <si>
    <t>14.11</t>
  </si>
  <si>
    <t>14.12</t>
  </si>
  <si>
    <t>14.13</t>
  </si>
  <si>
    <t>14.14</t>
  </si>
  <si>
    <t>14.15</t>
  </si>
  <si>
    <t>14.16</t>
  </si>
  <si>
    <t>14.17</t>
  </si>
  <si>
    <t>14.18</t>
  </si>
  <si>
    <t>14.19</t>
  </si>
  <si>
    <t>14.20</t>
  </si>
  <si>
    <t>14.21</t>
  </si>
  <si>
    <t>14.22</t>
  </si>
  <si>
    <t>14.23</t>
  </si>
  <si>
    <t>14.24</t>
  </si>
  <si>
    <t>14.25</t>
  </si>
  <si>
    <t>14.26</t>
  </si>
  <si>
    <t>14.27</t>
  </si>
  <si>
    <t>14.28</t>
  </si>
  <si>
    <t>14.29</t>
  </si>
  <si>
    <t>14.30</t>
  </si>
  <si>
    <t>14.31</t>
  </si>
  <si>
    <t>14.32</t>
  </si>
  <si>
    <t>14.33</t>
  </si>
  <si>
    <t>14.34</t>
  </si>
  <si>
    <t>Iš viso skyriuje 13, Eur be PVM</t>
  </si>
  <si>
    <t>Iš viso skyriuje 14, Eur be PVM</t>
  </si>
  <si>
    <t>Iš viso skyriuje 15, Eur be PVM</t>
  </si>
  <si>
    <t>15.1</t>
  </si>
  <si>
    <t>15. Statinio kūgių ir prieigų įrengimas</t>
  </si>
  <si>
    <t>15.2</t>
  </si>
  <si>
    <t>15.3</t>
  </si>
  <si>
    <t>15.4</t>
  </si>
  <si>
    <t>15.5</t>
  </si>
  <si>
    <t>15.6</t>
  </si>
  <si>
    <t>15.7</t>
  </si>
  <si>
    <t>15.8</t>
  </si>
  <si>
    <t>15.9</t>
  </si>
  <si>
    <t>15.10</t>
  </si>
  <si>
    <t>15.11</t>
  </si>
  <si>
    <t>15.12</t>
  </si>
  <si>
    <t>15.13</t>
  </si>
  <si>
    <t>15.14</t>
  </si>
  <si>
    <t>15.15</t>
  </si>
  <si>
    <t>15.16</t>
  </si>
  <si>
    <t>15.17</t>
  </si>
  <si>
    <t>15.18</t>
  </si>
  <si>
    <t>15.19</t>
  </si>
  <si>
    <t>15.20</t>
  </si>
  <si>
    <t>15.21</t>
  </si>
  <si>
    <t>15.22</t>
  </si>
  <si>
    <t>15.23</t>
  </si>
  <si>
    <t xml:space="preserve">Griovių tvirtinimas plytelėmis 49x49x8 cm                                                                     </t>
  </si>
  <si>
    <t>Bermos sutvirtinimas sodrinto žvyro mišiniu</t>
  </si>
  <si>
    <t>Iš viso skyriuje 16, Eur be PVM</t>
  </si>
  <si>
    <t>16. Baigiamieji darbai</t>
  </si>
  <si>
    <t>16.1</t>
  </si>
  <si>
    <t>16.2</t>
  </si>
  <si>
    <t>Augalinio sl. h-30 cm nukasimas, nustumiant buldozeriu Rangovo pasirinktu atstumu ir sandėliavimas vietoje</t>
  </si>
  <si>
    <t>IŠ VISO ŽINIARAŠTYJE 31, EUR BE PVM</t>
  </si>
  <si>
    <t>Evakuacinių durų įrengimas</t>
  </si>
  <si>
    <t>7.17</t>
  </si>
  <si>
    <t>7.18</t>
  </si>
  <si>
    <t>7.19</t>
  </si>
  <si>
    <t>7.20</t>
  </si>
  <si>
    <t>7.21</t>
  </si>
  <si>
    <t>7.22</t>
  </si>
  <si>
    <t>7.23</t>
  </si>
  <si>
    <t>7.24</t>
  </si>
  <si>
    <t>8.17</t>
  </si>
  <si>
    <t>8.18</t>
  </si>
  <si>
    <t>8.19</t>
  </si>
  <si>
    <t>8.20</t>
  </si>
  <si>
    <t>8.21</t>
  </si>
  <si>
    <t>8.22</t>
  </si>
  <si>
    <t>8.23</t>
  </si>
  <si>
    <t>Mineralinių medžiagų mišinio 0/32 h=20 cm pagrindo įrengimas sutankinant</t>
  </si>
  <si>
    <t>Betono C12/15 h=8 cm pagrindo įrengimas</t>
  </si>
  <si>
    <t>Atraminių pagalvių įrengimas po kolonų sumontavimo iš R4 klasės betono mišinio hvid=4 cm</t>
  </si>
  <si>
    <t>IŠ VISO ŽINIARAŠTYJE 32, EUR BE PVM</t>
  </si>
  <si>
    <t>IŠ VISO ŽINIARAŠTYJE 33, EUR BE PVM</t>
  </si>
  <si>
    <t>IŠ VISO ŽINIARAŠTYJE 34, EUR BE PVM</t>
  </si>
  <si>
    <t>Drenažo rinktuvų iš PVC299,6(315x7,7) mm neperforuotų beslėgių movinių vamzdžių N (SN4) klasė įrengimas priemolio grunte iki 3 m gylio vienkaušiu ekskavatoriumi</t>
  </si>
  <si>
    <t xml:space="preserve">PE100 PN10 D400 mm vamzdžių prastūmimas po keliais </t>
  </si>
  <si>
    <t xml:space="preserve">PE100 PN10 D180 mm vamzdžių prastūmimas po keliais </t>
  </si>
  <si>
    <t xml:space="preserve">Gelžbetoninio šulinio ŠP-3 įrengimas </t>
  </si>
  <si>
    <t>Esamų keraminių d250 mm drenažo sausintuvų prijungimas prie naujų rinktuvų, kai ΔH&lt;10 cm</t>
  </si>
  <si>
    <t>Dėklų rinktuvams įrengimas iš lygių, neperforuotų, beslėgių PVC 103,6(110x3,2) N (SN4) klasės vamzdžių</t>
  </si>
  <si>
    <t>Karštai cinkuota apšvietimo atrama su vienšake P formos gembe H=11m (atramos), gembės ilgis 2,5m, diametras 60mm, pasvirimo kampas 5°</t>
  </si>
  <si>
    <t>Gembė su apkaba papildomam kryptinio apšvietimo šviestuvo montavimui ant atramos, gembės ilgis 1,5m, diametras 60mm, pasvirimo kampas 5°</t>
  </si>
  <si>
    <t>Karštai cinkuota apšvietimo atrama su H=6m</t>
  </si>
  <si>
    <t>Kryptinio perėjų apšvietimo šviestuvas LED 82W, 12250lm, 5000-6000K, IP66</t>
  </si>
  <si>
    <t>1kV kabelis Al 4x35</t>
  </si>
  <si>
    <t>Kabelio Al-5x35 galinė mova su antgaliais</t>
  </si>
  <si>
    <t>Papildomos gembės montavimas</t>
  </si>
  <si>
    <t>Kabelio Al 5x35mm² galinės movos su antgaliais montavimas</t>
  </si>
  <si>
    <t>IŠ VISO ŽINIARAŠTYJE 35, EUR BE PVM</t>
  </si>
  <si>
    <t>IŠ VISO ŽINIARAŠTYJE 36, EUR BE PVM</t>
  </si>
  <si>
    <t>Eismo intensyvumo matuoklio demontavimas</t>
  </si>
  <si>
    <t>Demontuotos įrangos ir medžiagų transportavimas į užsakovo nurodytą vietą, viską pakraunant rankiniu būdu (ATSARGIAI, NESULANKSTANT AR NESUDAUŽANT ĮRANGOS)</t>
  </si>
  <si>
    <t>2. Įranga. Medžiagos ir įrenginiai</t>
  </si>
  <si>
    <t>Smėlis</t>
  </si>
  <si>
    <t>Skaldelė</t>
  </si>
  <si>
    <t>3. Įrangos montavimas. Statybos ir montavimo darbai</t>
  </si>
  <si>
    <t xml:space="preserve">Kanalų užpylimas smėliu asfalto dangos paviršiuje </t>
  </si>
  <si>
    <t>Kanalų užpylimas skaldele asfalto dangos paviršiuje 0.1m juosta</t>
  </si>
  <si>
    <t>Termosusitraukianti mova vamzdžiams</t>
  </si>
  <si>
    <t>Kabelio trasos nužymėjimo stulpelis</t>
  </si>
  <si>
    <t>Blokeliai šulinių mūrijimui</t>
  </si>
  <si>
    <t>2. Statybos ir montavimo darbai. Įrangos montavimas</t>
  </si>
  <si>
    <t>Kabelio tiesimas apsauginiame vamzdyje</t>
  </si>
  <si>
    <t>Jungiamųjų movų  1x2 kabeliui montavimas</t>
  </si>
  <si>
    <t>Esamų kabelių perjungimas nepertraukiant abonentų veikimo</t>
  </si>
  <si>
    <t>Sumontuotame stiprinimo ruože izoliacijos varžos matavimas (10x4)</t>
  </si>
  <si>
    <t>Sumontuotame stiprinimo ruože šleifo ominės  varžos matavimas(10x4)</t>
  </si>
  <si>
    <t>Sumontuotame stiprinimo ruože pereinamojo slopinimo artimajame gale matavimas</t>
  </si>
  <si>
    <t>Sumontuotame stiprinimo ruože pereinamojo slopinimo tolimajame gale matavimas</t>
  </si>
  <si>
    <t>Sumontuoto kabelio matavimų kompleksas nuolatine</t>
  </si>
  <si>
    <t>Išpildomoji geodezinė nuotrauka</t>
  </si>
  <si>
    <t>IŠ VISO ŽINIARAŠTYJE 37, EUR BE PVM</t>
  </si>
  <si>
    <t>Ryšių kanalizacijos šulinys RKŠ-2 tipo</t>
  </si>
  <si>
    <t>IŠ VISO ŽINIARAŠTYJE 38, EUR BE PVM</t>
  </si>
  <si>
    <t>IŠ VISO ŽINIARAŠTYJE 39, EUR BE PVM</t>
  </si>
  <si>
    <t>*Pastaba dėl AB „ESO“: Rangovas savo pasiūlyme turi įsivertinti eilutėje nurodytą sumą. Rangovas pasirašęs sutartį su Kelių direkcija dėl kelio rekonstravimo/remonto, turės sudaryti sutartį su AB „ESO“ dėl jiems priklausančių tinklų pertvarkymo. Kelių direkcija Rangovui už AB „ESO“ priklausančių tinklų pertvarkymą apmokės už faktiškai atliktus darbus.</t>
  </si>
  <si>
    <t>IŠ VISO ŽINIARAŠTYJE 40, EUR BE PVM</t>
  </si>
  <si>
    <t>SUSISIEKIMO DALIS. ŽIEDINĖS SANKRYŽOS. Sąnaudų kiekių žiniaraštis (Žiedinė sankryža Nr. 1)</t>
  </si>
  <si>
    <t>SUSISIEKIMO DALIS. ŽIEDINĖS SANKRYŽOS. Sąnaudų kiekių žiniaraštis (Žiedinė sankryža Nr. 2)</t>
  </si>
  <si>
    <t>SUSISIEKIMO DALIS. ŽIEDINĖS SANKRYŽOS. Sąnaudų kiekių žiniaraštis (Žiedinė sankryža Nr. 3)</t>
  </si>
  <si>
    <t>SUSISIEKIMO DALIS. ŽIEDINĖS SANKRYŽOS. Sąnaudų kiekių žiniaraštis (Žiedinė sankryža Nr. 4)</t>
  </si>
  <si>
    <t>SUSISIEKIMO DALIS. ŽIEDINĖS SANKRYŽOS. Sąnaudų kiekių žiniaraštis (Žiedinė sankryža Nr. 5)</t>
  </si>
  <si>
    <t>SUSISIEKIMO DALIS. APJUNGIAMIEJI IR JUNGIAMIEJI KELIAI. Sąnaudų kiekių žiniaraštis (AP5)</t>
  </si>
  <si>
    <t>SUSISIEKIMO DALIS. APJUNGIAMIEJI IR JUNGIAMIEJI KELIAI. Sąnaudų kiekių žiniaraštis (AP6)</t>
  </si>
  <si>
    <t>SUSISIEKIMO DALIS. APJUNGIAMIEJI IR JUNGIAMIEJI KELIAI. Sąnaudų kiekių žiniaraštis (AP7)</t>
  </si>
  <si>
    <t>SUSISIEKIMO DALIS. APJUNGIAMIEJI IR JUNGIAMIEJI KELIAI. Sąnaudų kiekių žiniaraštis (AP8)</t>
  </si>
  <si>
    <t>SUSISIEKIMO DALIS. APJUNGIAMIEJI IR JUNGIAMIEJI KELIAI. Sąnaudų kiekių žiniaraštis (JK5)</t>
  </si>
  <si>
    <t>SUSISIEKIMO DALIS. APJUNGIAMIEJI IR JUNGIAMIEJI KELIAI. Sąnaudų kiekių žiniaraštis (JK6)</t>
  </si>
  <si>
    <t>SUSISIEKIMO DALIS. APJUNGIAMIEJI IR JUNGIAMIEJI KELIAI. Sąnaudų kiekių žiniaraštis (JK7)</t>
  </si>
  <si>
    <t>SUSISIEKIMO DALIS. APJUNGIAMIEJI IR JUNGIAMIEJI KELIAI. Sąnaudų kiekių žiniaraštis (JK8)</t>
  </si>
  <si>
    <t>SUSISIEKIMO DALIS. APJUNGIAMIEJI IR JUNGIAMIEJI KELIAI. Sąnaudų kiekių žiniaraštis (JK9)</t>
  </si>
  <si>
    <t>SUSISIEKIMO DALIS. APJUNGIAMIEJI IR JUNGIAMIEJI KELIAI. Sąnaudų kiekių žiniaraštis (JK10)</t>
  </si>
  <si>
    <t>SUSISIEKIMO DALIS. APJUNGIAMIEJI IR JUNGIAMIEJI KELIAI. Sąnaudų kiekių žiniaraštis (JK11)</t>
  </si>
  <si>
    <t>STATINIO KONSTRUKCIJŲ DALIS. KELIO ŽENKLŲ ATRAMOS</t>
  </si>
  <si>
    <t>ELEKTRONINIŲ RYŠIŲ (TELEKOMUNIKACIJŲ) DALIS. AB "TELIA LIETUVA" RYŠIŲ LINIJŲ PERTVARKYMAS</t>
  </si>
  <si>
    <t>SUSISIEKIMO DALIS. ŽIEDINĖS SANKRYŽOS. Sąnaudų kiekių žiniaraštis (Žiedinė sankryža Nr. 6)</t>
  </si>
  <si>
    <t>SUSISIEKIMO DALIS. ŽIEDINĖS SANKRYŽOS. Sąnaudų kiekių žiniaraštis (Žiedinė sankryža Nr. 7)</t>
  </si>
  <si>
    <t>SUSISIEKIMO DALIS. ŽIEDINĖS SANKRYŽOS. Sąnaudų kiekių žiniaraštis (Žiedinė sankryža Nr. 8)</t>
  </si>
  <si>
    <t>SUSISIEKIMO DALIS. ŽIEDINĖS SANKRYŽOS. Sąnaudų kiekių žiniaraštis (Žiedinė sankryža Nr. 9)</t>
  </si>
  <si>
    <t>SUSISIEKIMO DALIS. ŽIEDINĖS SANKRYŽOS. Sąnaudų kiekių žiniaraštis (Žiedinė sankryža Nr. 10)</t>
  </si>
  <si>
    <t>SUSISIEKIMO DALIS. APJUNGIAMIEJI IR JUNGIAMIEJI KELIAI. Sąnaudų kiekių žiniaraštis (AP9)</t>
  </si>
  <si>
    <t>SUSISIEKIMO DALIS. APJUNGIAMIEJI IR JUNGIAMIEJI KELIAI. Sąnaudų kiekių žiniaraštis (AP10)</t>
  </si>
  <si>
    <t>SUSISIEKIMO DALIS. APJUNGIAMIEJI IR JUNGIAMIEJI KELIAI. Sąnaudų kiekių žiniaraštis (AP11)</t>
  </si>
  <si>
    <t>SUSISIEKIMO DALIS. APJUNGIAMIEJI IR JUNGIAMIEJI KELIAI. Sąnaudų kiekių žiniaraštis (AP12)</t>
  </si>
  <si>
    <t>SUSISIEKIMO DALIS. APJUNGIAMIEJI IR JUNGIAMIEJI KELIAI. Sąnaudų kiekių žiniaraštis (AP13)</t>
  </si>
  <si>
    <t>SUSISIEKIMO DALIS. APJUNGIAMIEJI IR JUNGIAMIEJI KELIAI. Sąnaudų kiekių žiniaraštis (AP14)</t>
  </si>
  <si>
    <t>SUSISIEKIMO DALIS. APJUNGIAMIEJI IR JUNGIAMIEJI KELIAI. Sąnaudų kiekių žiniaraštis (AP15)</t>
  </si>
  <si>
    <t>SUSISIEKIMO DALIS. APJUNGIAMIEJI IR JUNGIAMIEJI KELIAI. Sąnaudų kiekių žiniaraštis (AP16)</t>
  </si>
  <si>
    <t>SUSISIEKIMO DALIS. APJUNGIAMIEJI IR JUNGIAMIEJI KELIAI. Sąnaudų kiekių žiniaraštis (AP17)</t>
  </si>
  <si>
    <t>SUSISIEKIMO DALIS. APJUNGIAMIEJI IR JUNGIAMIEJI KELIAI. Sąnaudų kiekių žiniaraštis (AP18)</t>
  </si>
  <si>
    <t>SUSISIEKIMO DALIS. APJUNGIAMIEJI IR JUNGIAMIEJI KELIAI. Sąnaudų kiekių žiniaraštis (AP19)</t>
  </si>
  <si>
    <t>SUSISIEKIMO DALIS. APJUNGIAMIEJI IR JUNGIAMIEJI KELIAI. Sąnaudų kiekių žiniaraštis (AP21)</t>
  </si>
  <si>
    <t>SUSISIEKIMO DALIS. APJUNGIAMIEJI IR JUNGIAMIEJI KELIAI. Sąnaudų kiekių žiniaraštis (JK6A)</t>
  </si>
  <si>
    <t>SUSISIEKIMO DALIS. APJUNGIAMIEJI IR JUNGIAMIEJI KELIAI. Sąnaudų kiekių žiniaraštis (JK6B)</t>
  </si>
  <si>
    <t>SUSISIEKIMO DALIS. APJUNGIAMIEJI IR JUNGIAMIEJI KELIAI. Sąnaudų kiekių žiniaraštis (JK6C)</t>
  </si>
  <si>
    <t>SUSISIEKIMO DALIS. APJUNGIAMIEJI IR JUNGIAMIEJI KELIAI. Sąnaudų kiekių žiniaraštis (JK7A)</t>
  </si>
  <si>
    <t>SUSISIEKIMO DALIS. APJUNGIAMIEJI IR JUNGIAMIEJI KELIAI. Sąnaudų kiekių žiniaraštis (JK12)</t>
  </si>
  <si>
    <t>SUSISIEKIMO DALIS. APJUNGIAMIEJI IR JUNGIAMIEJI KELIAI. Sąnaudų kiekių žiniaraštis (JK13)</t>
  </si>
  <si>
    <t>SUSISIEKIMO DALIS. APJUNGIAMIEJI IR JUNGIAMIEJI KELIAI. Sąnaudų kiekių žiniaraštis (JK14)</t>
  </si>
  <si>
    <t>SUSISIEKIMO DALIS. APJUNGIAMIEJI IR JUNGIAMIEJI KELIAI. Sąnaudų kiekių žiniaraštis (JK15)</t>
  </si>
  <si>
    <t>SUSISIEKIMO DALIS. APJUNGIAMIEJI IR JUNGIAMIEJI KELIAI. Sąnaudų kiekių žiniaraštis (JK16)</t>
  </si>
  <si>
    <t>SUSISIEKIMO DALIS. APJUNGIAMIEJI IR JUNGIAMIEJI KELIAI. Sąnaudų kiekių žiniaraštis (JK16A)</t>
  </si>
  <si>
    <t>SUSISIEKIMO DALIS. APJUNGIAMIEJI IR JUNGIAMIEJI KELIAI. Sąnaudų kiekių žiniaraštis (JK17)</t>
  </si>
  <si>
    <t>SUSISIEKIMO DALIS. APJUNGIAMIEJI IR JUNGIAMIEJI KELIAI. Sąnaudų kiekių žiniaraštis (JK18)</t>
  </si>
  <si>
    <t>SUSISIEKIMO DALIS. APJUNGIAMIEJI IR JUNGIAMIEJI KELIAI. Sąnaudų kiekių žiniaraštis (JK19)</t>
  </si>
  <si>
    <t>SUSISIEKIMO DALIS. APJUNGIAMIEJI IR JUNGIAMIEJI KELIAI. Sąnaudų kiekių žiniaraštis (JK20)</t>
  </si>
  <si>
    <t>SUSISIEKIMO DALIS. APJUNGIAMIEJI IR JUNGIAMIEJI KELIAI. Sąnaudų kiekių žiniaraštis (JK21)</t>
  </si>
  <si>
    <t>SUSISIEKIMO DALIS. APJUNGIAMIEJI IR JUNGIAMIEJI KELIAI. Sąnaudų kiekių žiniaraštis (JK22)</t>
  </si>
  <si>
    <t>SUSISIEKIMO DALIS. APJUNGIAMIEJI IR JUNGIAMIEJI KELIAI. Sąnaudų kiekių žiniaraštis (JK23)</t>
  </si>
  <si>
    <t>SUSISIEKIMO DALIS. APJUNGIAMIEJI IR JUNGIAMIEJI KELIAI. Sąnaudų kiekių žiniaraštis (JK24)</t>
  </si>
  <si>
    <t>SUSISIEKIMO DALIS. APJUNGIAMIEJI IR JUNGIAMIEJI KELIAI. Sąnaudų kiekių žiniaraštis (JK25)</t>
  </si>
  <si>
    <t>SUSISIEKIMO DALIS. APJUNGIAMIEJI IR JUNGIAMIEJI KELIAI. Sąnaudų kiekių žiniaraštis (TK)</t>
  </si>
  <si>
    <t>SUSISIEKIMO DALIS. AUTOMOBILIŲ STOVĖJIMO AIKŠTELĖ 64 KM. Sąnaudų kiekių žiniaraštis (aikštelė)</t>
  </si>
  <si>
    <t>STATINIO KONSTRUKCIJŲ DALIS. PRALAIDA 57,31 KM</t>
  </si>
  <si>
    <t>STATINIO KONSTRUKCIJŲ DALIS. TUNELINIS PRAVAŽIAVIMAS 57,47 KM</t>
  </si>
  <si>
    <t>STATINIO KONSTRUKCIJŲ DALIS. SKIRTINGŲ LYGIŲ SANKRYŽA 58,11 KM</t>
  </si>
  <si>
    <t>STATINIO KONSTRUKCIJŲ DALIS. TUNELINIS PRAVAŽIAVIMAS 59,18 KM (GĖLYNO G.)</t>
  </si>
  <si>
    <t>STATINIO KONSTRUKCIJŲ DALIS. TILTAS 59,70 KM PER ŠEŠUPĘ</t>
  </si>
  <si>
    <t>STATINIO KONSTRUKCIJŲ DALIS. TUNELINIS PRAVAŽIAVIMAS 60,30 KM</t>
  </si>
  <si>
    <t>STATINIO KONSTRUKCIJŲ DALIS. SKIRTINGŲ LYGIŲ SANKIRTA 61,18 KM SU KELIU Nr. 2607</t>
  </si>
  <si>
    <t>STATINIO KONSTRUKCIJŲ DALIS. SKIRTINGŲ LYGIŲ SANKRYŽA 63,62 KM SU KELIU A7</t>
  </si>
  <si>
    <t>STATINIO KONSTRUKCIJŲ DALIS. SKIRTINGŲ LYGIŲ SANKIRTA 67,44 KM SU KELIU NR. 2609</t>
  </si>
  <si>
    <t>STATINIO KONSTRUKCIJŲ DALIS. SKIRTINGŲ LYGIŲ SANKRYŽA 70,73 KM SU KELIU NR. 5122</t>
  </si>
  <si>
    <t>STATINIO KONSTRUKCIJŲ DALIS. APTARNAUJANTIS PASTATAS 64 KM AIKŠTELĖJE, PRIEDANGOS NUO NEPALANKIŲ METEOROLOGINIŲ SĄLYGŲ</t>
  </si>
  <si>
    <t>STATINIO KONSTRUKCIJŲ DALIS. ELEKTROMOBILIŲ AIKŠTELĖS 64 KM PASTOGĖ</t>
  </si>
  <si>
    <t>GRIOVIMO ORGANIZAVIMO DALIS</t>
  </si>
  <si>
    <t>MELIORACIJOS SISTEMŲ PERTVARKYMO DALIS</t>
  </si>
  <si>
    <t>ELEKTROTECHNINĖ DALIS. AB „ESO“ ELEKTROS LINIJŲ PERTVARKYMAS. PERKĖLIMO SĄLYGŲ NR. ISK22-36137*</t>
  </si>
  <si>
    <t>ELEKTROTECHNINĖ DALIS. KOMERCINIŲ APSKAITOS SPINTŲ ĮRENGIMAS. PRIJUNGIMO SĄLYGŲ NR. TER22-13042*</t>
  </si>
  <si>
    <t>ELEKTROTECHNINĖ DALIS. KOMERCINIŲ APSKAITOS SPINTŲ ĮRENGIMAS. PRIJUNGIMO SĄLYGŲ NR. TER22-13055*</t>
  </si>
  <si>
    <t>ELEKTROTECHNINĖ DALIS. KOMERCINIŲ APSKAITOS SPINTŲ ĮRENGIMAS. PRIJUNGIMO SĄLYGŲ NR. TER22-72100*</t>
  </si>
  <si>
    <t>ELEKTROTECHNINĖ DALIS. KOMERCINIŲ APSKAITOS SPINTŲ ĮRENGIMAS. PRIJUNGIMO SĄLYGŲ NR. TER22-13061*</t>
  </si>
  <si>
    <t>ELEKTROTECHNINĖ DALIS. KOMERCINIŲ APSKAITOS SPINTŲ ĮRENGIMAS. PRIJUNGIMO SĄLYGŲ NR. TER22-13065*</t>
  </si>
  <si>
    <t>ELEKTROTECHNINĖ DALIS. KOMERCINIŲ APSKAITOS SPINTŲ ĮRENGIMAS. PRIJUNGIMO SĄLYGŲ NR. TER22-72119*</t>
  </si>
  <si>
    <t>ELEKTROTECHNINĖ DALIS. KOMERCINIŲ APSKAITOS SPINTŲ ĮRENGIMAS. PRIJUNGIMO SĄLYGŲ NR. TER22 72093, TER22-72097, TS22-72111, TER22-13066, TER22-72107*</t>
  </si>
  <si>
    <t>ELEKTROTECHNINĖ DALIS. AUTOMOBILIŲ ĮKROVIMO STOTELĖS PERKĖLIMAS</t>
  </si>
  <si>
    <t>ELEKTRONINIŲ RYŠIŲ (TELEKOMUNIKACIJŲ) DALIS. UAB "SKAIDULA" RYŠIŲ LINIJŲ PERTVARKYMAS</t>
  </si>
  <si>
    <t>VANDENTIEKIO IR NUOTEKŲ ŠALINIMO DALIS. AUTOMOBILIŲ AIKŠTELĖS APTARNAUJANČIO PASTATO VANDENTIEKIS IR NUOTEKOS</t>
  </si>
  <si>
    <t>VANDENTIEKIO IR NUOTEKŲ ŠALINIMO DALIS. UAB „SŪDUVOS VANDENYS“ VANDENTIEKIO TINKLŲ PERTVARKYMAS</t>
  </si>
  <si>
    <t>DUJOTIEKIO DALIS</t>
  </si>
  <si>
    <t>DARBŲ KIEKIŲ ŽINIARAŠTIS NR. 1 –  SUSISIEKIMO DALIS. PAGRINDINIS KELIAS. Sąnaudų kiekių žiniaraštis (pagrindinis kelias)</t>
  </si>
  <si>
    <t>DARBŲ KIEKIŲ ŽINIARAŠTIS NR. 2 – PAGRINDINIS KELIAS. Sąnaudų kiekių žiniaraštis (laikinojo eismo organizavimo sprendiniai ruožo pabaigoje)</t>
  </si>
  <si>
    <t>DARBŲ KIEKIŲ ŽINIARAŠTIS NR. 4 – SUSISIEKIMO DALIS. ŽIEDINĖS SANKRYŽOS. Sąnaudų kiekių žiniaraštis (Žiedinė sankryža Nr. 2)</t>
  </si>
  <si>
    <t>DARBŲ KIEKIŲ ŽINIARAŠTIS NR. 5 – SUSISIEKIMO DALIS. ŽIEDINĖS SANKRYŽOS. Sąnaudų kiekių žiniaraštis (Žiedinė sankryža Nr. 3)</t>
  </si>
  <si>
    <t>DARBŲ KIEKIŲ ŽINIARAŠTIS NR. 8 – SUSISIEKIMO DALIS. ŽIEDINĖS SANKRYŽOS. Sąnaudų kiekių žiniaraštis (Žiedinė sankryža Nr. 6)</t>
  </si>
  <si>
    <t>DARBŲ KIEKIŲ ŽINIARAŠTIS NR. 66 – STATINIO KONSTRUKCIJŲ DALIS. TUNELINIS PRAVAŽIAVIMAS 57,47 KM</t>
  </si>
  <si>
    <t>DARBŲ KIEKIŲ ŽINIARAŠTIS NR. 3 – SUSISIEKIMO DALIS. ŽIEDINĖS SANKRYŽOS. Sąnaudų kiekių žiniaraštis (Žiedinė sankryža Nr. 1)</t>
  </si>
  <si>
    <t>DARBŲ KIEKIŲ ŽINIARAŠTIS NR. 6 – SUSISIEKIMO DALIS. ŽIEDINĖS SANKRYŽOS. Sąnaudų kiekių žiniaraštis (Žiedinė sankryža Nr. 4)</t>
  </si>
  <si>
    <t>DARBŲ KIEKIŲ ŽINIARAŠTIS NR. 7 – SUSISIEKIMO DALIS. ŽIEDINĖS SANKRYŽOS. Sąnaudų kiekių žiniaraštis (Žiedinė sankryža Nr. 5)</t>
  </si>
  <si>
    <t>DARBŲ KIEKIŲ ŽINIARAŠTIS NR. 9 – SUSISIEKIMO DALIS. ŽIEDINĖS SANKRYŽOS. Sąnaudų kiekių žiniaraštis (Žiedinė sankryža Nr. 7)</t>
  </si>
  <si>
    <t>DARBŲ KIEKIŲ ŽINIARAŠTIS NR. 10 – SUSISIEKIMO DALIS. ŽIEDINĖS SANKRYŽOS. Sąnaudų kiekių žiniaraštis (Žiedinė sankryža Nr. 8)</t>
  </si>
  <si>
    <t>DARBŲ KIEKIŲ ŽINIARAŠTIS NR. 11 – SUSISIEKIMO DALIS. ŽIEDINĖS SANKRYŽOS. Sąnaudų kiekių žiniaraštis (Žiedinė sankryža Nr. 9)</t>
  </si>
  <si>
    <t>DARBŲ KIEKIŲ ŽINIARAŠTIS NR. 12 – SUSISIEKIMO DALIS. ŽIEDINĖS SANKRYŽOS. Sąnaudų kiekių žiniaraštis (Žiedinė sankryža Nr. 10)</t>
  </si>
  <si>
    <t>DARBŲ KIEKIŲ ŽINIARAŠTIS NR. 13 – SUSISIEKIMO DALIS. APJUNGIAMIEJI IR JUNGIAMIEJI KELIAI. Sąnaudų kiekių žiniaraštis (AP1)</t>
  </si>
  <si>
    <t>DARBŲ KIEKIŲ ŽINIARAŠTIS NR. 14 – SUSISIEKIMO DALIS. APJUNGIAMIEJI IR JUNGIAMIEJI KELIAI. Sąnaudų kiekių žiniaraštis (AP2)</t>
  </si>
  <si>
    <t>DARBŲ KIEKIŲ ŽINIARAŠTIS NR. 15 – SUSISIEKIMO DALIS. APJUNGIAMIEJI IR JUNGIAMIEJI KELIAI. Sąnaudų kiekių žiniaraštis (AP3)</t>
  </si>
  <si>
    <t>DARBŲ KIEKIŲ ŽINIARAŠTIS NR. 16 – SUSISIEKIMO DALIS. APJUNGIAMIEJI IR JUNGIAMIEJI KELIAI. Sąnaudų kiekių žiniaraštis (AP4)</t>
  </si>
  <si>
    <t>DARBŲ KIEKIŲ ŽINIARAŠTIS NR. 17 – SUSISIEKIMO DALIS. APJUNGIAMIEJI IR JUNGIAMIEJI KELIAI. Sąnaudų kiekių žiniaraštis (AP5)</t>
  </si>
  <si>
    <t>DARBŲ KIEKIŲ ŽINIARAŠTIS NR. 18 – SUSISIEKIMO DALIS. APJUNGIAMIEJI IR JUNGIAMIEJI KELIAI. Sąnaudų kiekių žiniaraštis (AP6)</t>
  </si>
  <si>
    <t>DARBŲ KIEKIŲ ŽINIARAŠTIS NR. 19 – SUSISIEKIMO DALIS. APJUNGIAMIEJI IR JUNGIAMIEJI KELIAI. Sąnaudų kiekių žiniaraštis (AP7)</t>
  </si>
  <si>
    <t>DARBŲ KIEKIŲ ŽINIARAŠTIS NR. 20 – SUSISIEKIMO DALIS. APJUNGIAMIEJI IR JUNGIAMIEJI KELIAI. Sąnaudų kiekių žiniaraštis (AP8)</t>
  </si>
  <si>
    <t>DARBŲ KIEKIŲ ŽINIARAŠTIS NR. 21 – SUSISIEKIMO DALIS. APJUNGIAMIEJI IR JUNGIAMIEJI KELIAI. Sąnaudų kiekių žiniaraštis (AP9)</t>
  </si>
  <si>
    <t>DARBŲ KIEKIŲ ŽINIARAŠTIS NR. 22 – SUSISIEKIMO DALIS. APJUNGIAMIEJI IR JUNGIAMIEJI KELIAI. Sąnaudų kiekių žiniaraštis (AP10)</t>
  </si>
  <si>
    <t>DARBŲ KIEKIŲ ŽINIARAŠTIS NR. 23 – SUSISIEKIMO DALIS. APJUNGIAMIEJI IR JUNGIAMIEJI KELIAI. Sąnaudų kiekių žiniaraštis (AP11)</t>
  </si>
  <si>
    <t>DARBŲ KIEKIŲ ŽINIARAŠTIS NR. 24 – SUSISIEKIMO DALIS. APJUNGIAMIEJI IR JUNGIAMIEJI KELIAI. Sąnaudų kiekių žiniaraštis (AP12)</t>
  </si>
  <si>
    <t>DARBŲ KIEKIŲ ŽINIARAŠTIS NR. 25 – SUSISIEKIMO DALIS. APJUNGIAMIEJI IR JUNGIAMIEJI KELIAI. Sąnaudų kiekių žiniaraštis (AP13)</t>
  </si>
  <si>
    <t>DARBŲ KIEKIŲ ŽINIARAŠTIS NR. 26 – SUSISIEKIMO DALIS. APJUNGIAMIEJI IR JUNGIAMIEJI KELIAI. Sąnaudų kiekių žiniaraštis (AP14)</t>
  </si>
  <si>
    <t>DARBŲ KIEKIŲ ŽINIARAŠTIS NR. 27 – SUSISIEKIMO DALIS. APJUNGIAMIEJI IR JUNGIAMIEJI KELIAI. Sąnaudų kiekių žiniaraštis (AP15)</t>
  </si>
  <si>
    <t>DARBŲ KIEKIŲ ŽINIARAŠTIS NR. 28 – SUSISIEKIMO DALIS. APJUNGIAMIEJI IR JUNGIAMIEJI KELIAI. Sąnaudų kiekių žiniaraštis (AP16)</t>
  </si>
  <si>
    <t>DARBŲ KIEKIŲ ŽINIARAŠTIS NR. 29 – SUSISIEKIMO DALIS. APJUNGIAMIEJI IR JUNGIAMIEJI KELIAI. Sąnaudų kiekių žiniaraštis (AP17)</t>
  </si>
  <si>
    <t>DARBŲ KIEKIŲ ŽINIARAŠTIS NR. 30 – SUSISIEKIMO DALIS. APJUNGIAMIEJI IR JUNGIAMIEJI KELIAI. Sąnaudų kiekių žiniaraštis (AP18)</t>
  </si>
  <si>
    <t>DARBŲ KIEKIŲ ŽINIARAŠTIS NR. 31 – SUSISIEKIMO DALIS. APJUNGIAMIEJI IR JUNGIAMIEJI KELIAI. Sąnaudų kiekių žiniaraštis (AP19)</t>
  </si>
  <si>
    <t>DARBŲ KIEKIŲ ŽINIARAŠTIS NR. 32 – SUSISIEKIMO DALIS. APJUNGIAMIEJI IR JUNGIAMIEJI KELIAI. Sąnaudų kiekių žiniaraštis (AP21)</t>
  </si>
  <si>
    <t>DARBŲ KIEKIŲ ŽINIARAŠTIS NR. 33 – SUSISIEKIMO DALIS. APJUNGIAMIEJI IR JUNGIAMIEJI KELIAI. Sąnaudų kiekių žiniaraštis (JK1)</t>
  </si>
  <si>
    <t>DARBŲ KIEKIŲ ŽINIARAŠTIS NR. 34 – SUSISIEKIMO DALIS. APJUNGIAMIEJI IR JUNGIAMIEJI KELIAI. Sąnaudų kiekių žiniaraštis (JK2)</t>
  </si>
  <si>
    <t>DARBŲ KIEKIŲ ŽINIARAŠTIS NR. 35 – SUSISIEKIMO DALIS. APJUNGIAMIEJI IR JUNGIAMIEJI KELIAI. Sąnaudų kiekių žiniaraštis (JK4)</t>
  </si>
  <si>
    <t>DARBŲ KIEKIŲ ŽINIARAŠTIS NR. 36 – SUSISIEKIMO DALIS. APJUNGIAMIEJI IR JUNGIAMIEJI KELIAI. Sąnaudų kiekių žiniaraštis (JK5)</t>
  </si>
  <si>
    <t>DARBŲ KIEKIŲ ŽINIARAŠTIS NR. 37 – SUSISIEKIMO DALIS. APJUNGIAMIEJI IR JUNGIAMIEJI KELIAI. Sąnaudų kiekių žiniaraštis (JK6)</t>
  </si>
  <si>
    <t>DARBŲ KIEKIŲ ŽINIARAŠTIS NR. 38 – SUSISIEKIMO DALIS. APJUNGIAMIEJI IR JUNGIAMIEJI KELIAI. Sąnaudų kiekių žiniaraštis (JK6A)</t>
  </si>
  <si>
    <t>DARBŲ KIEKIŲ ŽINIARAŠTIS NR. 39 – SUSISIEKIMO DALIS. APJUNGIAMIEJI IR JUNGIAMIEJI KELIAI. Sąnaudų kiekių žiniaraštis (JK6B)</t>
  </si>
  <si>
    <t>DARBŲ KIEKIŲ ŽINIARAŠTIS NR. 40 – SUSISIEKIMO DALIS. APJUNGIAMIEJI IR JUNGIAMIEJI KELIAI. Sąnaudų kiekių žiniaraštis (JK6C)</t>
  </si>
  <si>
    <t>DARBŲ KIEKIŲ ŽINIARAŠTIS NR. 41 – SUSISIEKIMO DALIS. APJUNGIAMIEJI IR JUNGIAMIEJI KELIAI. Sąnaudų kiekių žiniaraštis (JK7)</t>
  </si>
  <si>
    <t>DARBŲ KIEKIŲ ŽINIARAŠTIS NR. 42 – SUSISIEKIMO DALIS. APJUNGIAMIEJI IR JUNGIAMIEJI KELIAI. Sąnaudų kiekių žiniaraštis (JK7A)</t>
  </si>
  <si>
    <t>DARBŲ KIEKIŲ ŽINIARAŠTIS NR. 43 – SUSISIEKIMO DALIS. APJUNGIAMIEJI IR JUNGIAMIEJI KELIAI. Sąnaudų kiekių žiniaraštis (JK8)</t>
  </si>
  <si>
    <t>DARBŲ KIEKIŲ ŽINIARAŠTIS NR. 44 – SUSISIEKIMO DALIS. APJUNGIAMIEJI IR JUNGIAMIEJI KELIAI. Sąnaudų kiekių žiniaraštis (JK9)</t>
  </si>
  <si>
    <t>DARBŲ KIEKIŲ ŽINIARAŠTIS NR. 45 – SUSISIEKIMO DALIS. APJUNGIAMIEJI IR JUNGIAMIEJI KELIAI. Sąnaudų kiekių žiniaraštis (JK10)</t>
  </si>
  <si>
    <t>DARBŲ KIEKIŲ ŽINIARAŠTIS NR. 46 – SUSISIEKIMO DALIS. APJUNGIAMIEJI IR JUNGIAMIEJI KELIAI. Sąnaudų kiekių žiniaraštis (JK11)</t>
  </si>
  <si>
    <t>DARBŲ KIEKIŲ ŽINIARAŠTIS NR. 47 – SUSISIEKIMO DALIS. APJUNGIAMIEJI IR JUNGIAMIEJI KELIAI. Sąnaudų kiekių žiniaraštis (JK12)</t>
  </si>
  <si>
    <t>DARBŲ KIEKIŲ ŽINIARAŠTIS NR. 48 – SUSISIEKIMO DALIS. APJUNGIAMIEJI IR JUNGIAMIEJI KELIAI. Sąnaudų kiekių žiniaraštis (JK13)</t>
  </si>
  <si>
    <t>DARBŲ KIEKIŲ ŽINIARAŠTIS NR. 49 – SUSISIEKIMO DALIS. APJUNGIAMIEJI IR JUNGIAMIEJI KELIAI. Sąnaudų kiekių žiniaraštis (JK14)</t>
  </si>
  <si>
    <t>DARBŲ KIEKIŲ ŽINIARAŠTIS NR. 50 – SUSISIEKIMO DALIS. APJUNGIAMIEJI IR JUNGIAMIEJI KELIAI. Sąnaudų kiekių žiniaraštis (JK15)</t>
  </si>
  <si>
    <t>DARBŲ KIEKIŲ ŽINIARAŠTIS NR. 51 – SUSISIEKIMO DALIS. APJUNGIAMIEJI IR JUNGIAMIEJI KELIAI. Sąnaudų kiekių žiniaraštis (JK16)</t>
  </si>
  <si>
    <t>DARBŲ KIEKIŲ ŽINIARAŠTIS NR. 52 – SUSISIEKIMO DALIS. APJUNGIAMIEJI IR JUNGIAMIEJI KELIAI. Sąnaudų kiekių žiniaraštis (JK16A)</t>
  </si>
  <si>
    <t>DARBŲ KIEKIŲ ŽINIARAŠTIS NR. 53 – SUSISIEKIMO DALIS. APJUNGIAMIEJI IR JUNGIAMIEJI KELIAI. Sąnaudų kiekių žiniaraštis (JK17)</t>
  </si>
  <si>
    <t>DARBŲ KIEKIŲ ŽINIARAŠTIS NR. 54 – SUSISIEKIMO DALIS. APJUNGIAMIEJI IR JUNGIAMIEJI KELIAI. Sąnaudų kiekių žiniaraštis (JK18)</t>
  </si>
  <si>
    <t>DARBŲ KIEKIŲ ŽINIARAŠTIS NR. 55 – SUSISIEKIMO DALIS. APJUNGIAMIEJI IR JUNGIAMIEJI KELIAI. Sąnaudų kiekių žiniaraštis (JK19)</t>
  </si>
  <si>
    <t>DARBŲ KIEKIŲ ŽINIARAŠTIS NR. 56 – SUSISIEKIMO DALIS. APJUNGIAMIEJI IR JUNGIAMIEJI KELIAI. Sąnaudų kiekių žiniaraštis (JK20)</t>
  </si>
  <si>
    <t>DARBŲ KIEKIŲ ŽINIARAŠTIS NR. 57 – SUSISIEKIMO DALIS. APJUNGIAMIEJI IR JUNGIAMIEJI KELIAI. Sąnaudų kiekių žiniaraštis (JK21)</t>
  </si>
  <si>
    <t>DARBŲ KIEKIŲ ŽINIARAŠTIS NR. 58 – SUSISIEKIMO DALIS. APJUNGIAMIEJI IR JUNGIAMIEJI KELIAI. Sąnaudų kiekių žiniaraštis (JK22)</t>
  </si>
  <si>
    <t>DARBŲ KIEKIŲ ŽINIARAŠTIS NR. 59 – SUSISIEKIMO DALIS. APJUNGIAMIEJI IR JUNGIAMIEJI KELIAI. Sąnaudų kiekių žiniaraštis (JK23)</t>
  </si>
  <si>
    <t>DARBŲ KIEKIŲ ŽINIARAŠTIS NR. 60 – SUSISIEKIMO DALIS. APJUNGIAMIEJI IR JUNGIAMIEJI KELIAI. Sąnaudų kiekių žiniaraštis (JK24)</t>
  </si>
  <si>
    <t>DARBŲ KIEKIŲ ŽINIARAŠTIS NR. 61 – SUSISIEKIMO DALIS. APJUNGIAMIEJI IR JUNGIAMIEJI KELIAI. Sąnaudų kiekių žiniaraštis (JK25)</t>
  </si>
  <si>
    <t>DARBŲ KIEKIŲ ŽINIARAŠTIS NR. 62 – SUSISIEKIMO DALIS. APJUNGIAMIEJI IR JUNGIAMIEJI KELIAI. Sąnaudų kiekių žiniaraštis (TK)</t>
  </si>
  <si>
    <t>DARBŲ KIEKIŲ ŽINIARAŠTIS NR. 63 – SUSISIEKIMO DALIS. AUTOMOBILIŲ STOVĖJIMO AIKŠTELĖ 64 KM. Sąnaudų kiekių žiniaraštis (aikštelė)</t>
  </si>
  <si>
    <t>DARBŲ KIEKIŲ ŽINIARAŠTIS NR. 64 – SUSISIEKIMO DALIS. APŽELDINIMAS</t>
  </si>
  <si>
    <t>DARBŲ KIEKIŲ ŽINIARAŠTIS NR. 65 – STATINIO KONSTRUKCIJŲ DALIS. PRALAIDA 57,31 KM</t>
  </si>
  <si>
    <t>DARBŲ KIEKIŲ ŽINIARAŠTIS NR. 67 – STATINIO KONSTRUKCIJŲ DALIS. SKIRTINGŲ LYGIŲ SANKRYŽA 58,11 KM</t>
  </si>
  <si>
    <t>DARBŲ KIEKIŲ ŽINIARAŠTIS NR. 68 – STATINIO KONSTRUKCIJŲ DALIS. TUNELINIS PRAVAŽIAVIMAS 59,18 KM (GĖLYNO G.)</t>
  </si>
  <si>
    <t>DARBŲ KIEKIŲ ŽINIARAŠTIS NR. 69 – STATINIO KONSTRUKCIJŲ DALIS. TILTAS 59,70 KM PER ŠEŠUPĘ</t>
  </si>
  <si>
    <t>DARBŲ KIEKIŲ ŽINIARAŠTIS NR. 70 – STATINIO KONSTRUKCIJŲ DALIS. TUNELINIS PRAVAŽIAVIMAS 60,30 KM</t>
  </si>
  <si>
    <t>DARBŲ KIEKIŲ ŽINIARAŠTIS NR. 71 – STATINIO KONSTRUKCIJŲ DALIS. SKIRTINGŲ LYGIŲ SANKIRTA 61,18 KM SU KELIU Nr. 2607</t>
  </si>
  <si>
    <t>DARBŲ KIEKIŲ ŽINIARAŠTIS NR. 72 – STATINIO KONSTRUKCIJŲ DALIS. SKIRTINGŲ LYGIŲ SANKRYŽA 63,62 KM SU KELIU A7</t>
  </si>
  <si>
    <t>DARBŲ KIEKIŲ ŽINIARAŠTIS NR. 73 – STATINIO KONSTRUKCIJŲ DALIS. SKIRTINGŲ LYGIŲ SANKIRTA 67,44 KM SU KELIU NR. 2609</t>
  </si>
  <si>
    <t>DARBŲ KIEKIŲ ŽINIARAŠTIS NR. 74 – STATINIO KONSTRUKCIJŲ DALIS. SKIRTINGŲ LYGIŲ SANKRYŽA 70,73 KM SU KELIU NR. 5122</t>
  </si>
  <si>
    <t>DARBŲ KIEKIŲ ŽINIARAŠTIS NR. 75 – STATINIO KONSTRUKCIJŲ DALIS. TRIUKŠMO UŽTVAROS</t>
  </si>
  <si>
    <t>DARBŲ KIEKIŲ ŽINIARAŠTIS NR. 78 – STATINIO KONSTRUKCIJŲ DALIS. KELIO ŽENKLŲ ATRAMOS</t>
  </si>
  <si>
    <t>DARBŲ KIEKIŲ ŽINIARAŠTIS NR. 76 – STATINIO KONSTRUKCIJŲ DALIS. APTARNAUJANTIS PASTATAS 64 KM AIKŠTELĖJE, PRIEDANGOS NUO NEPALANKIŲ METEOROLOGINIŲ SĄLYGŲ</t>
  </si>
  <si>
    <t>DARBŲ KIEKIŲ ŽINIARAŠTIS NR. 77 – STATINIO KONSTRUKCIJŲ DALIS. ELEKTROMOBILIŲ AIKŠTELĖS 64 KM PASTOGĖ</t>
  </si>
  <si>
    <t>DARBŲ KIEKIŲ ŽINIARAŠTIS NR. 79 – GRIOVIMO ORGANIZAVIMO DALIS</t>
  </si>
  <si>
    <t>DARBŲ KIEKIŲ ŽINIARAŠTIS NR. 80 – NUOTEKŲ ŠALINIMO DALIS. LIETAUS NUOTEKOS</t>
  </si>
  <si>
    <t>DARBŲ KIEKIŲ ŽINIARAŠTIS NR. 81 – MELIORACIJOS SISTEMŲ PERTVARKYMO DALIS</t>
  </si>
  <si>
    <t>DARBŲ KIEKIŲ ŽINIARAŠTIS NR. 82 – ELEKTROTECHNINĖ DALIS. AUTOMOBILIŲ ĮKROVIMO STOTELĖS PERKĖLIMAS</t>
  </si>
  <si>
    <t>DARBŲ KIEKIŲ ŽINIARAŠTIS NR. 83 – ELEKTROTECHNINĖ DALIS. APŠVIETIMAS</t>
  </si>
  <si>
    <t>DARBŲ KIEKIŲ ŽINIARAŠTIS NR. 84 – ELEKTRONINIŲ RYŠIŲ (TELEKOMUNIKACIJŲ) DALIS. INTELEKTINIŲ TRANSPORTO SISTEMŲ PERTVARKYMAS</t>
  </si>
  <si>
    <t>DARBŲ KIEKIŲ ŽINIARAŠTIS NR. 85 – ELEKTRONINIŲ RYŠIŲ (TELEKOMUNIKACIJŲ) DALIS. AB "TELIA LIETUVA" RYŠIŲ LINIJŲ PERTVARKYMAS</t>
  </si>
  <si>
    <t>DARBŲ KIEKIŲ ŽINIARAŠTIS NR. 86 – ELEKTRONINIŲ RYŠIŲ (TELEKOMUNIKACIJŲ) DALIS. VŠĮ "PLAČIAJUOSTIS INTERNETAS" RYŠIŲ LINIJŲ PERTVARKYMAS</t>
  </si>
  <si>
    <t>DARBŲ KIEKIŲ ŽINIARAŠTIS NR. 87 – ELEKTRONINIŲ RYŠIŲ (TELEKOMUNIKACIJŲ) DALIS. UAB "SKAIDULA" RYŠIŲ LINIJŲ PERTVARKYMAS</t>
  </si>
  <si>
    <t>DARBŲ KIEKIŲ ŽINIARAŠTIS NR. 88 – VANDENTIEKIO IR NUOTEKŲ ŠALINIMO DALIS. AUTOMOBILIŲ AIKŠTELĖS APTARNAUJANČIO PASTATO VANDENTIEKIS IR NUOTEKOS</t>
  </si>
  <si>
    <t>DARBŲ KIEKIŲ ŽINIARAŠTIS NR. 89 – VANDENTIEKIO IR NUOTEKŲ ŠALINIMO DALIS. UAB „SŪDUVOS VANDENYS“ VANDENTIEKIO TINKLŲ PERTVARKYMAS</t>
  </si>
  <si>
    <t>DARBŲ KIEKIŲ ŽINIARAŠTIS NR. 90 – DUJOTIEKIO DALIS</t>
  </si>
  <si>
    <t>DARBŲ KIEKIŲ ŽINIARAŠTIS NR. 91 – PASIRENGIMO STATYBAI IR STATYBOS DARBŲ ORGANIZAVIMO DALIS. Sąnaudų kiekių žiniaraštis (Laikinieji pravažiavimo keliai tranzitiniam eismui)</t>
  </si>
  <si>
    <t>DARBŲ KIEKIŲ ŽINIARAŠTIS NR. 92 – PARENGIAMOSIOS PRIEMONĖS</t>
  </si>
  <si>
    <t>Žemės sankasos ir griovių šlaitų planiravimas mechanizuotai</t>
  </si>
  <si>
    <t>Sankasos įrengimas - grunto kasimas ekskavatoriais sąvartoje, pakrovimas į savivarčius, pervežimas Rangovo pasirinktu atstumu, paskleidimas ir sutankinimas</t>
  </si>
  <si>
    <t>Paviršinio vandens nuvedimo latako su grotelėmis įrengimas (įrengiamas pėsčiųjų tako konstrukcijoje, grotelių paviršius -  asfalto dangos lygyje)</t>
  </si>
  <si>
    <t>II gr. grunto kasimas 0,25 m3 k.t. ekskavatoriais iškasoje, pakrovimas į savivarčius, pervežimas rangovo pasirinktu atstumu ir paskleidimas</t>
  </si>
  <si>
    <t xml:space="preserve">30 cm min. storio skaldos pagrindo sluoksnio (SPS) iš nesurištojo mišinio įrengimas </t>
  </si>
  <si>
    <t>Granitinių pažemintų gatvės bordiūrų su nuožulnia viršutine dalimi 100.22.15 cm įrengimas</t>
  </si>
  <si>
    <t>Betoninių gatvės bordiūrų 100.30.15 cm įrengimas</t>
  </si>
  <si>
    <t>Nesurištosios trinkelių dangos iš 10 cm storio tašyto gamtinio akmens trinkelių įrengimas</t>
  </si>
  <si>
    <t>Taktilinio dėmesio nukreipiančio paviršiaus įrengimas</t>
  </si>
  <si>
    <t>Kelio ženklų (Nr.201) skydų montavimas prie vienstiebių atramų</t>
  </si>
  <si>
    <t>Kelio ženklų (Nr.413) skydų  montavimas prie vienstiebių atramų</t>
  </si>
  <si>
    <t>Kelio ženklų (Nr.703) skydų  montavimas prie vienstiebių atramų</t>
  </si>
  <si>
    <t>Kelio ženklų (Nr.806) skydų  montavimas prie vienstiebių atramų</t>
  </si>
  <si>
    <t>Kelio ženklų (Nr.550) skydų  montavimas prie dvistiebių atramų</t>
  </si>
  <si>
    <t>Kelio ženklų (Nr.551) skydų  montavimas prie dvistiebių atramų</t>
  </si>
  <si>
    <t>Kelio ženklų (Nr.403) skydų  montavimas prie vienstiebių atramų</t>
  </si>
  <si>
    <t>54 cm min. storio šalčiui nejautrių medžiagų sluoksnio (AŠAS) įrengimas</t>
  </si>
  <si>
    <t>29 cm min. storio šalčiui nejautrių medžiagų sluoksnio (ŠNS) įrengimas</t>
  </si>
  <si>
    <t>14 cm storio asfalto pagrindo sluoksnio iš asfalto mišinio AC 22 PS įrengimas</t>
  </si>
  <si>
    <t>9 cm storio asfalto apatinio sluoksnio iš asfalto mišinio AC 16 AS įrengimas</t>
  </si>
  <si>
    <t>39 cm min. storio šalčiui nejautrių medžiagų sluoksnio (AŠAS) įrengimas</t>
  </si>
  <si>
    <t xml:space="preserve">Grunto kasimas ekskavatoriais sąvartoje, pakrovimas į savivarčius, pervežimas Rangovo pasirinktu atstumu, paskleidimas ir sutankinimas </t>
  </si>
  <si>
    <t>64 cm min. storio šalčiui nejautrių medžiagų sluoksnio (AŠAS) įrengimas</t>
  </si>
  <si>
    <t>35 cm min. storio šalčiui nejautrių medžiagų sluoksnio (ŠNS) įrengimas</t>
  </si>
  <si>
    <t>18 cm storio asfalto pagrindo sluoksnio iš asfalto mišinio AC 22 PS įrengimas</t>
  </si>
  <si>
    <t>45 cm min. storio šalčiui nejautrių medžiagų sluoksnio (AŠAS) įrengimas</t>
  </si>
  <si>
    <t>II gr. grunto kasimas karjere, pakrovimas į savivarčius, atvežimas Rangovo pasirinktu atstumu, paskleidimas ir sutankinimas (papildomas gruntas sankasos įrengimui</t>
  </si>
  <si>
    <t>24 cm min. storio šalčiui nejautrių medžiagų sluoksnio (ŠNS) įrengimas</t>
  </si>
  <si>
    <t>Kelio ženklų (Nr.605) skydų  montavimas prie dvistiebių atramų</t>
  </si>
  <si>
    <t>Kelio ženklų (Nr.304) skydų  montavimas prie vienstiebių atramų</t>
  </si>
  <si>
    <t>Kelio ženklų (Nr.402) skydų  montavimas prie vienstiebių atramų</t>
  </si>
  <si>
    <t>Kelio ženklų (Nr.812) skydų  montavimas prie vienstiebių atramų</t>
  </si>
  <si>
    <t>Kelio ženklų (Nr.815) skydų  montavimas prie vienstiebių atramų</t>
  </si>
  <si>
    <t>1. Sąnaudų kiekių žiniaraštis. Tinkamos išlaidos</t>
  </si>
  <si>
    <t>Drenažo rinktuvų iš PVC299,6(315x7,7) mm neperforuotų beslėgių movinių vamzdžių N (SN4) klasė įrengimas priemolio grunte iki 2 m gylio vienkaušiu ekskavatoriumi</t>
  </si>
  <si>
    <t>Drenažo rinktuvų iš PVC380,4(400x9,8) mm neperforuotų beslėgių movinių vamzdžių N (SN4) klasė įrengimas priemolio grunte iki 2 m gylio vienkaušiu ekskavatoriumi</t>
  </si>
  <si>
    <t>Drenažo rinktuvų iš PVC380,4(400x9,8) mm neperforuotų beslėgių movinių vamzdžių N (SN4) klasė įrengimas priemolio grunte iki 3 m gylio vienkaušiu ekskavatoriumi</t>
  </si>
  <si>
    <t>Drenažo rinktuvų iš PVC475,6 (500x12,2) mm neperforuotų beslėgių movinių vamzdžių N (SN4) klasė įrengimas priemolio grunte iki 2 m gylio vienkaušiu ekskavatoriumi</t>
  </si>
  <si>
    <t>Drenažo rinktuvų iš PVC103,6(110x3,2) mm neperforuotų beslėgių movinių vamzdžių S klasės (SN8) įrengimas priemolio grunte iki 3 m gylio vienkaušiu ekskavatoriumi</t>
  </si>
  <si>
    <t>Drenažo rinktuvų iš PVC188,2(200x5,9) mm neperforuotų beslėgių movinių vamzdžių N (SN4) klasė įrengimas priemolio grunte iki 2 m gylio vienkaušiu ekskavatoriumi</t>
  </si>
  <si>
    <t>Drenažo rinktuvų iš PVC92/80 mm vamzdžių su geotekstilės filtru įrengimas vienkaušiu ekskavatoriumi priemolio grunte iki 2 m gylio (6486 m):
Atšaka-balnas 80/50 mm - 194 vnt.;
Atšaka-balnas 80/75 mm - 6 vnt.</t>
  </si>
  <si>
    <t>Drenažo rinktuvų iš PVC92/80 mm polietileninių vamzdžių su geotekstilės filtru įrengimas vienkaušiu ekskavatoriumi priemolio grunte iki 3 m gylio</t>
  </si>
  <si>
    <t>Drenažo rinktuvų iš PVC126/113 mm vamzdžių su geotekstilės filtru įrengimas vienkaušiu ekskavatoriumi priemolio grunte iki 2 m gylio (1166 m):
Atšaka-balnas 113/50 mm - 27 vnt.</t>
  </si>
  <si>
    <t>Drenažo rinktuvų iš PVC126/113 mm polietileninių vamzdžių su geotekstilės filtru įrengimas vienkaušiu ekskavatoriumi priemolio grunte iki 3 m gylio</t>
  </si>
  <si>
    <t>Drenažo rinktuvų iš PVC160/145 mm vamzdžių su geotekstilės filtru įrengimas vienkaušiu ekskavatoriumi priemolio grunte iki 2 m gylio (348 m):
Atšaka-balnas 145/50 mm - 10 vnt.</t>
  </si>
  <si>
    <t>Drenažo rinktuvų iš PVC160/145 mm polietileninių vamzdžių su geotekstilės filtru įrengimas vienkaušiu ekskavatoriumi priemolio grunte iki 3 m gylio</t>
  </si>
  <si>
    <t>Drenažo rinktuvų iš PVC200/180 mm vamzdžių su geotekstilės filtru įrengimas vienkaušiu ekskavatoriumi priemolio grunte iki 2 m gylio (255 m):
Atšaka-balnas 180/50 mm - 8 vnt.</t>
  </si>
  <si>
    <t>Drenažo rinktuvų iš PVC200/180 mm vamzdžių su geotekstilės filtru įrengimas vienkaušiu ekskavatoriumi priemolio grunte iki 3 m gylio (331 m):
Atšaka-balnas 180/50 mm - 15 vnt.</t>
  </si>
  <si>
    <t>Drenažo rinktuvų iš PE 237/200 mm vidinio skersmens gofruotų perforuotų vamzdžių įrengimas vienkaušiu ekskavatoriumi priemolio grunte iki 2 m gylio (305 m):
Atšaka-balnas 200/50mm - 2 vnt.;
Atšaka-balnas 200/75 mm - 1 vnt.</t>
  </si>
  <si>
    <t>Drenažo sausintuvų įrengimas iš PVC50 mm vidaus skersmens gofruotų perforuotų vamzdžių  su geotekstilės filtru priemolio grunte vienkaušiu ekskavatoriumi (2682 m):
Atšaka-balnas 50/50 mm - 68 vnt.</t>
  </si>
  <si>
    <t xml:space="preserve">PE100 PN10 D90 mm vamzdžių prastūmimas po keliais </t>
  </si>
  <si>
    <t xml:space="preserve">PE100 PN10 D110 mm vamzdžių prastūmimas po keliais </t>
  </si>
  <si>
    <t>PE100 PN10 D125 mm vamzdžių prastūmimas po keliais</t>
  </si>
  <si>
    <t xml:space="preserve">PE100 PN10 D140 mm vamzdžių prastūmimas po keliais </t>
  </si>
  <si>
    <t xml:space="preserve">PE100 PN10 D160 mm vamzdžių prastūmimas po keliais </t>
  </si>
  <si>
    <t xml:space="preserve">PE100 PN10 D200 mm vamzdžių prastūmimas po keliais </t>
  </si>
  <si>
    <t xml:space="preserve">PE100 PN10 D225 mm vamzdžių prastūmimas po keliais </t>
  </si>
  <si>
    <t xml:space="preserve">PE100 PN10 D250 mm vamzdžių prastūmimas po keliais </t>
  </si>
  <si>
    <t xml:space="preserve">PE100 PN10 D280 mm vamzdžių prastūmimas po keliais </t>
  </si>
  <si>
    <t xml:space="preserve">PE100 PN10 D355 mm vamzdžių prastūmimas po keliais </t>
  </si>
  <si>
    <t xml:space="preserve">PE100 PN10 D450 mm vamzdžių prastūmimas po keliais </t>
  </si>
  <si>
    <t xml:space="preserve">PE100 PN10 D500 mm vamzdžių prastūmimas po keliais </t>
  </si>
  <si>
    <t xml:space="preserve">PE100 PN10 D560 mm vamzdžių prastūmimas po keliais </t>
  </si>
  <si>
    <t xml:space="preserve">Dėklų rinktuvams įrengimas iš lygių, neperforuotų, beslėgių PVC 152,0(160x4,0) mm N (SN4) klasės vamzdžių </t>
  </si>
  <si>
    <t xml:space="preserve">Dėklų rinktuvams įrengimas iš lygių, neperforuotų, beslėgių PVC 237,6(250x6,2) mm N (SN4) klasės vamzdžių </t>
  </si>
  <si>
    <t xml:space="preserve">Dėklų rinktuvams įrengimas iš lygių, neperforuotų, beslėgių PVC 299,6(315x7,7) mm N (SN4) klasės vamzdžių </t>
  </si>
  <si>
    <t>1.48</t>
  </si>
  <si>
    <t xml:space="preserve">Gelžbetoninio šulinio ŠP-4 įrengimas </t>
  </si>
  <si>
    <t xml:space="preserve">Gelžbetoninio šulinio ŠP-6 įrengimas </t>
  </si>
  <si>
    <t>Paviršinio vandens nuleistuvo F-5-1 įrengimas pakelės griovyje</t>
  </si>
  <si>
    <t>1.49</t>
  </si>
  <si>
    <t>Paviršinio vandens nuleistuvo F-5-1 įrengimas prie pralaidos</t>
  </si>
  <si>
    <t xml:space="preserve">Paviršinio vandens nuleistuvo F-10 įrengimas </t>
  </si>
  <si>
    <t>1.50</t>
  </si>
  <si>
    <t>1.51</t>
  </si>
  <si>
    <t>Esamo vandens nuleistuvo griovyje F-5-1 perstatymas (panaudojant esamas medžiagas)</t>
  </si>
  <si>
    <t>1.52</t>
  </si>
  <si>
    <t>1.53</t>
  </si>
  <si>
    <t>1.54</t>
  </si>
  <si>
    <t>1.55</t>
  </si>
  <si>
    <t>1.56</t>
  </si>
  <si>
    <t>300-500 mm skersmens polietileninių drenažo žiočių įrengimas (griovio šonas)</t>
  </si>
  <si>
    <t>1.57</t>
  </si>
  <si>
    <t>Esamų keraminių d300 mm drenažo sausintuvų prijungimas prie naujų rinktuvų, kai ΔH&lt;10 cm</t>
  </si>
  <si>
    <t>1.58</t>
  </si>
  <si>
    <t>1.59</t>
  </si>
  <si>
    <t>1.60</t>
  </si>
  <si>
    <t>1.61</t>
  </si>
  <si>
    <t>1.62</t>
  </si>
  <si>
    <t>1.63</t>
  </si>
  <si>
    <t>1.64</t>
  </si>
  <si>
    <t>1.65</t>
  </si>
  <si>
    <t>1.66</t>
  </si>
  <si>
    <t>1.67</t>
  </si>
  <si>
    <t>1.68</t>
  </si>
  <si>
    <t>1.69</t>
  </si>
  <si>
    <t xml:space="preserve">Esamų g/b nuleistuvų ir šulinių demontavimas </t>
  </si>
  <si>
    <t>1.70</t>
  </si>
  <si>
    <t>Gelžbetoninio laužo išvežimas rangovo pasirinktu atstumu</t>
  </si>
  <si>
    <t>1.71</t>
  </si>
  <si>
    <t>1.72</t>
  </si>
  <si>
    <t>Asbestcementinių konstrukcijų, kai elemento svoris iki 2 t, demontavimas (vamzdynai d300 mm) ir pakrovimas į transporto priemones vienkaušiais ekskavatoriais</t>
  </si>
  <si>
    <t>1.73</t>
  </si>
  <si>
    <t>Asbestcementinio laužo išvežimas rangovo pasirinktu atstumu</t>
  </si>
  <si>
    <t>2. Sąnaudų kiekių žiniaraštis. Neinkamos išlaidos</t>
  </si>
  <si>
    <t>IŠ VISO ŽINIARAŠTYJE 81, EUR BE PVM</t>
  </si>
  <si>
    <t>IŠ VISO ŽINIARAŠTYJE 3, EUR BE PVM</t>
  </si>
  <si>
    <t>IŠ VISO ŽINIARAŠTYJE 10, EUR BE PVM</t>
  </si>
  <si>
    <t>IŠ VISO ŽINIARAŠTYJE 11, EUR BE PVM</t>
  </si>
  <si>
    <t>IŠ VISO ŽINIARAŠTYJE 12, EUR BE PVM</t>
  </si>
  <si>
    <t>IŠ VISO ŽINIARAŠTYJE 13, EUR BE PVM</t>
  </si>
  <si>
    <t>IŠ VISO ŽINIARAŠTYJE 14, EUR BE PVM</t>
  </si>
  <si>
    <t>IŠ VISO ŽINIARAŠTYJE 15, EUR BE PVM</t>
  </si>
  <si>
    <t>IŠ VISO ŽINIARAŠTYJE 16, EUR BE PVM</t>
  </si>
  <si>
    <t>IŠ VISO ŽINIARAŠTYJE 17, EUR BE PVM</t>
  </si>
  <si>
    <t>IŠ VISO ŽINIARAŠTYJE 18, EUR BE PVM</t>
  </si>
  <si>
    <t>IŠ VISO ŽINIARAŠTYJE 19, EUR BE PVM</t>
  </si>
  <si>
    <t>IŠ VISO ŽINIARAŠTYJE 20, EUR BE PVM</t>
  </si>
  <si>
    <t>IŠ VISO ŽINIARAŠTYJE 21, EUR BE PVM</t>
  </si>
  <si>
    <t>IŠ VISO ŽINIARAŠTYJE 22, EUR BE PVM</t>
  </si>
  <si>
    <t>IŠ VISO ŽINIARAŠTYJE 23, EUR BE PVM</t>
  </si>
  <si>
    <t>IŠ VISO ŽINIARAŠTYJE 24, EUR BE PVM</t>
  </si>
  <si>
    <t>IŠ VISO ŽINIARAŠTYJE 25, EUR BE PVM</t>
  </si>
  <si>
    <t>IŠ VISO ŽINIARAŠTYJE 26, EUR BE PVM</t>
  </si>
  <si>
    <t>IŠ VISO ŽINIARAŠTYJE 27, EUR BE PVM</t>
  </si>
  <si>
    <t>IŠ VISO ŽINIARAŠTYJE 30, EUR BE PVM</t>
  </si>
  <si>
    <t>IŠ VISO ŽINIARAŠTYJE 41, EUR BE PVM</t>
  </si>
  <si>
    <t>IŠ VISO ŽINIARAŠTYJE 42, EUR BE PVM</t>
  </si>
  <si>
    <t>IŠ VISO ŽINIARAŠTYJE 43, EUR BE PVM</t>
  </si>
  <si>
    <t>IŠ VISO ŽINIARAŠTYJE 44, EUR BE PVM</t>
  </si>
  <si>
    <t>IŠ VISO ŽINIARAŠTYJE 45, EUR BE PVM</t>
  </si>
  <si>
    <t>IŠ VISO ŽINIARAŠTYJE 46, EUR BE PVM</t>
  </si>
  <si>
    <t>IŠ VISO ŽINIARAŠTYJE 47, EUR BE PVM</t>
  </si>
  <si>
    <t>IŠ VISO ŽINIARAŠTYJE 48, EUR BE PVM</t>
  </si>
  <si>
    <t>IŠ VISO ŽINIARAŠTYJE 49, EUR BE PVM</t>
  </si>
  <si>
    <t>IŠ VISO ŽINIARAŠTYJE 50, EUR BE PVM</t>
  </si>
  <si>
    <t>IŠ VISO ŽINIARAŠTYJE 51, EUR BE PVM</t>
  </si>
  <si>
    <t>IŠ VISO ŽINIARAŠTYJE 52, EUR BE PVM</t>
  </si>
  <si>
    <t>IŠ VISO ŽINIARAŠTYJE 53, EUR BE PVM</t>
  </si>
  <si>
    <t>IŠ VISO ŽINIARAŠTYJE 54, EUR BE PVM</t>
  </si>
  <si>
    <t>IŠ VISO ŽINIARAŠTYJE 55, EUR BE PVM</t>
  </si>
  <si>
    <t>IŠ VISO ŽINIARAŠTYJE 56, EUR BE PVM</t>
  </si>
  <si>
    <t>IŠ VISO ŽINIARAŠTYJE 57, EUR BE PVM</t>
  </si>
  <si>
    <t>IŠ VISO ŽINIARAŠTYJE 58, EUR BE PVM</t>
  </si>
  <si>
    <t>IŠ VISO ŽINIARAŠTYJE 59, EUR BE PVM</t>
  </si>
  <si>
    <t>IŠ VISO ŽINIARAŠTYJE 60, EUR BE PVM</t>
  </si>
  <si>
    <t>IŠ VISO ŽINIARAŠTYJE 61, EUR BE PVM</t>
  </si>
  <si>
    <t>IŠ VISO ŽINIARAŠTYJE 62, EUR BE PVM</t>
  </si>
  <si>
    <t>IŠ VISO ŽINIARAŠTYJE 63, EUR BE PVM</t>
  </si>
  <si>
    <t>IŠ VISO ŽINIARAŠTYJE 64, EUR BE PVM</t>
  </si>
  <si>
    <t>IŠ VISO ŽINIARAŠTYJE 65, EUR BE PVM</t>
  </si>
  <si>
    <t>IŠ VISO ŽINIARAŠTYJE 66, EUR BE PVM</t>
  </si>
  <si>
    <t>IŠ VISO ŽINIARAŠTYJE 67, EUR BE PVM</t>
  </si>
  <si>
    <t>IŠ VISO ŽINIARAŠTYJE 68, EUR BE PVM</t>
  </si>
  <si>
    <t>IŠ VISO ŽINIARAŠTYJE 69, EUR BE PVM</t>
  </si>
  <si>
    <t>IŠ VISO ŽINIARAŠTYJE 70, EUR BE PVM</t>
  </si>
  <si>
    <t>IŠ VISO ŽINIARAŠTYJE 71, EUR BE PVM</t>
  </si>
  <si>
    <t>IŠ VISO ŽINIARAŠTYJE 72, EUR BE PVM</t>
  </si>
  <si>
    <t>IŠ VISO ŽINIARAŠTYJE 73, EUR BE PVM</t>
  </si>
  <si>
    <t>IŠ VISO ŽINIARAŠTYJE 74, EUR BE PVM</t>
  </si>
  <si>
    <t>IŠ VISO ŽINIARAŠTYJE 75, EUR BE PVM</t>
  </si>
  <si>
    <t>IŠ VISO ŽINIARAŠTYJE 76, EUR BE PVM</t>
  </si>
  <si>
    <t>IŠ VISO ŽINIARAŠTYJE 77, EUR BE PVM</t>
  </si>
  <si>
    <t>IŠ VISO ŽINIARAŠTYJE 78, EUR BE PVM</t>
  </si>
  <si>
    <t>IŠ VISO ŽINIARAŠTYJE 79, EUR BE PVM</t>
  </si>
  <si>
    <t>IŠ VISO ŽINIARAŠTYJE 80, EUR BE PVM</t>
  </si>
  <si>
    <t>IŠ VISO ŽINIARAŠTYJE 82, EUR BE PVM</t>
  </si>
  <si>
    <t>IŠ VISO ŽINIARAŠTYJE 83, EUR BE PVM</t>
  </si>
  <si>
    <t>IŠ VISO ŽINIARAŠTYJE 84, EUR BE PVM</t>
  </si>
  <si>
    <t>IŠ VISO ŽINIARAŠTYJE 85, EUR BE PVM</t>
  </si>
  <si>
    <t>IŠ VISO ŽINIARAŠTYJE 86, EUR BE PVM</t>
  </si>
  <si>
    <t>IŠ VISO ŽINIARAŠTYJE 87, EUR BE PVM</t>
  </si>
  <si>
    <t>IŠ VISO ŽINIARAŠTYJE 88, EUR BE PVM</t>
  </si>
  <si>
    <t>IŠ VISO ŽINIARAŠTYJE 89, EUR BE PVM</t>
  </si>
  <si>
    <t>IŠ VISO ŽINIARAŠTYJE 90, EUR BE PVM</t>
  </si>
  <si>
    <t>IŠ VISO ŽINIARAŠTYJE 91, EUR BE PVM</t>
  </si>
  <si>
    <t>IŠ VISO ŽINIARAŠTYJE 92, EUR BE PVM</t>
  </si>
  <si>
    <t>Drenažo rinktuvų iš PVC92/80 mm polietileninių vamzdžių su geotekstilės filtru įrengimas vienkaušiu ekskavatoriumi priemolio grunte iki 2 m gylio</t>
  </si>
  <si>
    <t>Drenažo rinktuvų iš PVC126/113 mm polietileninių vamzdžių su geotekstilės filtru įrengimas vienkaušiu ekskavatoriumi priemolio grunte iki 2 m gylio</t>
  </si>
  <si>
    <t>Drenažo rinktuvų iš PVC200/180 mm polietileninių vamzdžių su geotekstilės filtru įrengimas vienkaušiu ekskavatoriumi priemolio grunte iki 2 m gylio</t>
  </si>
  <si>
    <t>Drenažo rinktuvų iš PE 237/200 mm vidinio skersmens gofruotų perforuotų vamzdžių įrengimas vienkaušiu ekskavatoriumi priemolio grunte iki 2 m gylio</t>
  </si>
  <si>
    <t>Drenažo sausintuvų įrengimas iš PVC50 mm vidaus skersmens gofruotų perforuotų vamzdžių  su geotekstilės filtru priemolio grunte vienkaušiu ekskavatoriumi</t>
  </si>
  <si>
    <t>Drenažo rinktuvų iš PVC475,6 (500x12,2) mm neperforuotų beslėgių movinių vamzdžių N (SN4) klasė įrengimas priemolio grunte iki 3 m gylio vienkaušiu ekskavatoriumi</t>
  </si>
  <si>
    <t>Gelžbetoninio šulinio ŠP-3 įrengimas</t>
  </si>
  <si>
    <t>Gelžbetoninio šulinio ŠP-6 įrengimas</t>
  </si>
  <si>
    <t>250 mm skersmens polietileninių drenažo žiočių įrengimas (griovio galas)</t>
  </si>
  <si>
    <t xml:space="preserve">Pažeistų plotų išlyginimas ir apsėjimas mechanizuotai </t>
  </si>
  <si>
    <t xml:space="preserve">Griovio valymas vienkaušiu ekskavatoriumi su 0.3-0.4 m3 talpos kaušu II gr.grunte, kai sąnašų storis virš 0,4 m  </t>
  </si>
  <si>
    <t xml:space="preserve">Drenažo linijų ieškojimas vienkaušiais ekskavatoriais </t>
  </si>
  <si>
    <t>Iškasto ir supilto II gr. grunto sklaidymas buldozeriais</t>
  </si>
  <si>
    <t>Grunto  kasimas ekskavatoriais sąvartoje, pakrovimas į savivarčius, išvežimas Rangovo pasirinktu atstumu ir paskleidimas (į išlykius)</t>
  </si>
  <si>
    <t>Pralaidų vamzdžių išardymui tranšėjų kasimas 0,65 m3 k.t. ekskavatoriais, pakrovimas į savivarčius, išvežimas rangovo pasirinktu atstumu ir paskleidimas</t>
  </si>
  <si>
    <t>Gelžbetoninių pralaidų antgalių išardymas</t>
  </si>
  <si>
    <t>Išardytų betono ir gelžbetonio laužo pakrovimas mechanizuotai į savivarčius ir išvežimas rangovo pasirinktu atstumu</t>
  </si>
  <si>
    <t>Metalinių vandens pralaidų Ø1,00 m ant natūralių pamatų įrengimas (1 vnt.)
- metalinė pralaida Ø1,00 m - 16,5 m;
- geotekstilė - 172,65 m2;
- geomembrana - 14,8 m2;
- smėlis - 19,05 m3.</t>
  </si>
  <si>
    <t>Vandens pralaidos antgalių sutvirtinimas blokais P-1 (netipinis tvirtinimas)
 - blokai P-1 - 7,0 m2;
 - skalda fr. 22/32, h=0,10 m - 0,7 m3;
 - monolitinis betonas C25/30 - 0,084 m3;
 - cementinis skiedinys S15 - 0,14 m3.</t>
  </si>
  <si>
    <t>Asfaltbetonio dangos briaunų pagruntavimas bitumo mase</t>
  </si>
  <si>
    <t>6 cm storio asfaltbetonio pagrindo-dangos įrengimas iš mišinio AC 16 PD (visoms nuovažoms)</t>
  </si>
  <si>
    <t>9 cm storio asfaltbetonio viršutinio sluoksnio iš mišinio AC 16 AS įrengimas</t>
  </si>
  <si>
    <t>3 cm storio asfalto viršutinio sluoksnio iš mišinio SMA 8 S įrengimas</t>
  </si>
  <si>
    <t>Supaprastinto tipo pradinių/galinių komponentų (L=4 m) įrengimas prie vienpusių metalinių barjerų N2; W4; A</t>
  </si>
  <si>
    <t>Supaprastinto tipo pradinių/galinių komponentų (L=4 m) įrengimas prie vienpusių metalinių barjerų H2; W4; A</t>
  </si>
  <si>
    <t>Supaprastinto tipo pradinių/galinių komponentų (L=12 m) įrengimas prie vienpusių metalinių barjerų H2; W4; A</t>
  </si>
  <si>
    <t>Kelio ženklų tristiebių metalinių atramų su paramsčiais išardymas</t>
  </si>
  <si>
    <t>Plastmasinių pralaidų išardymas ir išvežimas (nuovažose, 21 vnt.) (žiūrėti žiniaraščio priedą dėl išvežimo)</t>
  </si>
  <si>
    <t>Gelžbetoninių pralaidų išardymas (nuovažose, 30 vnt.)</t>
  </si>
  <si>
    <t>Betoninių kelio bortų ant betono pagrindo išardymas (1350 m)</t>
  </si>
  <si>
    <t>Betoninių vejos bortų ant betono pagrindo išardymas (534 m)</t>
  </si>
  <si>
    <t>Esamos g/b tvoros išardymas (108 m)</t>
  </si>
  <si>
    <t xml:space="preserve">Dangos iš betoninių plytelių išardymas </t>
  </si>
  <si>
    <t>Dangos iš betoninių plokščių išardymas</t>
  </si>
  <si>
    <t>Esamų inžinerinių tinklų g/b šulinėlių išardymas (6 vnt.)</t>
  </si>
  <si>
    <t>Grindinio dangos ardymas</t>
  </si>
  <si>
    <t>Grįžtamosios medžiagos (grindinio akmenys, kuris atitenka rangovui) įkainis 40,5 Eur/m3 (sąmatoje įvertinamas su minuso ženklu)</t>
  </si>
  <si>
    <t>Suolų išardymas (autobusų stotelėse)</t>
  </si>
  <si>
    <t>Grįžtamosios medžiagos (skalda, kuri atitenka rangovui) įkainis 7,5 Eur/m3 (sąmatoje įvertinamas su minuso ženklu)</t>
  </si>
  <si>
    <t>Esamos santvaros metalinės dalies išardymas, pakrovimas mechanizuotai į savivarčius ir išvežimas rangovo pasirinktu atstumu (santvara išardoma, išsaugoma ir darbų pabaigoje perstatoma)</t>
  </si>
  <si>
    <t>Esamų santvarų metalinės konstrukcijos išardymas</t>
  </si>
  <si>
    <t>Esamų santvarų g/b pamatų išardymas, pakrovimas mechanizuotai į savivarčius ir išvežimasrangovo pasirinktu atstumu (4 vnt.)</t>
  </si>
  <si>
    <t>Esamų metalinių gabarito vartų išardymas</t>
  </si>
  <si>
    <t>Esamų metalinių gabarito vartų g/b pamatų išardymas, pakrovimas mechanizuotai į savivarčius ir išvežimas rangovo pasirinktu atstumu (2 vnt.)</t>
  </si>
  <si>
    <t>Esamų geležinkelio vartų išardymas ir perstatymas</t>
  </si>
  <si>
    <t>Esamų inžinerinių tinklų demontavimas (kelio drenažas, lietaus nuotekų tinklai, vandentiekis...) (įskaitant žemės darbus)</t>
  </si>
  <si>
    <t>Gelžbetoninio šulinio paaukštinimas gelžbetoniniais Ø0,7 m žiedais su lipynėmis ir šulinio liuko sumontavimas į projektinę padėtį</t>
  </si>
  <si>
    <t>2. Laikinojo eismo organizavimo kelio ruožo pabaigoje išardymas (laikinasis kelias ruožo 72,50-79,00 km pradžioje)</t>
  </si>
  <si>
    <t>Metalinių pralaidų išardymas ir išvežimas (1 vnt.)</t>
  </si>
  <si>
    <t>II gr. grunto kasimas ir perstūmimas buldozeriais (žemės sankasos įrengimas)</t>
  </si>
  <si>
    <t>Pakelės griovių tvirtinimas P-1 betoniniais blokais</t>
  </si>
  <si>
    <t>Betoninių latakų (1000x500x240 mm) įrengimas ant betono pagrindo</t>
  </si>
  <si>
    <t>Betoninių latakų (2980x630x440 mm) įrengimas ant betono pagrindo</t>
  </si>
  <si>
    <t>I gr. grunto kasimas ekskavatoriais sąvartoje, pakrovimas į savivarčius, atvežimas iki Rangovo pasirinktu atstumu, paskleidimas ir sutankinimas (gruntas iškasto silpno grunto tranšėjos užpylimui)</t>
  </si>
  <si>
    <t>II gr. grunto kasimas karjere, pakrovimas į savivarčius, atvežimas iki Rangovo pasirinktu atstumu, paskleidimas ir sutankinimas (papildomas gruntas iškasto silpno grunto tranšėjos užpylimui)</t>
  </si>
  <si>
    <t>Grunto kasimas ekskavatoriais sąvartoje, pakrovimas į savivarčius, pervežimas Rangovo pasirinktu atstumu, paskleidimas ir sutankinimas (panaudojamas išardytas stabilizuoto kelio dangos konstrukcijos pagrindo sluoksnis)</t>
  </si>
  <si>
    <t>II gr. grunto kasimas karjere, pakrovimas į savivarčius, atvežimas Rangovo pasirinktu atstumu, paskleidimas ir sutankinimas (papildomas gruntas skiriamosios juostos užpylimui)</t>
  </si>
  <si>
    <t>Dirvožemio kasimas ekskavatoriais, pakrovimas į savivarčius ir atvežimas Rangovo pasirinktu atstumu</t>
  </si>
  <si>
    <t>6. Žemės darbai. Esamų kelių dalies (jungiamųjų kelių, Nr. 2609 ir jungčių) ardymas ir teritorijos sutvarkymas</t>
  </si>
  <si>
    <t>Plastikinės Ø1,00 m vandens pralaidos įrengimas (kanalizuojamas griovys tarp pagrindinio kelio ir žiedinės sankryžos Nr.1) (1 vnt.):
- plastikinė pralaida Ø1,00 m - 25,7 m;
- geotekstilė - 277 m2;
- geomembrana - 9,6 m2;
- smėlis - 17 m3.</t>
  </si>
  <si>
    <t>Metalinės Ø1,00 m vandens pralaidos įrengimas (esamame melioracijos griovyje, tarp AP15 ir JK22 kelių) (1 vnt.):
- metalinė pralaida Ø1,00 m - 14 m;
- geotekstilė - 154 m2;
- geomembrana - 14,8 m2;
- smėlis - 19 m3.</t>
  </si>
  <si>
    <t>Metalinės Ø1,20 m vandens pralaidos įrengimas (esamame melioracijos griovyje, tarp AP13 ir JK22 kelių) (1 vnt.):
- metalinė pralaida Ø1,20 m - 14 m;
- geotekstilė - 170 m2;
- geomembrana - 15,6 m2;
- smėlis - 21 m3.</t>
  </si>
  <si>
    <t>Metalinės Ø2,00 m vandens pralaidos įrengimas (melioracijos griovyje) (1 vnt.):
- metalinė pralaida Ø2,00 m - 15 m;
- gežbetoniniai atraminiai blokai AB-2 - 2 vnt.;
- geotekstilė - 296 m2;
- smėlis - 34 m3;
- monolitinis betonas C25/30 - 1,1 m3;
- skalda fr. 22/32 - 14 m2.</t>
  </si>
  <si>
    <t>Metalinių pralaidų įtekamojo antgalio sutvirtinimas betoniniais blokais P-1 prie pralaidų Ø1,0 m (1 vnt.)
- blokai P-1 - 38,5 m2;
- skalda fr. 22/32, h=0,10 m - 5,47 m3;
- monolitinis betonas C25/30, h=0,10 m - 13,08 m2;
- cementinis skiedinys S15 - 0,77 m3;
- tašeliai impregnuoti antiseptiku - 66 m.</t>
  </si>
  <si>
    <t>Metalinių pralaidų ištekamojo antgalio sutvirtinimas betoniniais blokais P-1 prie pralaidų Ø1,0 m (1 vnt.)
- blokai P-1 - 31,88 m2;
- skalda fr. 22/32, h=0,10 m - 4,02 m3;
- monolitinis betonas C25/30, h=0,10 m - 8,28 m2;
- cementinis skiedinys S15 - 0,51 m3;
- tašeliai impregnuoti antiseptiku - 56 m.</t>
  </si>
  <si>
    <t>Metalinių pralaidų įtekamojo antgalio sutvirtinimas betoniniais blokais P-1 prie pralaidų Ø1,2 m (1 vnt.)
- blokai P-1 - 59,25 m2;
- skalda fr. 22/32, h=0,10 m - 7,73 m3;
- monolitinis betonas C25/30, h=0,10 m - 13,6 m2;
- cementinis skiedinys S15 - 1,18 m3;
- tašeliai impregnuoti antiseptiku - 92 m.</t>
  </si>
  <si>
    <t>Metalinių pralaidų ištekamojo antgalio sutvirtinimas betoniniais blokais P-1 prie pralaidų Ø1,2 m (1 vnt.)
- blokai P-1 - 42 m2;
- skalda fr. 22/32, h=0,10 m - 5,48 m3;
- monolitinis betonas C25/30, h=0,10 m - 11,03 m2;
- cementinis skiedinys S15 - 0,66 m3;
- tašeliai impregnuoti antiseptiku - 74 m.</t>
  </si>
  <si>
    <t>Metalinių pralaidų įtekamojo antgalio sutvirtinimas betoniniais blokais P-1 prie pralaidų Ø2,0 m (1 vnt.)
- blokai P-1 - 91,85 m2;
- skalda fr. 22/32, h=0,10 m - 11,87 m3;
- monolitinis betonas C25/30, h=0,10 m - 18,45 m2;
- cementinis skiedinys S15 - 1,84 m3;
- tašeliai impregnuoti antiseptiku - 114,4 m.</t>
  </si>
  <si>
    <t>Metalinių pralaidų ištekamojo antgalio sutvirtinimas betoniniais blokais P-1 prie pralaidų Ø2,0 m (1 vnt.)
- blokai P-1 - 63,99 m2;
- skalda fr. 22/32, h=0,10 m - 8,32 m3;
- monolitinis betonas C25/30, h=0,10 m - 16,16 m2;
- cementinis skiedinys S15 - 0,98 m3;
- tašeliai impregnuoti antiseptiku - 99 m.</t>
  </si>
  <si>
    <t>II gr. grunto kasimas karjere, pakrovimas į savivarčius, atvežimas rangovo pasirinktu atstumu, paskleidimas ir sutankinimas (gruntas pralaidų tranšėjų užpylimui)</t>
  </si>
  <si>
    <t>Gelžbetoninių pralaidų antgalių išardymas (38 vnt.)</t>
  </si>
  <si>
    <t>Plastmasinių pralaidų išardymas ir išvežimas rangovo pasirinktu atstumu (3 vnt.)</t>
  </si>
  <si>
    <t>Pralaidų tranšėjų užpylimas mechanizuotai gruntu ir sutankinimas</t>
  </si>
  <si>
    <t>Plastikinių apžiūros šulinėlių Ø315 mm įrengimas (10 vnt.)
 - plastikinis dugnas gofruotam vamzdžiui - 10 vnt.;
 - gofruotas plastikinis Ø315 mm vamzdis - 16 m;
 - betoninis kūgis gofruotam šuliniui Ø315 mm - 10 vnt.;
 - betoninis dangtis gofruotam šuliniui Ø315 mm - 10 vnt.</t>
  </si>
  <si>
    <t>Ištekamųjų drenažo antgalių sutvirtinimas betoniniais blokais B-6</t>
  </si>
  <si>
    <t>Betoninių blokų P-1 ant 10 cm storio skaldos fr. 22/32 pagrindo įrengimas, tarpus užtaisant betono skiediniu</t>
  </si>
  <si>
    <t>Ø1200 mm metalinių vandens pralaidų įrengimas (8 vnt.)</t>
  </si>
  <si>
    <t>Ø1400 mm metalinių vandens pralaidų įrengimas (1 vnt.)</t>
  </si>
  <si>
    <t>Ø2000 mm metalinių vandens pralaidų įrengimas (3 vnt.)</t>
  </si>
  <si>
    <t xml:space="preserve">10 cm storio skaldos fr. 22/32 sluoksnio įrengimas </t>
  </si>
  <si>
    <t>Gelžbetoninio atraminio bloko įrengimas</t>
  </si>
  <si>
    <t>9.35</t>
  </si>
  <si>
    <t>9.36</t>
  </si>
  <si>
    <t>9.37</t>
  </si>
  <si>
    <t>9.38</t>
  </si>
  <si>
    <t>9.39</t>
  </si>
  <si>
    <t>9.40</t>
  </si>
  <si>
    <t>9.41</t>
  </si>
  <si>
    <t>9.42</t>
  </si>
  <si>
    <t>9.43</t>
  </si>
  <si>
    <t>9.44</t>
  </si>
  <si>
    <t>10. Kelio dangos konstrukcija. I projektinės kelio dangos konstrukcijos variantas</t>
  </si>
  <si>
    <t>10. Kelio dangos konstrukcija. II projektinės kelio dangos konstrukcijos variantas</t>
  </si>
  <si>
    <t>11. Kelio apstatymas ir saugaus eismo organizavimas</t>
  </si>
  <si>
    <t>10.8</t>
  </si>
  <si>
    <t>10.9</t>
  </si>
  <si>
    <t>10.10</t>
  </si>
  <si>
    <t>10.11</t>
  </si>
  <si>
    <t>10.12</t>
  </si>
  <si>
    <t>10.13</t>
  </si>
  <si>
    <t>10.14</t>
  </si>
  <si>
    <t>10.15</t>
  </si>
  <si>
    <t>10.16</t>
  </si>
  <si>
    <t>10.17</t>
  </si>
  <si>
    <t>10.18</t>
  </si>
  <si>
    <t>10.19</t>
  </si>
  <si>
    <t>Kelio ženklų perstatymas ant dvistiebių atramų</t>
  </si>
  <si>
    <t>Kelio ženklų skydų permontavimas ant santvarų</t>
  </si>
  <si>
    <t>Kelio ženklų skydų montavimas prie šviestuvo atramų</t>
  </si>
  <si>
    <t>Kelio ženklų skydų montavimas prie santvarų/gembių</t>
  </si>
  <si>
    <t>Vienpusių metalinių barjerų H1, W2, A įrengimas</t>
  </si>
  <si>
    <t>Dvipusių metalinių barjerų H1, W3, A įrengimas</t>
  </si>
  <si>
    <t>11.20</t>
  </si>
  <si>
    <t>11.21</t>
  </si>
  <si>
    <t>11.22</t>
  </si>
  <si>
    <t>11.23</t>
  </si>
  <si>
    <t>11.24</t>
  </si>
  <si>
    <t>Supaprastinto tipo pradinių/galinių komponentų (L=4 m) įrengimas prie vienpusių metalinių barjerų H1, W2, A</t>
  </si>
  <si>
    <t>Supaprastinto tipo pradinių/galinių komponentų (L=4 m) įrengimas prie vienpusių metalinių barjerų H1, W4, A</t>
  </si>
  <si>
    <t>Supaprastinto tipo pradinių/galinių komponentų (L=4 m) įrengimas prie vienpusių metalinių barjerų H2, W3, A</t>
  </si>
  <si>
    <t>Supaprastinto tipo pradinių/galinių komponentų (L=4 m) įrengimas prie vienpusių metalinių barjerų H2, W4, A</t>
  </si>
  <si>
    <t>Supaprastinto tipo pradinių/galinių komponentų (L=4 m) įrengimas prie dvipusių metalinių barjerų H1, W3, A</t>
  </si>
  <si>
    <t>Supaprastinto tipo pradinių/galinių komponentų (L=12 m) įrengimas prie vienpusių metalinių barjerų H1, W3, A</t>
  </si>
  <si>
    <t>Supaprastinto tipo pradinių/galinių komponentų (L=12 m) įrengimas prie vienpusių metalinių barjerų H1, W4, A</t>
  </si>
  <si>
    <t>Supaprastinto tipo pradinių/galinių komponentų (L=12 m) įrengimas prie vienpusių metalinių barjerų H2, W3, A</t>
  </si>
  <si>
    <t>Supaprastinto tipo pradinių/galinių komponentų (L=12 m) įrengimas prie vienpusių metalinių barjerų H2, W4, A</t>
  </si>
  <si>
    <t>11.25</t>
  </si>
  <si>
    <t>11.26</t>
  </si>
  <si>
    <t>11.27</t>
  </si>
  <si>
    <t>11.28</t>
  </si>
  <si>
    <t>11.29</t>
  </si>
  <si>
    <t>11.30</t>
  </si>
  <si>
    <t>11.31</t>
  </si>
  <si>
    <t>11.32</t>
  </si>
  <si>
    <t>11.33</t>
  </si>
  <si>
    <t>11.34</t>
  </si>
  <si>
    <t>11.35</t>
  </si>
  <si>
    <t>11.36</t>
  </si>
  <si>
    <t>Smūgio slopintuvo A; Z2; D1 įrengimas</t>
  </si>
  <si>
    <t>Smūgio slopintuvo B; Z1; D1 įrengimas</t>
  </si>
  <si>
    <t>11.37</t>
  </si>
  <si>
    <t>11.38</t>
  </si>
  <si>
    <t>11.39</t>
  </si>
  <si>
    <t>Smūgio slopintuvo pamato įrengimas (2 vnt.)
- šalčiui nejautrus sluoksnis (h≥20 cm) - 8,1 m3;
- armatūra Ø8 mm - 198 kg;
- betonas C30/37 (h≥30 cm) - 8,8 m3.</t>
  </si>
  <si>
    <t>11.40</t>
  </si>
  <si>
    <t>11.41</t>
  </si>
  <si>
    <t>11.42</t>
  </si>
  <si>
    <t>11.43</t>
  </si>
  <si>
    <t>11.44</t>
  </si>
  <si>
    <t>11.45</t>
  </si>
  <si>
    <t>11.46</t>
  </si>
  <si>
    <t>11.47</t>
  </si>
  <si>
    <t>11.48</t>
  </si>
  <si>
    <t>11.49</t>
  </si>
  <si>
    <t>11.50</t>
  </si>
  <si>
    <t>Horizontaliojo barjero įrengimas</t>
  </si>
  <si>
    <t>Kanalizuoto griovio ties vienkrypčiais varteliais laukiniams gyvūnams įrengimas:
- Smėlio pagrindo įrengimas po pralaidomis - 20 m3
- Plastikinės Ø0,60 m vandens pralaidos įrengimas (9 vnt.) - 135 m
- II gr. grunto kasimas karjere, pakrovimas į savivarčius, atvežimas rangovo pasirinktu atstumu, paskleidimas ir sutankinimas (pralaidų tranšėjų užpylimas) - 474 m3
- Betoninių apykaklinių antgalių Ø0,60 m pralaidoms įrengimas - 18 vnt.
- Griovių dugno ir šlaitų ties pralaidų galais sutvirtinimas 10 cm storio skaldos mišiniu fr.22/56 - 39 m2.</t>
  </si>
  <si>
    <t>Kelio ženklų keturstiebių metalinių atramų išardymas</t>
  </si>
  <si>
    <t>II gr. grunto kasimas ir perstūmimas iki 30 m atstumu buldozeriais (žemės sankasos įrengimas)</t>
  </si>
  <si>
    <t>Betoninių latakų įrengimas ant betono pagrindo</t>
  </si>
  <si>
    <t xml:space="preserve">Betoninių latakų (šlaitiniai latakai) įrengimas ant betono pagrindo </t>
  </si>
  <si>
    <t>Iškasų ir pylimų viršaus sutankinimas</t>
  </si>
  <si>
    <t>Dirvožemio kasimas ekskavatoriais sąvartoje, pakrovimas į savivarčius, atvežimas Rangovo pasirinktu atstumu (dirvožemis šlaitų, griovio dugno ir pakelės plotų sutvirtinimui)</t>
  </si>
  <si>
    <t>2. Žemės darbai. Kanalizuoto griovio įrengimas</t>
  </si>
  <si>
    <t>Plastikinės Ø0,40 m vandens pralaidos įrengimas (1 vnt.)</t>
  </si>
  <si>
    <t>Plastikinės Ø0,60 m vandens pralaidos įrengimas (1 vnt.)</t>
  </si>
  <si>
    <t>Gelžbetoninių šulinių Ø1,5 m įrengimas (įskaitant ir žemės darbus) (2 vnt.)
- skalda fr.22/32 - 0,7 m3;
- surenkamas gelžbetonis (šulinio žiedai, dugnas, dangtis) - 2,8 m3;
- monolitinis betonas C25/30 - 1,0 m3.</t>
  </si>
  <si>
    <t>Betoninių apykaklinių antgalių Ø0,40 m pralaidoms įrengimas</t>
  </si>
  <si>
    <t>Betoninių apykaklinių antgalių Ø0,60 m pralaidoms įrengimas</t>
  </si>
  <si>
    <t>Griovių dugno ir šlaitų ties pralaidų galais sutvirtinimas 10 cm storio skaldos mišiniu</t>
  </si>
  <si>
    <t>Grunto kasimas ekskavatoriais, pakrovimas į savivarčius, pervežimas Rangovo pasirinktu atstumu, paskleidimas ir sutankinimas (pralaidų tranšėjų užpylimas)</t>
  </si>
  <si>
    <t>2.29</t>
  </si>
  <si>
    <t>2.30</t>
  </si>
  <si>
    <t>2.31</t>
  </si>
  <si>
    <t>3. Vandens nuvedimas. Kelio konstrukcijos drenažas</t>
  </si>
  <si>
    <t>Plastikinių apžiūros šulinėlių Ø315 mm įrengimas (3 vnt.)
 - plastikinis dugnas gofruotam vamzdžiui - 3 vnt.;
 - gofruotas plastikinis Ø315 mm vamzdis - 6 m;
 - betoninis kūgis gofruotam šuliniui Ø315 mm - 3 vnt.;
 - betoninis dangtis gofruotam šuliniui Ø315 mm - 3 vnt.</t>
  </si>
  <si>
    <t>Plastikinių protarpinių įrengimas (Ø113 mm drenažo vamzdžio prijungimui prie šulinių)</t>
  </si>
  <si>
    <t>Drenažo tranšėjų užpylimas mechanizuotai šalčiui nejautrių medžiagų sluoksniu ir sutankinimas</t>
  </si>
  <si>
    <t>3. Vandens nuvedimas. Vandens pralaidos</t>
  </si>
  <si>
    <t>4. Dangų konstrukcijos. II projektinės kelio dangos konstrukcijos variantas</t>
  </si>
  <si>
    <t xml:space="preserve">Šalčiui nejautraus sluoksnio įrengimas (h=0,23 m ant F3 gruntų) </t>
  </si>
  <si>
    <t>Išlyginamojo sluoksnio iš skaldos pagrindo įrengimas (kelkraščio apatinio sluoksnio dalis)</t>
  </si>
  <si>
    <t>10 cm storio asfaltbetonio pagrindo sluoksnio iš mišinio AC 22 PS įrengimas</t>
  </si>
  <si>
    <t xml:space="preserve">4 cm storio asfaltbetonio apatinio sluoksnio iš mišinio AC 16 AS įrengimas </t>
  </si>
  <si>
    <t>Asfaltbetonio dangos pagruntavimas bitumine emulsija (prieš klojant viršutinį asfaltbetonio sluoksnį)</t>
  </si>
  <si>
    <t xml:space="preserve">3 cm storio asfalto viršutinio sluoksnio iš mišinio SMA 8 S įrengimas </t>
  </si>
  <si>
    <t xml:space="preserve">Asfaltbetonio sluoksnių siūlių pagruntavimas bitumine mase </t>
  </si>
  <si>
    <t>Kelkraščių viršutinio sluoksnio įrengimas iš 14 cm storio skaldažolės</t>
  </si>
  <si>
    <t xml:space="preserve">Apsauginio šalčiui atsparaus sluoksnio įrengimas (h=0,33 m ant F3 gruntų) </t>
  </si>
  <si>
    <t>5. Sankryžos. I projektinės kelio dangos konstrukcijos variantas</t>
  </si>
  <si>
    <t>5. Sankryžos. II projektinės kelio dangos konstrukcijos variantas</t>
  </si>
  <si>
    <t>II gr. grunto kasimas 0,40 m3 k.t. ekskavatoriais iškasoje, pakrovimas į savivarčius, pervežimas rangovo pasirinktu atstumu ir paskleidimas (iškasų įrengimas)</t>
  </si>
  <si>
    <t>4p tipo nuovažų su skaldos danga įrengimas - 1 vnt.
- šalčiui nejautraus sluoksnio įrengimas - 18 m3;
- 20 cm storio skaldos pagrindo sluoksnio įrengimas - 68 m2.</t>
  </si>
  <si>
    <t>3v tipo nuovažų su skaldos danga ir Ø0,40 m pralaida įrengimas - 1 vnt.
- šalčiui nejautraus sluoksnio įrengimas - 224 m3;
- 20 cm storio skaldos pagrindo sluoksnio įrengimas - 23 m2;
- 12 cm storio skaldos pagrindo sluoksnio įrengimas - 248 m2;
- plastikinės Ø0,40 m vandens pralaidos - 14,2 m;
- smėlio pagrindo įrengimas po pralaidomis - 1,6 m3.</t>
  </si>
  <si>
    <t>4 tipo nuovažų su skaldos danga įrengimas - 1 vnt.
- šalčiui nejautraus sluoksnio įrengimas - 9,5 m3;
- 20 cm storio skaldos pagrindo sluoksnio įrengimas - 38 m2.</t>
  </si>
  <si>
    <t>4p tipo nuovažų su skaldos danga įrengimas - 1 vnt.
- šalčiui nejautraus sluoksnio įrengimas - 57 m3;
- 20 cm storio skaldos pagrindo sluoksnio įrengimas - 68 m2.</t>
  </si>
  <si>
    <t>4pv tipo nuovažų su skaldos danga ir Ø0,40 m pralaida įrengimas - 1 vnt.
- šalčiui nejautraus sluoksnio įrengimas - 66 m3;
- 20 cm storio skaldos pagrindo sluoksnio įrengimas - 78 m2;
- plastikinės Ø0,40 m vandens pralaidos - 8,6 m;
- smėlio pagrindo įrengimas po pralaidomis - 0,9 m3.</t>
  </si>
  <si>
    <t>Individualaus tipo nuovažų su skaldos danga ir Ø0,40 m pralaida įrengimas - 1 vnt.
- šalčiui nejautraus sluoksnio įrengimas - 248 m3;
- 20 cm storio skaldos pagrindo sluoksnio įrengimas - 213 m2;
- 12 cm storio skaldos pagrindo sluoksnio įrengimas - 135 m2;
- plastikinės Ø0,40 m vandens pralaidos - 11,5 m;
- smėlio pagrindo įrengimas po pralaidomis - 1,3 m3.</t>
  </si>
  <si>
    <t>Betoninių apykaklinių antgalių Ø0,40 m pralaidoms įrengimas (visoms nuovažoms)</t>
  </si>
  <si>
    <t>10 cm storio asfaltbetonio pagrindo sluoksnio iš mišinio AC 22 PS įrengimas (užleidimas 20 cm nuo pagrindinio kelio nuovažų prijungimui ir 1,0 m užleidimas nuovažose priežiūrai)</t>
  </si>
  <si>
    <t>4 cm storio asfaltbetonio apatinio sluoksnio iš mišinio AC 16 AS įrengimas (užleidimas 20 cm nuo pagrindinio kelio nuovažų prijungimui ir 1,0 m užleidimas nuovažose priežiūrai)</t>
  </si>
  <si>
    <t>3 cm storio asfalto viršutinio sluoksnio iš mišinio SMA 8 S įrengimas (užleidimas 20 cm nuo pagrindinio kelio nuovažų prijungimui ir 1,0 m užleidimas nuovažose priežiūrai)</t>
  </si>
  <si>
    <t>Griovių dugno ir šlaitų ties pralaidų galais sutvirtinimas 10 cm storio skaldos mišiniu fr.22/56</t>
  </si>
  <si>
    <t>Betoninių bordiūrų 100.30.15 ant betono C16/20 pagrindo įrengimas</t>
  </si>
  <si>
    <t>Sandarinimo juostos įrengimas tarp bortų ir asfalto dangos</t>
  </si>
  <si>
    <t>Betoninių vejos bortų 100.20.8 cm ant betono C16/20 pagrindo įrengimas</t>
  </si>
  <si>
    <t>20 cm storio skaldos pagrindo sluoksnio įrengimas (po asfalto danga)</t>
  </si>
  <si>
    <t>8 cm storio asfalto pagrindo-dangos įrengimas iš mišinio AC 16 PD</t>
  </si>
  <si>
    <t>Betoninių trinkelių 200x100x80 mm įrengimas ant 3 cm storio granitinių atsijų sluoksnio</t>
  </si>
  <si>
    <t>Taktilinių vaikščiojamojo paviršiaus indikatorių (dėmesį atkreipiančių indikatorių) iš geltonų betoninių trinkelių 200x100x80 mm įrengimas ant 3 cm storio granitinių atsijų sluoksnio</t>
  </si>
  <si>
    <t>Taktilinių vaikščiojamojo paviršiaus indikatorių (nukreipiančiųjų indikatorių) iš geltonų betoninių trinkelių 200x100x80 mm įrengimas ant 3 cm storio granitinių atsijų sluoksnio</t>
  </si>
  <si>
    <t>15 cm storio skaldos pagrindo sluoksnio iš nesurištojo mišinio įrengimas (po trinkelių danga)</t>
  </si>
  <si>
    <t>Šiukšlių dėžių pastatymas</t>
  </si>
  <si>
    <t>Paviljonų pastatymas</t>
  </si>
  <si>
    <t>8. Kelio apstatymas ir saugaus eismo organizavimas. Kelio ženklai</t>
  </si>
  <si>
    <t>Kelio ženklų skydų montavimas prie dvistiebių atramų (šviestuvo atrama + vienstiebė atrama)</t>
  </si>
  <si>
    <t>8. Kelio apstatymas ir saugaus eismo organizavimas. Apsauginiai kelio atitvarai</t>
  </si>
  <si>
    <t>Pėsčiųjų tvorelės įrengimas</t>
  </si>
  <si>
    <t>Supaprastinto tipo pradinių/galinių komponentų (L=4 m) įrengimas prie vienpusių metalinių barjerų N2, W4, A</t>
  </si>
  <si>
    <t>8. Kelio apstatymas ir saugaus eismo organizavimas. Signaliniai stulpeliai</t>
  </si>
  <si>
    <t>8. Kelio apstatymas ir saugaus eismo organizavimas. Dangos ženklinimas</t>
  </si>
  <si>
    <t>Dirvožemio sustūmimas į krūvas</t>
  </si>
  <si>
    <t>Dirvožemio kasimas ekskavatoriais sąvartoje, pakrovimas į savivarčius, pervežimas Rangovo pasirinktu atstumu ir suvertimas į krūvas (dirvožemis šlaitų, griovio dugno ir pakelės plotų sutvirtinimui)</t>
  </si>
  <si>
    <t>Dirvožemio kasimas ekskavatoriais sąvartoje, pakrovimas į savivarčius, išvežimas Rangovo pasirinktu atstumu ir paskleidimas (perteklinio grunto išvežimas)</t>
  </si>
  <si>
    <t>Žemės sankasos šlaitų planiravimas iškasose, kai gruntas II grupės</t>
  </si>
  <si>
    <t>Grunto kvalifikuotas pagerinimas (įvertintas 25 cm storiu)</t>
  </si>
  <si>
    <t>Šalčiui nejautraus sluoksnio įrengimas (h=0,32 m ant F2 gruntų)</t>
  </si>
  <si>
    <t>25 cm storio skaldos pagrindo sluoksnio iš nesurištojo mišinio įrengimas (po asfalto danga)</t>
  </si>
  <si>
    <t>8 cm storio asfaltbetonio pagrindo-dangos įrengimas iš mišinio AC 16 PD</t>
  </si>
  <si>
    <t>Kelkraščių viršutinio sluoksnio įrengimas iš 6 cm storio skaldažolės</t>
  </si>
  <si>
    <t xml:space="preserve">Apsauginio šalčiui atsparaus sluoksnio įrengimas (h=0,37 m ant F2 gruntų) </t>
  </si>
  <si>
    <t>20 cm storio skaldos pagrindo sluoksnio iš nesurištojo mišinio įrengimas (po asfalto danga)</t>
  </si>
  <si>
    <t>5. Nuovažos</t>
  </si>
  <si>
    <t>3sv tipo nuovažų su skaldos danga ir Ø0,40 m pralaida įrengimas - 1 vnt.
- šalčiui nejautraus sluoksnio įrengimas - 63 m3;
- 20 cm storio skaldos pagrindo sluoksnio įrengimas - 135 m2;
- plastikinės Ø0,40 m vandens pralaidos - 11,2 m;
- smėlio pagrindo įrengimas po pralaidomis - 1,2 m3.</t>
  </si>
  <si>
    <t>7. Autobusų aikštelių peronai (įskaitant pėsčiųjų takus)</t>
  </si>
  <si>
    <t>8 cm storio asfaltbetonio pagrindo-dangos įrengimas iš mišinio AC 16 PD (užleidimas 20 cm nuo pagrindinio kelio nuovažų prijungimui)</t>
  </si>
  <si>
    <t>6. Kelio apstatymas ir saugaus eismo organizavimas. Kelio ženklai</t>
  </si>
  <si>
    <t>6. Kelio apstatymas ir saugaus eismo organizavimas. Apsauginiai kelio atitvarai</t>
  </si>
  <si>
    <t>6. Kelio apstatymas ir saugaus eismo organizavimas. Signaliniai stulpeliai</t>
  </si>
  <si>
    <t>6. Kelio apstatymas ir saugaus eismo organizavimas. Dangos ženklinimas</t>
  </si>
  <si>
    <t>Žemės sankasos šlaitų planiravimas rankiniu būdu, kai gruntas II grupės</t>
  </si>
  <si>
    <t>Molingo grunto kasimas karjere, pakrovimas į savivarčius, pervežimas Rangovo pasirinktu atstumu, paskleidimas ir sutankinimas (Pakelės griovio ir šlaito izoliavimas molingu gruntu, įvertinamas 30 cm storio molingo grunto sluoksnio įrengimas) (1348 m2)</t>
  </si>
  <si>
    <t>3. Dangų konstrukcijos. I projektinės kelio dangos konstrukcijos variantas</t>
  </si>
  <si>
    <t>3. Dangų konstrukcijos. II projektinės kelio dangos konstrukcijos variantas</t>
  </si>
  <si>
    <t xml:space="preserve">Šalčiui nejautraus sluoksnio įrengimas (h=0,33 m ant F3 gruntų) </t>
  </si>
  <si>
    <t>30 cm storio skaldos pagrindo sluoksnio iš nesurištojo mišinio įrengimas (po asfalto danga)</t>
  </si>
  <si>
    <t>Kelkraščių viršutinio sluoksnio įrengimas iš 19 cm storio skaldažolės</t>
  </si>
  <si>
    <t xml:space="preserve">Šalčiui nejautraus sluoksnio įrengimas (h=0,43 m ant F3 gruntų) </t>
  </si>
  <si>
    <t>4pv tipo nuovažų su skaldos danga ir Ø0,40 m pralaida įrengimas - 3 vnt.
- šalčiui nejautraus sluoksnio įrengimas - 123 m3;
- 20 cm storio skaldos pagrindo sluoksnio įrengimas - 234 m2;
- plastikinės Ø0,40 m vandens pralaidos - 30,1 m;
- smėlio pagrindo įrengimas po pralaidomis - 3,3 m3.</t>
  </si>
  <si>
    <t>Individualaus tipo nuovažų su skaldos danga ir Ø0,40 m pralaida įrengimas - 1 vnt.
- šalčiui nejautraus sluoksnio įrengimas - 141 m3;
- 20 cm storio skaldos pagrindo sluoksnio įrengimas - 288 m2;
- plastikinės Ø0,40 m vandens pralaidos - 9,2 m;
- smėlio pagrindo įrengimas po pralaidomis - 1,0 m3.</t>
  </si>
  <si>
    <t>4. Nuovažos</t>
  </si>
  <si>
    <t>II gr. grunto kasimas 0,40 m3 k.t. ekskavatoriais iškasoje, pakrovimas į savivarčius, pervežimas rangovo pasirinktu atstumu, paskleidimas ir sutankinimas (pylimų įrengimas)</t>
  </si>
  <si>
    <t>4p tipo nuovažų su skaldos danga įrengimas - 1 vnt.
- šalčiui nejautraus sluoksnio įrengimas - 85 m3;
- 20 cm storio skaldos pagrindo sluoksnio įrengimas - 19 m2;
- 12 cm storio skaldos pagrindo sluoksnio įrengimas - 68 m2.</t>
  </si>
  <si>
    <t>4pv tipo nuovažų su skaldos danga ir Ø0,40 m pralaida įrengimas - 1 vnt.
- šalčiui nejautraus sluoksnio įrengimas - 99 m3;
- 20 cm storio skaldos pagrindo sluoksnio įrengimas - 88 m2;
- plastikinės Ø0,40 m vandens pralaidos - 14,8 m;
- smėlio pagrindo įrengimas po pralaidomis - 2 m3.</t>
  </si>
  <si>
    <t>10 cm storio asfaltbetonio pagrindo sluoksnio iš mišinio AC 22 PS įrengimas (užleidimai nuo pagrindinio kelio)</t>
  </si>
  <si>
    <t>9 cm storio asfaltbetonio apatinio sluoksnio iš mišinio AC 16 AS įrengimas (užleidimai nuo pagrindinio kelio)</t>
  </si>
  <si>
    <t>Asfaltbetonio dangos pagruntavimas bitumine emulsija (prieš klojant viršutinį asfaltbetonio sluoksnį) (užleidimai nuo pagrindinio kelio)</t>
  </si>
  <si>
    <t>3 cm storio asfaltbetonio viršutinio sluoksnio iš mišinio SMA 8 S įrengimas (užleidimai nuo pagrindinio kelio nuovažų prijungimui)</t>
  </si>
  <si>
    <t>6 cm storio asfaltbetonio pagrindo-dangos įrengimas iš mišinio AC 16 PD</t>
  </si>
  <si>
    <t>5. Kelio apstatymas ir saugaus eismo organizavimas. Kelio ženklai</t>
  </si>
  <si>
    <t>5. Kelio apstatymas ir saugaus eismo organizavimas. Signaliniai stulpeliai</t>
  </si>
  <si>
    <t>5. Kelio apstatymas ir saugaus eismo organizavimas. Dangos ženklinimas</t>
  </si>
  <si>
    <t>Šlaitų, griovio dugno ir pakelės plotų tvirtinimas 10 cm storio dirvožemio sluoksniu rankiniu būdu, užsėjant žole, užsėjant žole</t>
  </si>
  <si>
    <t>Vid. 12,5 cm storio, ~ ∅ 10 cm gamtiniais akmenimis grįsti latakai, surišti cementiniu skiediniu S15 ant 10 cm storio skaldos pagrindo iš nesurištojo mišinio</t>
  </si>
  <si>
    <t>Molingo grunto kasimas karjere, pakrovimas į savivarčius, pervežimas Rangovo pasirinktu atstumu, paskleidimas ir sutankinimas (Pakelės griovio ir šlaito izoliavimas molingu gruntu, įvertinamas 30 cm storio molingo grunto sluoksnio įrengimas) (6480 m2)</t>
  </si>
  <si>
    <t>Ø1000 mm metalinių vandens pralaidų įrengimas (2 vnt.)</t>
  </si>
  <si>
    <t>Ø2800 mm metalinių vandens pralaidų įrengimas (1 vnt.)</t>
  </si>
  <si>
    <t>3.28</t>
  </si>
  <si>
    <t>3.29</t>
  </si>
  <si>
    <t>3.30</t>
  </si>
  <si>
    <t>3.31</t>
  </si>
  <si>
    <t>3.32</t>
  </si>
  <si>
    <t>3.33</t>
  </si>
  <si>
    <t>3.34</t>
  </si>
  <si>
    <t>3.35</t>
  </si>
  <si>
    <t>3.36</t>
  </si>
  <si>
    <t>3.37</t>
  </si>
  <si>
    <t>3.38</t>
  </si>
  <si>
    <t xml:space="preserve">Betoninių bordiūrų 1000x220x150 mm (užapvalintas) ant betono pagrindo įrengimas </t>
  </si>
  <si>
    <t>Sandarinimo juostos įrengimas (tarp borto ir asfaltbetonio dangos)</t>
  </si>
  <si>
    <t xml:space="preserve">Apsauginio šalčiui atsparaus sluoksnio įrengimas  (h=0,33 m ant F3 gruntų) </t>
  </si>
  <si>
    <t xml:space="preserve">Betoninių bordiūrų1000x220x150 mm (užapvalintas) ant betono pagrindo įrengimas </t>
  </si>
  <si>
    <t>4. Dangų konstrukcijos. Esamos asfalto dangos sujungimas su projektine (ruožo pabaigoje)</t>
  </si>
  <si>
    <t xml:space="preserve">Granitinių bordiūrų 1000x220x150 mm (nuožulnus) ant betono pagrindo įrengimas </t>
  </si>
  <si>
    <t>Skaldos pagrindo sluoksnio iš nesurištojo mišinio įrengimas (h≥0,30 m)</t>
  </si>
  <si>
    <t>Dangos iš gamtinio akmens trinkelių (lygaus paviršiaus) 100x100x100 mm įrengimas ant 3 cm storio nesurištojo posluoksnio iš nesurištojo mineralinių medžiagų mišinio</t>
  </si>
  <si>
    <t>5. Sankryžos. Vandens pralaida sankryžoje</t>
  </si>
  <si>
    <t>Ø1000 mm metalinių vandens pralaidų įrengimas (1 vnt.)
- metalinė Ø1000 mm pralaida - 24,9 m;
- geotekstilė - 238 m2;
- geomembrana - 14,8 m2;
- smėlis - 21 m3.</t>
  </si>
  <si>
    <t>II gr. grunto kasimas karjere, pakrovimas į savivarčius, atvežimas Rangovo pasirinktu atstumu, paskleidimas ir sutankinimas (smėlingas gruntas pralaidų tranšėjų užpylimui)</t>
  </si>
  <si>
    <t>Griovio dugno ir šlaitų ties pralaidos galu sutvirtinimas 10 cm storio skaldos mišiniu (ties pralaidos ištekėjimu)</t>
  </si>
  <si>
    <t>4p tipo nuovažų su skaldos danga įrengimas - 1 vnt.
- šalčiui nejautraus sluoksnio įrengimas - 39 m3;
- 20 cm storio skaldos pagrindo sluoksnio įrengimas - 68 m2.</t>
  </si>
  <si>
    <t>4pv tipo nuovažų su skaldos danga ir Ø0,40 m pralaida įrengimas - 1 vnt.
- šalčiui nejautraus sluoksnio įrengimas - 47 m3;
- 20 cm storio skaldos pagrindo sluoksnio įrengimas - 78 m2;
- plastikinės Ø0,40 m vandens pralaidos - 14,8 m;
- smėlio pagrindo įrengimas po pralaidomis - 2 m3.</t>
  </si>
  <si>
    <t>3 cm storio asfalto viršutinio sluoksnio iš mišinio SMA 8 S įrengimas (užleidimas 20 cm nuo pagrindinio kelio nuovažų prijungimui)</t>
  </si>
  <si>
    <t>7. Kelio apstatymas ir saugaus eismo organizavimas. Kelio ženklai</t>
  </si>
  <si>
    <t>7. Kelio apstatymas ir saugaus eismo organizavimas. Apsauginiai kelio atitvarai</t>
  </si>
  <si>
    <t>7. Kelio apstatymas ir saugaus eismo organizavimas. Signaliniai stulpeliai</t>
  </si>
  <si>
    <t>7. Kelio apstatymas ir saugaus eismo organizavimas. Dangos ženklinimas</t>
  </si>
  <si>
    <t>Kelio ženklų dvistiebių metalinių Ø76,1 mm atramų pastatymas ant betoninių pamatų</t>
  </si>
  <si>
    <t>Kelio ženklų dvistiebių metalinių Ø76,1 mm atramų su pasparomis pastatymas ant betoninių pamatų</t>
  </si>
  <si>
    <t>Kelio ženklų tristiebių metalinių Ø76,1 mm atramų su pasparomis pastatymas ant betoninių pamatų</t>
  </si>
  <si>
    <t>Kelio ženklų keturstiebių metalinių Ø88,9/3,2 mm atramų su pasparomis pastatymas ant betoninių pamatų</t>
  </si>
  <si>
    <t>Perstatomas esamas apsauginis barjeras</t>
  </si>
  <si>
    <t xml:space="preserve">Perstatomų supaprastinto tipo pradinių/galinių komponentų (L=4 m) įrengimas prie vienpusių metalinių barjerų </t>
  </si>
  <si>
    <t>Betoninių latakų (1000x610/500x400 mm) įrengimas ant betono pagrindo</t>
  </si>
  <si>
    <t>Betoninių latakų (1000x300x270 mm) įrengimas ant betono pagrindo</t>
  </si>
  <si>
    <t>Ø1000 mm metalinių vandens pralaidų įrengimas (9 vnt.)</t>
  </si>
  <si>
    <t>Plastikinių apžiūros šulinėlių Ø315 mm įrengimas (4 vnt.)
 - plastikinis dugnas gofruotam vamzdžiui - 4 vnt.;
 - gofruotas plastikinis Ø315 mm vamzdis - 6,4 m;
 - betoninis kūgis gofruotam šuliniui Ø315 mm - 4 vnt.;
 - betoninis dangtis gofruotam šuliniui Ø315 mm - 4 vnt.</t>
  </si>
  <si>
    <t xml:space="preserve">Šalčiui nejautraus sluoksnio įrengimas (h=0,28 m ant F2 gruntų) </t>
  </si>
  <si>
    <t xml:space="preserve">Šalčiui nejautraus sluoksnio įrengimas (h=0,32 m ant F2 gruntų) </t>
  </si>
  <si>
    <t xml:space="preserve">Šalčiui nejautraus sluoksnio įrengimas (h=0,41 m ant F2 gruntų) </t>
  </si>
  <si>
    <t>8 cm storio asfaltbetonio pagrindo sluoksnio iš mišinio AC 22 PN įrengimas</t>
  </si>
  <si>
    <t>10 cm storio asfaltbetonio pagrindo sluoksnio iš mišinio AC 22 PN įrengimas</t>
  </si>
  <si>
    <t xml:space="preserve">4 cm storio asfaltbetonio viršutinio sluoksnio iš mišinio AC 8 VL įrengimas </t>
  </si>
  <si>
    <t xml:space="preserve">4 cm storio asfaltbetonio viršutinio sluoksnio iš mišinio AC 11 VN įrengimas </t>
  </si>
  <si>
    <t>Kelkraščių viršutinio sluoksnio įrengimas iš 9 cm storio skaldažolės</t>
  </si>
  <si>
    <t>Kelkraščių viršutinio sluoksnio įrengimas iš 11 cm storio skaldažolės</t>
  </si>
  <si>
    <t>15 cm storio skaldos pagrindo sluoksnio iš nesurištojo mišinio įrengimas (kelkraščio sutvirtinto mineralinėmis medžiagomis su rišikliais įrengimas)</t>
  </si>
  <si>
    <t>Asfalto sluoksnių siūlių pagruntavimas bitumine mase (tarp pagrindinio kelio dangos ir kelkraščio) (kelkraščio sutvirtinto mineralinėmis medžiagomis su rišikliais įrengimas)</t>
  </si>
  <si>
    <t>Sandarinimo juostos įrengimas (tarp latako ir asfaltbetonio dangos) (kelkraščio sutvirtinto mineralinėmis medžiagomis su rišikliais įrengimas)</t>
  </si>
  <si>
    <t>Kelkraščių viršutinio sluoksnio įrengimas iš 6 cm storio asfalto pagrindo-dangos sluoksnio iš mišinio AC 16 PD (kelkraščio sutvirtinto mineralinėmis medžiagomis su rišikliais įrengimas)</t>
  </si>
  <si>
    <t xml:space="preserve">Apsauginio šalčiui atsparaus sluoksnio įrengimas (h=0,33 m ant F2 gruntų) </t>
  </si>
  <si>
    <t xml:space="preserve">Apsauginio šalčiui atsparaus sluoksnio įrengimas (h=0,46 m ant F2 gruntų) </t>
  </si>
  <si>
    <t>II gr. grunto kasimas 0,40 m3 k.t. ekskavatoriais iškasoje, pakrovimas į savivarčius, pervežimas Rangovo pasirinktu atstumu, paskleidimas ir sutankinimas (pylimų įrengimas)</t>
  </si>
  <si>
    <t>3v tipo nuovažų su skaldos danga ir Ø0,40 m pralaida įrengimas - 1 vnt.
- šalčiui nejautraus sluoksnio įrengimas - 128 m3;
- 20 cm storio skaldos pagrindo sluoksnio įrengimas - 231 m2;
- plastikinės Ø0,40 m vandens pralaidos - 20,1 m;
- smėlio pagrindo įrengimas po pralaidomis - 3 m3.</t>
  </si>
  <si>
    <t>3sv tipo nuovažų su skaldos danga ir Ø0,40 m pralaida įrengimas - 3 vnt.
- šalčiui nejautraus sluoksnio įrengimas - 249 m3;
- 20 cm storio skaldos pagrindo sluoksnio įrengimas - 480 m2;
- plastikinės Ø0,40 m vandens pralaidos - 49,2 m;
- smėlio pagrindo įrengimas po pralaidomis - 7 m3.</t>
  </si>
  <si>
    <t>4 tipo nuovažų su skaldos danga įrengimas - 2 vnt.
- šalčiui nejautraus sluoksnio įrengimas - 28 m3;
- 20 cm storio skaldos pagrindo sluoksnio įrengimas - 76 m2.</t>
  </si>
  <si>
    <t>4pv tipo nuovažų su skaldos danga ir Ø0,40 m pralaida įrengimas - 13 vnt.
- šalčiui nejautraus sluoksnio įrengimas - 468 m3;
- 20 cm storio skaldos pagrindo sluoksnio įrengimas - 894 m2;
- 12 cm storio skaldos pagrindo sluoksnio įrengimas - 153 m2;
- plastikinės Ø0,40 m vandens pralaidos - 155 m;
- smėlio pagrindo įrengimas po pralaidomis - 22 m3.</t>
  </si>
  <si>
    <t>8 cm storio asfaltbetonio pagrindo-dangos įrengimas iš mišinio AC 16 PD (užleidimas 0,20 m nuo pagrindinio kelio nuovažų prijungimui)</t>
  </si>
  <si>
    <t>8 cm storio asfaltbetonio pagrindo sluoksnio iš mišinio AC 22 PN įrengimas (užleidimas 1,0 m arba 0,20 m nuo pagrindinio kelio nuovažų prijungimui)</t>
  </si>
  <si>
    <t>10 cm storio asfaltbetonio pagrindo sluoksnio iš mišinio AC 22 PN įrengimas (užleidimas 1,0 m arba 0,20 m nuo pagrindinio kelio nuovažų prijungimui)</t>
  </si>
  <si>
    <t>Asfaltbetonio dangos pagruntavimas bitumine emulsija (prieš klojant viršutinį asfaltbetonio sluoksnį) (užleidimas 1,0 m arba 0,20 m nuo pagrindinio kelio nuovažų prijungimui)</t>
  </si>
  <si>
    <t>4 cm storio asfaltbetonio viršutinio sluoksnio iš mišinio AC 8 VL įrengimas (užleidimas 1,0 m arba 0,20 m nuo pagrindinio kelio nuovažų prijungimui)</t>
  </si>
  <si>
    <t>4 cm storio asfaltbetonio viršutinio sluoksnio iš mišinio AC 11 VN įrengimas (užleidimas 1,0 m arba 0,20 m nuo pagrindinio kelio nuovažų prijungimui)</t>
  </si>
  <si>
    <t>Polimerbetonio latakų įrengimas ant betono pagrindo (nuovažoje Pk 38+37)</t>
  </si>
  <si>
    <t>6 cm storio asfaltbetonio pagrindo-dangos įrengimas iš mišinio AC 16 PD (Esamos dangos sujungimas su projektine (nuovaža Pk 38+90))</t>
  </si>
  <si>
    <t>Kelkraščių viršutinio 3 cm storio sluoksnio įrengimas iš dirvožemio su žolės sėklomis (Esamos dangos sujungimas su projektine (nuovaža Pk 38+90))</t>
  </si>
  <si>
    <t>Grunto  kasimas ekskavatoriais sąvartoje, pakrovimas į savivarčius, išvežimas Rangovo pasirinktu atstumu ir paskleidimas (gruntas iškasto silpno grunto tranšėjos užpylimui)</t>
  </si>
  <si>
    <t>2. Žemės darbai. Šlaitų sutvirtinimas</t>
  </si>
  <si>
    <t>Vertikalaus drenažinio geokompozito įrengimas ir apsukimas po drenažiniu vamzdžiu</t>
  </si>
  <si>
    <t>Drenažinio geokompozito įrengimas šlaite ir apsukimas po drenažiniu vamzdžius</t>
  </si>
  <si>
    <t>Drenažinio geokompozito užpylimas 50 cm storio nesurištuoju mišiniu</t>
  </si>
  <si>
    <t>Šlaitų tvirtinimas ažūrinėmis trinkelėmis (600x400x80 mm)</t>
  </si>
  <si>
    <t>Plastikinių apžiūros šulinėlių Ø315 mm įrengimas (1 vnt.)
 - plastikinis dugnas gofruotam vamzdžiui - 1 vnt.;
 - gofruotas plastikinis Ø315 mm vamzdis - 1,5 m;
 - betoninis kūgis gofruotam šuliniui Ø315 mm - 1 vnt.;
 - betoninis dangtis gofruotam šuliniui Ø315 mm - 1 vnt.</t>
  </si>
  <si>
    <t>Šalčiui nejautraus sluoksnio įrengimas (h=0,46 m ant F2 gruntų)</t>
  </si>
  <si>
    <t xml:space="preserve">Asfaltbetonio sluoksnių siūlių pagruntavimas bitumu (klojant asfaltbetonio pagrindo sluoksnį) </t>
  </si>
  <si>
    <t>4 cm storio asfaltbetonio viršutinio sluoksnio iš mišinio AC 11 VN įrengimas</t>
  </si>
  <si>
    <t>Asfaltbetonio sluoksnių siūlių pagruntavimas bitumine mase</t>
  </si>
  <si>
    <t>Apsauginio šalčiui atsparaus sluoksnio įrengimas (h=0,51 m ant F2 gruntų)</t>
  </si>
  <si>
    <t>4. Dangų konstrukcijos. Esamos asfalto dangos sujungimas su projektine (ruožo pradžioje ir pabaigoje)</t>
  </si>
  <si>
    <t xml:space="preserve">Šalčiui nejautraus sluoksnio įrengimas (h=0,46 m ant F2 gruntų) </t>
  </si>
  <si>
    <t xml:space="preserve">Apsauginio šalčiui atsparaus sluoksnio įrengimas (h=0,51 m ant F2 gruntų) </t>
  </si>
  <si>
    <t>4pv tipo nuovažų su skaldos danga ir Ø0,40 m pralaida įrengimas - 1 vnt.
- šalčiui nejautraus sluoksnio įrengimas - 65 m3;
- 20 cm storio skaldos pagrindo sluoksnio įrengimas - 78 m2;
- plastikinės Ø0,40 m vandens pralaidos - 8,3 m;
- smėlio pagrindo įrengimas po pralaidomis - 0,9 m3.</t>
  </si>
  <si>
    <t>Individualaus tipo nuovažų su skaldos danga ir Ø0,40 m pralaida įrengimas - 2 vnt.
- šalčiui nejautraus sluoksnio įrengimas - 276 m3;
- 20 cm storio skaldos pagrindo sluoksnio įrengimas - 369 m2;
- plastikinės Ø0,40 m vandens pralaidos - 28,7 m;
- smėlio pagrindo įrengimas po pralaidomis - 3,2 m3.</t>
  </si>
  <si>
    <t>10 cm storio asfaltbetonio pagrindo sluoksnio iš mišinio AC 22 PN įrengimas (užleidimas 20 cm nuo pagrindinio kelio nuovažų prijungimui)</t>
  </si>
  <si>
    <t>Asfaltbetonio dangos pagruntavimas bitumine emulsija (prieš klojant viršutinį asfaltbetonio sluoksnį) užleidimas 20 cm nuo pagrindinio kelio nuovažų prijungimui)</t>
  </si>
  <si>
    <t>4 cm storio asfaltbetonio viršutinio sluoksnio iš mišinio AC 11 VN įrengimas užleidimas 20 cm nuo pagrindinio kelio nuovažų prijungimui)</t>
  </si>
  <si>
    <t>Supaprastinto tipo pradinių/galinių komponentų (L=4 m) įrengimas prie vienpusių metalinių barjerų H1, W4, A</t>
  </si>
  <si>
    <t>Plastikinės Ø0,80 m vandens pralaidos įrengimas (3 vnt.)</t>
  </si>
  <si>
    <t>Gelžbetoninių šulinių Ø1,5 m įrengimas (įskaitant ir žemės darbus) (2 vnt.)
- skalda fr.22/32 - 0,7 m3;
- surenkamas gelžbetonis (šulinio žiedai, dugnas, dangtis) - 2,9 m3;
- monolitinis betonas C25/30 - 1,0 m3.</t>
  </si>
  <si>
    <t>Betoninių apykaklinių antgalių Ø0,80 m pralaidoms įrengimas</t>
  </si>
  <si>
    <t>Ø1000 mm metalinių vandens pralaidų įrengimas (4 vnt.)</t>
  </si>
  <si>
    <t>Šalčiui nejautraus sluoksnio įrengimas (h=0,41 m ant F2 gruntų)</t>
  </si>
  <si>
    <t>Apsauginio šalčiui atsparaus sluoksnio įrengimas (h=0,46 m ant F2 gruntų)</t>
  </si>
  <si>
    <t>3v tipo nuovažų su skaldos danga ir Ø0,40 m pralaida įrengimas - 2 vnt.
- šalčiui nejautraus sluoksnio įrengimas - 326 m3;
- 20 cm storio skaldos pagrindo sluoksnio įrengimas - 42 m2;
- 12 cm storio skaldos pagrindo sluoksnio įrengimas - 464 m2;
- plastikinės Ø0,40 m vandens pralaidos - 27,1 m;
- smėlio pagrindo įrengimas po pralaidomis - 3,0 m3.</t>
  </si>
  <si>
    <t>3sv tipo nuovažų su skaldos danga ir Ø0,40 m pralaida įrengimas - 3 vnt.
- šalčiui nejautraus sluoksnio įrengimas - 794 m3;
- 20 cm storio skaldos pagrindo sluoksnio įrengimas - 574 m2;
- 12 cm storio skaldos pagrindo sluoksnio įrengimas - 1460 m2;
- plastikinės Ø0,40 m vandens pralaidos - 37,6 m;
- smėlio pagrindo įrengimas po pralaidomis - 2,7 m3.</t>
  </si>
  <si>
    <t>4pv tipo nuovažų su skaldos danga ir Ø0,40 m pralaida įrengimas - 8 vnt.
- šalčiui nejautraus sluoksnio įrengimas - 316 m3;
- 20 cm storio skaldos pagrindo sluoksnio įrengimas - 624 m2;
- plastikinės Ø0,40 m vandens pralaidos - 83,9 m;
- smėlio pagrindo įrengimas po pralaidomis - 9,2 m3.</t>
  </si>
  <si>
    <t>Individualaus tipo nuovažų su skaldos danga ir 0,40 m pralaida įrengimas - 1 vnt.
- šalčiui nejautraus sluoksnio įrengimas - 196 m3;
- 20 cm storio skaldos pagrindo sluoksnio įrengimas - 344 m2;
- plastikinės Ø0,40 m vandens pralaidos - 16 m;
- smėlio pagrindo įrengimas po pralaidomis - 1,8 m3.</t>
  </si>
  <si>
    <t>10 cm storio asfaltbetonio pagrindo sluoksnio iš mišinio AC 22 PN įrengimas ((užleidimas 20 cm nuo pagrindinio kelio nuovažų prijungimui ir 1,0 m užleidimas nuovažose priežiūrai)</t>
  </si>
  <si>
    <t>Asfaltbetonio dangos pagruntavimas bitumine emulsija (prieš klojant viršutinį asfaltbetonio sluoksnį) (užleidimas 20 cm nuo pagrindinio kelio nuovažų prijungimui ir 1,0 m užleidimas nuovažose priežiūrai)</t>
  </si>
  <si>
    <t>4 cm storio asfaltbetonio viršutinio sluoksnio iš mišinio AC 11 VN įrengimas (užleidimas 20 cm nuo pagrindinio kelio nuovažų prijungimui ir 1,0 m užleidimas nuovažose priežiūrai)</t>
  </si>
  <si>
    <t>Grunto kasimas ekskavatoriais sąvartoje, pakrovimas į savivarčius, išvežimas Rangovo pasirinktu atstumu ir paskleidimas (gruntas iškasto silpno grunto tranšėjos užpylimui)</t>
  </si>
  <si>
    <t>Šalčiui nejautraus sluoksnio įrengimas (h=0,37 m ant F2 gruntų)</t>
  </si>
  <si>
    <t>Kelio dangos pažvyravimas gamtinio žvyro sluoksniu (projektinės kelio dangos suvedimui su esama danga ruožo pradžioje ir pabaigoje)</t>
  </si>
  <si>
    <t xml:space="preserve">Apsauginio šalčiui atsparaus sluoksnio įrengimas (h=0,42 m ant F2 gruntų) </t>
  </si>
  <si>
    <t xml:space="preserve">Šalčiui nejautraus sluoksnio įrengimas (h=0,37 m ant F2 gruntų) </t>
  </si>
  <si>
    <t>4pv tipo nuovažų su skaldos danga ir Ø0,40 m pralaida įrengimas - 3 vnt.
- šalčiui nejautraus sluoksnio įrengimas - 245 m3;
- 20 cm storio skaldos pagrindo sluoksnio įrengimas - 234 m2;
- plastikinės Ø0,40 m vandens pralaidos - 35,1 m;
- smėlio pagrindo įrengimas po pralaidomis - 3,9 m3.</t>
  </si>
  <si>
    <t>Antgalių zonų tvirtinimas P1 blokais (49x49x10cm) ant 10 cm storio skaldos fr. 22/32 pagrindo sluoksnio</t>
  </si>
  <si>
    <t>15 cm storio skaldos fr. 22/32 sluoksnio įrengimas</t>
  </si>
  <si>
    <t xml:space="preserve">Apsauginio šalčiui atsparaus sluoksnio įrengimas (h=0,28 m ant F3 gruntų) </t>
  </si>
  <si>
    <t>3v tipo nuovažų su skaldos danga ir Ø0,40 m pralaida įrengimas - 3 vnt.
- šalčiui nejautraus sluoksnio įrengimas - 491 m3;
- 20 cm storio skaldos pagrindo sluoksnio įrengimas - 973 m2;
- plastikinės Ø0,40 m vandens pralaidos - 52,7 m;
- smėlio pagrindo įrengimas po pralaidomis - 5,7 m3.</t>
  </si>
  <si>
    <t>3sv tipo nuovažų su skaldos danga ir Ø0,40 m pralaida įrengimas - 1 vnt.
- šalčiui nejautraus sluoksnio įrengimas - 114 m3;
- 20 cm storio skaldos pagrindo sluoksnio įrengimas - 225 m2;
- plastikinės Ø0,40 m vandens pralaidos - 15,1 m;
- smėlio pagrindo įrengimas po pralaidomis - 1,7 m3.</t>
  </si>
  <si>
    <t>10 cm storio asfaltbetonio pagrindo sluoksnio iš mišinio AC 22 PS įrengimas (užleidimas 20 cm nuo pagrindinio kelio nuovažų prijungimui)</t>
  </si>
  <si>
    <t>4 cm storio asfaltbetonio apatinio sluoksnio iš mišinio AC 16 AS įrengimas (užleidimas 20 cm nuo pagrindinio kelio nuovažų prijungimui)</t>
  </si>
  <si>
    <t xml:space="preserve">Apsauginio šalčiui atsparaus sluoksnio įrengimas  (h=0,38 m ant F3 gruntų) </t>
  </si>
  <si>
    <t>3sv tipo nuovažų su skaldos danga ir Ø0,40 m pralaida įrengimas - 2 vnt.
- šalčiui nejautraus sluoksnio įrengimas - 251 m3;
- 20 cm storio skaldos pagrindo sluoksnio įrengimas - 270 m2;
- plastikinės Ø0,40 m vandens pralaidos - 28,3 m;
- smėlio pagrindo įrengimas po pralaidomis - 3,2 m3.</t>
  </si>
  <si>
    <t>4pv tipo nuovažų su skaldos danga ir Ø0,40 m pralaida įrengimas - 1 vnt.
- šalčiui nejautraus sluoksnio įrengimas - 82 m3;
- 20 cm storio skaldos pagrindo sluoksnio įrengimas - 78 m2;
- plastikinės Ø0,40 m vandens pralaidos - 12,1 m;
- smėlio pagrindo įrengimas po pralaidomis - 1,3 m3.</t>
  </si>
  <si>
    <t>9 cm storio asfaltbetonio apatinio sluoksnio iš mišinio AC 16 AS įrengimas (užleidimas 20 cm nuo pagrindinio kelio nuovažų prijungimui)</t>
  </si>
  <si>
    <t>6. Autobusų aikštelių peronai (įskaitant pėsčiųjų takus ir saugumo salelę)</t>
  </si>
  <si>
    <t>Betoninių bordiūrų 100.22.15 ant betono C16/20 pagrindo įrengimas</t>
  </si>
  <si>
    <t xml:space="preserve">Betoninių apykaklinių antgalių Ø0,60 m pralaidoms įrengimas </t>
  </si>
  <si>
    <t>Plastikinės Ø0,60 m vandens pralaidos įrengimas (kanalizuojamas griovys) (1 vnt.)</t>
  </si>
  <si>
    <t>Kelio ženklų dvistiebių metalinių Ø76,1 mm atramų su pasparpmis pastatymas ant betoninių pamatų</t>
  </si>
  <si>
    <t>Dvipusių dėžinio profilio metalinių barjerų N2, W3, A įrengimas</t>
  </si>
  <si>
    <t>Supaprastinto tipo pradinių/galinių komponentų (L=4 m) įrengimas prie vienpusių metalinių barjerų N2, W3, A</t>
  </si>
  <si>
    <t>Supaprastinto tipo pradinių/galinių komponentų (L=12 m) įrengimas prie vienpusių metalinių barjerų H1, W3, A</t>
  </si>
  <si>
    <t>3v tipo nuovažų su skaldos danga ir Ø0,40 m pralaida įrengimas - 1 vnt.
- šalčiui nejautraus sluoksnio įrengimas - 261 m3;
- 20 cm storio skaldos pagrindo sluoksnio įrengimas - 18 m2;
- 12 cm storio skaldos pagrindo sluoksnio įrengimas - 330 m2;
- plastikinės Ø0,40 m vandens pralaidos - 17,5 m;
- smėlio pagrindo įrengimas po pralaidomis - 1,9 m3.</t>
  </si>
  <si>
    <t>3sv tipo nuovažų su skaldos danga ir Ø0,40 m pralaida įrengimas - 1 vnt.
- šalčiui nejautraus sluoksnio įrengimas - 156 m3;
- 20 cm storio skaldos pagrindo sluoksnio įrengimas - 253 m2;
- plastikinės Ø0,40 m vandens pralaidos - 12,2 m;
- smėlio pagrindo įrengimas po pralaidomis - 1,3 m3.</t>
  </si>
  <si>
    <t>4pv tipo nuovažų su skaldos danga ir Ø0,40 m pralaida įrengimas - 4 vnt.
- šalčiui nejautraus sluoksnio įrengimas - 363 m3;
- 20 cm storio skaldos pagrindo sluoksnio įrengimas - 533 m2;
- plastikinės Ø0,40 m vandens pralaidos - 35 m;
- smėlio pagrindo įrengimas po pralaidomis - 3,9 m3.</t>
  </si>
  <si>
    <t>Individualaus tipo nuovažų su skaldos danga ir Ø0,60 m pralaida įrengimas - 2 vnt.
- šalčiui nejautraus sluoksnio įrengimas - 186 m3;
- 25 cm storio skaldos pagrindo sluoksnio įrengimas - 232 m2;
- plastikinės Ø0,60 m vandens pralaidos - 38,7 m;
- smėlio pagrindo įrengimas po pralaidomis - 5,42 m3.</t>
  </si>
  <si>
    <t>Betoninių apykaklinių antgalių Ø0,60 m pralaidoms įrengimas (visoms nuovažoms)</t>
  </si>
  <si>
    <t>10 cm storio asfaltbetonio pagrindo sluoksnio iš mišinio AC 22 PN įrengimas (užleidimas 20 cm nuo pagrindinio kelio nuovažų prijungimui ir individualių nuovažų danga)</t>
  </si>
  <si>
    <t>Asfaltbetonio dangos pagruntavimas bitumine emulsija (prieš klojant viršutinį asfaltbetonio sluoksnį) (užleidimas 20 cm nuo pagrindinio kelio nuovažų prijungimui ir individualių nuovažų danga)</t>
  </si>
  <si>
    <t>4 cm storio asfaltbetonio viršutinio sluoksnio iš mišinio AC 11 VN įrengimas (užleidimas 20 cm nuo pagrindinio kelio nuovažų prijungimui ir individualių nuovažų danga)</t>
  </si>
  <si>
    <t>5. Nuovažos. Projektinės dangos suvedimas su esama danga ties degalinės stovėjimo aikštele</t>
  </si>
  <si>
    <t>Esamos asfalto dangos atstatymas ties naujai įrengtu bordiūru</t>
  </si>
  <si>
    <t>Betoninių bordiūrų 100.30.15 cm ant betono C16/20 pagrindo įrengimas</t>
  </si>
  <si>
    <t>Ø1000 mm metalinių vandens pralaidų įrengimas (5 vnt.)</t>
  </si>
  <si>
    <t>Šalčiui nejautraus sluoksnio įrengimas (h=0,33 m ant F2 gruntų)</t>
  </si>
  <si>
    <t>Apsauginio šalčiui atsparaus sluoksnio įrengimas (h=0,38 m ant F2 gruntų)</t>
  </si>
  <si>
    <t>Apsauginio šalčiui atsparaus sluoksnio įrengimas (h=0,37 m ant F2 gruntų)</t>
  </si>
  <si>
    <t xml:space="preserve">Šalčiui nejautraus sluoksnio įrengimas (h=0,33 m ant F2 gruntų) </t>
  </si>
  <si>
    <t xml:space="preserve">Apsauginio šalčiui atsparaus sluoksnio įrengimas (h=0,38 m ant F2 gruntų) </t>
  </si>
  <si>
    <t>3v tipo nuovažų su skaldos danga ir Ø0,40 m pralaida įrengimas - 1 vnt.
- šalčiui nejautraus sluoksnio įrengimas - 192 m3;
- 20 cm storio skaldos pagrindo sluoksnio įrengimas - 289 m2;
- plastikinės Ø0,40 m vandens pralaidos - 12,9 m;
- smėlio pagrindo įrengimas po pralaidomis - 1,4 m3.</t>
  </si>
  <si>
    <t>3s tipo nuovažų su skaldos danga įrengimas - 1 vnt.
- šalčiui nejautraus sluoksnio įrengimas - 67 m3;
- 20 cm storio skaldos pagrindo sluoksnio įrengimas - 122 m2.</t>
  </si>
  <si>
    <t>3sv tipo nuovažų su skaldos danga ir Ø0,40 m pralaida įrengimas - 1 vnt.
- šalčiui nejautraus sluoksnio įrengimas - 75 m3;
- 20 cm storio skaldos pagrindo sluoksnio įrengimas - 135 m2;
- plastikinės Ø0,40 m vandens pralaidos - 12,3 m;
- smėlio pagrindo įrengimas po pralaidomis - 1,4 m3.</t>
  </si>
  <si>
    <t>4pv tipo nuovažų su skaldos danga ir Ø0,40 m pralaida įrengimas - 5 vnt.
- šalčiui nejautraus sluoksnio įrengimas - 291 m3;
- 20 cm storio skaldos pagrindo sluoksnio įrengimas - 326 m2;
- 12 cm storio skaldos pagrindo sluoksnio įrengimas - 149 m2;
- plastikinės Ø0,40 m vandens pralaidos - 52,5 m;
- smėlio pagrindo įrengimas po pralaidomis - 5,8 m3.</t>
  </si>
  <si>
    <t>8 cm storio asfaltbetonio pagrindo sluoksnio iš mišinio AC 22 PN įrengimas (užleidimas 20 cm nuo pagrindinio kelio nuovažų prijungimui ir 1,0 m užleidimas nuovažose priežiūrai)</t>
  </si>
  <si>
    <t>Asfaltbetonio dangos pagruntavimas bitumine emulsija (prieš klojant viršutinį asfaltbetonio sluoksnį) užleidimas 20 cm nuo pagrindinio kelio nuovažų prijungimui ir 1,0 m užleidimas nuovažose priežiūrai)</t>
  </si>
  <si>
    <t>4 cm storio asfaltbetonio viršutinio sluoksnio iš mišinio AC 11 VN įrengimas užleidimas 20 cm nuo pagrindinio kelio nuovažų prijungimui ir 1,0 m užleidimas nuovažose priežiūrai)</t>
  </si>
  <si>
    <t>Ø1200 mm metalinių vandens pralaidų įrengimas (4 vnt.)</t>
  </si>
  <si>
    <t>3v tipo nuovažų su skaldos danga ir Ø0,40 m pralaida įrengimas - 1 vnt.
- šalčiui nejautraus sluoksnio įrengimas - 129 m3;
- 20 cm storio skaldos pagrindo sluoksnio įrengimas - 254 m2;
- plastikinės Ø0,40 m vandens pralaidos - 13,5 m;
- smėlio pagrindo įrengimas po pralaidomis - 1,5 m3.</t>
  </si>
  <si>
    <t>3sv tipo nuovažų su skaldos danga ir Ø0,40 m pralaida įrengimas - 1 vnt.
- šalčiui nejautraus sluoksnio įrengimas - 75 m3;
- 20 cm storio skaldos pagrindo sluoksnio įrengimas - 135 m2;
- plastikinės Ø0,40 m vandens pralaidos - 13,2 m;
- smėlio pagrindo įrengimas po pralaidomis - 1,5 m3.</t>
  </si>
  <si>
    <t>4p tipo nuovažų su skaldos danga įrengimas - 2 vnt.
- šalčiui nejautraus sluoksnio įrengimas - 101 m3;
- 20 cm storio skaldos pagrindo sluoksnio įrengimas - 182 m2.</t>
  </si>
  <si>
    <t>4pv tipo nuovažų su skaldos danga ir Ø0,40 m pralaida įrengimas - 14 vnt.
- šalčiui nejautraus sluoksnio įrengimas - 745 m3;
- 20 cm storio skaldos pagrindo sluoksnio įrengimas - 1064 m2;
- 12 cm storio skaldos pagrindo sluoksnio įrengimas - 428 m2;
- plastikinės Ø0,40 m vandens pralaidos - 133,9 m;
- smėlio pagrindo įrengimas po pralaidomis - 14,7 m3.</t>
  </si>
  <si>
    <t>8 cm storio asfaltbetonio pagrindo-dangos įrengimas iš mišinio AC 16 PD (užleidimas 20 cm nuo pagrindinio kelio nuovažų prijungimui ir 1,0 m užleidimas nuovažose priežiūrai)</t>
  </si>
  <si>
    <t>Supaprastinto tipo pradinių/galinių komponentų (L=12 m) įrengimas prie vienpusių metalinių barjerų N2, W3, A</t>
  </si>
  <si>
    <t>Ø800 mm metalinių vandens pralaidų įrengimas (1 vnt.)</t>
  </si>
  <si>
    <t>4. Dangų konstrukcijos.Esamos asfalto dangos sujungimas su projektine (ruožo pradžioje ir pabaigoje)</t>
  </si>
  <si>
    <t>4v tipo nuovažų su skaldos danga ir Ø0,40 m pralaida įrengimas - 1 vnt.
- šalčiui nejautraus sluoksnio įrengimas - 34 m3;
- 20 cm storio skaldos pagrindo sluoksnio įrengimas - 48 m2;
- plastikinės Ø0,40 m vandens pralaidos - 8,8 m;
- smėlio pagrindo įrengimas po pralaidomis - 1,0 m3.</t>
  </si>
  <si>
    <t>4p tipo nuovažų su skaldos danga įrengimas - 1 vnt.
- šalčiui nejautraus sluoksnio įrengimas - 50 m3;
- 20 cm storio skaldos pagrindo sluoksnio įrengimas - 68 m2.</t>
  </si>
  <si>
    <t>4pv tipo nuovažų su skaldos danga ir Ø0,40 m pralaida įrengimas - 3 vnt.
- šalčiui nejautraus sluoksnio įrengimas - 171 m3;
- 20 cm storio skaldos pagrindo sluoksnio įrengimas - 234 m2;
- plastikinės Ø0,40 m vandens pralaidos - 25,3 m;
- smėlio pagrindo įrengimas po pralaidomis - 2,8 m3.</t>
  </si>
  <si>
    <t>Asfaltbetonio dangos pagruntavimas bitumine emulsija (prieš klojant viršutinį asfaltbetonio sluoksnį) (užleidimas 20 cm nuo pagrindinio kelio nuovažų prijungimui)</t>
  </si>
  <si>
    <t>Kelio ženklų dvistiebių metalinių Ø88,9 mm atramų pastatymas ant betoninių pamatų</t>
  </si>
  <si>
    <t>Kvalifikuotas gruntų pagerinimas (įvertintas 25 cm storio kvalifikuotas  gruntų pagerinimas)</t>
  </si>
  <si>
    <t>Šalčiui nejautraus sluoksnio įrengimas (h=0,28 m ant F3 gruntų)</t>
  </si>
  <si>
    <t>3v tipo nuovažų su skaldos danga ir Ø0,40 m pralaida įrengimas - 2 vnt.
- šalčiui nejautraus sluoksnio įrengimas - 258 m3;
- 12 cm storio skaldos pagrindo sluoksnio įrengimas - 445 m2;
- plastikinės Ø0,40 m vandens pralaidos - 29,6 m;
- smėlio pagrindo įrengimas po pralaidomis - 3,3 m3.</t>
  </si>
  <si>
    <t>4p tipo nuovažų su skaldos danga įrengimas - 2 vnt.
- šalčiui nejautraus sluoksnio įrengimas - 148 m3;
- 12 cm storio skaldos pagrindo sluoksnio įrengimas - 251 m2.</t>
  </si>
  <si>
    <t>4pv tipo nuovažų su skaldos danga ir Ø0,40 m pralaida įrengimas - 1 vnt.
- šalčiui nejautraus sluoksnio įrengimas - 22 m3;
- 20 cm storio skaldos pagrindo sluoksnio įrengimas - 78 m2;
- plastikinės Ø0,40 m vandens pralaidos - 8,4 m;
- smėlio pagrindo įrengimas po pralaidomis - 0,9 m3.</t>
  </si>
  <si>
    <t>Šalčiui nejautraus sluoksnio įrengimas (h=0,36 m ant F2 gruntų)</t>
  </si>
  <si>
    <t>Apsauginio šalčiui atsparaus sluoksnio įrengimas (h=0,41 m ant F2 gruntų)</t>
  </si>
  <si>
    <t xml:space="preserve">Šalčiui nejautraus sluoksnio įrengimas (h=0,36 m ant F2 gruntų) </t>
  </si>
  <si>
    <t xml:space="preserve">Apsauginio šalčiui atsparaus sluoksnio įrengimas (h=0,41 m ant F2 gruntų) </t>
  </si>
  <si>
    <t>4p tipo nuovažų su skaldos danga įrengimas - 1 vnt.
- šalčiui nejautraus sluoksnio įrengimas - 40 m3;
- 20 cm storio skaldos pagrindo sluoksnio įrengimas - 68 m2.</t>
  </si>
  <si>
    <t>4pv tipo nuovažų su skaldos danga ir Ø0,40 m pralaida įrengimas - 3 vnt.
- šalčiui nejautraus sluoksnio įrengimas - 185 m3;
- 20 cm storio skaldos pagrindo sluoksnio įrengimas - 156 m2;
- 12 cm storio skaldos pagrindo sluoksnio įrengimas - 126 m2;
- plastikinės Ø0,40 m vandens pralaidos - 29,4 m;
- smėlio pagrindo įrengimas po pralaidomis - 3,2 m3.</t>
  </si>
  <si>
    <t>10 cm storio asfaltbetonio pagrindo sluoksnio iš mišinio AC 22 PN įrengimas (užleidimas 20 cm nuo pagrindinio kelio nuovažų prijungimui ir 1,0 m užleidimas nuovažose priežiūrai)</t>
  </si>
  <si>
    <t>Šalčiui nejautraus sluoksnio įrengimas (h=0,33 m ant F3 gruntų)</t>
  </si>
  <si>
    <t>5. Kelio apstatymas ir saugaus eismo organizavimas. Apsauginiai kelio atitvarai</t>
  </si>
  <si>
    <t>4p tipo nuovažų su skaldos danga įrengimas - 1 vnt.
- šalčiui nejautraus sluoksnio įrengimas - 36 m3;
- 20 cm storio skaldos pagrindo sluoksnio įrengimas - 68 m2.</t>
  </si>
  <si>
    <t>4pv tipo nuovažų su skaldos danga ir Ø0,40 m pralaida įrengimas - 1 vnt.
- šalčiui nejautraus sluoksnio įrengimas - 84 m3;
- 12 cm storio skaldos pagrindo sluoksnio įrengimas - 137 m2;
- plastikinės Ø0,40 m vandens pralaidos - 9,3 m;
- smėlio pagrindo įrengimas po pralaidomis - 1,0 m3.</t>
  </si>
  <si>
    <t>15 cm storio skaldos fr. 22/32 pagrindo sluoksnio įrengimas</t>
  </si>
  <si>
    <t>4v tipo nuovažų su skaldos danga ir Ø0,40 m pralaida įrengimas - 1 vnt.
- šalčiui nejautraus sluoksnio įrengimas - 26 m3;
- 20 cm storio skaldos pagrindo sluoksnio įrengimas - 48 m2;
- plastikinės Ø0,40 m vandens pralaidos - 9,1 m;
- smėlio pagrindo įrengimas po pralaidomis - 1,0 m3.</t>
  </si>
  <si>
    <t>4v tipo nuovažų su skaldos danga ir Ø0,40 m pralaida įrengimas - 2 vnt.
- šalčiui nejautraus sluoksnio įrengimas - 51 m3;
- 20 cm storio skaldos pagrindo sluoksnio įrengimas - 96 m2;
- plastikinės Ø0,40 m vandens pralaidos - 17,7 m;
- smėlio pagrindo įrengimas po pralaidomis - 2,0 m3.</t>
  </si>
  <si>
    <t>Šalčiui nejautraus sluoksnio įrengimas (h=0,27 m ant F2 gruntų)</t>
  </si>
  <si>
    <t>Apsauginio šalčiui atsparaus sluoksnio įrengimas (h=0,32 m ant F2 gruntų)</t>
  </si>
  <si>
    <t>4pv tipo nuovažų su skaldos danga ir Ø0,40 m pralaida įrengimas - 1 vnt.
- šalčiui nejautraus sluoksnio įrengimas - 32 m3;
- 20 cm storio skaldos pagrindo sluoksnio įrengimas - 78 m2;
- plastikinės Ø0,40 m vandens pralaidos - 9,3 m;
- smėlio pagrindo įrengimas po pralaidomis - 1,0 m3.</t>
  </si>
  <si>
    <t>Individualaus tipo nuovažų su skaldos danga įrengimas - 1 vnt.
- šalčiui nejautraus sluoksnio įrengimas - 47 m3;
- 20 cm storio skaldos pagrindo sluoksnio įrengimas - 109 m2;
- plastikinės Ø0,40 m vandens pralaidos - 12,0 m;
- smėlio pagrindo įrengimas po pralaidomis - 1,3 m3.</t>
  </si>
  <si>
    <t xml:space="preserve">Apsauginio šalčiui atsparaus sluoksnio įrengimas (h=0,38 m ant F3 gruntų) </t>
  </si>
  <si>
    <t>4. Dangų konstrukcijos. Techninio šaligatvio įrengimas</t>
  </si>
  <si>
    <t>5. Nuovaža į degalinę. I projektinės nuovažos dangos konstrukcijos variantas</t>
  </si>
  <si>
    <t>5. Nuovaža į degalinę. II projektinės nuovažos dangos konstrukcijos variantas</t>
  </si>
  <si>
    <t>5. Nuovaža į degalinę. Vandens pralaida nuovažoje į degalinę</t>
  </si>
  <si>
    <t>3sv tipo nuovažų su skaldos danga ir Ø0,40 m pralaida įrengimas - 1 vnt.
- šalčiui nejautraus sluoksnio įrengimas - 106 m3;
- 20 cm storio skaldos pagrindo sluoksnio įrengimas - 150 m2;
- plastikinės Ø0,40 m vandens pralaidos - 19,8 m;
- smėlio pagrindo įrengimas po pralaidomis - 3,0 m3.</t>
  </si>
  <si>
    <t>4pv tipo nuovažų su skaldos danga ir Ø0,40 m pralaida įrengimas - 1 vnt.
- šalčiui nejautraus sluoksnio įrengimas - 74 m3;
- 20 cm storio skaldos pagrindo sluoksnio įrengimas - 19 m2;
- 12 cm storio skaldos pagrindo sluoksnio įrengimas - 91 m2;
- plastikinės Ø0,40 m vandens pralaidos - 10,4 m;
- smėlio pagrindo įrengimas po pralaidomis - 1,5 m3.</t>
  </si>
  <si>
    <t>8 cm storio asfaltbetonio pagrindo-dangos įrengimas iš mišinio AC 16 PD (nuovažai Pk 1+74)</t>
  </si>
  <si>
    <t>10 cm storio asfaltbetonio pagrindo sluoksnio iš mišinio AC 22 PS įrengimas (užleidimas 0,20 m ir 1,0 m nuo pagrindinio kelio nuovažos prijungimui)</t>
  </si>
  <si>
    <t>4 cm storio asfaltbetonio apatinio sluoksnio iš mišinio AC 16 AS įrengimas (užleidimas 0,20 m ir 1,0 m nuo pagrindinio kelio nuovažos prijungimui)</t>
  </si>
  <si>
    <t>3 cm storio asfalto viršutinio sluoksnio iš mišinio SMA 8 S įrengimas (užleidimas 0,20 m ir 1,0 m nuo pagrindinio kelio nuovažos prijungimui)</t>
  </si>
  <si>
    <t>Kelkraščių viršutinio ≥3 cm storio sluoksnio įrengimas iš dirvožemio su žolės sėklomis</t>
  </si>
  <si>
    <t>7. Autobusų aikštelių peronai</t>
  </si>
  <si>
    <t>Šalčiui nejautraus sluoksnio įrengimas (h=0,23 m ant F3 gruntų)</t>
  </si>
  <si>
    <t>4 cm storio asfaltbetonio apatinio sluoksnio iš mišinio AC 16 AS įrengimas</t>
  </si>
  <si>
    <t xml:space="preserve">Asfaltbetonio sluoksnių siūlių pagruntavimas bitumu (klojant asfaltbetonio apatinį sluoksnį) </t>
  </si>
  <si>
    <t>Apsauginio šalčiui atsparaus sluoksnio įrengimas  (h=0,33 m ant F3 gruntų)</t>
  </si>
  <si>
    <t>m2/m3</t>
  </si>
  <si>
    <t>Molingo grunto kasimas ekskavatoriais, pakrovimas į savivarčius, pervežimas Rangovo pasirinktu atstumu, paskleidimas ir sutankinimas (Pakelės griovio ir šlaito izoliavimas molingu gruntu, įvertinamas 30 cm storio molingo grunto sluoksnio įrengimas) (nuo Pk 7+60 iki Pk 10+24)</t>
  </si>
  <si>
    <t>4. Dangų konstrukcijos. I projektinės kelio dangos konstrukcijos variantas. Kelkraščio sutvirtinto mineralinėmis medžiagomis su rišikliais įrengimas</t>
  </si>
  <si>
    <t>Asfalto sluoksnių siūlių pagruntavimas bitumine mase (tarp pagrindinio kelio dangos ir kelkraščio)</t>
  </si>
  <si>
    <t>4. Dangų konstrukcijos. II projektinės kelio dangos konstrukcijos variantas. Kelkraščio sutvirtinto mineralinėmis medžiagomis su rišikliais įrengimas</t>
  </si>
  <si>
    <t xml:space="preserve">Apsauginio šalčiui atsparaus sluoksnio įrengimas  (h=0,43 m ant F3 gruntų) </t>
  </si>
  <si>
    <t>4pv tipo nuovažų su skaldos danga ir Ø0,40 m pralaida įrengimas - 2 vnt.
- šalčiui nejautraus sluoksnio įrengimas - 192 m3;
- 20 cm storio skaldos pagrindo sluoksnio įrengimas - 38 m2;
- 12 cm storio skaldos pagrindo sluoksnio įrengimas - 151 m2;
- plastikinės Ø0,40 m vandens pralaidos - 20,2 m;
- smėlio pagrindo įrengimas po pralaidomis - 2,7 m3.</t>
  </si>
  <si>
    <t>10 cm storio asfaltbetonio pagrindo sluoksnio iš mišinio AC 22 PS įrengimas (užleidimas 1,0 m nuo pagrindinio kelio)</t>
  </si>
  <si>
    <t>Asfaltbetonio dangos pagruntavimas bitumine emulsija (prieš klojant apatinį asfaltbetonio sluoksnį, užleidimas 1,0 m nuo pagrindinio kelio)</t>
  </si>
  <si>
    <t>9 cm storio asfaltbetonio apatinio sluoksnio iš mišinio AC 16 AS įrengimas (užleidimas 1,0 m nuo pagrindinio kelio)</t>
  </si>
  <si>
    <t>Asfaltbetonio dangos pagruntavimas bitumine emulsija (prieš klojant viršutinį asfaltbetonio sluoksnį) (užleidimas 1,0 m nuo pagrindinio kelio)</t>
  </si>
  <si>
    <t>3 cm storio asfaltbetonio viršutinio sluoksnio iš mišinio SMA 8 S įrengimas (užleidimas 1,0 m nuo pagrindinio kelio nuovažų prijungimui)</t>
  </si>
  <si>
    <t xml:space="preserve">9 cm storio asfaltbetonio apatinioo sluoksnio iš mišinio AC 16 AS įrengimas </t>
  </si>
  <si>
    <t>Molingo grunto kasimas karjere, pakrovimas į savivarčius, pervežimas Rangovo pasirinktu atstumu, paskleidimas ir sutankinimas (Pakelės griovio ir šlaito izoliavimas molingu gruntu, įvertinamas 30 cm storio molingo grunto sluoksnio įrengimas)</t>
  </si>
  <si>
    <t>4. Kelio apstatymas ir saugaus eismo organizavimas. Kelio ženklai</t>
  </si>
  <si>
    <t>4. Kelio apstatymas ir saugaus eismo organizavimas. Apsauginiai kelio atitvarai</t>
  </si>
  <si>
    <t>4. Kelio apstatymas ir saugaus eismo organizavimas. Signaliniai stulpeliai</t>
  </si>
  <si>
    <t>4. Kelio apstatymas ir saugaus eismo organizavimas. Dangos ženklinimas</t>
  </si>
  <si>
    <t xml:space="preserve">Šalčiui nejautraus sluoksnio įrengimas (h=0,30 m ant F3 gruntų) </t>
  </si>
  <si>
    <t xml:space="preserve">7 cm storio asfaltbetonio apatinio sluoksnio iš mišinio AC 16 AS įrengimas </t>
  </si>
  <si>
    <t>Kelkraščių viršutinio sluoksnio įrengimas iš 17 cm storio skaldažolės</t>
  </si>
  <si>
    <t xml:space="preserve">Apsauginio šalčiui atsparaus sluoksnio įrengimas  (h=0,40 m ant F3 gruntų) </t>
  </si>
  <si>
    <t>4pv tipo nuovažų su skaldos danga ir Ø0,40 m pralaida įrengimas - 1 vnt.
- šalčiui nejautraus sluoksnio įrengimas - 142 m3;
- 20 cm storio skaldos pagrindo sluoksnio įrengimas - 19 m2;
- 12 cm storio skaldos pagrindo sluoksnio įrengimas - 158 m2;
- plastikinės Ø0,40 m vandens pralaidos - 16,0 m;
- smėlio pagrindo įrengimas po pralaidomis - 2,2 m3.</t>
  </si>
  <si>
    <t>7 cm storio asfaltbetonio apatinio sluoksnio iš mišinio AC 16 AS įrengimas (užleidimas 1,0 m nuo pagrindinio kelio)</t>
  </si>
  <si>
    <t>Griovių kasimas ekskavatoriais, pakrovimas į savivarčius, pervežimas Rangovo pasirinktu atstumu, paskleidimas ir sutankinimas (gruntas iškasto silpno grunto tranšėjos užpylimui)</t>
  </si>
  <si>
    <t>Šalčiui nejautraus sluoksnio įrengimas (h=0,34 m ant F3 gruntų)</t>
  </si>
  <si>
    <t>9 cm storio asfaltbetonio apatinio sluoksnio iš mišinio AC 16 AS įrengimas</t>
  </si>
  <si>
    <t xml:space="preserve">Apsauginio šalčiui atsparaus sluoksnio įrengimas  (h=0,44 m ant F3 gruntų) </t>
  </si>
  <si>
    <t>5. Nuovažos į degalinę. I projektinių nuovažų dangos konstrukcijos variantas</t>
  </si>
  <si>
    <t>5. Nuovažos į degalinę. II projektinių nuovažų dangos konstrukcijos variantas</t>
  </si>
  <si>
    <t xml:space="preserve">Šalčiui nejautraus sluoksnio įrengimas (h=0,34 m ant F3 gruntų) </t>
  </si>
  <si>
    <t>Apsauginio šalčiui atsparaus sluoksnio įrengimas  (h=0,44 m ant F3 gruntų)</t>
  </si>
  <si>
    <t>5. Nuovažos į degalinę. Vandens pralaidos nuovažose į degalinę</t>
  </si>
  <si>
    <t>Plastikinės Ø0,60 m vandens pralaidos įrengimas (2 vnt.)</t>
  </si>
  <si>
    <t>II gr. grunto kasimas 0,40 m3 k.t. ekskavatoriais iškasoje, pakrovimas į savivarčius, pervežimas Rangovo pasirinktu atstumu ir paskleidimas (iškasų įrengimas)</t>
  </si>
  <si>
    <t>4pv tipo nuovažų su skaldos danga ir Ø0,40 m pralaida įrengimas - 1 vnt.
- šalčiui nejautraus sluoksnio įrengimas - 113 m3;
- 20 cm storio skaldos pagrindo sluoksnio įrengimas - 19 m2;
- 12 cm storio skaldos pagrindo sluoksnio įrengimas - 85 m2;
- plastikinės Ø0,40 m vandens pralaidos - 10,4 m;
- smėlio pagrindo įrengimas po pralaidomis - 1,5 m3.</t>
  </si>
  <si>
    <t>14 cm storio asfaltbetonio pagrindo sluoksnio iš mišinio AC 22 PS įrengimas (užleidimas 1,0 m nuo pagrindinio kelio nuovažos prijungimui)</t>
  </si>
  <si>
    <t>9 cm storio asfaltbetonio apatinio sluoksnio iš mišinio AC 16 AS įrengimas (užleidimas 1,0 m nuo pagrindinio kelio nuovažos prijungimui)</t>
  </si>
  <si>
    <t>3 cm storio asfalto viršutinio sluoksnio iš mišinio SMA 8 S įrengimas (užleidimas 1,0 m nuo pagrindinio kelio nuovažos prijungimui)</t>
  </si>
  <si>
    <t>Molingo grunto kasimas karjere, pakrovimas į savivarčius, pervežimas Rangovo pasirinktu atstumu, paskleidimas ir sutankinimas (Pakelės griovio ir šlaito izoliavimas molingu gruntu, įvertinamas 30 cm storio molingo grunto sluoksnio įrengimas), (nuo Pk 1+60 iki Pk 2+51)</t>
  </si>
  <si>
    <t>4pv tipo nuovažų su skaldos danga ir Ø0,40 m pralaida įrengimas - 1 vnt.
- šalčiui nejautraus sluoksnio įrengimas - 85 m3;
- 20 cm storio skaldos pagrindo sluoksnio įrengimas - 14 m2;
- 12 cm storio skaldos pagrindo sluoksnio įrengimas - 129 m2;
- plastikinės Ø0,40 m vandens pralaidos - 9,6 m;
- smėlio pagrindo įrengimas po pralaidomis - 1,1 m3.</t>
  </si>
  <si>
    <t>8 cm storio asfaltbetonio pagrindo sluoksnio iš mišinio AC 22 PN įrengimas (1,0 m užleidimas nuovažose priežiūrai)</t>
  </si>
  <si>
    <t>Asfaltbetonio dangos pagruntavimas bitumine emulsija (prieš klojant viršutinį asfaltbetonio sluoksnį) 1,0 m užleidimas nuovažose priežiūrai)</t>
  </si>
  <si>
    <t>4 cm storio asfaltbetonio viršutinio sluoksnio iš mišinio AC 8 VL įrengimas (1,0 m užleidimas nuovažose priežiūrai)</t>
  </si>
  <si>
    <t xml:space="preserve">Apsauginio šalčiui atsparaus sluoksnio įrengimas (h=0,32 m ant F2 gruntų) </t>
  </si>
  <si>
    <t>4pv tipo nuovažų su skaldos danga ir Ø0,40 m pralaida įrengimas - 2 vnt.
- šalčiui nejautraus sluoksnio įrengimas - 92 m3;
- 20 cm storio skaldos pagrindo sluoksnio įrengimas - 92 m2;
- 12 cm storio skaldos pagrindo sluoksnio įrengimas - 116 m2
- plastikinės Ø0,40 m vandens pralaidos - 23,4 m;
- smėlio pagrindo įrengimas po pralaidomis - 2,6 m3.</t>
  </si>
  <si>
    <t xml:space="preserve">Šalčiui nejautraus sluoksnio įrengimas (h=0,27 m ant F2 gruntų) </t>
  </si>
  <si>
    <t>4pv tipo nuovažų su skaldos danga ir Ø0,40 m pralaida įrengimas - 2 vnt.
- šalčiui nejautraus sluoksnio įrengimas - 148 m3;
- 20 cm storio skaldos pagrindo sluoksnio įrengimas - 28 m2;
- 12 cm storio skaldos pagrindo sluoksnio įrengimas - 248 m2;
- plastikinės Ø0,40 m vandens pralaidos - 18,6 m;
- smėlio pagrindo įrengimas po pralaidomis - 2,0 m3.</t>
  </si>
  <si>
    <t>8 cm storio asfaltbetonio pagrindo-dangos įrengimas iš mišinio AC 16 PD (užleidimas 1,0 m nuo pagrindinio kelio nuovažų prijungimui)</t>
  </si>
  <si>
    <t>4pv tipo nuovažų su skaldos danga ir Ø0,40 m pralaida įrengimas - 1 vnt.
- šalčiui nejautraus sluoksnio įrengimas - 79 m3;
- 20 cm storio skaldos pagrindo sluoksnio įrengimas - 19 m2;
- 12 cm storio skaldos pagrindo sluoksnio įrengimas - 78 m2;
- plastikinės Ø0,40 m vandens pralaidos - 11,3 m;
- smėlio pagrindo įrengimas po pralaidomis - 1,6 m3.</t>
  </si>
  <si>
    <t>10 cm storio asfaltbetonio pagrindo sluoksnio iš mišinio AC 22 PN įrengimas (užleidimas 1,0 m nuo pagrindinio kelio nuovažų prijungimui)</t>
  </si>
  <si>
    <t>Asfaltbetonio dangos pagruntavimas bitumine emulsija (prieš klojant viršutinį asfaltbetonio sluoksnį) (užleidimas 1,0 m nuo pagrindinio kelio nuovažų prijungimui)</t>
  </si>
  <si>
    <t>4 cm storio asfaltbetonio viršutinio sluoksnio iš mišinio AC 11 VN įrengimas (užleidimas 1,0 m nuo pagrindinio kelio nuovažų prijungimui)</t>
  </si>
  <si>
    <t>4pv tipo nuovažų su skaldos danga ir Ø0,40 m pralaida įrengimas - 1 vnt.
- šalčiui nejautraus sluoksnio įrengimas - 132 m3;
- 20 cm storio skaldos pagrindo sluoksnio įrengimas - 14 m2;
- 12 cm storio skaldos pagrindo sluoksnio įrengimas - 144 m2;
- plastikinės Ø0,40 m vandens pralaidos - 9,2 m;
- smėlio pagrindo įrengimas po pralaidomis - 1,0 m3.</t>
  </si>
  <si>
    <t>10 cm storio asfaltbetonio pagrindo sluoksnio iš mišinio AC 22 PN įrengimas (užleidimas 1,0 m nuo pagrindinio kelio nuovažų prijungimui ir individualių nuovažų danga)</t>
  </si>
  <si>
    <t>Asfaltbetonio dangos pagruntavimas bitumine emulsija (prieš klojant viršutinį asfaltbetonio sluoksnį) (užleidimas 1,0 m nuo pagrindinio kelio nuovažų prijungimui ir individualių nuovažų danga)</t>
  </si>
  <si>
    <t>4 cm storio asfaltbetonio viršutinio sluoksnio iš mišinio AC 11 VN įrengimas (užleidimas 1,0 m nuo pagrindinio kelio nuovažų prijungimui ir individualių nuovažų danga)</t>
  </si>
  <si>
    <t>4pv tipo nuovažų su skaldos danga ir Ø0,40 m pralaida įrengimas - 1 vnt.
- šalčiui nejautraus sluoksnio įrengimas - 148 m3;
- 20 cm storio skaldos pagrindo sluoksnio įrengimas - 14 m2;
- 12 cm storio skaldos pagrindo sluoksnio įrengimas - 131 m2;
- plastikinės Ø0,40 m vandens pralaidos - 10,7 m;
- smėlio pagrindo įrengimas po pralaidomis - 1,2 m3.</t>
  </si>
  <si>
    <t>10 cm storio asfaltbetonio pagrindo sluoksnio iš mišinio AC 22 PS įrengimas (užleidimas 1,0 m nuo pagrindinio kelio nuovažų prijungimui)</t>
  </si>
  <si>
    <t>9 cm storio asfaltbetonio apatinio sluoksnio iš mišinio AC 16 AS įrengimas (užleidimas 1,0 m nuo pagrindinio kelio nuovažų prijungimui)</t>
  </si>
  <si>
    <t>3 cm storio asfalto viršutinio sluoksnio iš mišinio SMA 8 S įrengimas (užleidimas 1,0 m nuo pagrindinio kelio nuovažų prijungimui)</t>
  </si>
  <si>
    <t>3v tipo nuovažų su skaldos danga ir Ø0,40 m pralaida įrengimas - 1 vnt.
- šalčiui nejautraus sluoksnio įrengimas - 265 m3;
- 20 cm storio skaldos pagrindo sluoksnio įrengimas - 21 m2;
- 12 cm storio skaldos pagrindo sluoksnio įrengimas - 242 m2;
- plastikinės Ø0,40 m vandens pralaidos - 14,0 m;
- smėlio pagrindo įrengimas po pralaidomis - 1,5 m3.</t>
  </si>
  <si>
    <t>3v tipo nuovažų su skaldos danga ir Ø0,40 m pralaida įrengimas - 1 vnt.
- šalčiui nejautraus sluoksnio įrengimas - 236 m3;
- 20 cm storio skaldos pagrindo sluoksnio įrengimas - 21 m2;
- 12 cm storio skaldos pagrindo sluoksnio įrengimas - 212 m2;
- plastikinės Ø0,40 m vandens pralaidos - 15,8 m;
- smėlio pagrindo įrengimas po pralaidomis - 1,8 m3.</t>
  </si>
  <si>
    <t>10 cm storio asfaltbetonio pagrindo sluoksnio iš mišinio AC 22 PS įrengimas (1,0 m užleidimas nuovažose priežiūrai)</t>
  </si>
  <si>
    <t>9 cm storio asfaltbetonio apatinio sluoksnio iš mišinio AC 16 AS įrengimas (1,0 m užleidimas nuovažose priežiūrai)</t>
  </si>
  <si>
    <t>3 cm storio asfalto viršutinio sluoksnio iš mišinio SMA 8 S įrengimas (1,0 m užleidimas nuovažose priežiūrai)</t>
  </si>
  <si>
    <t>4pv tipo nuovažų su skaldos danga ir Ø0,40 m pralaida įrengimas - 2 vnt.
- šalčiui nejautraus sluoksnio įrengimas - 310 m3;
- 20 cm storio skaldos pagrindo sluoksnio įrengimas - 28 m2;
- 12 cm storio skaldos pagrindo sluoksnio įrengimas  257 m2;
- plastikinės Ø0,40 m vandens pralaidos - 25,7 m;
- smėlio pagrindo įrengimas po pralaidomis - 2,8 m3.</t>
  </si>
  <si>
    <t>3sv tipo nuovažų su skaldos danga ir Ø0,40 m pralaida įrengimas - 1 vnt.
- šalčiui nejautraus sluoksnio įrengimas - 58 m3;
- 20 cm storio skaldos pagrindo sluoksnio įrengimas - 135 m2;
- plastikinės Ø0,40 m vandens pralaidos - 17,4 m;
- smėlio pagrindo įrengimas po pralaidomis - 1,9 m3.</t>
  </si>
  <si>
    <t>4pv tipo nuovažų su skaldos danga ir Ø0,40 m pralaida įrengimas - 2 vnt.
- šalčiui nejautraus sluoksnio įrengimas - 98 m3;
- 20 cm storio skaldos pagrindo sluoksnio įrengimas - 92 m2;
- 12 cm storio skaldos pagrindo sluoksnio įrengimas - 98 m2;
- plastikinės Ø0,40 m vandens pralaidos - 20,1 m;
- smėlio pagrindo įrengimas po pralaidomis - 2,2 m3.</t>
  </si>
  <si>
    <t>Molingo grunto kasimas karjere, pakrovimas į savivarčius, pervežimas Rangovo pasirinktu atstumu, paskleidimas ir sutankinimas (Pakelės griovio ir šlaito izoliavimas molingu gruntu, įvertinamas 30 cm storio molingo grunto sluoksnio įrengimas), (nuo Pk 7+40 iki pabaigos)</t>
  </si>
  <si>
    <t>3. Vandens nuvedimas. Pėsčiųjų ir dviračių tako dangos konstrukcijos drenažas</t>
  </si>
  <si>
    <t>4. Pėsčiųjų ir dviračių tako dangos konstrukcija</t>
  </si>
  <si>
    <t xml:space="preserve">Šalčiui nejautraus sluoksnio (hmin=0,27 m) įrengimas </t>
  </si>
  <si>
    <t>20 cm storio skaldos pagrindo sluoksnio įrengimas</t>
  </si>
  <si>
    <t>4. Pėsčiųjų ir dviračių tako dangos konstrukcija. Esamos asfalto dangos sujungimas su projektine (ruožo pabaigoje)</t>
  </si>
  <si>
    <t>6. Kiti darbai</t>
  </si>
  <si>
    <t>Suolų pastatymas</t>
  </si>
  <si>
    <t>Dviračių stovo pastatymas</t>
  </si>
  <si>
    <t>3s tipo nuovažų su skaldos danga įrengimas - 1 vnt.
- šalčiui nejautraus sluoksnio įrengimas - 60 m3;
- 20 cm storio skaldos pagrindo sluoksnio įrengimas - 122 m2.</t>
  </si>
  <si>
    <t>4v tipo nuovažų su skaldos danga ir Ø0,40 m pralaida įrengimas - 7 vnt.
- šalčiui nejautraus sluoksnio įrengimas - 178 m3;
- 20 cm storio skaldos pagrindo sluoksnio įrengimas - 336 m2;
- plastikinės Ø0,40 m vandens pralaidos - 63,3 m;
- smėlio pagrindo įrengimas po pralaidomis - 7,0 m3.</t>
  </si>
  <si>
    <t>4pv tipo nuovažų su skaldos danga ir Ø0,40 m pralaida įrengimas - 1 vnt.
- šalčiui nejautraus sluoksnio įrengimas - 74 m3;
- 20 cm storio skaldos pagrindo sluoksnio įrengimas - 17 m2;
- 12 cm storio skaldos pagrindo sluoksnio įrengimas - 108 m2;
- plastikinės Ø0,40 m vandens pralaidos - 8,5 m;
- smėlio pagrindo įrengimas po pralaidomis - 0,9 m3.</t>
  </si>
  <si>
    <t>Šalčiui nejautraus sluoksnio įrengimas (h=0,20 m ant F3 gruntų)</t>
  </si>
  <si>
    <t>3 cm storio asfaltbetonio viršutinio sluoksnio iš mišinio SMA 8 S įrengimas</t>
  </si>
  <si>
    <t xml:space="preserve">Apsauginio šalčiui atsparaus sluoksnio įrengimas  (h=0,28 m ant F3 gruntų) </t>
  </si>
  <si>
    <t>Kelio ženklų skydų montavimas prie apšvietimo atramų</t>
  </si>
  <si>
    <t>1. Rėminė santvarinė atrama Pk 569+61</t>
  </si>
  <si>
    <t>Gręžtinių polių Ø0,6 m L=5 m įrengimas (4 vnt., 20 m):
- betonas C30/37 XC2 F75 W4 - 5,64 m3;
- armatūros gaminiai - 436 kg</t>
  </si>
  <si>
    <t>Rostverko betonavimas (2 vnt.):
- betonas C35/45 XC4 XD3 XF4 F200 W4 - 4,23 m3;
- armatūros gaminiai B500B - 396 kg;
- tvirtinimo detalių metalas - 95,76 kg</t>
  </si>
  <si>
    <t>Cinkuotų metalinių atramų montavimas (4 vnt.):
- metalas S355 - 2412,42 kg;
- tvirtinimo detalių metalas - 11,27 kg</t>
  </si>
  <si>
    <t>2. Rėminė santvarinė atrama Pk 570+93</t>
  </si>
  <si>
    <t>Rostverko betonavimas (2 vnt.):
- betonas C35/45 XC4 XD3 XF4 F200 W4 - 5,27 m3;
- armatūros gaminiai B500B - 502 kg;
- tvirtinimo detalių metalas - 95,76 kg</t>
  </si>
  <si>
    <t>3. Rėminė santvarinė atrama Pk 573+76</t>
  </si>
  <si>
    <t>Gręžtinių polių Ø0,6 m L=7 m įrengimas (4 vnt., 28 m):
- betonas C30/37 XC2 F75 W4 - 7,92 m3;
- armatūros gaminiai - 584 kg</t>
  </si>
  <si>
    <t>4. Rėminė santvarinė atrama Pk 574+95</t>
  </si>
  <si>
    <t>Gręžtinių polių Ø0,6 m L=9 m įrengimas (4 vnt., 36 m):
- betonas C30/37 XC2 F75 W4 - 10,16 m3;
- armatūros gaminiai - 736 kg</t>
  </si>
  <si>
    <t>Cinkuotų metalinių atramų montavimas (4 vnt.):
- metalas S355 - 2533,56 kg;
- tvirtinimo detalių metalas - 11,27 kg</t>
  </si>
  <si>
    <t>5. Gembinė santvarinė atrama Pk 577+34</t>
  </si>
  <si>
    <t>Gręžtinių polių Ø0,6 m L=5 m įrengimas (2 vnt., 10 m):
- betonas C30/37 XC2 F75 W4 - 2,82 m3;
- armatūros gaminiai - 350 kg</t>
  </si>
  <si>
    <t>Rostverko betonavimas (1 vnt.):
- betonas C35/45 XC4 XD3 XF4 F200 W4 - 2,96 m3;
- armatūros gaminiai B500B - 280 kg;
- tvirtinimo detalių metalas - 66,8 kg</t>
  </si>
  <si>
    <t>Cinkuotų metalinių atramų montavimas (3 vnt.):
- metalas S355 - 3525,45 kg;
- tvirtinimo detalių metalas - 7,51 kg</t>
  </si>
  <si>
    <t>6. Gembinė santvarinė atrama Pk 588+00</t>
  </si>
  <si>
    <t>Gręžtinių polių Ø0,6 m L=6 m įrengimas (2 vnt., 12 m):
- betonas C30/37 XC2 F75 W4 - 3,38 m3;
- armatūros gaminiai - 408 kg</t>
  </si>
  <si>
    <t>7. Rėminė santvarinė atrama Pk 590+40</t>
  </si>
  <si>
    <t>Gręžtinių polių Ø0,6 m L=8 m įrengimas (4 vnt., 32 m):
- betonas C30/37 XC2 F75 W4 - 9,04 m3;
- armatūros gaminiai - 656 kg</t>
  </si>
  <si>
    <t>Cinkuotų metalinių atramų montavimas (4 vnt.):
- metalas S355 - 2473 kg;
- tvirtinimo detalių metalas - 11,27 kg</t>
  </si>
  <si>
    <t>8. Rėminė santvarinė atrama Pk 595+40</t>
  </si>
  <si>
    <t>9. Atrama Pk 597+40</t>
  </si>
  <si>
    <t>Cinkuotos metalinės atramos montavimas (1 vnt.)
- metalas S355 - 214,53 kg;
- tvirtinimo detalių metalas - 1,3 kg.</t>
  </si>
  <si>
    <t>10. Rėminė santvarinė atrama Pk 625+98</t>
  </si>
  <si>
    <t>Rostverko betonavimas (2 vnt.):
- betonas C35/45 XC4 XD3 XF4 F200 W4 - 3,8 m3;
- armatūros gaminiai B500B - 392 kg;
- tvirtinimo detalių metalas - 95,76 kg</t>
  </si>
  <si>
    <t>11. Rėminė santvarinė atrama Pk 630+98</t>
  </si>
  <si>
    <t>Gręžtinių polių Ø0,6 m L=12 m įrengimas (8 vnt., 96 m):
- betonas C30/37 XC2 F75 W4 - 27,04 m3;
- armatūros gaminiai - 1864 kg</t>
  </si>
  <si>
    <t>Rostverko betonavimas (2 vnt.):
- betonas C35/45 XC4 XD3 XF4 F200 W4 - 13,64 m3;
- armatūros gaminiai B500B - 1206 kg;
- tvirtinimo detalių metalas - 95,76 kg</t>
  </si>
  <si>
    <t>12. Gembinė santvarinė atrama Pk 632+07</t>
  </si>
  <si>
    <t>13. Gembinė santvarinė atrama Pk 632+87</t>
  </si>
  <si>
    <t>14. Rėminė santvarinė atrama Pk 640+61</t>
  </si>
  <si>
    <t>Rostverko betonavimas (2 vnt.):
- betonas C35/45 XC4 XD3 XF4 F200 W4 - 4,03 m3;
- armatūros gaminiai B500B - 396 kg;
- tvirtinimo detalių metalas - 95,76 kg</t>
  </si>
  <si>
    <t>15. Rėminė santvarinė atrama Pk 645+61</t>
  </si>
  <si>
    <t>Gręžtinių polių Ø0,6 m L=6 m įrengimas (4 vnt., 24 m):
- betonas C30/37 XC2 F75 W4 - 6,76 m3;
- armatūros gaminiai - 504 kg</t>
  </si>
  <si>
    <t>Rostverko betonavimas (2 vnt.):
- betonas C35/45 XC4 XD3 XF4 F200 W4 - 4,02 m3;
- armatūros gaminiai B500B - 396 kg;
- tvirtinimo detalių metalas - 95,76 kg</t>
  </si>
  <si>
    <t>16. Gembinė santvarinė atrama Pk 660+00</t>
  </si>
  <si>
    <t>16.3</t>
  </si>
  <si>
    <t>16.4</t>
  </si>
  <si>
    <t>16.5</t>
  </si>
  <si>
    <t>16.6</t>
  </si>
  <si>
    <t>16.7</t>
  </si>
  <si>
    <t>16.8</t>
  </si>
  <si>
    <t>16.9</t>
  </si>
  <si>
    <t>16.10</t>
  </si>
  <si>
    <t>Iš viso skyriuje 17, Eur be PVM</t>
  </si>
  <si>
    <t>17.1</t>
  </si>
  <si>
    <t>17.2</t>
  </si>
  <si>
    <t>17.3</t>
  </si>
  <si>
    <t>17.4</t>
  </si>
  <si>
    <t>17.5</t>
  </si>
  <si>
    <t>17.6</t>
  </si>
  <si>
    <t>17.7</t>
  </si>
  <si>
    <t>17.8</t>
  </si>
  <si>
    <t>17.9</t>
  </si>
  <si>
    <t>17.10</t>
  </si>
  <si>
    <t>17. Gembinė santvarinė atrama Pk 661+00</t>
  </si>
  <si>
    <t>Rostverko betonavimas (1 vnt.):
- betonas C35/45 XC4 XD3 XF4 F200 W4 - 1,9 m3;
- armatūros gaminiai B500B - 196 kg;
- tvirtinimo detalių metalas - 47,88 kg</t>
  </si>
  <si>
    <t>Cinkuotų metalinių atramų montavimas (2 vnt.):
- metalas S355 - 907,89 kg;
- tvirtinimo detalių metalas - 3,76 kg</t>
  </si>
  <si>
    <t>Iš viso skyriuje 18, Eur be PVM</t>
  </si>
  <si>
    <t>18.1</t>
  </si>
  <si>
    <t>18.2</t>
  </si>
  <si>
    <t>18.3</t>
  </si>
  <si>
    <t>18.4</t>
  </si>
  <si>
    <t>18.5</t>
  </si>
  <si>
    <t>18.6</t>
  </si>
  <si>
    <t>18.7</t>
  </si>
  <si>
    <t>18.8</t>
  </si>
  <si>
    <t>18.9</t>
  </si>
  <si>
    <t>18.10</t>
  </si>
  <si>
    <t>18. Gembinė santvarinė atrama Pk 662+46</t>
  </si>
  <si>
    <t>Iš viso skyriuje 19, Eur be PVM</t>
  </si>
  <si>
    <t>19.1</t>
  </si>
  <si>
    <t>19.2</t>
  </si>
  <si>
    <t>19.3</t>
  </si>
  <si>
    <t>19.4</t>
  </si>
  <si>
    <t>19.5</t>
  </si>
  <si>
    <t>19.6</t>
  </si>
  <si>
    <t>19.7</t>
  </si>
  <si>
    <t>19.8</t>
  </si>
  <si>
    <t>19.9</t>
  </si>
  <si>
    <t>19.10</t>
  </si>
  <si>
    <t>19. Rėminė santvarinė atrama Pk 693+43</t>
  </si>
  <si>
    <t>Gręžtinių polių Ø0,6 m L=10 m įrengimas (4 vnt., 40 m):
- betonas C30/37 XC2 F75 W4 - 11,28 m3;
- armatūros gaminiai - 808 kg</t>
  </si>
  <si>
    <t>Iš viso skyriuje 20, Eur be PVM</t>
  </si>
  <si>
    <t>20.1</t>
  </si>
  <si>
    <t>20.2</t>
  </si>
  <si>
    <t>20.3</t>
  </si>
  <si>
    <t>20.4</t>
  </si>
  <si>
    <t>20.5</t>
  </si>
  <si>
    <t>20.6</t>
  </si>
  <si>
    <t>20.7</t>
  </si>
  <si>
    <t>20.8</t>
  </si>
  <si>
    <t>20.9</t>
  </si>
  <si>
    <t>20.10</t>
  </si>
  <si>
    <t>20. Gembinė santvarinė atrama Pk 698+43</t>
  </si>
  <si>
    <t>Iš viso skyriuje 21, Eur be PVM</t>
  </si>
  <si>
    <t>21.1</t>
  </si>
  <si>
    <t>21.2</t>
  </si>
  <si>
    <t>21.3</t>
  </si>
  <si>
    <t>21.4</t>
  </si>
  <si>
    <t>21.5</t>
  </si>
  <si>
    <t>21.6</t>
  </si>
  <si>
    <t>21.7</t>
  </si>
  <si>
    <t>21.8</t>
  </si>
  <si>
    <t>21.9</t>
  </si>
  <si>
    <t>21.10</t>
  </si>
  <si>
    <t>21. Gembinė santvarinė atrama Pk 715+64</t>
  </si>
  <si>
    <t>Gręžtinių polių Ø0,6 m L=7 m įrengimas (2 vnt., 14 m):
- betonas C30/37 XC2 F75 W4 - 3,96 m3;
- armatūros gaminiai - 474 kg</t>
  </si>
  <si>
    <t>Iš viso skyriuje 22, Eur be PVM</t>
  </si>
  <si>
    <t>22.1</t>
  </si>
  <si>
    <t>22.2</t>
  </si>
  <si>
    <t>22.3</t>
  </si>
  <si>
    <t>22.4</t>
  </si>
  <si>
    <t>22.5</t>
  </si>
  <si>
    <t>22.6</t>
  </si>
  <si>
    <t>22.7</t>
  </si>
  <si>
    <t>22.8</t>
  </si>
  <si>
    <t>22.9</t>
  </si>
  <si>
    <t>22.10</t>
  </si>
  <si>
    <t>22. Rėminė santvarinė atrama Pk 720+62</t>
  </si>
  <si>
    <t>Gręžtinių polių Ø0,6 m L=6 m įrengimas (2 vnt., 12 m):
- betonas C30/37 XC2 F75 W4 - 3,38 m3;
- armatūros gaminiai - 252 kg</t>
  </si>
  <si>
    <t>1. Montavimo darbai</t>
  </si>
  <si>
    <t>Stiklo pluošto audinys dujotiekio izoliacijos apsaugojimui suvirinimo darbų metu</t>
  </si>
  <si>
    <t>Dėklo iš Pl Ø900 mm vamzdžio su PE izoliacija montavimas</t>
  </si>
  <si>
    <t>Dėklo iš PE Ø225 mm DN1 vamzdžio montavimas</t>
  </si>
  <si>
    <t>Dujotiekio vamzdžio PE Ø160x14,6 mm įtraukimas į dėklus</t>
  </si>
  <si>
    <t>Dujotiekio vamzdžio PE Ø160 mm demontavimas</t>
  </si>
  <si>
    <t>Kontrolės matavimo kolonėlės KMK sumontavimas</t>
  </si>
  <si>
    <t>Kontrolinių kabelių į KMK – NYY 2x2,5 mm2 PE dėkle sumontavimas</t>
  </si>
  <si>
    <t>Įspėjamosios (signalinės) juostos su užrašu „DUJOS“ paklojimas</t>
  </si>
  <si>
    <t>Bituminės izoliacijos atnaujinimas vamzdyno atkasimo vietose</t>
  </si>
  <si>
    <t>Slėginės armatūros, pragręžiamų balnų PE160/63 mm privirinimas prie dujotiekio linijos</t>
  </si>
  <si>
    <t>PE Ø63 mm SDR11 vamzdžių apvedimo linijai paklojimas tranšėjose</t>
  </si>
  <si>
    <t>Uždaromosios armatūros (įtaisų) PE Ø63 mm apvedimo linijai montavimas</t>
  </si>
  <si>
    <t>Čiaupų Ø20 mm apvedimo linijos prapūtimui montavimas</t>
  </si>
  <si>
    <t>Žemės darbai (dirvožemio nuėmimas, grunto kasimas, užpylimas ir sutankinimas) vartotojo teritorijoje, dujotiekių  rekonstravimo vietoje. Dėklams kurių PlØ900 mm; L= 92,0 m; PE Ø225 mm; L= 23,5 m bendras tranšėjų ilgis su papildomu po 2,0 m nuo dėklo galo atsikasimu technologiniam procesui vykdyti 143,5 m, tranšėjos plotis – 1,5 m. įgilinimas 1,15 m (630 m3)</t>
  </si>
  <si>
    <t>Dujotiekio mechaninis ir sandarumo bandymas (166,5 m)</t>
  </si>
  <si>
    <t>2. Laikinojo pravažiavimo kelių tranzitiniam eismui įrengimas (panaudojant apjungiamųjų kelių dangos konstrukciją ir įrengiant tik asfalto dangos sluoksnį)</t>
  </si>
  <si>
    <t>3. Ardymas</t>
  </si>
  <si>
    <t>Pažvyravimas 10 cm storio gamtinio žvyro sluoksniu (esamų nuovažų privažiavimo užtikrinimui ir laikinam eismui naudojamų kelių greideriavimui pridedant naujų medžiagų)</t>
  </si>
  <si>
    <t>Grunto kasimas karjere, pakrovimas į savivarčius, atvežimas Rangovo pasirinktu atstumu, paskleidimas ir sutankinimas (papildomas gruntas laikinų pravažiavimo kelių sankasos įrengimui)</t>
  </si>
  <si>
    <t>8 cm storio asfalto dangos frezavimas</t>
  </si>
  <si>
    <t>Geosintetinės medžiagos, apsaugai nuo šaknų, įrengimas</t>
  </si>
  <si>
    <t>Griovių dugno planiravimas rankiniu būdu</t>
  </si>
  <si>
    <t>Šlaitų ir pakelės plotų planiravimas rankiniu būdu, kai gruntas I grupės</t>
  </si>
  <si>
    <r>
      <t>Pakelės griovių ir šlaitų tvirtinimas gabionų matracais (465 m2</t>
    </r>
    <r>
      <rPr>
        <sz val="11"/>
        <rFont val="Times New Roman"/>
        <family val="1"/>
        <charset val="186"/>
      </rPr>
      <t>)
- geotekstilė (≥ 150 g/m2) - 527 m2;
- gabionų matracai h=0,17 m - 465 m2;
- akmenų užpildas - 79,05 m3.</t>
    </r>
  </si>
  <si>
    <t>Dirvožemio kasimas ekskavatoriais sąvartoje, pakrovimas į savivarčius, atvežimas Rangovo pasirinktu atstumu (dirvožemis kelkraščių, šlaitų ir žaliųjų plotų sutvirtinimui)</t>
  </si>
  <si>
    <t>Žaliųjų plotų tvirtinimas 20 cm storio dirvožemio sluoksniu mechanizuotai, užsėjant žole</t>
  </si>
  <si>
    <t>Žaliųjų plotų tvirtinimas 20 cm storio dirvožemio sluoksniu rankiniu būdu, užsėjant žole</t>
  </si>
  <si>
    <t>3. Vandens nuvedimas. Aikštelės konstrukcijos drenažas</t>
  </si>
  <si>
    <t>II gr. grunto kasimas 0,25 m3 k.t. ekskavatoriais iškasoje, pakrovimas į savivarčius, pervežimas rangovo pasirinktu atstumu, paskleidimas ir sutankinimas (žemės sankasos įrengimas)</t>
  </si>
  <si>
    <t>Plastikinių apžiūros šulinėlių Ø315 mm įrengimas (2 vnt.)
 - plastikinis dugnas gofruotam vamzdžiui - 2 vnt.;
 - gofruotas plastikinis Ø315 mm vamzdis - 3,1 m;
 - betoninis kūgis gofruotam šuliniui Ø315 mm (kai statoma žaliojoje zonoje) - 2 vnt.;
 - betoninis dangtis gofruotam šuliniui Ø315 mm (kai statoma žaliojoje zonoje) - 2 vnt.</t>
  </si>
  <si>
    <t>Plastikinių apžiūros šulinėlių Ø425 mm įrengimas (21 vnt.)
 - plastikinis dugnas gofruotam vamzdžiui - 21 vnt.;
 - gofruotas plastikinis Ø425 mm vamzdis - 36,2 m;
 - betoninis kūgis gofruotam šuliniui Ø425 mm (kai statoma žaliojoje zonoje) - 21 vnt.;
 - betoninis dangtis gofruotam šuliniui Ø425 mm (kai statoma žaliojoje zonoje) - 13 vnt.;
 - ketaus liukas, pritaikytas sunkiajai apkrovai (kai statoma šaligatvio zonoje) - 8 vnt.</t>
  </si>
  <si>
    <t>4. Aikštelės važiuojamosios dalies dangos konstrukcija. I projektinės aikštelės dangos konstrukcijos variantas</t>
  </si>
  <si>
    <t>4. Aikštelės važiuojamosios dalies dangos konstrukcija. II projektinės aikštelės dangos konstrukcijos variantas</t>
  </si>
  <si>
    <t>Šalčiui nejautraus sluoksnio įrengimas (hmin.=0,28 m)</t>
  </si>
  <si>
    <t>Šalčiui nejautraus sluoksnio įrengimas (hmin.=0,23 m)</t>
  </si>
  <si>
    <t>Šalčiui nejautraus sluoksnio įrengimas (hmin.=0,33 m)</t>
  </si>
  <si>
    <t>Šalčiui nejautraus sluoksnio įrengimas (hmin.=0,27 m)</t>
  </si>
  <si>
    <t>Išlyginamojo skaldos pagrindo sluoksnio po bordiūrais įrengimas</t>
  </si>
  <si>
    <t xml:space="preserve">Asfalto sluoksnių siūlių pagruntavimas bitumine mase (klojant viršutinį asfalto sluoksnį) </t>
  </si>
  <si>
    <t>Dangos iš gamtinio akmens trinkelių 100x100x100 mm įrengimas ant 3 cm storio pasluoksnio, siūles užpilant mineralinių medžiagų mišiniu</t>
  </si>
  <si>
    <t>Dangos iš gamtinio akmens trinkelių 200x100x80 mm įrengimas ant 3 cm storio pasluoksnio, siūles užpilant mineralinių medžiagų mišiniu</t>
  </si>
  <si>
    <t>Apsauginio šalčiui atsparaus sluoksnio įrengimas (hmin.=0,38 m)</t>
  </si>
  <si>
    <t>Apsauginio šalčiui atsparaus sluoksnio įrengimas (hmin.=0,33 m)</t>
  </si>
  <si>
    <t>Apsauginio šalčiui atsparaus sluoksnio įrengimas (hmin.=0,32 m)</t>
  </si>
  <si>
    <t>II gr. grunto kasimas karjere, pakrovimas į savivarčius, atvežimas Rangovo pasirinktu atstumu, paskleidimas ir sutankinimas (kelkraščių užpylimas)</t>
  </si>
  <si>
    <t>5. Aikštelės šaligatviai, pėsčiųjų takai</t>
  </si>
  <si>
    <t>Betoninių bordiūrų 1000x300x150 mm ant betono pagrindo įrengimas</t>
  </si>
  <si>
    <t>Gamtinio akmens bordiūrų 1000x220x150 mm ant betono pagrindo įrengimas</t>
  </si>
  <si>
    <t>Betoninių vejos bordiūrų 1000x200x80 mm ant betono pagrindo įrengimas</t>
  </si>
  <si>
    <t xml:space="preserve">Šalčiui nejautraus sluoksnio (hmin.=0,21 m) įrengimas </t>
  </si>
  <si>
    <t xml:space="preserve">Šalčiui nejautraus sluoksnio (hmin.=0,19 m) įrengimas </t>
  </si>
  <si>
    <t>15 cm storio skaldos pagrindo sluoksnio įrengimas</t>
  </si>
  <si>
    <t>4 cm storio dangos iš nesurištojo mišinio įrengimas</t>
  </si>
  <si>
    <t>Taktilinių dėmesį atkreipiančių paviršių iš betoninių trinkelių 200x100x80 mm įrengimas ant 3 cm storio pasluoksnio, siūles užpilant mineralinių medžiagų mišiniu</t>
  </si>
  <si>
    <t>Taktilinių nukreipiamųjų paviršių iš betoninių trinkelių 200x100x80 mm įrengimas ant 3 cm storio pasluoksnio, siūles užpilant mineralinių medžiagų mišiniu</t>
  </si>
  <si>
    <t>Dangos iš betoninių trinkelių 200x100x80 mm įrengimas ant 3 cm storio pasluoksnio, siūles užpilant mineralinių medžiagų mišiniu</t>
  </si>
  <si>
    <t>6. Aikštelės apstatymas kelio ženklais ir saugaus eismo organizavimas. Kelio ženklai, informaciniai stendai</t>
  </si>
  <si>
    <t>6. Aikštelės apstatymas kelio ženklais ir saugaus eismo organizavimas. Dangos ženklinimas</t>
  </si>
  <si>
    <t>Guminių parkavimo bortelių įrengimas</t>
  </si>
  <si>
    <t>7. Mažosios architektūros elementų įrengimas</t>
  </si>
  <si>
    <t>Suoliukų pastatymas</t>
  </si>
  <si>
    <t>Stalų su suoliukais pastatymas</t>
  </si>
  <si>
    <t>Konstrukcijų atliekų konteinerių talpinimui pastatymas (9 vnt.):
- konstrukcijos atliekų konteinerių talpinimui - 9 vnt.;
- atliekų konteineriai - 27 vnt.</t>
  </si>
  <si>
    <t>8. Kiti darbai</t>
  </si>
  <si>
    <t>Sustiprinto saugumo tvoros pastatymas (vakarinės aikštelės dalies aptvėrimas)</t>
  </si>
  <si>
    <t>Aptvėrimo tvoros pastatymas (rytinės aikštelės dalies aptvėrimas)</t>
  </si>
  <si>
    <t>Kelio ženklų skydų (informacinių stendų) pastatymas</t>
  </si>
  <si>
    <t>Transporto priemonių atstumo kontrolės sistemos demontavimas</t>
  </si>
  <si>
    <t xml:space="preserve">Signalinis indukcinių kilpų kabelis </t>
  </si>
  <si>
    <t>Revizijos šulinėlis RKŠ-0</t>
  </si>
  <si>
    <t>Oksiduota bituminė mastika</t>
  </si>
  <si>
    <t>1kV kabelis Cu 3x4</t>
  </si>
  <si>
    <t>HDPE Ø110 vamzdis skirtas kloti uždaru būdu</t>
  </si>
  <si>
    <t>Galinė mova 0,23 kV kabeliui 3x4mm²</t>
  </si>
  <si>
    <t>Vamzdžio paklojimas uždaru kryptinio gręžimo būdu</t>
  </si>
  <si>
    <t>Kabelio Cu 3x4mm² galinės movos su antgaliais montavimas</t>
  </si>
  <si>
    <t>Signalinės juostos paklojimas virš pakloto kabelio</t>
  </si>
  <si>
    <t>II gr. grunto kasimas, užpylimas ir tankinimas (pamatas)</t>
  </si>
  <si>
    <t>Pamato montavimas</t>
  </si>
  <si>
    <t>Atramos montavimas</t>
  </si>
  <si>
    <t>Spintos su įranga montavimas</t>
  </si>
  <si>
    <t>100x27,5 mm griovelio asfalto dangoje pjovimas</t>
  </si>
  <si>
    <t>100x11 mm griovelio asfalto dangoje pjovimas</t>
  </si>
  <si>
    <t>100x16,5 mm griovelio asfalto dangoje pjovimas</t>
  </si>
  <si>
    <t>Ind. kilpos kabelio tiesimas paruoštame griovelyje</t>
  </si>
  <si>
    <t>Bituminės mastikos užpylimas</t>
  </si>
  <si>
    <t>Vaizdo kamerų montavimas ant atramos</t>
  </si>
  <si>
    <t>Kabelio izoliacijos matavimas megaommetru</t>
  </si>
  <si>
    <t>Įžeminimo juostos paklojimas tranšėjoje</t>
  </si>
  <si>
    <t>Įžemintuvo varžos matavimas</t>
  </si>
  <si>
    <t>Revizinio šulinio montavimas</t>
  </si>
  <si>
    <t>Įrangos paleidimo derinimo darbai</t>
  </si>
  <si>
    <t>Aplinkos sutvarkymas ir žolės atsodinimas</t>
  </si>
  <si>
    <t>Eimo intensyvumo sistemos paleidimas/derinimas</t>
  </si>
  <si>
    <t>Vaizdo kamerų sistemos paleidimas/derinimas</t>
  </si>
  <si>
    <t>Išpildomoji nuotrauka</t>
  </si>
  <si>
    <t>Augalinio sl. h-35 cm nukasimas, nustumiant buldozeriu Rangovo pasirinktu atstumu ir sandėliavimas vietoje</t>
  </si>
  <si>
    <t>Gręžtinių bandomųjų polių įrengimas (3 vnt.):
-betonas C30/37 (su priedais) - 7,62 m3;
-armatūros gaminiai - 629 kg;
-bendras ilgis - 27 m</t>
  </si>
  <si>
    <t>2. Krantinių atramų įrengimas</t>
  </si>
  <si>
    <t xml:space="preserve">Grunto kasimas prieš įrengiant krantines atramas, pakrovimas į savivarčius, pervežimas Rangovo pasirinktu atstumu ir suvertimas į krūvas (susisiekimo dalyje gruntas iškastų durpynų užpylimui)           </t>
  </si>
  <si>
    <t xml:space="preserve">Armuoto pagrindo grunto įrengimas (519 m2):
- stabilizavimo geotinklo įrengimas  - 1038 m2;
- mineralinių medžiagų mišinio fr. 0/32 įrengimas  - 623 m3;                                    </t>
  </si>
  <si>
    <t>Gręžtinių polių įrengimas apsauginiame vamzdyje (32 vnt.)                          
 - betonas C30/37 (su priedais) - 72,32 m3;                               
 - armatūros gaminiai - 5984 kg;                                                          
 - bendras ilgis ( L- 8 m, Ø - 0,6 m) - 256 m</t>
  </si>
  <si>
    <t>Mineralinių medžiagų mišinio 22/45 pagrindo sl. h= 20-25 cm įrengimas po rostverkais</t>
  </si>
  <si>
    <t>Paruošiamojo betono sl. h=8 cm įrengimas prieš įrengiant krantinės atramos rostverkus (138,8 m2):
 - betonas C12/15 - 11,1 m3.</t>
  </si>
  <si>
    <t>Gelžbetoninių krantinių atramų kolonų montavimas (10 vnt.):
 - betonas C35/45 (su priedais) - 26,6 m3;
 - smulkiagrūdis nesitraukiantis betonas - 2,5 m3.</t>
  </si>
  <si>
    <t>Krantinės atramos rėmsijės/atkaltės betonavimas (2 vnt.):
 - betonas C35/45 (su priedais) - 38,76 m3;
 - armatūros gaminiai - 5748 kg.</t>
  </si>
  <si>
    <t xml:space="preserve">G/b krantinės atramos paviršių, besiliečiančių su gruntu, valymas aukšto slėgio vandens srove                  </t>
  </si>
  <si>
    <t xml:space="preserve">G/b krantinės atramos paviršių, besiliečiančių su gruntu, padengimas bitumine danga                        </t>
  </si>
  <si>
    <t xml:space="preserve">Krantinės atramos rostverko užpylimas gerai drenuojančiu gruntu sutankinant rankiniu būdu                      </t>
  </si>
  <si>
    <t>Atraminių sienų iš surenkamų blokelių inkaruotų grunte įrengimas (487 m2):
 - moduliniai betoniniai blokeliai - 486 m2;
 - 540 tipo vienkrypčio armavimo geotinklai - 4029 m2;
 - 520 tipo vienkrypčio armavimo geotinklai - 2991 m2.</t>
  </si>
  <si>
    <t>Drenuojančio sluoksnio tarp tinklų įrengimas (3160 m3):
 - tankinant rankiniu būdu - 827 m3;
 - tankinant mechanizuotai - 2333 m3.</t>
  </si>
  <si>
    <t>Temperatūrinės siūlės iš CR gumos įrengimas blokelių sienoje (34 m):
 - 2 sl. CR gumos juosta b-220 mm - 7,5 m2;
 - vandeniui nelaidi elastinga mastika - 68 m.</t>
  </si>
  <si>
    <t>Deformacinės siūlės tarp krantinės atramos atkaltės/galinės sienutės ir atraminės sienos įrengimas (23 m):
 - 2 sl. CR gumos juosta b-560 mm - 12,9 m2;
 - vandeniui nelaidi elastinga mastika - 46 m;
 - dvisluoksnė prilydoma hidroizoliacija ant galinės sienutės ir atraminės sienos sandūros - 15 m2.</t>
  </si>
  <si>
    <t>Drenažinio vamzdžio su geotekstilės filtru įrengimas už atraminių sienų užpiltas skaldele fr. 11/16 (115 m):
 - drenažinis vamzdis Ø113/128 mm - 115 m;
 - alkūnės Ø128 mm 90° įrengimas - 4 vnt.;
 - drenažo žiočių įrengimas - 4 vnt.</t>
  </si>
  <si>
    <t>Filtruojančio fr. 11/16 grunto sluoksnio už atraminės sienos įrengimas, sutankinant rankiniu būdu</t>
  </si>
  <si>
    <t xml:space="preserve">Sankasos įrengimas iš gerai drenuojančio grunto, sutankinant pasluoksniui ( iki darbų zonos pradžios/pabaigos)                                                       </t>
  </si>
  <si>
    <t>Atraminių sienų užpylimas drenuojančiu gruntu iš fasadinės pusės</t>
  </si>
  <si>
    <t xml:space="preserve">Ekstrūzinio putplasčio h=5,0 cm virš atraminės sienos įrengimas                                                </t>
  </si>
  <si>
    <t xml:space="preserve">Mineralinių medžiagų mišinio fr. 0/32  sl. h= 15 cm po parapetiniais blokais įrengimas sutankinant                 </t>
  </si>
  <si>
    <t>Tarpų tarp parapetinių bortų užtaisymas vandeniui nelaidžia elastinga mastika</t>
  </si>
  <si>
    <t xml:space="preserve">Parapetinių blokų valymas aukšto slėgio vandens srove                                                          </t>
  </si>
  <si>
    <t xml:space="preserve">Parapetinių blokų, besiliečiančių su gruntu, padengimas bitumine danga                        </t>
  </si>
  <si>
    <t xml:space="preserve">Parapetinių blokų fasadinių paviršių gruntavimas ir padengimas hidrofobizuojančia danga                        </t>
  </si>
  <si>
    <t>Vertikalių skylių gręžimas į parapetinius bortus turėklų tvirtinimui (288 vnt.):
 - skylių gręžimas Ø14 mm L=150 mm - 288 vnt.;
 - klijai epoksido pagrindu - 2,5 kg;
 - inkariniai sriegti strypai M12 (su poveržle ir veržle) L=150 mm - 288 vnt.</t>
  </si>
  <si>
    <t>Plieninių cinkuotų turėklų sekcijų ant parapetinių blokų montavimas (34 vnt.):
 - metalas S235 - 1904,79 kg;
 - statramsčių galų dažymas - 2,45 m.</t>
  </si>
  <si>
    <t>Mineralinių medžiagų mišinio 0/32 sl. h= 15 cm po nuvedimo latakais įrengimas sutankinant</t>
  </si>
  <si>
    <t xml:space="preserve">Surenkamų betoninių vandens nuvedimo latakų (300x200x100 mm±2mm) įrengimas </t>
  </si>
  <si>
    <t xml:space="preserve">Skaldos prizmės po gulekšniu įrengimas h=40 cm                                         </t>
  </si>
  <si>
    <t>Gulekšnių montavimas (4 vnt.):
 - betonas C30/37 (su priedais) - 4,6 m3.</t>
  </si>
  <si>
    <t>Pereinamųjų plokščių montavimas (16 vnt.):
 - betonas C30/37 (su priedais) - 27,2 m3.</t>
  </si>
  <si>
    <t>2.32</t>
  </si>
  <si>
    <t>2.33</t>
  </si>
  <si>
    <t>2.34</t>
  </si>
  <si>
    <t>2.35</t>
  </si>
  <si>
    <t>2.36</t>
  </si>
  <si>
    <t>Pereinamųjų plokščių betonavimas tarpusavyje (1,4 m3):
 - betonas C30/37 (su priedais) - 1,4 m3;
 - armatūros gaminiai - 30,52 kg.</t>
  </si>
  <si>
    <t>2.37</t>
  </si>
  <si>
    <t xml:space="preserve">Pereinamųjų plokščių valymas aukšto slėgio vandens srove                                                       </t>
  </si>
  <si>
    <t>2.38</t>
  </si>
  <si>
    <t>2.39</t>
  </si>
  <si>
    <t>2.40</t>
  </si>
  <si>
    <t>2.41</t>
  </si>
  <si>
    <t>2.42</t>
  </si>
  <si>
    <t>2.43</t>
  </si>
  <si>
    <t>2.44</t>
  </si>
  <si>
    <t>Išlyginamojo betono sl. hvid = 4 cm įrengimas ant pereinamųjų plokščių (96 m2):
 - betonas C25/30 (su priedais) - 3,84 m3.</t>
  </si>
  <si>
    <t>Išlyginamojo betono sl. ir galinės sienutės viršaus valymas aukšto slėgio vandens srove</t>
  </si>
  <si>
    <t>Dvisluoksnės prilydomosios hidroizoliacijos įrengimas ant pereinamųjų plokščių ir galinės sienutės viršaus</t>
  </si>
  <si>
    <t xml:space="preserve">Apsauginio asfalto sl. SMA 8 S su SZ18 PMB45/80-55 h=2 cm įrengimas ant pereinamųjų plokščių              </t>
  </si>
  <si>
    <t xml:space="preserve">Asfalto mišinio SMA 8 S su SZ18 PMB45/80-55 prizmės įrengimas ant pereinamųjų plokščių                 </t>
  </si>
  <si>
    <t xml:space="preserve">Skaldos 0/32 prizmės įrengimas ant pereinamųjų plokščių             </t>
  </si>
  <si>
    <t>Sankasos viršutinio sluoksnio grunto sustiprinimas h=20 cm už pereinamųjų plokščių</t>
  </si>
  <si>
    <t xml:space="preserve">2. Krantinių atramų įrengimas. Kelio dangos įrengimas virš pereinamųjų plokščių                                                               </t>
  </si>
  <si>
    <t xml:space="preserve">Asfalto prizmės gruntavimas bitumine emulsija                                                                 </t>
  </si>
  <si>
    <t xml:space="preserve">Asfalto pagrindo sl. h=10 cm AC 22 PS įrengimas   </t>
  </si>
  <si>
    <t>Asfalto pagrindo sl. gruntavimas bitumine emulsija</t>
  </si>
  <si>
    <t xml:space="preserve">Asfalto apatinis sl. h=4 cm AC 16 AS įrengimas                                                              </t>
  </si>
  <si>
    <t>Asfalto apatinio sl. gruntavimas bitumine emulsija</t>
  </si>
  <si>
    <t xml:space="preserve">Asfalto viršutinio sl. h=3 cm SMA 8 S įrengimas  </t>
  </si>
  <si>
    <t>2.45</t>
  </si>
  <si>
    <t>2.46</t>
  </si>
  <si>
    <t>2.47</t>
  </si>
  <si>
    <t>2.48</t>
  </si>
  <si>
    <t>2.49</t>
  </si>
  <si>
    <t>2.50</t>
  </si>
  <si>
    <t>2.51</t>
  </si>
  <si>
    <t>2. Kelio dangos įrengimas už pereinamųjų plokščių iki darbų zonos ribos pradžios/pabaigos. I projektinės kelio dangos konstrukcijos variantas</t>
  </si>
  <si>
    <t>2.52</t>
  </si>
  <si>
    <t>2.53</t>
  </si>
  <si>
    <t>2.54</t>
  </si>
  <si>
    <t>2.55</t>
  </si>
  <si>
    <t>2.56</t>
  </si>
  <si>
    <t>2.57</t>
  </si>
  <si>
    <t>2.58</t>
  </si>
  <si>
    <t>2. Kelio dangos įrengimas už pereinamųjų plokščių iki darbų zonos ribos pradžios/pabaigos. II projektinės kelio dangos konstrukcijos variantas</t>
  </si>
  <si>
    <t xml:space="preserve">Šalčiui nejautraus sl. h=20 cm  įrengimas           </t>
  </si>
  <si>
    <t xml:space="preserve">Skaldos pagrindo sl. h=30 cm iš nesurišto mišinio įrengimas              </t>
  </si>
  <si>
    <t>Asfalto pagrindo sl. h=10 cm AC 22 PS įrengimas</t>
  </si>
  <si>
    <t xml:space="preserve">Asfalto apatinis sl. h=4 cm AC 16 AS įrengimas         </t>
  </si>
  <si>
    <t>Asfalto viršutinio sl. h=3 cm SMA 8 S įrengimas</t>
  </si>
  <si>
    <t>Apsauginio šalčiui atsparaus sl. h=28 cm įrengimas</t>
  </si>
  <si>
    <t xml:space="preserve">Skaldos pagrindo sl. h=20 cm iš nesurišto mišinio įrengimas                            </t>
  </si>
  <si>
    <t xml:space="preserve">Asfalto apatinis sl. h=4 cm AC 16 AS įrengimas              </t>
  </si>
  <si>
    <t>2.59</t>
  </si>
  <si>
    <t>2.60</t>
  </si>
  <si>
    <t xml:space="preserve">Fasadinių krantinės atramos paviršių valymas aukšto slėgio vandens srove                                       </t>
  </si>
  <si>
    <t xml:space="preserve">Fasadinių krantinės atramos paviršių gruntavimas ir padengimas hidrofobizuojančia danga                        </t>
  </si>
  <si>
    <t>3. Tarpinių atramų įrengimas</t>
  </si>
  <si>
    <t>Gręžtinių polių įrengimas (60 vnt.)                          
 - betonas C30/37 (su priedais) - 160,8 m3;
 - armatūros gaminiai - 13260 kg;
 - bendras ilgis ( L- 9,5 m, Ø - 0,6 m) - 570 m.</t>
  </si>
  <si>
    <t xml:space="preserve">Gruntinio pagrindo planiravimas prieš įrengiant tarpinių atramų rostverkus </t>
  </si>
  <si>
    <t>Nesurištųjų mineralinių medžiagų mišinio 22/45 pagrindo sl. h= 25 cm įrengimas</t>
  </si>
  <si>
    <t xml:space="preserve">Paruošiamojo betono sl. h=8 cm įrengimas prieš įrengiant tarpinių atramų rostverkus (171,8 m2):
 - betonas C12/15 - 13,74 m3.                                                                             </t>
  </si>
  <si>
    <t>Tarpinių atramų rostverkų betonavimas (3 vnt.):
-betonas C30/37 (su priedais) - 194,91 m3;                                                    
-armatūros gaminiai - 11928 kg;                                                                                       
- plieninės įdėtinės detalės (120 vnt.) - 1332 kg.</t>
  </si>
  <si>
    <t xml:space="preserve">Gelžbetoninių tarpinių atramų kolonų montavimas (15 vnt.):                       
-betonas C35/45 (su priedais) - 37,15 m3.                                                                             </t>
  </si>
  <si>
    <t>Skiedinio tarp kolonos ir rėmsijės įrengimas:
 - skiedinys R4 - 0,15 m3.</t>
  </si>
  <si>
    <t xml:space="preserve">Gelžbetoninių tarpinių atramų rėmsijų montavimas (3 vnt.):
-betonas C35/45 (su priedais) - 23,16 m3.                                                                     </t>
  </si>
  <si>
    <t>Mazgų tarp rostverko-kolonos ir kolonos-rėmsijės įrengimas (30 vnt.):
 - smulkiagrūdis nesitraukiantis betonas - 5,22 m3.</t>
  </si>
  <si>
    <t xml:space="preserve">Atraminių pagalvių įrengimas (15 vnt.):
-betonas C35/45 (su priedais) - 1,8 m3;
-armatūros gaminiai - 300 kg.   </t>
  </si>
  <si>
    <t xml:space="preserve">G/b tarpinės atramos paviršių, besiliečiančių su gruntu, valymas aukšto slėgio vandens srove                   </t>
  </si>
  <si>
    <t xml:space="preserve">G/b tarpinės atramos paviršių, besiliečiančių su gruntu, padengimas bitumine danga                        </t>
  </si>
  <si>
    <t xml:space="preserve">Tarpinės atramos rostverko užpylimas gerai drenuojančiu gruntu sutankinant rankiniu būdu                       </t>
  </si>
  <si>
    <t xml:space="preserve">Fasadinių tarpinės atramos paviršių valymas aukšto slėgio vandens srove                                        </t>
  </si>
  <si>
    <t xml:space="preserve">Fasadinių tarpinės atramos paviršių gruntavimas ir padengimas hidrofobizuojančia danga                         </t>
  </si>
  <si>
    <t>4. Perdangos įrengimas</t>
  </si>
  <si>
    <t>G/b pagrindo plokščių 6.0x2.0x0.22 m pastoliams atremti montavimas, išardymas (medžiagos grįžtamosios) (16 vnt.)</t>
  </si>
  <si>
    <t>Metalinių pastolių įrengimas statinio perdangai sumontuoti ir išardymas (medžiagos grįžtamosios):
 - įvairus metalas - 14 t;
 - mediena - 7 m3.</t>
  </si>
  <si>
    <t>Statinio perdangos sijų montavimas projektinėje padėtyje (40 vnt.)
- betonas C40/50 (su priedais) - 274 m3.</t>
  </si>
  <si>
    <t>Perdangos sijų galų (skersinių sijų) sumonolitinimas:                                                    
 - betonas C40/50 (su priedais) - 5,65 m3;
 - armatūros gaminiai - 1457,5 kg;
 - epoksido pagrindo klijai - 95,9 kg</t>
  </si>
  <si>
    <t>Sijų viršatraminių dalių sumonolitinimas:
- betonas C40/50 (su priedais) - 80,43 m3;
- armatūros gaminiai - 9591,4 kg;
- armatūros sujungimas loveline jungtimi Ø20/20mm - 150 vnt.;
- armatūros sujungimas loveline jungtimi Ø28/28mm - 150 vnt.;
- armatūros sujungimas loveline jungtimi Ø32/32mm - 90 vnt.</t>
  </si>
  <si>
    <t>Turėklų ir atitvarų bortų montavimas (36 vnt.):
-betonas C35/45 (su priedais) - 26,7 m3.</t>
  </si>
  <si>
    <t>Tarpų tarp atitvarų ir turėklų bortų užtaisymas vandeniui nelaidžia elastinga mastika</t>
  </si>
  <si>
    <t>Statinio perdangos valymas aukšto slėgio vandens srove prieš įrengiant išlyginamąjį betono sl.</t>
  </si>
  <si>
    <t xml:space="preserve">Išlyginamojo betono sl. hvid=12 cm įrengimas:                                                        
 - betonas C25/30 (su priedais) - 68 m3;                                                                          
 - armatūros gaminiai -2222 kg.                                                                         </t>
  </si>
  <si>
    <t>Vienprofilinių deformacinių pjūvių įrengimas (24,3 m):
 - betonas C35/45 (su priedais) - 4,92 m3;
 - armatūros gaminiai - 587,7 kg;
 - rifliuoti aliuminio lakštai t=3 mm - 70,66 kg;
 - skardos lakštai t=1 mm - 15,94 kg;
 - guminė tarpinė - 76 vnt.;
 - tvirtinimo detalių metalas - 6,7 kg.</t>
  </si>
  <si>
    <t xml:space="preserve">Išlyginamojo betono sl. gruntavimas epoksidiniu gruntu t=1 mm                         </t>
  </si>
  <si>
    <t>Dvisluoksnės prilydomosios hidroizoliacijos įrengimas ant perdangos išlyginamojo sl.</t>
  </si>
  <si>
    <t xml:space="preserve">Lietaus vandens nuleidimo šulinėlių įrengimas ant statinio (20 vnt.):                              
 - vertikalių skylių Ø170 mm L=250 mm gręžimas - 20 vnt.;
 - alkūnės Ø200 mm 45° įrengimas - 16 vnt.;
 - alkūnės Ø200 mm 90° įrengimas -  8 vnt.;                               
 - vamzdžio Ø160 mm įrengimas - 7 m;                                                            
 - vamzdžio Ø200 mm įrengimas - 158 m;
 - keturšakio Ø200 mm įrengimas - 2 vnt.;
 - trišakio Ø200 mm įrengimas - 6 vnt.;
 - trišakio Ø200/Ø160 mm įrengimas - 12 vnt.;
 - pereinamosios movos įrengimas - 8 vnt.;                       
 - Ø200 aklė vamzdžio galui - 10 vnt.          </t>
  </si>
  <si>
    <t>Drenažinių šulinių po danga įrengimas (2 vnt.):
- vertikalių skylių Ø80 mm L=250 mm gręžimas - 2 vnt.;
- PVC Ø70 mm L=1500 mm antgalių įrengimas - 2 vnt.</t>
  </si>
  <si>
    <t>Šalitilčio plokščių montavimas (18 vnt.):
 - betonas C35/45 (su priedais) - 28,98 m3.</t>
  </si>
  <si>
    <t>Šalitilčio plokščių ir tarpų tarp šalitilčio plokščių ir blokų sumonolitinimas:
 - betonas C35/45 (su priedais) - 2,52 m3.</t>
  </si>
  <si>
    <t xml:space="preserve">Tarpelių tarp šalitilčio plokščių užtaisymas vandeniui nelaidžia elastinga mastika                             </t>
  </si>
  <si>
    <t xml:space="preserve">Sandarinimo juostų įrengimas ties atitvarų bortais ir šalitilčio plokštėmis                                    </t>
  </si>
  <si>
    <t>Dvisluoksnės asfalto dangos įrengimas ant statinio h=8 cm:
 - apsauginio asfalto sl. gruntavimas bitumine emulsija - 581,2 m2;
 - apatinio asfalto sl. h = 4 cm AC 16 AS įrengimas - 581,2 m2;
 - asfalto pagrindo sl. gruntavimas bitumine emulsija - 581,2 m2;
 - viršutinio asfalto sl. h = 4 cm SMA 11 S įrengimas - 508,6 m2;
 - viršutinio asfalto sl. h=4 cm MA 11 S įrengimas prie borto ir šalitilčio plokštės - 72,6 m2</t>
  </si>
  <si>
    <t xml:space="preserve">Šalitilčio plokščių valymas aukšto slėgio vandens srove                  </t>
  </si>
  <si>
    <t xml:space="preserve">Šalitilčio plokščių padengimas neslystančia danga                        </t>
  </si>
  <si>
    <t>Metalinių cinkuotų turėklų sekcijų montavimas ant statinio perdangos (38 vnt.):
 - metalas S235 - 2720,51 kg;
 - cementinis skiedinys - 0,1 m3;
 - statramsčių galų dažymas - 2,28 m2</t>
  </si>
  <si>
    <t xml:space="preserve">Metalinių vienpusių atitvarų montavimas ant statinio (144 m):                                                         
 - H2 W4, A klasė - 72 m;                                                                                               
 - H2 W2, A klasė - 72 m;                                                                                               </t>
  </si>
  <si>
    <t>4.27</t>
  </si>
  <si>
    <t>4.28</t>
  </si>
  <si>
    <t>4.29</t>
  </si>
  <si>
    <t>4.30</t>
  </si>
  <si>
    <t>4.31</t>
  </si>
  <si>
    <t>4.32</t>
  </si>
  <si>
    <t>4.33</t>
  </si>
  <si>
    <t>4.34</t>
  </si>
  <si>
    <t>5. Statinio kūgių ir prieigų įrengimas</t>
  </si>
  <si>
    <t>Gelžbetoninių surenkamų šlaitinių laiptų įrengimas (2 vnt.):
 - mineralinių medžiagų pagrindo sl. fr. 22/32 įrengimas h=20 cm po pamatų blokais - 0,56 m3;
 - betoninių pamatų blokų (2 vnt.) įrengimas - 1,26 m3;
 - mineralinių medžiagų pagrindo sl. fr. 22/32 įrengimas h=20 cm po laiptasijoms - 8,2 m3;
 - betoninių laiptasijų (26 vnt.) montavimas - 4,94 m3;
 - betoninių laiptų pakopų (78 vnt.) montavimas - 2,34 m3.</t>
  </si>
  <si>
    <t>Cinkuotų metalinių šlaitinių laiptų turėklų montavimas (13 vnt.):
 - metalas S235 - 523,64 kg;
 - cementinis skiedinys - 0,08 m3;
 - statramsčių galų dažymas - 1,46 m2.</t>
  </si>
  <si>
    <t xml:space="preserve">Metalinių vienpusių atitvarų montavimas statinio prieigose (96 m):                                                  
 - H2 W3, A klasė - 48 m;                                                                                               
 - H2 W4, A klasė - 48 m.                                                                                         </t>
  </si>
  <si>
    <t>Apsauginės cinkuotos pėsčiųjų tvorelės įrengimas ant betoninio pagrindo (17,1 m):
 - metalas S235 - 147,63 kg;
 - segmentas iš vamzdžių tarpatramiui - 6 vnt.;
 - 1750 mm statramsčiai iš metalinių vamzdžių - 8 vnt.;
 - betonas C20/25 - 0,16 m3;
 - statramsčių galų dažymas - 1,81 m2.</t>
  </si>
  <si>
    <t>Vandens pralaidos grioviuose įrengimas (2 vnt.):
 - mineralinių medžiagų pagrindo sl. įrengimas h=20 cm - 1,2 m3;
 - PVC Ø500 mm vamzdžio paklojimas - 3 m;
 - Ø500 mm vandens pralaidos antgalių įrengimas - 2 vnt.;
 - PVC Ø300 mm vamzdžio paklojimas - 3 m;
 - Ø300 mm vandens pralaidos antgalių įrengimas - 2 vnt.;
 - pralaidos užpylimas gerai drenuojančiu gruntu - 3,5 m3.</t>
  </si>
  <si>
    <t>Mineralinių medžiagų mišinio 0/32  sl. h= 15 cm po tvirtinimo plytelėm įrengimas</t>
  </si>
  <si>
    <t>Sankasos šlaitų ir griovių planiravimas</t>
  </si>
  <si>
    <t>Sankasos šlaitų sutvirtinimas dirvožemio sl. h=10 cm, panaudojant esamą dirvožemį</t>
  </si>
  <si>
    <t>Šlaito sutvirtinimas akmenų mėtiniu (10 m2):
- akmenys Ø 15–20 cm - 2 m3;
- betonas C20/25 h–10 cm - 1 m3.</t>
  </si>
  <si>
    <t>6. Baigiamieji darbai</t>
  </si>
  <si>
    <t>Likusio dirvožemio pakrovimas ir išvežimas rangovo pasirinktu atstumu</t>
  </si>
  <si>
    <t>Kelio ženklų vienstiebių gembinių metalinių Ø76,1 mm atramų pastatymas ant betoninių pamatų</t>
  </si>
  <si>
    <t>Tankių krūmų ir smulkaus miško pašalinimas, sugrėbimas į krūvas. Krūmų, medžių kelmų ir šakų išvežimas į žaliųjų atliekų surinkimo aikštelę rangovo pasirinktu atstumu, pakraunant ir iškraunant mechanizuotai  arba susmulkinimas, drožlių sumaišymas su juodžemiu ir paskleidimas ant šlaitų</t>
  </si>
  <si>
    <t>Retų krūmų ir smulkaus miško pašalinimas, sugrėbimas į krūvas. Krūmų, medžių kelmų ir šakų išvežimas į žaliųjų atliekų surinkimo aikštelę rangovo pasirinktu atstumu, pakraunant ir iškraunant mechanizuotai  arba susmulkinimas, drožlių sumaišymas su juodžemiu ir paskleidimas ant šlaitų</t>
  </si>
  <si>
    <t>Medžių iki 16 cm storio kirtimas, ištraukimas rangovo pasirinktu atstumu ir medienos paruošimas. Medienos paruošimas. Šakų išvežimas į žaliųjų atliekų surinkimo aikštelę rangovo pasirinktu atstumu, pakraunant ir iškraunant mechanizuotai  arba susmulkinimas, drožlių sumaišymas su juodžemiu ir paskleidimas ant šlaitų</t>
  </si>
  <si>
    <t>Medžių iki 24 cm storio kirtimas, ištraukimas rangovo pasirinktu atstumu ir medienos paruošimas. Medienos paruošimas. Šakų išvežimas į žaliųjų atliekų surinkimo aikštelę rangovo pasirinktu atstumu, pakraunant ir iškraunant mechanizuotai  arba susmulkinimas, drožlių sumaišymas su juodžemiu ir paskleidimas ant šlaitų</t>
  </si>
  <si>
    <t>Medžių iki 32 cm storio kirtimas, ištraukimas rangovo pasirinktu atstumu ir medienos paruošimas. Medienos paruošimas. Šakų išvežimas į žaliųjų atliekų surinkimo aikštelę rangovo pasirinktu atstumu, pakraunant ir iškraunant mechanizuotai  arba susmulkinimas, drožlių sumaišymas su juodžemiu ir paskleidimas ant šlaitų</t>
  </si>
  <si>
    <t>Medžių storesnių kaip 32 cm storio kirtimas, ištraukimas rangovo pasirinktu atstumu ir medienos paruošimas. Medienos paruošimas. Šakų išvežimas į žaliųjų atliekų surinkimo aikštelę rangovo pasirinktu atstumu, pakraunant ir iškraunant mechanizuotai  arba susmulkinimas, drožlių sumaišymas su juodžemiu ir paskleidimas ant šlaitų</t>
  </si>
  <si>
    <t>Medžių iki 26 cm skersmes kelmų rovimas, duobių užlyginimas ir kelmų išvežimas rangovo pasirinktu atstumu arba susmulkinimas, drožlių sumaišymas su juodžemiu ir paskleidimas ant šlaitų</t>
  </si>
  <si>
    <t>Medžių iki 34 cm skersmes kelmų rovimas, duobių užlyginimas ir kelmų išvežimas rangovo pasirinktu atstumu arba susmulkinimas, drožlių sumaišymas su juodžemiu ir paskleidimas ant šlait</t>
  </si>
  <si>
    <t>Medžių storesnių kaip 34 cm skersmes kelmų rovimas, duobių užlyginimas ir kelmų išvežimas rangovo pasirinktu atstumu arba susmulkinimas, drožlių sumaišymas su juodžemiu ir paskleidimas ant šlait</t>
  </si>
  <si>
    <t>Invazinių augalų (Sosnovskio barščių ((Heracleum sosnowskyi)) naikinimas</t>
  </si>
  <si>
    <t>Sodinimo vietų paruošimas krūmų sodinimui ir krūmų sodinimas į duobes (įskaitant mulčo kilimėlius, kompostą, žvirgždą, lėto veikimo trąšas)</t>
  </si>
  <si>
    <t>Sodinimo vietų medžių sodinukams paruošimas ir medžių sodinimas į duobes (įskaitant mulčo kilimėlius, kompostą, žvirgždą, lėto veikimo trąšas, medžių apsaugas, kuolų ir diržų komplektus ir kt.)</t>
  </si>
  <si>
    <t>Savitakiniai nuotekų PP DN110 mm vamzdžiai ir jų paklojimas</t>
  </si>
  <si>
    <t>Savitakiniai nuotekų PP DN250 mm vamzdžiai ir jų paklojimas</t>
  </si>
  <si>
    <t>Savitakiniai nuotekų PP DN315 mm vamzdžiai ir jų paklojimas</t>
  </si>
  <si>
    <t>Savitakiniai nuotekų PP DN400 mm vamzdžiai ir jų paklojimas</t>
  </si>
  <si>
    <t>Savitakiniai nuotekų PP DN500 mm vamzdžiai ir jų paklojimas</t>
  </si>
  <si>
    <t>Savitakiniai nuotekų PP DN600 mm vamzdžiai ir jų paklojimas</t>
  </si>
  <si>
    <t>Savitakiniai nuotekų PP DN800 mm vamzdžiai ir jų paklojimas</t>
  </si>
  <si>
    <t>Polietileninių vamzdžių PE100-RC d90 PN10, kompl. su fasoninėmis dalimis paklojimas uždaru būdu</t>
  </si>
  <si>
    <t>Polietileninių vamzdžių PE100-RC d250 PN10, kompl. su fasoninėmis dalimis paklojimas uždaru būdu</t>
  </si>
  <si>
    <t>Polietileninių vamzdžių PE100-RC d315 PN10, kompl. su fasoninėmis dalimis paklojimas uždaru būdu</t>
  </si>
  <si>
    <t>Polietileninių vamzdžių PE100-RC d500 PN10, kompl. su fasoninėmis dalimis paklojimas uždaru būdu</t>
  </si>
  <si>
    <t>Vamzdynų d110 mm užpylimas gamtiniu smėliu sutankinant (200 mm virš vamzdžio)</t>
  </si>
  <si>
    <t>Vamzdynų d250 mm užpylimas gamtiniu smėliu sutankinant (200 mm virš vamzdžio)</t>
  </si>
  <si>
    <t>Vamzdynų d315 mm užpylimas gamtiniu smėliu sutankinant (200 mm virš vamzdžio)</t>
  </si>
  <si>
    <t>Vamzdynų d400 mm užpylimas gamtiniu smėliu sutankinant (200 mm virš vamzdžio)</t>
  </si>
  <si>
    <t>Vamzdynų d500 mm užpylimas gamtiniu smėliu sutankinant (200 mm virš vamzdžio)</t>
  </si>
  <si>
    <t>Vamzdynų d600 mm užpylimas gamtiniu smėliu sutankinant (200 mm virš vamzdžio)</t>
  </si>
  <si>
    <t>Vamzdynų d800 mm užpylimas gamtiniu smėliu sutankinant (200 mm virš vamzdžio)</t>
  </si>
  <si>
    <t>Apvalūs surenkami gelžbetoniniai DN1000 mm kanalizacijos šuliniai iki 3,0 m gylio ir jų įrengimas (su protarpinėmis, dangčiais ir betonu latakų formavimui, kritimo stovu (išoriniai esant didesniam kaip 0,3 m perkričiui), šulinių žymėjimo ženklais) (273 kompl., 249,46 m3):
 - betoniniai C12/15 latakai šulinio viduje - 21,54 m3;
 - betoniniai dangčiai (liukai) - 177 vnt.;
 - ketiniai 40 t dangčiai (liukai) - 96 vnt.</t>
  </si>
  <si>
    <t>Apvalūs surenkami gelžbetoniniai DN1500 mm kanalizacijos šuliniai iki 3,0 m gylio ir jų įrengimas (su protarpinėmis, dangčiais ir betonu latakų formavimui, kritimo stovu (išoriniai esant didesniam kaip 0,3 m perkričiui), šulinių žymėjimo ženklais) (30 kompl., 57,79 m3):
 - betoniniai C12/15 latakai šulinio viduje - 7,15 m3;
 - betoniniai dangčiai (liukai) - 18 vnt.;
 - ketiniai 40 t dangčiai (liukai) - 12 vnt.</t>
  </si>
  <si>
    <t>Apvalūs surenkami gelžbetoniniai DN1500 mm kanalizacijos šuliniai nuo 3,0 iki 6,0 m gylio ir jų įrengimas (su protarpinėmis, dangčiais ir betonu latakų formavimui, kritimo stovu (išoriniai esant didesniam kaip 0,3 m perkričiui), šulinių žymėjimo ženklais) (10 kompl., 27,21 m3):
 - betoniniai C12/15 latakai šulinio viduje - 1,96 m3;
 - betoniniai dangčiai (liukai) - 9 vnt.;
 - ketiniai 40 t dangčiai (liukai) - 1 vnt.</t>
  </si>
  <si>
    <t>Apvalūs surenkami gelžbetoniniai DN1500 mm kanalizacijos šuliniai nuo 6,0 iki 10,0 m gylio ir jų įrengimas (su protarpinėmis, dangčiais ir betonu latakų formavimui, kritimo stovu (išoriniai esant didesniam kaip 0,3 m perkričiui), poilsio aikštelėmis kas 3 m šulinių viduje, šulinių žymėjimo ženklais) (4 kompl., 18,85 m3):
 - betoniniai C12/15 latakai šulinio viduje - 1,2 m3;
 - betoniniai dangčiai (liukai) - 4 vnt.</t>
  </si>
  <si>
    <t>Apvalūs surenkami gelžbetoniniai DN2000 mm kanalizacijos šuliniai iki 3,0 m gylio ir jų įrengimas (su protarpinėmis, dangčiais ir betonu latakų formavimui, kritimo stovu (išoriniai esant didesniam kaip 0,3 m perkričiui), šulinių žymėjimo ženklais) (20 kompl., 51,43 m3):
 - betoniniai C12/15 latakai šulinio viduje - 13,20 m3;
 - betoniniai dangčiai (liukai) - 7 vnt.;
 - ketiniai 40 t dangčiai (liukai) - 13 vnt.</t>
  </si>
  <si>
    <t>Apvalūs surenkami gelžbetoniniai DN2000 mm kanalizacijos šuliniai nuo 6,0 iki 10,0 m gylio ir jų įrengimas (su protarpinėmis, dangčiais ir betonu latakų formavimui, kritimo stovu (išoriniai esant didesniam kaip 0,3 m perkričiui), poilsio aikštelėmis kas 3 m šulinių viduje, šulinių žymėjimo ženklais) (5 kompl., 30,89 m3):
 - betoniniai C12/15 latakai šulinio viduje - 2,1 m3;
 - betoniniai dangčiai (liukai) - 5 vnt.</t>
  </si>
  <si>
    <t>Lietaus surinkimo šulinėlių su grotelėmis įrengimas (324 kompl.):
Apvalus surenkamas gelžbetoninis DN 700 mm lietaus surinkimo šulinėlis su grotelėmis iki 2,0 m gylio su nusodinamąją dalimi 0,3 m (su protarpinėmis, ketiniu 40t apkrovos dangčiu-grotelėmis) (Iš jų asfalto dangoje 130 vnt., žalioje vejoje 194 vnt.)</t>
  </si>
  <si>
    <t>Lietaus surinkimo šulinėlio su padidintomis pralaidumo konusinėmis grotelėmis (ŠL1-290a) įrengimas (1 kompl.):
Apvalus surenkamas gelžbetoninis DN 1000 mm lietaus surinkimo šulinėlis su grotelėmis iki 2,0 m gylio su nusodinamąją dalimi 0,3 m (su protarpinėmis, ketiniu 40t apkrovos dangčiu-grotelėmis)</t>
  </si>
  <si>
    <t>Šulinių grotelių prieigų, rengiamų žaliojoje zonoje, sutvirtinimas h=0,15 m betono C30/37 sluoksniu (viena vieta 0,4 m3) (194 vnt.)</t>
  </si>
  <si>
    <t>G/b naftos produktų gaudyklės su smėliagaude 6 l/s su apvedimo linija 60 l/s įrengimas, įskaitant žemės darbus, hidroizoliaciją</t>
  </si>
  <si>
    <t>G/b naftos produktų gaudyklės su smėliagaude 20 l/s su apvedimo linija 200 l/s įrengimas, įskaitant žemės darbus, hidroizoliaciją</t>
  </si>
  <si>
    <t>G/b naftos produktų gaudyklės su smėliagaude 30 l/s su apvedimo linija 300 l/s įrengimas, įskaitant žemės darbus, hidroizoliaciją</t>
  </si>
  <si>
    <t>G/b naftos produktų gaudyklės 65 l/s valomo srauto ir smėlio bei purvo nusodintuvo 13000 l (montuojamas prieš naftos skirtuvą) įrengimas, įskaitant žemės darbus, hidroizoliaciją (pastaba: smėliagaudės tūris gali būti sumažintas, jeigu naftos gaudyklėje yra integruota smėliagaudė. Bendras tūris turi būti ne mažesnis kaip 13 000 ltr.)</t>
  </si>
  <si>
    <t>Kritimo stovų d200 įrengimas:
 - alkūnė d200 90 laipsnių - 91 vnt.;
 - vamzdžiai d200 - 55,5 m;
 - trišakiai d200 – 91 vnt.</t>
  </si>
  <si>
    <t>Kritimo stovų d400 įrengimas:
 - alkūnė d400 90 laipsnių - 1 vnt.;
 - vamzdžiai d400 - 1,0 m;
 - trišakiai d400 – 1 vnt.</t>
  </si>
  <si>
    <t>G/b mėginių paėmimo šulinio DN1000 mm įrengimas (su protarpinėmis, ketiniu 40t apkrovos dangčiu, šulinių žymėjimo ženklu, uždoriu, fasoninėmis ir sujungimo detalėmis) dugnas 30 cm žemiau ištekėjimo vamzdžio (2 kompl., 1,72 m3)
Uždoriai:
D300 – 2 vnt.</t>
  </si>
  <si>
    <t>G/b mėginių paėmimo šulinio DN1500 mm įrengimas (su protarpinėmis, ketiniu 40t apkrovos dangčiu, šulinių žymėjimo ženklu, uždoriu, fasoninėmis ir sujungimo detalėmis) dugnas 30 cm žemiau ištekėjimo vamzdžio (2 kompl., 4,48 m3)
Atbulinis vožtuvas:
D500 - 1 vnt.
Uždoriai:
D300 – 1 vnt.,
D500 - 1 vnt.</t>
  </si>
  <si>
    <t>G/b mėginių paėmimo šulinio DN2000 mm įrengimas (su protarpinėmis, ketiniu 40t apkrovos dangčiu, šulinių žymėjimo ženklu, peilinėmis sklendėmis uždarymui, fasoninėmis ir sujungimo detalėmis) dugnas 30 cm žemiau ištekėjimo vamzdžio (11 kompl., 35,20 m3)
Udoriai:
D600 – 10 vnt.,
D800 - 1 vnt.</t>
  </si>
  <si>
    <t>Apvalaus surenkamo gelžbetoninis DN1500 mm slėgio gesinimo šulinio iki 2,0 m įrengimas (su protarpinėmis, ketinėmis fasoninėmis dalimis, visomis reikalingomis jungtimis, betonu posūkių atramoms, sunkaus tipo (žalioje zonoje – lengvo tipo) ketiniu dangčiu, šulinių žymėjimo ženklu, apšildymu putų polistirolio, prieš tai aptepant derva) (1 kompl., 1,30 m3)</t>
  </si>
  <si>
    <t>Išleistuvo d800 mm įrengimas (1 antgaliui betono C30/37 kiekis - 2,42 m3)</t>
  </si>
  <si>
    <t>Išleistuvo d600 mm įrengimas (1 antgaliui betono C30/37 kiekis - 1,61 m3)</t>
  </si>
  <si>
    <t>Išleistuvo d500 mm įrengimas (1 antgaliui betono C30/37 kiekis - 1,56 m3)</t>
  </si>
  <si>
    <t>Išleistuvo d400 mm įrengimas (1 antgaliui betono C30/37 kiekis - 1,51 m3)</t>
  </si>
  <si>
    <t>Išleistuvo d315 mm įrengimas (1 antgaliui betono C30/37 kiekis - 1,27 m3)</t>
  </si>
  <si>
    <t>Išleistuvo d250 mm įrengimas (1 antgaliui betono C30/37 kiekis - 1,35 m3)</t>
  </si>
  <si>
    <t>Išleistuvo d160 mm įrengimas (1 antgaliui betono C30/37 kiekis - 1,32 m3)</t>
  </si>
  <si>
    <t>Ištekėjimo zonos tvirtinimas lauko akmenimis įbetonuojant (h=20 cm) (171 m2):
 - lauko akmenys - 17,1 m3;
 - betonas C30/37 XC4 XF4 - 17,1 m3;
 - srauto gesinimo blokai – betoninės plytelės 50x50x7 cm - 62 vnt.</t>
  </si>
  <si>
    <t>Akmenų mėtinio įrengimas (akmenys didesni kaip 0,2-0,3 m3) (4 kompl.)</t>
  </si>
  <si>
    <t xml:space="preserve">Akumuliacinės talpos – siurblinės 125 m3 įrengimas. Korpuso parametrai: L=25500 mm, DN2500 mm; Panardinamo siurblio parametrai: Q=4,00 l/s, H=13,00 m.v.st., 2,4 kW (2 vnt.); (įskaitant visas fasonines dalis ir sujungimo dalis, visus vamzdžius, kreipiančiąsias, siurblio nuleidimo grandinę, vėdinimo vamzdžius, aptarnavimo kopėčias, siurblinės korpuso apšiltinimą, bei iškėlimo įrangą) </t>
  </si>
  <si>
    <t>10 cm storio smėlio pasluoksnio po inkaravimo plokštėmis įrengimas</t>
  </si>
  <si>
    <t>Gelžbetoninių (C30/37 XC2) inkaravimo plokščių 3,1x2,18x0,25 m įrengimas (12vnt. - 20,27 m3)</t>
  </si>
  <si>
    <t>Siurblinės inkaravimas prie gelžbetoninės inkaravimo plokštės</t>
  </si>
  <si>
    <t>Prisijungimas prie esamų tinklų</t>
  </si>
  <si>
    <t>Naikinamas tinklas d200 mm, užinjektuojant betonu (13 m):
 - betonas C8/10 - 0,41 m3.</t>
  </si>
  <si>
    <t>Naikinamas tinklas d315 mm, užinjektuojant betonu (25 m):
 - betonas C8/10 - 1,95 m3.</t>
  </si>
  <si>
    <t>Gelžbetoninio d700 mm lietaus surinkimo šulinėlio išardymas, pakrovimas ir išvežimas utilizuoti (1 vnt.)</t>
  </si>
  <si>
    <t>Grunto kasimas ekskavatoriais ir suvertimas į krūvas</t>
  </si>
  <si>
    <t>2. Kiti darbai. Žemės darbai</t>
  </si>
  <si>
    <t>1. Vandentiekis V1</t>
  </si>
  <si>
    <t>2. Buitinė nuotekynė F1</t>
  </si>
  <si>
    <t>3. Kiti darbai</t>
  </si>
  <si>
    <t>Polietileninių vamzdžių PE100-RC d20 PN10, kompl. su fasoninėmis dalimis, paklojimas tranšėjoje</t>
  </si>
  <si>
    <t>Polietileninių vamzdžių PE100-RC d50 PN10, kompl. su fasoninėmis dalimis, paklojimas tranšėjoje</t>
  </si>
  <si>
    <t>Polietileninių vamzdžių PE100-RC d50 PN10, kompl. su fasoninėmis dalimis, įtraukimas į dėklą</t>
  </si>
  <si>
    <t>Polietileninių vamzdžių PE100-RC d110 PN10, kompl. su fasoninėmis dalimis, paklojimas tranšėjoje</t>
  </si>
  <si>
    <t>Polietileninių vamzdžių PE100-RC d110 PN10, kompl. su fasoninėmis dalimis, įtraukimas į dėklą</t>
  </si>
  <si>
    <t>Polietileninių vamzdžių PE100-RC d160 PN10, kompl. su fasoninėmis dalimis, paklojimas tranšėjoje</t>
  </si>
  <si>
    <t>Polietileninių vamzdžių PE100-RC d160 PN10, kompl. su fasoninėmis dalimis, įtraukimas į dėklą</t>
  </si>
  <si>
    <t>Polietileninių vamzdžių PE100-RC d500 PN10, kompl. su fasoninėmis dalimis, paklojimas tranšėjoje</t>
  </si>
  <si>
    <t>Dėklo PE100-RC d63 PN10 paklojimas tranšėjoje su galų užtaisymu</t>
  </si>
  <si>
    <t>Dėklo PE100-RC d200 PN10 paklojimas tranšėjoje su galų užtaisymu</t>
  </si>
  <si>
    <t>Dėklo PE100-RC d160 PN10 įrengimas uždaru būdu su galų užtaisymu</t>
  </si>
  <si>
    <t>Dėklo PE100-RC d200 PN10 įrengimas uždaru būdu su galų užtaisymu</t>
  </si>
  <si>
    <t>Dėklo PE100-RC d250 PN10 įrengimas uždaru būdu su galų užtaisymu</t>
  </si>
  <si>
    <t>Dėklo PE100-RC d800 PN10 paklojimas tranšėjoje su galų užtaisymu</t>
  </si>
  <si>
    <t>G/b šulinio d1500 mm įrengimas, kompl. su ketaus dangčiu „sunkaus“ tipo važiuojamajai kelio dangai: Ø 700 mm – 1 vnt., su šulinių ženklinimu, gumine protarpine, betoniniu atraminiu žiedu, lipynėmis betonas vamzdynų atramoms (Įskaitant žemės darbus ir pagrindą po šuliniu, šulinio hidroizoliacija), h ~2,50 m (1 kompl., 2,13 m3):
Įskaitant:
1. Kalaus ketaus flanšinis trišakis ∅50/50 – 1 vnt.;
2. Trumpa kalaus ketaus flanšinė sklendė ∅50 – 1 vnt.;
3. Kalaus ketaus flanšinė aklė ∅50 – 1 vnt.;
4. Universalus flanšas/mova adapteris PE vamzdžiui ∅50 – 1 vnt.</t>
  </si>
  <si>
    <t>G/b šulinio d1500 mm įrengimas, kompl. su ketaus dangčiu „sunkaus“ tipo važiuojamajai kelio dangai: Ø 700 mm – 1 vnt., su šulinių ženklinimu, gumine protarpine, betoniniu atraminiu žiedu, lipynėmis betonas vamzdynų atramoms (Įskaitant žemės darbus ir pagrindą po šuliniu, šulinio hidroizoliacija), h ~3,50 m (1 kompl., 2,58 m3):
Įskaitant:
1. Kalaus ketaus flanšinis trišakis ∅100/50 – 1 vnt.;
2. Trumpa kalaus ketaus flanšinė sklendė ∅50 – 1 vnt.;
3. Kalaus ketaus flanšinė aklė ∅50 – 1 vnt.;
4. Flanšinis adapteris PE vamzdžiui ∅110/100 – 1 vnt.</t>
  </si>
  <si>
    <t>G/b šulinio d1500 mm įrengimas, kompl. su ketaus dangčiu „sunkaus“ tipo važiuojamajai kelio dangai: Ø 700 mm – 1 vnt., su šulinių ženklinimu, gumine protarpine, betoniniu atraminiu žiedu, lipynėmis betonas vamzdynų atramoms (Įskaitant žemės darbus ir pagrindą po šuliniu, šulinio hidroizoliacija), h ~3,00 m (1 kompl., 2,35 m3):
Įskaitant:
1. Kalaus ketaus flanšinis keturšakis ∅100/50 – 1 vnt.;
2. Trumpa kalaus ketaus flanšinė sklendė ∅50 – 2 vnt.;
3. Kalaus ketaus flanšinė aklė ∅50 – 1 vnt.;
4. Flanšinis adapteris PE vamzdžiui ∅110/100 – 2 vnt.;
5. Flanšas/vidinis sriegis ∅50/25 – 1 vnt.;
6. Išorinis sriegis/mova ∅25/20 – 1 vnt.</t>
  </si>
  <si>
    <t>G/b šulinio d1500 mm įrengimas, kompl. su ketaus dangčiu „sunkaus“ tipo važiuojamajai kelio dangai: Ø 700 mm – 1 vnt., su šulinių ženklinimu, gumine protarpine, betoniniu atraminiu žiedu, lipynėmis betonas vamzdynų atramoms (Įskaitant žemės darbus ir pagrindą po šuliniu, šulinio hidroizoliacija), h ~3,75 m (1 kompl., 2,69 m3):
Įskaitant:
1. Kalaus ketaus flanšinis trišakis ∅100/50 – 1 vnt.;
2. Trumpa kalaus ketaus flanšinė sklendė ∅50 – 1 vnt.;
3. Kalaus ketaus flanšinė aklė ∅50 – 1 vnt.;
4. Flanšinis adapteris PE vamzdžiui ∅110/100 – 1 vnt.</t>
  </si>
  <si>
    <t>G/b šulinio d1500 mm įrengimas, kompl. su ketaus dangčiu „sunkaus“ tipo važiuojamajai kelio dangai: Ø 700 mm – 1 vnt., su šulinių ženklinimu, gumine protarpine, betoniniu atraminiu žiedu, lipynėmis betonas vamzdynų atramoms (Įskaitant žemės darbus ir pagrindą po šuliniu, šulinio hidroizoliacija), h ~4,00 m (1 kompl., 2,80 m3):
Įskaitant:
1. Kalaus ketaus flanšinis trišakis ∅150/80 – 1 vnt.;
2. Trumpa kalaus ketaus flanšinė sklendė ∅80 – 1 vnt.;
3. Kalaus ketaus flanšinė aklė ∅80 – 1 vnt.;
4. Flanšinis adapteris PE vamzdžiui ∅160/150 – 1 vnt.</t>
  </si>
  <si>
    <t>G/b šulinio d3000 mm įrengimas, kompl. su ketaus dangčiu „sunkaus“ tipo važiuojamajai kelio dangai: Ø 700 mm – 1 vnt., su šulinių ženklinimu, gumine protarpine, betoniniu atraminiu žiedu, lipynėmis betonas vamzdynų atramoms (Įskaitant žemės darbus ir pagrindą po šuliniu, šulinio hidroizoliacija), h ~5,50 m (1 kompl., 11,63 m3):
Įskaitant:
1. Kalaus ketaus flanšinis trišakis ∅500/500 – 1 vnt.
2. Trumpa kalaus ketaus flanšinė sklendė ∅500 – 1 vnt.
3. Flanšinis adapteris PE vamzdžiui ∅500/500 – 3 vnt.
4. Kalaus ketaus redukcinis flanšas ∅500/150 – 1 vnt.
5. Trumpa kalaus ketaus flanšinė sklendė ∅150 – 1 vnt.
6. Kalaus ketaus flanšinė aklė ∅150 – 1 vnt.</t>
  </si>
  <si>
    <t>Komunikacijų žymėjimo ženklų pastatymas</t>
  </si>
  <si>
    <t>Vamzdžio – „rankovės“ įrengimas (esamo d900 g/b vamzdyno vidinis aptaisas)</t>
  </si>
  <si>
    <t>Rekonstruojami g/b apžiūros šuliniai d2000 mm, 4-5 m gylio</t>
  </si>
  <si>
    <t>Vamzdžių Ø20 mm sistemos praplovimas su dezinfekcija ir išbandymas</t>
  </si>
  <si>
    <t>Vamzdžių Ø50 mm sistemos praplovimas su dezinfekcija ir išbandymas</t>
  </si>
  <si>
    <t>Vamzdžių Ø110 mm sistemos praplovimas su dezinfekcija ir išbandymas</t>
  </si>
  <si>
    <t>Vamzdžių Ø160 mm sistemos praplovimas su dezinfekcija ir išbandymas</t>
  </si>
  <si>
    <t>Vamzdžių Ø500 mm sistemos praplovimas su dezinfekcija ir išbandymas</t>
  </si>
  <si>
    <t>Prisijungimas prie esamų vandentiekio tinklų</t>
  </si>
  <si>
    <t>Esamų vamzdynų užinjektavimas betonu C8/10</t>
  </si>
  <si>
    <t>10 cm storio smėlio pasluoksnio po vamzdynais įrengimas</t>
  </si>
  <si>
    <t>Esamų vandentiekio šulinių pritaikymas (pakeliant iki ~0,5 m) pagal naujai suprojektuotą paviršių</t>
  </si>
  <si>
    <t>Esamų nuotekų šulinių ir jų dangčių pritaikymas (pakeliant iki ~0,5 m) pagal naujai suprojektuotą paviršių</t>
  </si>
  <si>
    <t>Esamų šulinių ardymas, pakrovimas ir išvežimas rangovo pasirinktu atstumu (3 vnt.)</t>
  </si>
  <si>
    <t>Cementinio skiedinio injektavimas į vamzdinius inkarus</t>
  </si>
  <si>
    <t>Vandens pašalinimas iš tranšėjų ir iškasų siurbliais</t>
  </si>
  <si>
    <t>h</t>
  </si>
  <si>
    <t>G/b pagrindo plokščių 6.0x2.0x0.22 m pastoliams atremti montavimas, išardymas (medžiagos grįžtamosios) (18 vnt.)</t>
  </si>
  <si>
    <t>2. Tunelinės konstrukcijos magistraliniame kelyje įrengimas</t>
  </si>
  <si>
    <t xml:space="preserve">Gruntinio pagrindo planiravimas prieš įrengiant sienas                       </t>
  </si>
  <si>
    <t xml:space="preserve">Tarpelio tarp sienos užtaisymas vandeniui nelaidžia elastinga mastika                    </t>
  </si>
  <si>
    <t>Tarpelio tarp sijų užtaisymas vandeniui nelaidžia elastinga mastika</t>
  </si>
  <si>
    <t>Turėklinio borto įpjovimas 1 cm gyliu perimetru</t>
  </si>
  <si>
    <t xml:space="preserve">Įpjovos turėkliniuose bortuose užtaisymas vandeniui nelaidžia elastinga mastika                    </t>
  </si>
  <si>
    <t xml:space="preserve">Paviršių, besiliečiančių su gruntu, valymas aukšto slėgio vandens srove                  </t>
  </si>
  <si>
    <t xml:space="preserve">Paviršių, besiliečiančių su gruntu, nupurškimas bitumine emulsija                        </t>
  </si>
  <si>
    <t xml:space="preserve">Statinio perdangos valymas aukšto slėgio vandens srove prieš įrengiant išlyginamąjį betono sl.                  </t>
  </si>
  <si>
    <t xml:space="preserve">Išlyginamojo betono sl. valymas aukšto slėgio vandens srove prieš klojant hidroizoliaciją                      </t>
  </si>
  <si>
    <t xml:space="preserve">Išlyginamojo betono sl. gruntavimas epoksidiniu gruntu t=1 mm                                               </t>
  </si>
  <si>
    <t xml:space="preserve">Dvisluoksnės prilydomosios hidroizoliacijos įrengimas ant perdangos išlyginamojo sl.                           </t>
  </si>
  <si>
    <t xml:space="preserve">Drenažinės juostos įrengimas                                                                                   </t>
  </si>
  <si>
    <t xml:space="preserve">Sandarinimo juostų įrengimas ties atitvarų bortais                              </t>
  </si>
  <si>
    <t>Apsauginio asfalto sl. SMA 8 S su SZ18 PMB45/80-55 sl. h=2 cm paklojimas ant statinio perdangos</t>
  </si>
  <si>
    <t xml:space="preserve">Statinio perdangos apatinės, surenkamų sienų fasadinės ir blokų fasadinės dalies paviršių valymas aukšto slėgio vandens srove              </t>
  </si>
  <si>
    <t>Statinio perdangos apatinės, surenkamų sienų fasadinės ir blokų fasadinės dalies paviršių gruntavimas ir padengimas elastiniais betono dažais</t>
  </si>
  <si>
    <t xml:space="preserve">Cementinio skiedinio sl. h=2 cm po šalitilčių plokštėmis įrengimas                                             </t>
  </si>
  <si>
    <t xml:space="preserve">Rostverko ir surenkamų tunelinio pravažiavimo sienų užpylimas gerai drenuojančiu gruntu sutankinant rankiniu būdu                      </t>
  </si>
  <si>
    <t xml:space="preserve">Sankasos supylimas iš gerai drenuojančio grunto, sutankinant pasluoksniui, iki darbų zonos pradžios/pabaigos                                                         </t>
  </si>
  <si>
    <t xml:space="preserve">Tarpų tarp parapetinių bortų užtaisymas vandeniui nelaidžia elastinga mastika                                  </t>
  </si>
  <si>
    <t xml:space="preserve">Parapetinių blokų, besiliečiančių su gruntu, nupurškimas bitumine emulsija                                     </t>
  </si>
  <si>
    <t xml:space="preserve">Mineralinių medžiagų mišinio 0/32  sl. h= 15 cm po nuvedimo latakais įrengimas sutankinant                     </t>
  </si>
  <si>
    <t xml:space="preserve">Surenkamų betoninių vandens nuvedimo latakų (300x200x100 mm±2mm) įrengimas                                               </t>
  </si>
  <si>
    <t xml:space="preserve">Išlyginamojo betono sl. valymas aukšto slėgio vandens srove                        </t>
  </si>
  <si>
    <t xml:space="preserve">Dvisluoksnės prilydomosios hidroizoliacijos įrengimas ant pereinamųjų plokščių    </t>
  </si>
  <si>
    <t xml:space="preserve">Apsauginio asfalto sl. SMA 8 S su SZ18 PMB45/80-55 h=2 cm įrengimas ant pereinamųjų plokščių                                       </t>
  </si>
  <si>
    <t xml:space="preserve">Asfalto mišinio SMA 8 S su SZ18 PMB45/80-55 prizmės įrengimas ant pereinamųjų plokščių                                                 </t>
  </si>
  <si>
    <t xml:space="preserve">Skaldos 0/32 prizmės įrengimas ant pereinamųjų plokščių                                                </t>
  </si>
  <si>
    <t>Prijungties ,,asfaltas prie asfalto'' įrengimas panaudojant N2 tipo karštąjį siūlių sandariklį</t>
  </si>
  <si>
    <t xml:space="preserve">Geokompozito paklojimas asfalto dangoje (išilgai ≥ 50 kN/m, skersai ≥ 50 kN/m) </t>
  </si>
  <si>
    <t>5.30</t>
  </si>
  <si>
    <t>5.31</t>
  </si>
  <si>
    <t>5.32</t>
  </si>
  <si>
    <t>5.33</t>
  </si>
  <si>
    <t>5.34</t>
  </si>
  <si>
    <t>5.35</t>
  </si>
  <si>
    <t>Sankasos viršutinio sluoksnio kvalifikuotas grunto  h=25 cm gerinimas  už pereinamųjų plokščių</t>
  </si>
  <si>
    <t xml:space="preserve">Asfalto viršutinio sl. h=4 cm AC 11 VN įrengimas                                                              </t>
  </si>
  <si>
    <t xml:space="preserve">Šalčiui nejautraus sl. h=32 cm  įrengimas                                                               </t>
  </si>
  <si>
    <t>Apsauginio šalčiui atsparaus sl. h=37 cm  įrengimas</t>
  </si>
  <si>
    <t xml:space="preserve">Gruntinio pagrindo planiravimas prieš įrengiant šalitilčio plokštes                      </t>
  </si>
  <si>
    <t xml:space="preserve">Mineralinių medžiagų mišinio 0/32 pagrindo sl. h= 20 cm įrengimas po šalitilčio plokštėmis                         </t>
  </si>
  <si>
    <t xml:space="preserve">Sandarinimo juostų įrengimas ties bortais ir šalitilčio plokštėmis                                    </t>
  </si>
  <si>
    <t>Metalinių vienpusių atitvarų montavimas. H1W4, A klasė, kalami į gruntą</t>
  </si>
  <si>
    <t>Augalinio sl. h-30 cm nukasimas, nustumiant buldozeriu sandėliavimas vietoje</t>
  </si>
  <si>
    <t>Metalinės sienutės iš įlaidų įrengimas ir ištraukimas (grįžtamosios medžiagos) (52604 kg):
 - metalinės sienutės įlaidų ilgis L-12,0...11,0 m (sienutės ilgis 30,75 m) - 43011 kg;
 - metalinės sienutės įlaidų ilgis L-9,0...2,6 m (sienutės ilgis 13,5 m) - 9593 kg;
 - papildomas metalas - 329 kg.</t>
  </si>
  <si>
    <t>Horizontalių skylių Ø60 mm L=2 cm gręžimas spraustasienėje (inkariniams strypams ir injekciniams inkarams)</t>
  </si>
  <si>
    <t>Inkarų gręžimas į gruntą KLEMM tipo gręžimo agregatu (ir išardymas) (420 m):
 - 30/14 inkaras L=14.00 m - 30 vnt.;
 - jungiamoji mova - 30 vnt.;
 - šešiakampė veržlė - 30 vnt.;
 - papildomas metalas - 1444 kg.</t>
  </si>
  <si>
    <t>Grunto kasimas tunelinio viaduko konstrukcijoms įrengti, pakrovimas į savivarčius, pervežimas Rangovo pasirinktu atstumu ir suvertimas į krūvas (susisiekimo dalyje gruntas iškastų durpynų užpylimui)</t>
  </si>
  <si>
    <t>Metalinių pastolių įrengimas statinio perdangai sumontuoti ir išardymas (medžiagos grįžtamosios):
 - įvairus metalas - 30 t;
 - mediena - 3,0 m3.</t>
  </si>
  <si>
    <t>Gręžtinių polių įrengimas (116 vnt.):
 - betonas C30/37 (su priedais) - 320,16 m3;
 - armatūros gaminiai - 17864 kg;
 - bendras ilgis (L - 5,5 m, Ø - 0,8 m) - 638 m.</t>
  </si>
  <si>
    <t xml:space="preserve">Mineralinių medžiagų mišinio 22/45 pagrindo sl. h=15..25 cm įrengimas po rostverku                            </t>
  </si>
  <si>
    <t>Paruošiamojo betono sl. h=8 cm įrengimas prieš įrengiant rostverkus (565 m2):
 - betonas C12/15 - 45,2 m3</t>
  </si>
  <si>
    <t>Statinio sienų montavimas projektinėje padėtyje (68 vnt.):
 - betonas C35/45 (su priedais) - 594,64 m3</t>
  </si>
  <si>
    <t>Monolitinio ruožo tarp statinio sienų įrengimas:
 - betonas C35/45 (su priedais) - 27,2 m3;
 - armatūros gaminiai - 3441,4 kg</t>
  </si>
  <si>
    <t>Temperatūrinės siūlės tunelinėje konstrukcijoje įrengimas</t>
  </si>
  <si>
    <t>Rostverko betonavimas (14 vnt.)                                                                     
 - betonas C30/37 (su priedais) - 239,98 m3;
 - armatūros gaminiai - 37792 kg;
 - sriegti armatūros strypai (4224 vnt.) - 16952,2 kg</t>
  </si>
  <si>
    <t>Gelžbetoninių perdangos sijų montavimas (40 vnt.):
- betonas C35/45 (su priedais) - 301,99 m3</t>
  </si>
  <si>
    <t xml:space="preserve">Monolitinio ruožo tarp perdangos sijų įrengimas:
 - betonas C35/45 (su priedais) - 26,3 m3;
 - armatūros gaminiai - 3312 kg </t>
  </si>
  <si>
    <t>Vuto tarp sienų ir perdangos plokščių įrengimas (8 vnt.):
 - betonas C35/45 (su priedais) - 213,88 m3;
 - armatūros gaminiai - 15374 kg</t>
  </si>
  <si>
    <t>Monolitinio ruožo virš surenkamos sienos įrengimas (16 vnt.):
 - betonas C35/45 (su priedais) - 25 m3;
 - armatūros gaminiai - 2152 kg;
 - apsauginio vamzdžio įrengimas (108,32 m) - 3094,2 kg</t>
  </si>
  <si>
    <t>Krantinėse atramose PVC vamzdžio hidroizoliavimas:
 - hidroizoliacinis sluoksnis - 0,06 m3;
 - hidroizoliacinis mišinys - 0,18 m3.</t>
  </si>
  <si>
    <t>Turėklinių bortų betonavimas (8 vnt.):
 - betonas C35/45 (su priedais) - 23,33 m3;
 - armatūros gaminiai - 2604 kg</t>
  </si>
  <si>
    <t>Išlyginamojo betono sl. įrengimas:
 - betonas C25/30 (su priedais) - 111,5 m3;
 - armatūros gaminiai - 5318 kg.</t>
  </si>
  <si>
    <t xml:space="preserve">Lietaus vandens nuleidimo šulinėlių įrengimas ant statinio (16 vnt.):
 - vertikalių skylių Ø170 mm L=600 mm gręžimas - 16 vnt.;                      
 - vamzdžio Ø160 mm įrengimas - 7 m;
 - vamzdžio Ø200 mm įrengimas - 20 m;                                              
 - trišakio Ø200/160 mm įrengimas - 16 vnt.;
 - Ø200 aklė vamzdžio galui - 16 vnt.                                     </t>
  </si>
  <si>
    <t>Šalitilčio plokščių montavimas (8 vnt.):
 - betonas C35/45 (su priedais) - 7,44 m3.</t>
  </si>
  <si>
    <t>Šalitilčio plokščių ir tarpų tarp šalitilčio plokščių ir blokų sumonolitinimas:
 - betonas C35/45 (su priedais) - 0,8 m3.</t>
  </si>
  <si>
    <t>Gulekšnių sumonolitinimas tarpusavyje:
 - betonas C30/37 (su priedais) - 0,32 m3.</t>
  </si>
  <si>
    <t>Tarpų tarp sijų lentynų sumonolitinimas:
 - betonas C40/50 (su priedais) - 50,37 m3;
 - armatūros gaminiai - 14286,8 kg.</t>
  </si>
  <si>
    <t>Tarpelių tarp šalitilčio plokščių užtaisymas vandeniui nelaidžia elastinga mastika</t>
  </si>
  <si>
    <t>Dvisluoksnės asfalto dangos įrengimas ant statinio h=8 cm:
 - apsauginio asfalto sl. gruntavimas bitumine emulsija - 563,6 m2;
 - apatinio asfalto sl. h = 4 cm AC 16 AS įrengimas - 563,6 m2;
 - asfalto pagrindo sl. gruntavimas bitumine emulsija - 563,6 m2;
 - viršutinio asfalto sl. h = 4 cm SMA 11 S įrengimas - 512,6 m2;
 - viršutinio asfalto sl. h=4 cm MA 11 S įrengimas prie borto ir šalitilčio plokštės - 51 m2.</t>
  </si>
  <si>
    <t>Metalinių cinkuotų turėklų sekcijų montavimas ant statinio perdangos (16 vnt.):
 - metalas S235 - 1010,44 kg;
 - cementinis skiedinys - 0,05 m3;
 - statramsčių galų dažymas - 0,96 m2.</t>
  </si>
  <si>
    <t xml:space="preserve">Metalinių vienpusių atitvarų montavimas ant statinio (128 m):                                                         
 - H2 W4, A klasė - 32 m;                                                                                               
 - H2 W2, A klasė - 96 m.                                                                                 </t>
  </si>
  <si>
    <t>3. Surenkamų atraminių sienų iš betoninių blokelių įrengimas</t>
  </si>
  <si>
    <t>Atraminių sienų iš surenkamų blokelių inkaruotų grunte įrengimas (380 m2):
 - moduliniai betoniniai blokeliai - 380 m2;
 - 540 tipo vienkrypčio armavimo geotinklai - 5225 m2.</t>
  </si>
  <si>
    <t>Drenuojančio sluoksnio tarp tinklų įrengimas (2919 m3):
 - tankinant rankiniu būdu - 647 m3;
 - tankinant mechanizuotai - 2272 m3</t>
  </si>
  <si>
    <t>Atraminės sienos deformacinės siūlės įrengimas (90 m):
 - 2 sl. CR gumos juosta b-220 mm - 19,8 m2;
 - vandeniui nelaidi elastinga mastika - 180 m</t>
  </si>
  <si>
    <t>Drenažinio vamzdžio su geotekstilės filtru įrengimas už atraminių sienų užpiltas skaldele fr. 11/16:   
 - drenažinis vamzdis Ø113/128 mm - 259 m;
 - trišakis Ø128 mm 90° įrengimas - 8 vnt.</t>
  </si>
  <si>
    <t>Vertikalių skylių gręžimas į parapetinius bortus turėklų tvirtinimui:                                  
 - skylių gręžimas Ø14 mm L=150 mm - 432 vnt.;
 - klijai epoksido pagrindu - 3,7 kg;
 - inkariniai varžtai M12 (su poveržle) L=150 mm - 432 vnt.</t>
  </si>
  <si>
    <t>Plieninių cinkuotų turėklų sekcijų ant parapetinių blokų montavimas (52 vnt.):
 - metalas S235 - 2985,56 kg;
 - statramsčių galų dažymas - 6,7 m</t>
  </si>
  <si>
    <t>4.  Prieigų magistraliniame kelyje įrengimas</t>
  </si>
  <si>
    <t>Gulekšnių montavimas (12 vnt.):
 - betonas C30/37 (su priedais) - 15,4 m3</t>
  </si>
  <si>
    <t xml:space="preserve"> Gulekšnių sumonolitinimas tarpusavyje:
 - betonas C30/37 (su priedais) - 1,28 m3</t>
  </si>
  <si>
    <t>Pereinamųjų plokščių betonavimas tarpusavyje:
 - betonas C30/37 (su priedais) - 4 m3;
 - armatūros gaminiai - 87,2 kg</t>
  </si>
  <si>
    <t>Pereinamųjų plokščių montavimas (44 vnt.):
 - betonas C30/37 (su priedais) - 92,16 m3</t>
  </si>
  <si>
    <t>Išlyginamojo betono sl. hvid = 4 cm įrengimas ant pereinamųjų plokščių (299 m2):   
 - betonas C25/30 (su priedais) - 12 m3</t>
  </si>
  <si>
    <t>Kelio dangos įrengimas virš pereinamųjų plokščių:
 - asfalto prizmės gruntavimas bitumine emulsija - 100 m2;
 - asfalto pagrindo sl. h=15 cm AC 22 PS įrengimas - 299 m2;
 - asfalto pagrindo sl. gruntavimas bitumine emulsija - 299 m2;
 - asfalto apatinio sl. h=9 cm AC 16 AS įrengimas - 299 m2;
 - asfalto pagrindo sl. gruntavimas bitumine emulsija - 299 m2;
 - asfalto viršutinio sl. h=3 cm SMA 8 S įrengimas - 299 m2.</t>
  </si>
  <si>
    <t>Sankasos viršutinio sluoksnio grunto sustiprinimas h=30 cm už pereinamųjų plokščių</t>
  </si>
  <si>
    <t>4. Prieigų magistraliniame kelyje įrengimas</t>
  </si>
  <si>
    <t>4. Prieigų magistraliniame kelyje įrengimas. I projektinės kelio dangos konstrukcijos variantas</t>
  </si>
  <si>
    <t>4. Prieigų magistraliniame kelyje įrengimas. II projektinės kelio dangos konstrukcijos variantas</t>
  </si>
  <si>
    <t xml:space="preserve">Šalčiui nejautraus sl. h=28 cm įrengimas           </t>
  </si>
  <si>
    <t>Asfalto pagrindo sl. h=15 cm AC 22 PS įrengimas</t>
  </si>
  <si>
    <t xml:space="preserve">Asfalto apatinis sl. h=9 cm AC 16 AS įrengimas         </t>
  </si>
  <si>
    <t>Apsauginio šalčiui atsparaus sl. h=38 cm įrengimas</t>
  </si>
  <si>
    <t xml:space="preserve">Asfalto apatinis sl. h=9 cm AC 16 AS įrengimas              </t>
  </si>
  <si>
    <t>Vandens surinkimo šulinėlių statinio prieigose įrengimas:
 - PVC Ø425 mm šulinėliai - 4 kompl.;
 - metalinės grotelės - 4 vnt.</t>
  </si>
  <si>
    <t>Vandens surinkimo šulinėlių statinio prieigose įrengimas:
 - PVC Ø425 mm šulinėliai - 8 kompl.;
 - metalinės grotelės - 8 vnt.</t>
  </si>
  <si>
    <t>Betoninių gatvės bortų 100x30x15 cm ant C20/25 betoninio pagrindo įrengimas</t>
  </si>
  <si>
    <t xml:space="preserve">Metalinių vienpusių kelio atitvarų sukalamų į gruntą įrengimas statinio prieigose (180 m):                                                  
 - H2 W4, A klasė - 180 m.                                                                                         </t>
  </si>
  <si>
    <t>5. Prieigų jungiamuosiuose keliuose įrengimas</t>
  </si>
  <si>
    <t>Gulekšnių montavimas (8 vnt.):
 - betonas C30/37 (su priedais) - 9,8 m3</t>
  </si>
  <si>
    <t>Gulekšnių sumonolitinimas tarpusavyje:
 - betonas C30/37 (su priedais) - 0,64 m3</t>
  </si>
  <si>
    <t>Pereinamųjų plokščių montavimas (28 vnt.):
 - betonas C30/37 (su priedais) - 59,52 m3</t>
  </si>
  <si>
    <t>Pereinamųjų plokščių betonavimas tarpusavyje:
 - betonas C30/37 (su priedais) - 2,4 m3;
 - armatūros gaminiai - 52,32 kg.</t>
  </si>
  <si>
    <t>Išlyginamojo betono sl. hvid = 4 cm įrengimas ant pereinamųjų plokščių (192 m2):
 - betonas C25/30 (su priedais) - 7,7 m3.</t>
  </si>
  <si>
    <t>5. Prieigų jungiamuosiuose keliuose įrengimas. Kelio dangos įrengimas virš pereinamųjų plokščių</t>
  </si>
  <si>
    <t xml:space="preserve">Asfalto pagrindo-dangos sl. h=8 cm AC 16 PD įrengimas                                                               </t>
  </si>
  <si>
    <t xml:space="preserve">Asfalto pagrindo sl. h=10 cm AC 22 PN įrengimas  </t>
  </si>
  <si>
    <t xml:space="preserve">Asfalto viršutinis sl. h=4 cm AC 11 VN įrengimas  </t>
  </si>
  <si>
    <t>5. Kelio dangos įrengimas už pereinamųjų plokščių iki darbų zonos ribos pradžios/pabaigos(AP-7 kelyje). I projektinės kelio dangos konstrukcijos variantas</t>
  </si>
  <si>
    <t>5. Kelio dangos įrengimas už pereinamųjų plokščių iki darbų zonos ribos pradžios/pabaigos(AP-7 kelyje). II projektinės kelio dangos konstrukcijos variantas</t>
  </si>
  <si>
    <t>5.24</t>
  </si>
  <si>
    <t>5.25</t>
  </si>
  <si>
    <t>5.26</t>
  </si>
  <si>
    <t>5.27</t>
  </si>
  <si>
    <t>5.28</t>
  </si>
  <si>
    <t xml:space="preserve">Šalčiui nejautraus sl. h=41 cm  įrengimas                                                               </t>
  </si>
  <si>
    <t xml:space="preserve">Asfalto pagrindo sl. h=10 cm AC 22 PN įrengimas                                                               </t>
  </si>
  <si>
    <t xml:space="preserve">Apsauginio šalčiui atsparaus sl. h=46 cm  įrengimas                                                      </t>
  </si>
  <si>
    <t>5. Kelio dangos įrengimas už pereinamųjų plokščių iki darbų zonos ribos pradžios/pabaigos(AP-5 kelyje). I projektinės kelio dangos konstrukcijos variantas</t>
  </si>
  <si>
    <t>5.29</t>
  </si>
  <si>
    <t>5. Kelio dangos įrengimas už pereinamųjų plokščių iki darbų zonos ribos pradžios/pabaigos(AP-5 kelyje). II projektinės kelio dangos konstrukcijos variantas</t>
  </si>
  <si>
    <t>Vandens surinkimo šulinėlių statinio prieigose įrengimas:
 - PVC Ø425 mm šulinėliai - 10 kompl.;
 - metalinės grotelės - 10 vnt.</t>
  </si>
  <si>
    <t>Gelžbetoninių surenkamų šlaitinių laiptų įrengimas (2 vnt.):
 - mineralinių medžiagų pagrindo sl. fr. 22/32 įrengimas h=20 cm po pamatų blokais - 0,5 m3;
 - betoninių pamatų blokų (2 vnt.) įrengimas - 1,26 m3;
 - mineralinių medžiagų pagrindo sl. fr. 22/32 įrengimas h=20 cm po laiptasijoms - 9,6 m3;
 - betoninių laiptasijų (30 vnt.) montavimas - 5,7 m3;
 - betoninių laiptų pakopų (90 vnt.) montavimas - 2,7 m3.</t>
  </si>
  <si>
    <t>Cinkuotų metalinių šlaitinių laiptų turėklų montavimas (15 vnt.):
 - metalas S235 - 606,3 kg;
 - cementinis skiedinys - 0,09 m3;
 - statramsčių galų dažymas - 1,68 m2.</t>
  </si>
  <si>
    <t xml:space="preserve">Metalinių vienpusių kelio atitvarų sukalamų į gruntą įrengimas statinio prieigose (184 m):                                                  
 - H2 W4, A klasė - 184 m.                                                                                         </t>
  </si>
  <si>
    <t>Šlaito sutvirtinimas akmenų mėtiniu (12 m2):
 - akmenys Ø 15–20 cm - 2,4 m3;
 - betonas C20/25 h–10 cm - 1,2 m3.</t>
  </si>
  <si>
    <t>5.36</t>
  </si>
  <si>
    <t>5.37</t>
  </si>
  <si>
    <t>5.38</t>
  </si>
  <si>
    <t>5.39</t>
  </si>
  <si>
    <t>5.40</t>
  </si>
  <si>
    <t>5.41</t>
  </si>
  <si>
    <t>6. Konstrukcijų tuneliniame pravažiavimų įrengimas</t>
  </si>
  <si>
    <t>Šalitilčio plokščių montavimas (25 vnt.):
 - betonas C35/45 (su priedais) - 19,71 m3</t>
  </si>
  <si>
    <t>Šalitilčio plokščių ir tarpų tarp šalitilčio plokščių ir sienų sumonolitinimas: 
- betonas C35/45 (su priedais) - 3,58 m3;
- armatūros gaminiai - 148 kg.</t>
  </si>
  <si>
    <t>Metalinių vienpusių atitvarų montavimas. H1W3, A klasė, ant g/b pagrindo</t>
  </si>
  <si>
    <t>7. Baigiamieji darbai</t>
  </si>
  <si>
    <t>1. Triukšmo užtvara Nr. 1 (apjungiamasis kelias I-AP1 Pk 1+71 – Pk 4+02)</t>
  </si>
  <si>
    <t>Rostverko betonavimas (63 vnt.):
 - betonas C35/45 XC4 XD3 XF4 F200 W4 - 49,77 m3;
 - armatūros gaminiai B500B - 5331 kg;
 - cinkuotas tvirtinimo detalių metalas - 942 kg.</t>
  </si>
  <si>
    <t>Cinkuotų metalinių statramsčių montavimas (63 vnt.)
 - metalas S355J2+N</t>
  </si>
  <si>
    <t>Cokolinių plokščių montavimas (62 vnt.):
 - betonas C35/45 XC4 XD3 XF4 F200 W4</t>
  </si>
  <si>
    <t>Cokolinių plokščių subetonavimas su statramsčiais:
 - betonas C35/45 XC4 XD3 XF4 F200 W4 - 2,02 m3;
 - polistireno putplastis - 0,8 m3</t>
  </si>
  <si>
    <t>Akustinių elementų montavimas:
 - garsą absorbuojantys iš vienos pusės elementai - 460 m2;
 - skaidrūs elementai - 756 m2.</t>
  </si>
  <si>
    <t>Tarpo tarp vejos borto ir cokolinės plokštės užpylimas mineralinių medžiagų mišiniu 0/32 hvid=10 cm</t>
  </si>
  <si>
    <t>Tarpo tarp vejos borto ir cokolinės plokštės užbetonavimas betonu C30/37 XC4 XF4 h=10 cm</t>
  </si>
  <si>
    <t>Tvirtinimo lauko akmenimis įbetonuojant h=20 cm ties triukšmo užtvaros galais įrengimas (2 m2):
 - lauko akmenys - 0,4 m3;
 - betonas C30/37 XC4 XF4 - 0,4 m3.</t>
  </si>
  <si>
    <t>2. Triukšmo užtvara Nr. 2-4-5 (magistralinis kelias Pk 571+66 – Pk 577+03 ir tęsinys jungiamajame kelyje I-JK6 Pk 0+00 – Pk 3+46)</t>
  </si>
  <si>
    <t>Rostverko betonavimas (213 vnt.):
 - betonas C35/45 XC4 XD3 XF4 F200 W4 - 200,03 m3;
 - armatūros gaminiai B500B - 20560 kg;
 - cinkuotas tvirtinimo detalių metalas - 3268,4 kg.</t>
  </si>
  <si>
    <t>Cinkuotų metalinių statramsčių montavimas (228 vnt.)
 - metalas S355J2+N</t>
  </si>
  <si>
    <t>Porankio tvirtinimas ant statramsčių ties viaduku:
 - nerūdijančio plieno AISI 304 porankis - 89,22 kg;
 - nerūdijančio plieno tvirtinimo detalių metalas - 0,2 kg.</t>
  </si>
  <si>
    <t>Cokolinių plokščių montavimas (208 vnt.):
 - betonas C35/45 XC4 XD3 XF4 F200 W4</t>
  </si>
  <si>
    <t>Cokolinių plokščių subetonavimas su statramsčiais ir plokštės betonavimas ties durimis:
 - betonas C35/45 XC4 XD3 XF4 F200 W4 - 8,58 m3;
 - polistireno putplastis - 2,7 m3.</t>
  </si>
  <si>
    <t>Monolitinių cokolinių plokščių betonavimas ties viadukais ir rostverkais:
 - betonas C35/45 XC4 XD3 XF4 F200 W4 - 1,12 m3;
 - armatūros gaminiai B500B - 53 kg.</t>
  </si>
  <si>
    <t>Pamato Ø 0,15 m L=1,1 m įrengimas (2 vnt.):
 - betonas C25/30 XC2 XF2 F50 - 0,04 m3.</t>
  </si>
  <si>
    <t>Statramsčio perlipimui per atitvarus įbetonavimas į pamatą:
 - cinkuotas metalas S235 - 25 kg;
 - cinkuotas tvirtinimo detalių metalas - 1,4 kg.</t>
  </si>
  <si>
    <t>Betoninių latakų ties lietaus surinkimo šuliniais betonavimas ir galų užbetonavimas:
 - betonas C30/37 XC4 XF4</t>
  </si>
  <si>
    <t>Betoninių plytelių 50x50x7 cm montavimas ant latakų ties šuliniais</t>
  </si>
  <si>
    <t>Ištekėjimo zonos tvirtinimas lauko akmenimis įbetonuojant h=20 cm (106 m2):
 - lauko akmenys - 10,6 m3;
 - betonas C30/37 XC4 XF4 - 10,6 m3;
 - betoninės plytelės 50x50x7 cm - 2,5 m2.</t>
  </si>
  <si>
    <t>3. Triukšmo užtvara Nr. 3 (apjungiamasis kelias I-AP1 Pk 5+83 – Pk 7+63)</t>
  </si>
  <si>
    <t>Cinkuotų metalinių statramsčių montavimas (37 vnt.)
 - metalas S355J2+N</t>
  </si>
  <si>
    <t>Cokolinių plokščių montavimas (34 vnt.):
 - betonas C35/45 XC4 XD3 XF4 F200 W4</t>
  </si>
  <si>
    <t>Cokolinių plokščių subetonavimas su statramsčiais:
 - betonas C35/45 XC4 XD3 XF4 F200 W4 - 0,74 m3;
 - polistireno putplastis - 0,5 m3.</t>
  </si>
  <si>
    <t>Akustinių elementų montavimas:
 - garsą absorbuojantys iš vienos pusės elementai -83,675 m2;
 - skaidrūs elementai - 334,7 m2.</t>
  </si>
  <si>
    <t>4. Triukšmo užtvara Nr. 6 (magistralinis kelias Pk 570+72 – Pk 576+40)</t>
  </si>
  <si>
    <t>Rostverko betonavimas (136 vnt.):
 - betonas C35/45 XC4 XD3 XF4 F200 W4 - 134,43 m3;
 - armatūros gaminiai B500B - 13653 kg;
 - cinkuotas tvirtinimo detalių metalas - 1929,6 kg.</t>
  </si>
  <si>
    <t>Cinkuotų metalinių statramsčių montavimas (151 vnt.)
 - metalas S355J2+N</t>
  </si>
  <si>
    <t>Cokolinių plokščių montavimas (131 vnt.):
 - betonas C35/45 XC4 XD3 XF4 F200 W4</t>
  </si>
  <si>
    <t>Cokolinių plokščių subetonavimas su statramsčiais:
 - betonas C35/45 XC4 XD3 XF4 F200 W4 - 5,90 m3;
 - polistireno putplastis - 1,7 m3.</t>
  </si>
  <si>
    <t>Akustinių elementų montavimas:
 - garsą absorbuojantys iš vienos pusės elementai - 2835,5 m2;
 - skaidrūs elementai - 646 m2.</t>
  </si>
  <si>
    <t>Lietaus vandens šulinių įrengimas (13 vnt.)
 - plastikiniai gofruoti šuliniai D425 H=1,0 m - 13 m;
 - plastikinis dugnas šuliniui D425 - 13 vnt.</t>
  </si>
  <si>
    <t>Betoninių latakų ties lietaus surinkimo šuliniais, viadukais betonavimas ir galų užbetonavimas:
 - betonas C30/37 XC4 XF4</t>
  </si>
  <si>
    <t>Ištekėjimo zonos tvirtinimas lauko akmenimis įbetonuojant h=20 cm (90 m2):
 - lauko akmenys - 9,0 m3;
 - betonas C30/37 XC4 XF4 - 9,0 m3;
 - betoninės plytelės 50x50x7 cm - 2,5 m2.</t>
  </si>
  <si>
    <t>5. Triukšmo užtvara Nr. 7-8-9 (jungiamasis kelias I-JK8 Pk 1+93 – Pk 0+00 ir tęsinys magistraliniame kelyje Pk 588+91 – Pk 600+02)</t>
  </si>
  <si>
    <t>Rostverko betonavimas (311 vnt.):
 - betonas C35/45 XC4 XD3 XF4 F200 W4 - 251,6 m3;
 - armatūros gaminiai B500B - 26197 kg;
 - cinkuotas tvirtinimo detalių metalas - 2754 kg.</t>
  </si>
  <si>
    <t>Cinkuotų metalinių statramsčių montavimas (352 vnt.)
 - metalas S355J2+N</t>
  </si>
  <si>
    <t>Porankio tvirtinimas ant statramsčių ties viaduku:
 - nerūdijančio plieno AISI 304 porankis - 223,59 kg;
 - nerūdijančio plieno tvirtinimo detalių metalas - 0,9 kg.</t>
  </si>
  <si>
    <t>Cokolinių plokščių montavimas (306 vnt.):
 - betonas C35/45 XC4 XD3 XF4 F200 W4</t>
  </si>
  <si>
    <t>Cokolinių plokščių subetonavimas su statramsčiais:
 - betonas C35/45 XC4 XD3 XF4 F200 W4 - 12,12 m3;
 - polistireno putplastis - 4 m3.</t>
  </si>
  <si>
    <t>Monolitinių cokolinių plokščių betonavimas ties viadukais ir rostverkais:
 - betonas C35/45 XC4 XD3 XF4 F200 W4 - 1,41 m3;
 - armatūros gaminiai B500B - 65 kg.</t>
  </si>
  <si>
    <t>Akustinių elementų montavimas:
 - garsą absorbuojantys iš vienos pusės elementai - 2559,15 m2;
 - skaidrūs elementai - 1997,58 m2.</t>
  </si>
  <si>
    <t>Pamato Ø 0,15 m L=1,1 m įrengimas (4 vnt.):
 - betonas C25/30 XC2 XF2 F50 - 0,08 m3.</t>
  </si>
  <si>
    <t>Statramsčio perlipimui per atitvarus įbetonavimas į pamatą:
 - cinkuotas metalas S235 - 50 kg;
 - cinkuotas tvirtinimo detalių metalas - 2,8 kg.</t>
  </si>
  <si>
    <t>Ištekėjimo zonos tvirtinimas lauko akmenimis įbetonuojant h=20 cm (126 m2):
 - lauko akmenys - 12,6 m3;
 - betonas C30/37 XC4 XF4 - 12,6 m3;
 - betoninės plytelės 50x50x7 cm - 8 m2.</t>
  </si>
  <si>
    <t>6. Triukšmo užtvara Nr. 10 (magistralinis kelias Pk 610+82 – Pk 617+31)</t>
  </si>
  <si>
    <t>7. Triukšmo užtvara Nr. 11 (apjungiamasis kelias I-AP5 Pk 38+17 – Pk 38+82)</t>
  </si>
  <si>
    <t>8. Triukšmo užtvara Nr. 12 (magistralinis kelias Pk 614+02 – Pk 619+39)</t>
  </si>
  <si>
    <t>9. Triukšmo užtvara Nr. 13 (apjungiamasis kelias I-AP7 Pk 25+50 – Pk 26+87)</t>
  </si>
  <si>
    <t>10. Triukšmo užtvara Nr. 14 (magistralinis kelias Pk 628+34 – Pk 632+51 ir tęsinys jungiamajame kelyje I-JK15 Pk 0+00 – Pk 4+00)</t>
  </si>
  <si>
    <t>11. Triukšmo užtvara Nr. 15 (apjungiamasis kelias I-AP5 Pk 61+55 – Pk 61+98 ir tęsinys apjungiamajame kelyje I-AP10 Pk 42+58 – Pk 46+65)</t>
  </si>
  <si>
    <t>12. Triukšmo užtvara Nr. 16 (magistralinis kelias Pk 629+76 – Pk 633+79 ir tęsinys jungiamajame kelyje I-JK16A Pk 1+53 – Pk 0+96)</t>
  </si>
  <si>
    <t>13. Triukšmo užtvara Nr. 17 (ties sunkvežimių ir lengvųjų automobilių stovėjimo aikštele 64 km)</t>
  </si>
  <si>
    <t>14. Triukšmo užtvara Nr. 18 (magistralinis kelias Pk 658+27 – Pk 659+53)</t>
  </si>
  <si>
    <t>15. Triukšmo užtvara Nr. 19 (jungiamasis kelias I-JK19 Pk 0+00 – Pk 1+00 ir tęsinys magistraliniame kelyje Pk 660+33 – Pk 662+83)</t>
  </si>
  <si>
    <t>16. Triukšmo užtvara Nr. 20 (magistralinis kelias Pk 674+03 – Pk 678+32)</t>
  </si>
  <si>
    <t>17. Triukšmo užtvara Nr. 21 (magistralinis kelias Pk 674+03 – Pk 677+44)</t>
  </si>
  <si>
    <t>Rostverko betonavimas (168 vnt.):
 - betonas C35/45 XC4 XD3 XF4 F200 W4 - 132,72 m3;
 - armatūros gaminiai B500B - 14256 kg;
 - cinkuotas tvirtinimo detalių metalas - 2664 kg.</t>
  </si>
  <si>
    <t>Cinkuotų metalinių statramsčių montavimas (168 vnt.)
 - metalas S355J2+N</t>
  </si>
  <si>
    <t>Cokolinių plokščių montavimas (167 vnt.):
 - betonas C35/45 XC4 XD3 XF4 F200 W4</t>
  </si>
  <si>
    <t>Cokolinių plokščių subetonavimas su statramsčiais:
 - betonas C35/45 XC4 XD3 XF4 F200 W4 - 5,43 m3;
 - polistireno putplastis - 2,2 m3.</t>
  </si>
  <si>
    <t>Akustinių elementų montavimas:
 - garsą absorbuojantys iš abiejų pusių elementai - 3791 m2;
 - skaidrūs elementai - 788 m2.</t>
  </si>
  <si>
    <t>Lietaus vandens šulinių įrengimas (16 vnt.)
 - plastikiniai gofruoti šuliniai D425 H=1,0 m - 16 m;
 - plastikinis dugnas šuliniui D425 - 16 vnt.</t>
  </si>
  <si>
    <t>Ištekėjimo zonos tvirtinimas lauko akmenimis įbetonuojant h=20 cm (59 m2):
 - lauko akmenys - 5,9 m3;
 - betonas C30/37 XC4 XF4 - 5,9 m3;
 - betoninės plytelės 50x50x7 cm - 4 m2.</t>
  </si>
  <si>
    <t>Rostverko betonavimas (18 vnt.):
 - betonas C35/45 XC4 XD3 XF4 F200 W4 - 3,06 m3;
 - armatūros gaminiai B500B - 684 kg;
 - cinkuotas tvirtinimo detalių metalas - 158,4 kg.</t>
  </si>
  <si>
    <t>Cinkuotų metalinių statramsčių montavimas (18 vnt.)
 - metalas S355J2+N</t>
  </si>
  <si>
    <t>Cokolinių plokščių montavimas (14 vnt.):
 - betonas C35/45 XC4 XD3 XF4 F200 W4</t>
  </si>
  <si>
    <t>Cokolinių plokščių subetonavimas su statramsčiais:
 - betonas C35/45 XC4 XD3 XF4 F200 W4 - 0,28 m3;
 - polistireno putplastis - 0,2 m3.</t>
  </si>
  <si>
    <t>Monolitinių cokolinių plokščių betonavimas:
 - betonas C35/45 XC4 XD3 XF4 F200 W4 - 1,38 m3;
 - armatūros gaminiai B500B - 68 kg.</t>
  </si>
  <si>
    <t>Akustinių elementų montavimas:
 - garsą absorbuojantys iš vienos pusės elementai - 7,5 m2;
 - skaidrūs elementai - 217,08 m2.</t>
  </si>
  <si>
    <t>Betoninių latakų B=200 mm nežemesnių kaip H=100 mm įrengimas</t>
  </si>
  <si>
    <t>Latako įrengimas ant betoninio pagrindo:
 - betonas C25/30 pagrindui - 1,7 m3;
 - polimerbetonio latakas B=350 mm H=120 mm su ketinėmis grotelėmis - 9 m.</t>
  </si>
  <si>
    <t>Betoninio kelio borto 150x300x1000 mm įrengimas ant betoninio pagrindo</t>
  </si>
  <si>
    <t>Tarpo tarp kelio borto ir cokolinės plokštės užpylimas mineralinių medžiagų mišiniu 0/32 hvid=15 cm</t>
  </si>
  <si>
    <t>Tarpo tarp kelio borto ir cokolinės plokštės užpylimas juodžemio sl. h=6 cm ir užsėjimas žole</t>
  </si>
  <si>
    <t>7.25</t>
  </si>
  <si>
    <t>7.26</t>
  </si>
  <si>
    <t>7.27</t>
  </si>
  <si>
    <t>7.28</t>
  </si>
  <si>
    <t>Rostverko betonavimas (140 vnt.):
 - betonas C35/45 XC4 XD3 XF4 F200 W4 - 110,6 m3;
 - armatūros gaminiai B500B - 11876 kg;
 - cinkuotas tvirtinimo detalių metalas - 2204,8 kg.</t>
  </si>
  <si>
    <t>Cinkuotų metalinių statramsčių montavimas (140 vnt.)
 - metalas S355J2+N</t>
  </si>
  <si>
    <t>Cokolinių plokščių montavimas (139 vnt.):
 - betonas C35/45 XC4 XD3 XF4 F200 W4</t>
  </si>
  <si>
    <t>Cokolinių plokščių subetonavimas su statramsčiais:
 - betonas C35/45 XC4 XD3 XF4 F200 W4 - 4,52 m3;
 - polistireno putplastis - 1,8 m3.</t>
  </si>
  <si>
    <t>Akustinių elementų montavimas:
 - garsą absorbuojantys iš abiejų pusių elementai - 2983 m2;
 - skaidrūs elementai - 654 m2.</t>
  </si>
  <si>
    <t>Ištekėjimo zonos tvirtinimas lauko akmenimis įbetonuojant h=20 cm (53 m2):
 - lauko akmenys - 5,3 m3;
 - betonas C30/37 XC4 XF4 - 5,3 m3;
 - betoninės plytelės 50x50x7 cm - 6,5 m2.</t>
  </si>
  <si>
    <t>Rostverko betonavimas (40 vnt.):
 - betonas C35/45 XC4 XD3 XF4 F200 W4 - 31,6 m3;
 - armatūros gaminiai B500B - 3320 kg;
 - cinkuotas tvirtinimo detalių metalas - 352 kg.</t>
  </si>
  <si>
    <t>Cinkuotų metalinių statramsčių montavimas (40 vnt.)
 - metalas S355J2+N</t>
  </si>
  <si>
    <t>Cokolinių plokščių montavimas (39 vnt.):
 - betonas C35/45 XC4 XD3 XF4 F200 W4</t>
  </si>
  <si>
    <t>Cokolinių plokščių subetonavimas su statramsčiais ir plokštės betonavimas ties durimis:
 - betonas C35/45 XC4 XD3 XF4 F200 W4 - 1,29 m3;
 - polistireno putplastis - 0,5 m3.</t>
  </si>
  <si>
    <t>Akustinių elementų montavimas:
 - garsą absorbuojantys iš vienos pusės elementai - 214,5 m2;
 - skaidrūs elementai - 286 m2.</t>
  </si>
  <si>
    <t>Lietaus vandens šulinių įrengimas (4 vnt.)
 - plastikiniai gofruoti šuliniai D425 H=1,0 m - 4 m;
 - plastikinis dugnas šuliniui D425 - 4 vnt.</t>
  </si>
  <si>
    <t>Ištekėjimo zonos tvirtinimas lauko akmenimis įbetonuojant h=20 cm (16 m2):
 - lauko akmenys - 1,6 m3;
 - betonas C30/37 XC4 XF4 - 1,6 m3.</t>
  </si>
  <si>
    <t>Rostverko betonavimas (210 vnt.):
 - betonas C35/45 XC4 XD3 XF4 F200 W4 - 189,88 m3;
 - armatūros gaminiai B500B - 19622 kg;
 - cinkuotas tvirtinimo detalių metalas - 2953,6 kg.</t>
  </si>
  <si>
    <t>Cinkuotų metalinių statramsčių montavimas (213 vnt.)
 - metalas S355J2+N</t>
  </si>
  <si>
    <t>Cokolinių plokščių montavimas (207 vnt.):
 - betonas C35/45 XC4 XD3 XF4 F200 W4</t>
  </si>
  <si>
    <t>Cokolinių plokščių subetonavimas su statramsčiais:
 - betonas C35/45 XC4 XD3 XF4 F200 W4 - 7,92 m3;
 - polistireno putplastis - 2,7 m3.</t>
  </si>
  <si>
    <t>Monolitinių cokolinių plokščių betonavimas ties viadukais ir rostverkais:
 - betonas C35/45 XC4 XD3 XF4 F200 W4 - 0,46 m3;
 - armatūros gaminiai B500B - 20 kg.</t>
  </si>
  <si>
    <t>Akustinių elementų montavimas:
 - garsą absorbuojantys iš vienos pusės elementai - 2985 m2;
 - skaidrūs elementai - 1072 m2.</t>
  </si>
  <si>
    <t>Lietaus vandens šulinių įrengimas (20 vnt.)
 - plastikiniai gofruoti šuliniai D425 H=1,0 m - 20 m;
 - plastikinis dugnas šuliniui D425 - 20 vnt.</t>
  </si>
  <si>
    <t>Ištekėjimo zonos tvirtinimas lauko akmenimis įbetonuojant h=20 cm (84 m2):
 - lauko akmenys - 8,4 m3;
 - betonas C30/37 XC4 XF4 - 8,4 m3;
 - betoninės plytelės 50x50x7 cm - 6 m2.</t>
  </si>
  <si>
    <t>10.20</t>
  </si>
  <si>
    <t>10.21</t>
  </si>
  <si>
    <t>10.22</t>
  </si>
  <si>
    <t>10.23</t>
  </si>
  <si>
    <t>10.24</t>
  </si>
  <si>
    <t>Rostverko betonavimas (121 vnt.):
 - betonas C35/45 XC4 XD3 XF4 F200 W4 - 95,59 m3;
 - armatūros gaminiai B500B - 10049 kg;
 - cinkuotas tvirtinimo detalių metalas - 1064,8 kg.</t>
  </si>
  <si>
    <t>Cinkuotų metalinių statramsčių montavimas (121 vnt.)
 - metalas S355J2+N</t>
  </si>
  <si>
    <t>Cokolinių plokščių montavimas (119 vnt.):
 - betonas C35/45 XC4 XD3 XF4 F200 W4</t>
  </si>
  <si>
    <t>Cokolinių plokščių subetonavimas su statramsčiais:
 - betonas C35/45 XC4 XD3 XF4 F200 W4 - 4,22 m3;
 - polistireno putplastis - 1,5 m3.</t>
  </si>
  <si>
    <t>Lietaus vandens šulinių įrengimas (10 vnt.)
 - plastikiniai gofruoti šuliniai D425 H=1,0 m - 10 m;
 - plastikinis dugnas šuliniui D425 - 10 vnt.</t>
  </si>
  <si>
    <t>Ištekėjimo zonos tvirtinimas lauko akmenimis įbetonuojant h=20 cm (42 m2):
 - lauko akmenys - 4,2 m3;
 - betonas C30/37 XC4 XF4 - 4,2 m3;
 - betoninės plytelės 50x50x7 cm - 1 m2.</t>
  </si>
  <si>
    <t>Rostverko betonavimas (112 vnt.):
 - betonas C35/45 XC4 XD3 XF4 F200 W4 - 116,06 m3;
 - armatūros gaminiai B500B - 11741 kg;
 - cinkuotas tvirtinimo detalių metalas - 1844 kg.</t>
  </si>
  <si>
    <t>Cinkuotų metalinių statramsčių montavimas (118 vnt.)
 - metalas S355J2+N</t>
  </si>
  <si>
    <t>Cokolinių plokščių montavimas (109 vnt.):
 - betonas C35/45 XC4 XD3 XF4 F200 W4</t>
  </si>
  <si>
    <t>Cokolinių plokščių subetonavimas su statramsčiais ir plokštės betonavimas ties durimis:
 - betonas C35/45 XC4 XD3 XF4 F200 W4 - 4,32 m3;
 - polistireno putplastis - 1,4 m3.</t>
  </si>
  <si>
    <t>Akustinių elementų montavimas:
 - garsą absorbuojantys iš abiejų pusių elementai - 2437,2 m2;
 - skaidrūs elementai - 514 m2.</t>
  </si>
  <si>
    <t>Lietaus vandens šulinių įrengimas (11 vnt.)
 - plastikiniai gofruoti šuliniai D425 H=1,0 m - 11 m;
 - plastikinis dugnas šuliniui D425 - 11 vnt.</t>
  </si>
  <si>
    <t>Ištekėjimo zonos tvirtinimas lauko akmenimis įbetonuojant h=20 cm (43 m2):
 - lauko akmenys - 4,3 m3;
 - betonas C30/37 XC4 XF4 - 4,3 m3;
 - betoninės plytelės 50x50x7 cm - 5 m2.</t>
  </si>
  <si>
    <t>Rostverko betonavimas (173 vnt.):
 - betonas C35/45 XC4 XD3 XF4 F200 W4 - 144,8 m3;
 - armatūros gaminiai B500B - 15253 kg;
 - cinkuotas tvirtinimo detalių metalas - 2778,8 kg.</t>
  </si>
  <si>
    <t>Cinkuotų metalinių statramsčių montavimas (175 vnt.)
 - metalas S355J2+N</t>
  </si>
  <si>
    <t>Cokolinių plokščių montavimas (172 vnt.):
 - betonas C35/45 XC4 XD3 XF4 F200 W4</t>
  </si>
  <si>
    <t>Cokolinių plokščių subetonavimas su statramsčiais:
 - betonas C35/45 XC4 XD3 XF4 F200 W4 - 5,85 m3;
 - polistireno putplastis - 2,2 m3.</t>
  </si>
  <si>
    <t>Akustinių elementų montavimas:
 - garsą absorbuojantys iš vienos pusės elementai - 2700 m2;
 - skaidrūs elementai - 674 m2.</t>
  </si>
  <si>
    <t>Tarpo tarp tako dangos ir cokolinės plokštės užpylimas mineralinių medžiagų mišiniu 0/32 hvid=15 cm</t>
  </si>
  <si>
    <t>Rostverko betonavimas (35 vnt.):
 - betonas C35/45 XC4 XD3 XF4 F200 W4 - 27,65 m3;
 - armatūros gaminiai B500B - 2905 kg;
 - cinkuotas tvirtinimo detalių metalas - 308 kg.</t>
  </si>
  <si>
    <t>Cinkuotų metalinių statramsčių montavimas (35 vnt.)
 - metalas S355J2+N</t>
  </si>
  <si>
    <t>Cokolinių plokščių subetonavimas su statramsčiais:
 - betonas C35/45 XC4 XD3 XF4 F200 W4 - 1,11 m3;
 - polistireno putplastis - 0,5 m3.</t>
  </si>
  <si>
    <t>Akustinių elementų montavimas:
 - garsą absorbuojantys iš vienos pusės elementai - 141 m2;
 - skaidrūs elementai - 300 m2.</t>
  </si>
  <si>
    <t>Ištekėjimo zonos tvirtinimas lauko akmenimis įbetonuojant h=20 cm (18 m2):
 - lauko akmenys - 1,8 m3;
 - betonas C30/37 XC4 XF4 - 1,8 m3;
 - betoninės plytelės 50x50x7 cm - 1,5 m2.</t>
  </si>
  <si>
    <t>Rostverko betonavimas (88 vnt.):
 - betonas C35/45 XC4 XD3 XF4 F200 W4 - 76,67 m3;
 - armatūros gaminiai B500B - 7778 kg;
 - cinkuotas tvirtinimo detalių metalas - 792 kg.</t>
  </si>
  <si>
    <t>Cinkuotų metalinių statramsčių montavimas (90 vnt.)
 - metalas S355J2+N</t>
  </si>
  <si>
    <t>Cokolinių plokščių montavimas (87 vnt.):
 - betonas C35/45 XC4 XD3 XF4 F200 W4</t>
  </si>
  <si>
    <t>Cokolinių plokščių subetonavimas su statramsčiais:
 - betonas C35/45 XC4 XD3 XF4 F200 W4 - 3,14 m3;
 - polistireno putplastis - 1,1 m3.</t>
  </si>
  <si>
    <t>Akustinių elementų montavimas:
 - garsą absorbuojantys iš vienos pusės elementai - 423 m2;
 - skaidrūs elementai - 788 m2.</t>
  </si>
  <si>
    <t>Lietaus vandens šulinių įrengimas (9 vnt.)
 - plastikiniai gofruoti šuliniai D425 H=1,0 m - 9 m;
 - plastikinis dugnas šuliniui D425 - 9 vnt.</t>
  </si>
  <si>
    <t>Ištekėjimo zonos tvirtinimas lauko akmenimis įbetonuojant h=20 cm (54 m2):
 - lauko akmenys - 5,4 m3;
 - betonas C30/37 XC4 XF4 - 5,4 m3;
 - betoninės plytelės 50x50x7 cm - 4 m2.</t>
  </si>
  <si>
    <t>Rostverko betonavimas (112 vnt.):
 - betonas C35/45 XC4 XD3 XF4 F200 W4 - 88,48 m3;
 - armatūros gaminiai B500B - 9496 kg;
 - cinkuotas tvirtinimo detalių metalas - 1745,6 kg.</t>
  </si>
  <si>
    <t>Cinkuotų metalinių statramsčių montavimas (112 vnt.)
 - metalas S355J2+N</t>
  </si>
  <si>
    <t>Cokolinių plokščių montavimas (111 vnt.):
 - betonas C35/45 XC4 XD3 XF4 F200 W4</t>
  </si>
  <si>
    <t>Cokolinių plokščių subetonavimas su statramsčiais:
 - betonas C35/45 XC4 XD3 XF4 F200 W4 - 3,61 m3;
 - polistireno putplastis - 1,4 m3.</t>
  </si>
  <si>
    <t>Akustinių elementų montavimas:
 - garsą absorbuojantys iš abiejų pusių elementai - 1804 m2;
 - skaidrūs elementai - 425 m2.</t>
  </si>
  <si>
    <t>Ištekėjimo zonos tvirtinimas lauko akmenimis įbetonuojant h=20 cm (46 m2):
 - lauko akmenys - 4,6 m3;
 - betonas C30/37 XC4 XF4 - 4,6 m3;
 - betoninės plytelės 50x50x7 cm - 4,5 m2.</t>
  </si>
  <si>
    <t>16.11</t>
  </si>
  <si>
    <t>16.12</t>
  </si>
  <si>
    <t>16.13</t>
  </si>
  <si>
    <t>16.14</t>
  </si>
  <si>
    <t>16.15</t>
  </si>
  <si>
    <t>16.16</t>
  </si>
  <si>
    <t>16.17</t>
  </si>
  <si>
    <t>16.18</t>
  </si>
  <si>
    <t>16.19</t>
  </si>
  <si>
    <t>16.20</t>
  </si>
  <si>
    <t>16.21</t>
  </si>
  <si>
    <t>16.22</t>
  </si>
  <si>
    <t>16.23</t>
  </si>
  <si>
    <t>Rostverko betonavimas (90 vnt.):
 - betonas C35/45 XC4 XD3 XF4 F200 W4 - 71,1 m3;
 - armatūros gaminiai B500B - 7626 kg;
 - cinkuotas tvirtinimo detalių metalas - 1384,8 kg.</t>
  </si>
  <si>
    <t>Cokolinių plokščių montavimas (89 vnt.):
 - betonas C35/45 XC4 XD3 XF4 F200 W4</t>
  </si>
  <si>
    <t>Cokolinių plokščių subetonavimas su statramsčiais ir plokštės betonavimas ties durimis:
 - betonas C35/45 XC4 XD3 XF4 F200 W4 - 2,89 m3;
 - polistireno putplastis - 1,2 m3.</t>
  </si>
  <si>
    <t>Akustinių elementų montavimas:
 - garsą absorbuojantys iš abiejų pusių elementai - 1460 m2;
 - skaidrūs elementai - 329 m2.</t>
  </si>
  <si>
    <t>Lietaus vandens šulinių įrengimas (8 vnt.)
 - plastikiniai gofruoti šuliniai D425 - 8 m;
 - plastikinis dugnas šuliniui D425 - 8 vnt.</t>
  </si>
  <si>
    <t>Ištekėjimo zonos tvirtinimas lauko akmenimis įbetonuojant h=20 cm (35 m2):
 - lauko akmenys - 3,5 m3;
 - betonas C30/37 XC4 XF4 - 3,5 m3;
 - betoninės plytelės 50x50x7 cm - 2 m2.</t>
  </si>
  <si>
    <t>17.11</t>
  </si>
  <si>
    <t>17.12</t>
  </si>
  <si>
    <t>17.13</t>
  </si>
  <si>
    <t>17.14</t>
  </si>
  <si>
    <t>17.15</t>
  </si>
  <si>
    <t>17.16</t>
  </si>
  <si>
    <t>17.17</t>
  </si>
  <si>
    <t>17.18</t>
  </si>
  <si>
    <t>17.19</t>
  </si>
  <si>
    <t>17.20</t>
  </si>
  <si>
    <t>17.21</t>
  </si>
  <si>
    <t>17.22</t>
  </si>
  <si>
    <t>17.23</t>
  </si>
  <si>
    <t>Gręžtinių polių Ø 0,6 m įrengimas (40 vnt., 200 m):
 - betonas C30/37 XC2 XF1 F75 W4 - 56,4 m3;
 - armatūros gaminiai - 4720 kg.</t>
  </si>
  <si>
    <t>Gręžtinių polių Ø 0,6 m įrengimas (217 vnt., 1752 m):
 - betonas C30/37 XC2 XF1 F75 W4 - 493,48 m3;
 - armatūros gaminiai - 41239 kg.</t>
  </si>
  <si>
    <t>Gręžtinių polių Ø 0,6 m įrengimas (63 vnt., 378 m):
 - betonas C30/37 XC2 XF1 F75 W4 - 106,47 m3;
 - armatūros gaminiai - 8883 kg.</t>
  </si>
  <si>
    <t>Gręžtinių polių Ø 0,6 m įrengimas (220 vnt., 1496 m):
 - betonas C30/37 XC2 XF1 F75 W4 - 422,55 m3;
 - armatūros gaminiai - 44658 kg.</t>
  </si>
  <si>
    <t>Gręžtinių polių Ø 0,4 m įrengimas (1 vnt., 4 m):
 - betonas C30/37 XC2 XF1 F75 W4 - 0,51 m3;
 - armatūros gaminiai - 76 kg.</t>
  </si>
  <si>
    <t>Gręžtinių polių Ø 0,4 m įrengimas (37 vnt., 148 m):
 - betonas C30/37 XC2 XF1 F75 W4 - 18,87 m3;
 - armatūros gaminiai - 2109 kg.</t>
  </si>
  <si>
    <t>Gręžtinių polių Ø 0,6 m įrengimas (143 vnt., 1025 m):
 - betonas C30/37 XC2 XF1 F75 W4 - 289,39 m3;
 - armatūros gaminiai - 33770 kg.</t>
  </si>
  <si>
    <t>Gręžtinių polių Ø 0,6 m įrengimas (310 vnt., 1609 m):
 - betonas C30/37 XC2 XF1 F75 W4 - 453,64 m3;
 - armatūros gaminiai - 38651 kg.</t>
  </si>
  <si>
    <t>Gręžtinių polių Ø 0,4 m įrengimas (2 vnt., 8 m):
 - betonas C30/37 XC2 XF1 F75 W4 - 1,02 m3;
 - armatūros gaminiai - 152 kg.</t>
  </si>
  <si>
    <t>Gręžtinių polių Ø 0,6 m įrengimas (168 vnt., 1233 m):
 - betonas C30/37 XC2 XF1 F75 W4 - 348,33 m3;
 - armatūros gaminiai - 43477 kg.</t>
  </si>
  <si>
    <t>Gręžtinių polių Ø 0,6 m įrengimas (140 vnt., 980 m):
 - betonas C30/37 XC2 XF1 F75 W4 - 277,2 m3;
 - armatūros gaminiai - 28880 kg.</t>
  </si>
  <si>
    <t>Gręžtinių polių Ø 0,6 m įrengimas (121 vnt., 605 m):
 - betonas C30/37 XC2 XF1 F75 W4 - 170,61 m3;
 - armatūros gaminiai - 14278 kg.</t>
  </si>
  <si>
    <t>Gręžtinių polių Ø 0,6 m įrengimas (172 vnt., 1032 m):
 - betonas C30/37 XC2 XF1 F75 W4 - 290,68 m3;
 - armatūros gaminiai - 24252 kg.</t>
  </si>
  <si>
    <t>Gręžtinių polių Ø 0,6 m įrengimas (35 vnt., 175 m):
 - betonas C30/37 XC2 XF1 F75 W4 - 49,35 m3;
 - armatūros gaminiai - 4130 kg.</t>
  </si>
  <si>
    <t>Gręžtinių polių Ø 0,6 m įrengimas (89 vnt., 534 m):
 - betonas C30/37 XC2 XF1 F75 W4 - 150,41 m3;
 - armatūros gaminiai - 12549 kg.</t>
  </si>
  <si>
    <t>Gręžtinių polių Ø 0,6 m įrengimas (112 vnt., 784 m):
 - betonas C30/37 XC2 XF1 F75 W4 - 221,76 m3;
 - armatūros gaminiai - 19486 kg.</t>
  </si>
  <si>
    <t>Gręžtinių polių Ø 0,6 m įrengimas (90 vnt., 630 m):
 - betonas C30/37 XC2 XF1 F75 W4 - 178,2 m3;
 - armatūros gaminiai - 15966 kg.</t>
  </si>
  <si>
    <t>Lietaus vandens šulinių įrengimas (3 vnt.):
 - plastikiniai gofruoti šuliniai D425 - 2,0 m;
 - plastikinis dugnas šuliniui D425 - 3 vnt.;
 - betoninis dangtis šuliniui D425 - 2 vnt.;
 - ketinis dangtis D425 su grotelėmis kupolo formos - 1 vnt.</t>
  </si>
  <si>
    <t>Akustinių elementų montavimas:
 - garsą absorbuojantys iš vienos pusės elementai - 540,4 m2;
 - skaidrūs elementai - 1057,2 m2.</t>
  </si>
  <si>
    <t>Gręžtinių polių Ø 0,8 m įrengimas (2 vnt., 12 m):
 - betonas C30/37 XC2 XF1 F75 W4 - 6,02 m3;
 - armatūros gaminiai - 778 kg.</t>
  </si>
  <si>
    <t>Šalitilčio plokščių demontavimas (32 vnt.)</t>
  </si>
  <si>
    <t>Perdangos sijų demontavimas (36 vnt.)</t>
  </si>
  <si>
    <t>Monolitinio ruožo tarp pereinamųjų plokščių ir gulekšnių išardymas</t>
  </si>
  <si>
    <t xml:space="preserve">Išlyginamojo betono sl. ir galinės sienutės viršaus, armuoto betono sl. valymas aukšto slėgio vandens srove                        </t>
  </si>
  <si>
    <t xml:space="preserve">Dvisluoksnės prilydomosios hidroizoliacijos įrengimas ant pereinamųjų plokščių, armuoto betono sl. ir galinės sienutės viršaus    </t>
  </si>
  <si>
    <t>Gręžtinių  bandomųjų polių įrengimas (3 vnt.):
 - betonas C30/37 (su priedais) - 7,15 m3;
 - armatūros gaminiai - 410,56 kg;
 - bendras ilgis - 32 m.</t>
  </si>
  <si>
    <t>Statinio metalinių turėklų išardymas (pristatoma į sandėliavimo vietą) (56 vnt.)</t>
  </si>
  <si>
    <t xml:space="preserve"> Metalinių atitvarų ant statinio ir statinio prieigose išardymas (pristatoma į sandėliavimo vietą) (115 m)</t>
  </si>
  <si>
    <t>Turėklinio borto išardymas (102 m)</t>
  </si>
  <si>
    <t>Pakloto nuo statinio išardymas (568 m2):
 - asfaltbetonio dangos h=10 cm frezavimas (grįžtamosios medžiagos) - 568 m2;
 - hidroizoliacijos sl. išardymas h=1 cm - 760 m2;
 - išlyginamojo betono sl. h=4 cm išardymas - 752 m2.</t>
  </si>
  <si>
    <t>Pereinamųjų plokščių demontavimas (22 vnt.)</t>
  </si>
  <si>
    <t>Gulekšnių demontavimas (6 vnt.)</t>
  </si>
  <si>
    <t>Kelio dangos už pereinamųjų plokščių ardymas (346 m2):
 - asfaltbetonio dangos h=10 cm frezavimas (grįžtamosios medžiagos) - 346 m2;
 - mineralinių medžiagų ardymas pakrovimas ir išvežimas Rangovo pasirinktu atstumu - 363,3 m3.</t>
  </si>
  <si>
    <t>Kolonų išardymas (2 vnt.)</t>
  </si>
  <si>
    <t>Kūgių tvirtinimo betoninėmis plytelėmis po statiniu demontavimas (640 m2):
 - plytelių betonas - 64 m3;
 - žvyro sl. h=10 cm kasimas (grįžtamosios medžiagos) - 64 m3.</t>
  </si>
  <si>
    <t>Šlaitų atraminių blokų demontavimas (40 vnt.):
 - gelžbetonis - 16 m3.</t>
  </si>
  <si>
    <t>Statybinių atliekų pakrovimas išvežimas utilizavimui:
 - hidroizoliacija - 16,1 t;
 - gelžbetonis ir betonas (578,91 m3) - 1447,275 t.</t>
  </si>
  <si>
    <t>Grįžtamosios medžiagos (žvyras, skalda, kuri atitenka rangovui) įkainis 7,5 Eur/m3 (sąmatoje įvertinamas su minuso ženklu)</t>
  </si>
  <si>
    <t>3. Krantinių atramų įrengimas apjungiamajame kelyje I-AP5</t>
  </si>
  <si>
    <t xml:space="preserve">Gręžtinių polių įrengimas (24 vnt.):
 - betonas C30/37 (su priedais) - 36,24 m3;                                                     
 - armatūros gaminiai - 5304 kg;                                               
 - bendras ilgis ( L - 12,0 m, Ø - 0,4 m) - 288 m.                                   </t>
  </si>
  <si>
    <t>Mineralinių medžiagų mišinio 22/45 pagrindo sl. h= 25 cm įrengimas po rostverkais</t>
  </si>
  <si>
    <t>Paruošiamojo betono sl. h=8 cm įrengimas prieš įrengiant krantinės atramos rostverkus (36,8 m2):                         
 - betonas C12/15</t>
  </si>
  <si>
    <t>Krantinės atramos betonavimas (2 vnt.):
 - betonas C35/45 (su priedais) - 43,10 m3;                                           
 - armatūros gaminiai  - 7369 kg;
 - apsauginio vamzdžio įrengimas (30,12 m) - 898,5 kg.</t>
  </si>
  <si>
    <t>Krantinėse atramose PVC vamzdžio hidroizoliavimas:
 - hidroizoliacinis sluoksnis - 0,02 m3;
 - hidroizoliacinis mišinys - 0,06 m3.</t>
  </si>
  <si>
    <t>G/b krantinės atramos paviršių, besiliečiančių su gruntu, valymas aukšto slėgio vandens srove</t>
  </si>
  <si>
    <t>G/b krantinės atramos paviršių, besiliečiančių su gruntu, nupurškimas bitumine emulsija</t>
  </si>
  <si>
    <t>Sankasos įrengimas iš gerai drenuojančio grunto po ir už atramos, sutankinant pasluoksniui ( iki darbų zonos pradžios/pabaigos)</t>
  </si>
  <si>
    <t xml:space="preserve">Skaldos prizmės po gulekšniu įrengimas h=40 cm                                                                                                                 </t>
  </si>
  <si>
    <t xml:space="preserve">Gulekšnių montavimas (4 vnt.):
 - betonas C30/37 (su priedais)                                                                                  </t>
  </si>
  <si>
    <t xml:space="preserve">Gulekšnių sumonolitinimas tarpusavyje:       
 - betonas C30/37 (su priedais)                                                                                  </t>
  </si>
  <si>
    <t xml:space="preserve">Pereinamųjų plokščių montavimas (16 vnt.):
 - betonas C30/37 (su priedais)         </t>
  </si>
  <si>
    <t>Pereinamųjų plokščių betonavimas tarpusavyje:
 - betonas C30/37 (su priedais) - 1,4 m3
 - armatūros gaminiai - 30,52 kg</t>
  </si>
  <si>
    <t xml:space="preserve">Armuoto betono sl. h = 15 cm tarpuose tarp pereinamųjų  plokščių ir krantinių atramų sparnų įrengimas (13,2 m2):
 - betonas C30/37 (su priedais)  - 1,98 m3;
 - armatūros gaminiai  - 230 kg.                            </t>
  </si>
  <si>
    <t xml:space="preserve">Išlyginamojo betono sl. hvid = 4 cm įrengimas ant pereinamųjų plokščių ir armuoto betono (110 m2):
 - betonas C25/30 (su priedais).                                                                     </t>
  </si>
  <si>
    <t>Kelio dangos įrengimas virš pereinamųjų plokščių:                                                               
 - asfalto prizmės gruntavimas bitumine emulsija - 46 m2;                    
 - asfalto pagrindo-dangos sl. h=8 cm AC 16 PD įrengimas - 101 m2.</t>
  </si>
  <si>
    <t>Sankasos viršutinio sluoksnio grunto kvalifikuotas pagerinimas h=25 cm už pereinamųjų plokščių</t>
  </si>
  <si>
    <t>3. Krantinių atramų įrengimas apjungiamajame kelyje I-AP6</t>
  </si>
  <si>
    <t>3. Krantinių atramų įrengimas apjungiamajame kelyje I-AP7</t>
  </si>
  <si>
    <t>3. Krantinių atramų įrengimas apjungiamajame kelyje I-AP8</t>
  </si>
  <si>
    <t>3. Krantinių atramų įrengimas apjungiamajame kelyje I-AP9</t>
  </si>
  <si>
    <t>3. Krantinių atramų įrengimas apjungiamajame kelyje I-AP10</t>
  </si>
  <si>
    <t>3. Krantinių atramų įrengimas apjungiamajame kelyje I-AP11</t>
  </si>
  <si>
    <t>3. Krantinių atramų įrengimas apjungiamajame kelyje I-AP12</t>
  </si>
  <si>
    <t>3. Krantinių atramų įrengimas apjungiamajame kelyje I-AP13</t>
  </si>
  <si>
    <t>3. Krantinių atramų įrengimas apjungiamajame kelyje I-AP14</t>
  </si>
  <si>
    <t>3. Krantinių atramų įrengimas apjungiamajame kelyje I-AP15</t>
  </si>
  <si>
    <t>3. Krantinių atramų įrengimas apjungiamajame kelyje I-AP16</t>
  </si>
  <si>
    <t>3. Krantinių atramų įrengimas apjungiamajame kelyje I-AP17</t>
  </si>
  <si>
    <t>3. Krantinių atramų įrengimas apjungiamajame kelyje I-AP18</t>
  </si>
  <si>
    <t>3. Krantinių atramų įrengimas apjungiamajame kelyje I-AP19</t>
  </si>
  <si>
    <t>3. Krantinių atramų įrengimas apjungiamajame kelyje I-AP20</t>
  </si>
  <si>
    <t>3. Krantinių atramų įrengimas apjungiamajame kelyje I-AP21</t>
  </si>
  <si>
    <t>3. Krantinių atramų įrengimas apjungiamajame kelyje I-AP22</t>
  </si>
  <si>
    <t>3. Krantinių atramų įrengimas apjungiamajame kelyje I-AP23</t>
  </si>
  <si>
    <t>3. Krantinių atramų įrengimas apjungiamajame kelyje I-AP24</t>
  </si>
  <si>
    <t>3. Krantinių atramų įrengimas apjungiamajame kelyje I-AP25</t>
  </si>
  <si>
    <t>3. Krantinių atramų įrengimas apjungiamajame kelyje I-AP26</t>
  </si>
  <si>
    <t>3. Krantinių atramų įrengimas apjungiamajame kelyje I-AP27</t>
  </si>
  <si>
    <t>3. Krantinių atramų įrengimas apjungiamajame kelyje I-AP28</t>
  </si>
  <si>
    <t>3. Krantinių atramų įrengimas apjungiamajame kelyje I-AP29</t>
  </si>
  <si>
    <t>3. Krantinių atramų įrengimas apjungiamajame kelyje I-AP29. Kelio dangos įrengimas už pereinamųjų plokščių iki darbų zonos ribos pradžios/pabaigos. I projektinės kelio dangos konstrukcijos variantas</t>
  </si>
  <si>
    <t>3. Krantinių atramų įrengimas apjungiamajame kelyje I-AP29. Kelio dangos įrengimas už pereinamųjų plokščių iki darbų zonos ribos pradžios/pabaigos. II projektinės kelio dangos konstrukcijos variantas</t>
  </si>
  <si>
    <t xml:space="preserve">Asfalto pagrindo-dangos sl. h=8 cm AC 16 PD įrengimas   </t>
  </si>
  <si>
    <t xml:space="preserve">Apsauginio šalčiui atsparaus sl. h=37 cm  įrengimas                                                               </t>
  </si>
  <si>
    <t>4. Tarpinių atramų įrengimas apjungiamajame kelyje I-AP5</t>
  </si>
  <si>
    <t>Gręžtinių polių įrengimas apsauginiame vamzdyje (28 vnt.):
 - betonas C30/37 (su priedais) - 63,28 m3;    
 - armatūros gaminiai - 5236 kg;                                        
 - bendras ilgis ( L - 8 m, Ø - 0,6 m) - 224 m.</t>
  </si>
  <si>
    <t xml:space="preserve">Paruošiamojo betono sl. h=8 cm įrengimas prieš įrengiant tarpinių atramų rostverkus (79,3 m2):
 - betonas C12/15                                                                                                </t>
  </si>
  <si>
    <t>Tarpinių atramų rostverkų betonavimas (2 vnt.):
 - betonas C30/37 (su priedais) - 86,88 m3;                                                    
 - armatūros gaminiai - 6888 kg.</t>
  </si>
  <si>
    <t xml:space="preserve">Gelžbetoninių monolitinių tarpinių atramų kolonų įrengimas (4 vnt.):                       
 - betonas C35/45 (su priedais) - 23,32 m3;
 - armatūros gaminiai - 3228 kg.                                                                    </t>
  </si>
  <si>
    <t>Gelžbetoninių monolitinių tarpinių atramų rėmsijų  įrengimas (2 vnt.):
 - betonas C35/45 (su priedais) - 15,74 m3;
 - armatūros gaminiai - 2298 kg.</t>
  </si>
  <si>
    <t xml:space="preserve">G/b tarpinės atramos paviršių, besiliečiančių su gruntu, nupurškimas bitumine emulsija                         </t>
  </si>
  <si>
    <t>4. Tarpinių atramų įrengimas apjungiamajame kelyje I-AP6</t>
  </si>
  <si>
    <t>4. Tarpinių atramų įrengimas apjungiamajame kelyje I-AP7</t>
  </si>
  <si>
    <t>4. Tarpinių atramų įrengimas apjungiamajame kelyje I-AP8</t>
  </si>
  <si>
    <t>4. Tarpinių atramų įrengimas apjungiamajame kelyje I-AP9</t>
  </si>
  <si>
    <t>4. Tarpinių atramų įrengimas apjungiamajame kelyje I-AP10</t>
  </si>
  <si>
    <t>4. Tarpinių atramų įrengimas apjungiamajame kelyje I-AP11</t>
  </si>
  <si>
    <t>4. Tarpinių atramų įrengimas apjungiamajame kelyje I-AP12</t>
  </si>
  <si>
    <t>4. Tarpinių atramų įrengimas apjungiamajame kelyje I-AP13</t>
  </si>
  <si>
    <t>4. Tarpinių atramų įrengimas apjungiamajame kelyje I-AP14</t>
  </si>
  <si>
    <t>4. Tarpinių atramų įrengimas apjungiamajame kelyje I-AP15</t>
  </si>
  <si>
    <t>5. Krantinių atramų įrengimas apjungiamajame kelyje I-AP7</t>
  </si>
  <si>
    <t xml:space="preserve">Gręžtinių polių įrengimas apsauginiame vamzdyje (24 vnt.):
 - betonas C30/37 (su priedais) - 36,24 m3;                                                     
 - armatūros gaminiai - 5304 kg;                                               
 - bendras ilgis ( L- 12,0 m, Ø - 0,4 m) - 288 m                                   </t>
  </si>
  <si>
    <t>Krantinės atramos betonavimas (2 vnt.):
 - betonas C35/45 (su priedais) - 43,62 m3;                                           
 - armatūros gaminiai  - 7402 kg;
 - apsauginio vamzdžio įrengimas (30,16 m) - 899,44 kg.</t>
  </si>
  <si>
    <t xml:space="preserve">Sankasos įrengimas iš gerai drenuojančio grunto po ir už atramos, sutankinant pasluoksniui (iki darbų zonos pradžios/pabaigos)                                                      </t>
  </si>
  <si>
    <t>Pereinamųjų plokščių betonavimas tarpusavyje:
 - betonas C30/37 (su priedais) - 1,4 m3;
 - armatūros gaminiai - 30,52 kg.</t>
  </si>
  <si>
    <t>Armuoto betono sl. h = 15 cm tarpuose tarp pereinamųjų  plokščių ir krantinių atramų sparnų įrengimas (13,2 m2):
 - betonas C30/37 (su priedais)  - 1,98 m3;
 - armatūros gaminiai  - 230 kg.</t>
  </si>
  <si>
    <t xml:space="preserve">Išlyginamojo betono sl. hvid = 4 cm įrengimas ant pereinamųjų plokščių ir armuoto betono (110 m2):
 - betonas C25/30 (su priedais)                                                                                  </t>
  </si>
  <si>
    <t>Kelio dangos įrengimas virš pereinamųjų plokščių:                                                               
 - asfalto prizmės gruntavimas bitumine emulsija - 84 m2;                    
 - asfalto pagrindo sl. h=10 cm AC 22 PN įrengimas - 65 m2;                                 
 - asfalto pagrindo sl. gruntavimas bitumine emulsija - 65 m2;                           
 - asfalto viršutinio sl. h=4 cm AC 11 VN įrengimas - 101 m2.</t>
  </si>
  <si>
    <t xml:space="preserve">Asfalto pagrindo sl. h=10 cm AC 22 PN įrengimas   </t>
  </si>
  <si>
    <t xml:space="preserve">Apsauginio šalčiui atsparaus sl. h=46 cm įrengimas                                                               </t>
  </si>
  <si>
    <t xml:space="preserve">Šalčiui nejautraus sl. h=41 cm įrengimas                                                               </t>
  </si>
  <si>
    <t>5. Krantinių atramų įrengimas apjungiamajame kelyje I-AP7. Kelio dangos įrengimas už pereinamųjų plokščių iki darbų zonos ribos pradžios/pabaigos. I projektinės kelio dangos konstrukcijos variantas</t>
  </si>
  <si>
    <t>5. Krantinių atramų įrengimas apjungiamajame kelyje I-AP7. Kelio dangos įrengimas už pereinamųjų plokščių iki darbų zonos ribos pradžios/pabaigos. II projektinės kelio dangos konstrukcijos variantas</t>
  </si>
  <si>
    <t>6. Tarpinių atramų įrengimas apjungiamajame kelyje I-AP7</t>
  </si>
  <si>
    <t>Gręžtinių polių įrengimas apsauginiame vamzdyje (28 vnt.):                      
 - betonas C30/37 (su priedais) - 63,28 m3;                               
 - armatūros gaminiai - 5236 kg;                                                          
 - bendras ilgis ( L - 8 m, Ø - 0,6 m) - 224 m.</t>
  </si>
  <si>
    <t>Gelžbetoninių monolitinių tarpinių atramų kolonų įrengimas (4 vnt.): 
 - betonas C35/45 (su priedais) - 23,32 m3;
 - armatūros gaminiai - 3228 kg.</t>
  </si>
  <si>
    <t>7. Krantinių atramų įrengimas magistraliniame kelyje dešinėje pusėje</t>
  </si>
  <si>
    <t>Gręžtinių polių įrengimas (28 vnt.):                                                                
 - betonas C30/37 (su priedais) - 42,28 m3;                                                                                 
 - armatūros gaminiai - 6188 kg;                                                                                  
 - bendras ilgis ( L- 12,0 m, Ø - 0,4 m) - 336 m.</t>
  </si>
  <si>
    <t>Krantinės atramos betonavimas (2 vnt.):
 - betonas C35/45 (su priedais) - 53,65 m3;                                           
 - armatūros gaminiai  - 9442 kg;
 - apsauginio vamzdžio įrengimas (30,54 m) - 912,04 kg.</t>
  </si>
  <si>
    <t>Krantinėse atramose PVC vamzdžio hidroizoliavimas:
 - hidroizoliacinis sluoksnis - 0,02 m3;
 - hidroizoliacinis mišinys - 0,06 m3</t>
  </si>
  <si>
    <t xml:space="preserve">G/b krantinės atramos paviršių, besiliečiančių su gruntu, nupurškimas bitumine emulsija                        </t>
  </si>
  <si>
    <t xml:space="preserve">Sankasos įrengimas iš gerai drenuojančio grunto po ir už atramos, sutankinant pasluoksniui ( iki darbų zonos pradžios/pabaigos)                                                          </t>
  </si>
  <si>
    <t xml:space="preserve">Gulekšnių montavimas (6 vnt.):                                                     
 - betonas C30/37 (su priedais)                                                                                  </t>
  </si>
  <si>
    <t xml:space="preserve">Gulekšnių sumonolitinimas tarpusavyje:                                                                          
 - betonas C30/37 (su priedais)                                                                                  </t>
  </si>
  <si>
    <t xml:space="preserve">Pereinamųjų plokščių montavimas (24 vnt.):                                                  
 - betonas C30/37 (su priedais)         </t>
  </si>
  <si>
    <t xml:space="preserve">Pereinamųjų plokščių betonavimas tarpusavyje:
 - betonas C30/37 (su priedais) - 2,2 m3;      
 - armatūros gaminiai - 47,96 kg                                                  </t>
  </si>
  <si>
    <t xml:space="preserve">Gelžbetoninių monolitinių pereinamųjų plokščių įrengimas (0,17 m2):                                                       
 - betonas C30/37 (su priedais) - 0,54 m3;                                                                                  
 - armatūros gaminiai - 65 kg.                                                             </t>
  </si>
  <si>
    <t xml:space="preserve">Išlyginamojo betono sl. hvid = 4 cm įrengimas ant pereinamųjų plokščių (145 m2):                            
 - betonas C25/30 (su priedais)                                                                                  </t>
  </si>
  <si>
    <t xml:space="preserve">Kelio dangos įrengimas virš pereinamųjų plokščių:                                                               
 - asfalto prizmės gruntavimas bitumine emulsija - 147 m2;                     
 - asfalto pagrindo sl. h=15 cm AC 22 PS įrengimas - 33 m2;          
 - asfalto pagrindo sl. gruntavimas bitumine emulsija - 33 m2;               
 - asfalto apatinio sl. h=9 cm AC 16 AS įrengimas - 104 m2;                   
 - asfalto pagrindo sl. gruntavimas bitumine emulsija - 104 m2;                                      
 - asfalto viršutinio sl. h=3 cm SMA 8 S įrengimas - 155 m2.                          </t>
  </si>
  <si>
    <t>7. Krantinių atramų įrengimas magistraliniame kelyje dešinėje pusėje. Kelio dangos įrengimas už pereinamųjų plokščių iki darbų zonos ribos pradžios/pabaigos. I projektinės kelio dangos konstrukcijos variantas</t>
  </si>
  <si>
    <t>7. Krantinių atramų įrengimas magistraliniame kelyje dešinėje pusėje. Kelio dangos įrengimas už pereinamųjų plokščių iki darbų zonos ribos pradžios/pabaigos. II projektinės kelio dangos konstrukcijos variantas</t>
  </si>
  <si>
    <t>7.29</t>
  </si>
  <si>
    <t>7.30</t>
  </si>
  <si>
    <t>7.31</t>
  </si>
  <si>
    <t>7.32</t>
  </si>
  <si>
    <t xml:space="preserve">Asfalto pagrindo sl. h=15 cm AC 22 PS įrengimas   </t>
  </si>
  <si>
    <t xml:space="preserve">Asfalto apatinis sl. h=9 cm AC 16 AS įrengimas                                                              </t>
  </si>
  <si>
    <t>8. Tarpinių atramų įrengimas magistraliniame kelyje dešinėje pusėje</t>
  </si>
  <si>
    <t>Gręžtinių polių įrengimas (32 vnt.):                         
 - betonas C30/37 (su priedais) - 72,32 m3;                               
 - armatūros gaminiai - 5984 kg;                                                          
 - bendras ilgis ( L - 8 m, Ø - 0,6 m) - 256 m.</t>
  </si>
  <si>
    <t>Tarpinių atramų rostverkų betonavimas (2 vnt.):
 - betonas C30/37 (su priedais) - 100,24 m3;                                                    
 - armatūros gaminiai - 7608 kg.</t>
  </si>
  <si>
    <t>Gelžbetoninių monolitinių tarpinių atramų kolonų įrengimas (4 vnt.):                       
 - betonas C35/45 (su priedais) - 23,2 m3;
 - armatūros gaminiai - 3228 kg.</t>
  </si>
  <si>
    <t>Gelžbetoninių monolitinių tarpinių atramų rėmsijų  įrengimas (2 vnt.):
 - betonas C35/45 (su priedais) - 19,22 m3;
 - armatūros gaminiai - 3558 kg.</t>
  </si>
  <si>
    <t>9. Krantinių atramų įrengimas magistraliniame kelyje kairėje pusėje</t>
  </si>
  <si>
    <t>Gręžtinių polių įrengimas (18 vnt.):                                                                
 - betonas C30/37 (su priedais) - 60,84 m3;                                                                                 
 - armatūros gaminiai - 4608 kg;                                                                                  
 - bendras ilgis ( L- 12,0 m, Ø - 0,6 m) - 216 m.</t>
  </si>
  <si>
    <t>Paruošiamojo betono sl. h=8 cm įrengimas prieš įrengiant krantinės atramos rostverkus (99,7 m2):                        
 - betonas C12/15 - 7,97 m3.</t>
  </si>
  <si>
    <t>Esamos krantinės atramos polio armatūros paviršiaus valymas smėliasrove</t>
  </si>
  <si>
    <t>Esamos armatūros padengimas antikorozine danga</t>
  </si>
  <si>
    <t>Krantinės atramos betonavimas (2 vnt.):
 - betonas C35/45 (su priedais) - 99,64 m3;                                           
 - armatūros gaminiai - 15209 kg;
 - įdėtinių detalių metalas - 98,4 kg;
 - apsauginio vamzdžio įrengimas (30,43 m) - 910,79 kg.</t>
  </si>
  <si>
    <t>Armuoto betono sl. h = 15 cm tarpuose tarp pereinamųjų  plokščių ir krantinių atramų sparnų įrengimas (11,2 m2):
 - betonas C30/37 (su priedais) - 1,68 m3;
 - armatūros gaminiai - 194 kg.</t>
  </si>
  <si>
    <t xml:space="preserve">Kelio dangos įrengimas virš pereinamųjų plokščių:                                                               
 - asfalto prizmės gruntavimas bitumine emulsija - 147 m2;                     
 - asfalto pagrindo sl. h=15 cm AC 22 PS įrengimas - 34 m2;          
 - asfalto pagrindo sl. gruntavimas bitumine emulsija - 34 m2;               
 - asfalto apatinio sl. h=9 cm AC 16 AS įrengimas - 108 m2;                   
 - asfalto pagrindo sl. gruntavimas bitumine emulsija - 108 m2;                                      
 - asfalto viršutinio sl. h=3 cm SMA 8 S įrengimas - 155 m2.                          </t>
  </si>
  <si>
    <t>9. Krantinių atramų įrengimas magistraliniame kelyje kairėje pusėje. Kelio dangos įrengimas už pereinamųjų plokščių iki darbų zonos ribos pradžios/pabaigos. I projektinės kelio dangos konstrukcijos variantas</t>
  </si>
  <si>
    <t>9. Krantinių atramų įrengimas magistraliniame kelyje kairėje pusėje. Kelio dangos įrengimas už pereinamųjų plokščių iki darbų zonos ribos pradžios/pabaigos. II projektinės kelio dangos konstrukcijos variantas</t>
  </si>
  <si>
    <t>Paruošiamojo betono sl. h=8 cm įrengimas prieš įrengiant krantinės atramos rostverkus (44,5 m2):                        
 - betonas C12/15</t>
  </si>
  <si>
    <t xml:space="preserve">Paruošiamojo betono sl. h=8 cm įrengimas prieš įrengiant tarpinių atramų rostverkus (91,3 m2):
 - betonas C12/15                                                                                    </t>
  </si>
  <si>
    <t>Išlyginamojo betono sl. hvid = 4 cm įrengimas ant pereinamųjų plokščių ir armuoto betono sl. (156 m2):                            
 - betonas C25/30 (su priedais)</t>
  </si>
  <si>
    <t>10. Tarpinių atramų įrengimas magistraliniame kelyje kairėje pusėje</t>
  </si>
  <si>
    <t>Esamos tarpinės atramos kolonos armatūros paviršiaus valymas smėliasrove</t>
  </si>
  <si>
    <t>Rostverko viršaus valymas smėliasrove</t>
  </si>
  <si>
    <t xml:space="preserve">Pažaidų užtaisymas hvid-3 cm remontiniais mišiniais </t>
  </si>
  <si>
    <t xml:space="preserve">Esamos armatūros padengimas antikorozine danga </t>
  </si>
  <si>
    <t>Gelžbetoninių monolitinių tarpinių atramų kolonų įrengimas (4 vnt.):                       
 - betonas C35/45 (su priedais) - 23,72 m3;
 - armatūros gaminiai - 3456 kg.</t>
  </si>
  <si>
    <t>Gelžbetoninių monolitinių tarpinių atramų rėmsijų  įrengimas (2 vnt.):
 - betonas C35/45 (su priedais) - 35,66 m3;
 - armatūros gaminiai - 5676 kg.</t>
  </si>
  <si>
    <t>11. Perdangos įrengimas apjungiamajame kelyje I-AP5</t>
  </si>
  <si>
    <t>Metalinių pastolių įrengimas statinio perdangai sumontuoti ir išardymas (medžiagos grįžtamosios):
 - įvairus metalas - 9 t;
 - mediena - 4,5 m3.</t>
  </si>
  <si>
    <t>Šalitilčio plokščių ir tarpų tarp šalitilčio plokščių ir blokų sumonolitinimas:
 - betonas C35/45 (su priedais)</t>
  </si>
  <si>
    <t>Statinio perdangos sijų montavimas projektinėje padėtyje (27 vnt.):
 - betonas C40/50 (su priedais)</t>
  </si>
  <si>
    <t>Perdangos sijų galų (skersinių sijų) sumonolitinimas:
 - betonas C40/50 (su priedais) - 5,02 m3;
 - armatūros gaminiai - 1300,3 kg;
 - epoksido pagrindo klijai - 86,3 kg</t>
  </si>
  <si>
    <t>Tarpų tarp sijų lentynų sumonolitinimas:
 - betonas C40/50 (su priedais) - 33,56 m3;
 - armatūros gaminiai - 3786 kg</t>
  </si>
  <si>
    <t>Sijų viršatraminių dalių sumonolitinimas:
 - betonas C40/50 (su priedais) - 47,95 m3;
 - armatūros gaminiai - 13047,3 kg;
 - armatūros sujungimas loveline jungtimi Ø20/20mm - 90 vnt.;
 - armatūros sujungimas loveline jungtimi Ø28/28mm - 90 vnt.;
 - armatūros sujungimas loveline jungtimi Ø36/36mm - 54 vnt.</t>
  </si>
  <si>
    <t>Turėklų ir atitvarų bortų montavimas (26 vnt.):
 - betonas C35/45 (su priedais)</t>
  </si>
  <si>
    <t xml:space="preserve">Išlyginamojo betono sl. hvid=9,8 cm įrengimas:                                                                   
 - betonas C25/30 (su priedais) - 40,6 m3;                                                                                  
 - armatūros gaminiai - 1659 kg.                                                                                  </t>
  </si>
  <si>
    <t>Vienprofilinių deformacinių pjūvių įrengimas (20,9 m):
 - betonas C35/45 (su priedais) - 4,27 m3;
 - armatūros gaminiai - 585,9 kg;
 - rifliuoti aliuminio lakštai t=3 mm - 47,1 kg;
 - skardos lakštai t=1 mm - 16,34 kg;
 - guminė tarpinė - 60 vnt.;
 - tvirtinimo detalių metalas - 5,28 kg.</t>
  </si>
  <si>
    <t xml:space="preserve">Lietaus vandens nuleidimo šulinėlių įrengimas ant statinio (12 vnt.):                                                      
 - vertikalių skylių Ø170 mm L=250 mm gręžimas - 12 vnt.;                                                                  
 - trišakio Ø200/Ø160 mm įrengimas - 14 vnt.;                                                                                
 - vamzdžio Ø160 mm įrengimas - 5 m;
 - vamzdžio Ø200 mm įrengimas - 76 m;                                                                                
 - Ø200 aklė vamzdžio galui - 6 vnt.                                                                              </t>
  </si>
  <si>
    <t>Drenažinių šulinių po danga įrengimas (2 vnt.):
 - vertikalių skylių Ø80 mm L=250 mm gręžimas - 2 vnt.;
 - PVC Ø70 mm L=1500 mm antgalių įrengimas - 2 vnt.</t>
  </si>
  <si>
    <t xml:space="preserve">Armuoto išlyginamojo sl. po šalitilčio plokštėmis, ties krantinėmis atramomis įrengimas:
 - betonas C25/30 (su priedais) - 3 m3;                                                                                 
 - armatūros gaminiai - 230 kg.                                                                                     </t>
  </si>
  <si>
    <t>Šalitilčio plokščių montavimas (15 vnt.):
 - betonas C35/45 (su priedais)</t>
  </si>
  <si>
    <t>Dvisluoksnės asfalto dangos įrengimas ant statinio h=8 cm:
 - apsauginio asfalto sl. gruntavimas bitumine emulsija - 413,5 m2;
 - apatinio asfalto sl. h = 4 cm AC 16 AS įrengimas - 413,5 m2;
 - asfalto pagrindo sl. gruntavimas bitumine emulsija - 413,5 m2;
 - viršutinio asfalto sl. h = 4 cm SMA 11 S įrengimas - 361,85 m2;
 - viršutinio asfalto sl. h=4 cm MA 11 S įrengimas prie borto ir šalitilčio plokštės - 51,65 m2.</t>
  </si>
  <si>
    <t>Metalinių cinkuotų turėklų sekcijų montavimas ant statinio perdangos (30 vnt.):                                            
 - metalas S235 - 2073,80 kg;                                                                                                  
 - cementinis skiedinys - 0,08 m3;                                                                                          
 - statramsčių galų dažymas - 1,8 m2.</t>
  </si>
  <si>
    <t xml:space="preserve">Metalinių vienpusių atitvarų montavimas ant statinio (120 m):
 - H2 W4, A klasė - 60 m;                                     
 - H2 W2, A klasė - 60 m.                                                                                               </t>
  </si>
  <si>
    <t>12. Perdangos įrengimas apjungiamajame kelyje I-AP7</t>
  </si>
  <si>
    <t>Sijų viršatraminių dalių sumonolitinimas:
 - betonas C40/50 (su priedais) - 47,95 m3;
 - armatūros gaminiai - 13049,1 kg;
 - armatūros sujungimas loveline jungtimi Ø20/20mm - 90 vnt.;
 - armatūros sujungimas loveline jungtimi Ø28/28mm - 90 vnt.;
 - armatūros sujungimas loveline jungtimi Ø36/36mm - 54 vnt.</t>
  </si>
  <si>
    <t xml:space="preserve">Išlyginamojo betono sl. hvid=9,8 cm įrengimas:                                                                   
 - betonas C25/30 (su priedais) - 40,7 m3;                                                                                  
 - armatūros gaminiai - 1659 kg.                                                                                  </t>
  </si>
  <si>
    <t>Vienprofilinių deformacinių pjūvių įrengimas (20,86 m):
 - betonas C35/45 (su priedais) - 3,95 m3;
 - armatūros gaminiai - 567 kg;
 - rifliuoti aliuminio lakštai t=3 mm - 47,1 kg;
 - skardos lakštai t=1 mm - 16,34 kg;
 - guminė tarpinė - 60 vnt.;
 - tvirtinimo detalių metalas - 5,28 kg.</t>
  </si>
  <si>
    <t>Metalinių cinkuotų turėklų sekcijų montavimas ant statinio perdangos (30 vnt.):                                            
 - metalas S235 - 2073,29 kg;                                                                                                  
 - cementinis skiedinys - 0,08 m3;                                                                                          
 - statramsčių galų dažymas - 1,8 m2.</t>
  </si>
  <si>
    <t>13. Perdangos įrengimas magistraliniame kelyje dešinėje pusėje</t>
  </si>
  <si>
    <t>Statinio perdangos sijų montavimas projektinėje padėtyje (33 vnt.)
 - betonas C40/50 (su priedais)</t>
  </si>
  <si>
    <t>Statinio perdangos sijų montavimas projektinėje padėtyje (30 vnt.)
 - betonas C40/50 (su priedais)</t>
  </si>
  <si>
    <t xml:space="preserve"> Perdangos sijų galų (skersinių sijų) sumonolitinimas:                                                           
 - betonas C40/50 (su priedais) - 6,54 m3;
 - armatūros gaminiai - 1651,3 kg;
 - epoksido pagrindo klijai - 95,9 kg.</t>
  </si>
  <si>
    <t>Tarpų tarp sijų lentynų sumonolitinimas:
 - betonas C40/50 (su priedais) - 47,76 m3;
 - armatūros gaminiai - 5508 kg.</t>
  </si>
  <si>
    <t>Sijų viršatraminių dalių sumonolitinimas:
 - betonas C40/50 (su priedais) - 58,48 m3;
 - armatūros gaminiai - 17276,4 kg;
 - armatūros sujungimas loveline jungtimi Ø20/20mm - 120 vnt.;
 - armatūros sujungimas loveline jungtimi Ø28/28mm - 120 vnt.;
 - armatūros sujungimas loveline jungtimi Ø36/36mm - 80 vnt.</t>
  </si>
  <si>
    <t>Turėklų ir atitvarų bortų montavimas (26 vnt.)
 - betonas C35/45 (su priedais)</t>
  </si>
  <si>
    <t>Išlyginamojo betono sl. hvid=13,5 cm įrengimas:
 - betonas C25/30 (su priedais) - 85,6 m3;
 - armatūros gaminiai - 3318 kg.</t>
  </si>
  <si>
    <t>Vienprofilinių deformacinių pjūvių įrengimas (25,4 m):
 - betonas C35/45 (su priedais) - 5,02 m3;
 - armatūros gaminiai - 822,6 kg;
 - skardos lakštai t=1 mm - 17,76 kg;
 - guminė tarpinė - 32 vnt.;
 - tvirtinimo detalių metalas - 2,82 kg.</t>
  </si>
  <si>
    <t xml:space="preserve">Lietaus vandens nuleidimo šulinėlių įrengimas ant statinio (12 vnt.):                                                      
 - vertikalių skylių Ø170 mm L=250 mm gręžimas - 12 vnt.;                                                                  
 - trišakio Ø200/Ø160 mm įrengimas - 14 vnt.;
 - vamzdžio Ø160 mm įrengimas - 5 m;                                                                                
 - vamzdžio Ø200 mm įrengimas - 76 m;
 - Ø200 aklė vamzdžio galui - 6 vnt.                                                                              </t>
  </si>
  <si>
    <t>Drenažinių šulinių po danga įrengimas (2 vnt.):
 - vertikalių skylių Ø80 mm L=250 mm gręžimas - 2 vnt.;
 - Ø70 mm L=1500 mm antgalių įrengimas - 1 vnt.</t>
  </si>
  <si>
    <t>Sandarinimo juostų įrengimas ties atitvarų bortais</t>
  </si>
  <si>
    <t>Dvisluoksnės asfalto dangos įrengimas ant statinio h=8 cm:
 - apsauginio asfalto sl. gruntavimas bitumine emulsija - 633,16 m2;
 - apatinio asfalto sl. h = 4 cm AC 16 AS įrengimas - 633,16 m2;
 - asfalto pagrindo sl. gruntavimas bitumine emulsija - 633,16 m2;
 - viršutinio asfalto sl. h = 4 cm SMA 11 S įrengimas - 581,51 m2;
 - viršutinio asfalto sl. h=4 cm MA 11 S įrengimas prie borto ir šalitilčio plokštės - 51,65 m2.</t>
  </si>
  <si>
    <t>Metalinių vienpusių atitvarų montavimas ant statinio:                                                            
 - H2 W2, A klasė</t>
  </si>
  <si>
    <t>13.26</t>
  </si>
  <si>
    <t>14. Perdangos įrengimas magistraliniame kelyje kairėje pusėje</t>
  </si>
  <si>
    <t xml:space="preserve"> Perdangos sijų galų (skersinių sijų) sumonolitinimas:                                                           
 - betonas C40/50 (su priedais) - 7,27 m3;
 - armatūros gaminiai - 1833,2 kg;
 - epoksido pagrindo klijai - 105,4 kg.</t>
  </si>
  <si>
    <t>Tarpų tarp sijų lentynų sumonolitinimas:
 - betonas C40/50 (su priedais) - 54,78 m3;
 - armatūros gaminiai - 6164,1 kg.</t>
  </si>
  <si>
    <t>Sijų viršatraminių dalių sumonolitinimas:
 - betonas C40/50 (su priedais) - 64,69 m3;
 - armatūros gaminiai - 19453,2 kg;
 - armatūros sujungimas loveline jungtimi Ø20/20mm - 132 vnt.;
 - armatūros sujungimas loveline jungtimi Ø28/28mm - 130 vnt.;
 - armatūros sujungimas loveline jungtimi Ø36/36mm - 88 vnt.</t>
  </si>
  <si>
    <t>Turėklų ir atitvarų bortų montavimas (28 vnt.)
 - betonas C35/45 (su priedais)</t>
  </si>
  <si>
    <t>Išlyginamojo betono sl. hvid=14,7 cm įrengimas:
 - betonas C25/30 (su priedais) - 94 m3;
 - armatūros gaminiai - 3421 kg.</t>
  </si>
  <si>
    <t>Vienprofilinių deformacinių pjūvių įrengimas (28 m):
 - betonas C35/45 (su priedais) - 5,61 m3;
 - armatūros gaminiai - 752,6 kg;
 - rifliuoti aliuminio lakštai t=3 mm - 29,44 kg;
 - skardos lakštai t=1 mm - 18,16 kg;
 - guminė tarpinė - 52 vnt.;
 - tvirtinimo detalių metalas - 4,58 kg.</t>
  </si>
  <si>
    <t xml:space="preserve">Lietaus vandens nuleidimo šulinėlių įrengimas ant statinio (12 vnt.):                                                      
 - vertikalių skylių Ø170 mm L=250 mm gręžimas - 12 vnt.;                                                                  
 - trišakio Ø200/Ø160 mm įrengimas - 14 vnt.;
 - vamzdžio Ø160 mm įrengimas - 3 m;                                                                                
 - vamzdžio Ø200 mm įrengimas - 79 m;
 - Ø200 aklė vamzdžio galui - 6 vnt.                                                                              </t>
  </si>
  <si>
    <t xml:space="preserve">Armuoto išlyginamojo sl. po šalitilčio plokštėmis, ties krantinėmis atramomis įrengimas:
 - betonas C25/30 (su priedais) - 2 m3;                                                                                 
 - armatūros gaminiai - 194 kg.              </t>
  </si>
  <si>
    <t>Cementinio skiedinio sl. h=2 cm po šalitilčių plokštėmis įrengimas</t>
  </si>
  <si>
    <t>Šalitilčio plokščių montavimas (16 vnt.):
 - betonas C35/45 (su priedais)</t>
  </si>
  <si>
    <t>Dvisluoksnės asfalto dangos įrengimas ant statinio h=8 cm:
 - apsauginio asfalto sl. gruntavimas bitumine emulsija - 656,3 m2;
 - apatinio asfalto sl. h = 4 cm AC 16 AS įrengimas - 656,3 m2;
 - asfalto pagrindo sl. gruntavimas bitumine emulsija - 656,3 m2;
 - viršutinio asfalto sl. h = 4 cm SMA 11 S įrengimas - 602,8 m2;
 - viršutinio asfalto sl. h=4 cm MA 11 S įrengimas prie borto ir šalitilčio plokštės - 53,5 m2.</t>
  </si>
  <si>
    <t xml:space="preserve">Metalinių vienpusių atitvarų montavimas ant statinio (120 m):
 - H2 W3, A klasė - 60 m;                                     
 - H2 W2, A klasė - 60 m.                                                                                               </t>
  </si>
  <si>
    <t>Grunto kasimas po statiniu gyvūnų praginos gabaritui suformuoti darbų zonoje, pakrovimas į savivarčius, pervežimas Rangovo pasirinktu atstumu ir suvertimas į krūvas (susisiekimo dalyje gruntas iškastų durpynų užpylimui)</t>
  </si>
  <si>
    <t>Vandens surinkimo šulinėlių statinio prieigose įrengimas:
 - PVC Ø425 mm šulinėliai - 17 kompl.
 - metalinės grotelės - 17 vnt.</t>
  </si>
  <si>
    <t>Gelžbetoninių surenkamų šlaitinių laiptų įrengimas (4 vnt.):
 - mineralinių medžiagų pagrindo sl. fr. 22/32 įrengimas h=20 cm po pamatų blokais  - 0,99 m3;
 - betoninių pamatų blokų (4 vnt.) įrengimas - 2,52 m3;
 - mineralinių medžiagų pagrindo sl. fr. 22/32 įrengimas h=20 cm po laiptasijoms - 4,5 m3;
 - betoninių laiptasijų (22 vnt.) montavimas - 3,58 m3;
 - betoninių laiptų pakopų (57 vnt.) montavimas - 1,71 m3.</t>
  </si>
  <si>
    <t>Mineralinių medžiagų pagrindo sl. fr. 22/32 po betoniniu pagrindu įrengimas h=20 cm</t>
  </si>
  <si>
    <t>Betono pagrindo ties triukšmo užtvarų durimis įrengimas:
 - betonas C35/45 (su priedais)</t>
  </si>
  <si>
    <t>Cinkuotų metalinių šlaitinių laiptų turėklų montavimas (11 vnt.):
 - metalas S235 - 411,24 kg;
 - cementinis skiedinys - 0,1 m3;
 - statramsčių galų dažymas - 1,3 m2.</t>
  </si>
  <si>
    <t>Šlaito tvirtinimo įrengimas (882 m2):
 - šlaitų tvirtinimo plokščių atrėmimo blokų 50x40 cm L=200 cm montavimas - 95 vnt.;
 - betonas C25/30 (su priedais) - 0,5 m3;
 - skaldos pagrindo sl. h=15 cm įrengimas - 133 m3;
 - šlaitų tvirtinimo pl. 49x49x8 cm įrengimas - 882 m2.</t>
  </si>
  <si>
    <t>Likusio dirvožemio paskleidimas vietoje</t>
  </si>
  <si>
    <t>Gręžtinių  bandomųjų polių įrengimas (3 vnt.):
 - betonas C30/37 (su priedais) - 7,9 m3;
 - armatūros gaminiai - 650 kg;
 - bendras ilgis - 28 m.</t>
  </si>
  <si>
    <t xml:space="preserve">Gręžtinių polių įrengimas (40 vnt.):
 - betonas C30/37 (su priedais) - 101,6 m3;                                                     
 - armatūros gaminiai - 8360 kg;                                               
 - bendras ilgis ( L - 9,0 m, Ø - 0,6 m) - 360 m.                                   </t>
  </si>
  <si>
    <t xml:space="preserve">Armuoto pagrindo grunto įrengimas (667 m2):
 - stabilizavimo geotinklo įrengimas  - 1334 m2;
 - mineralinių medžiagų mišinio fr. 0/32 įrengimas  - 801 m3.                            </t>
  </si>
  <si>
    <t>Mineralinių medžiagų mišinio 22/45 pagrindo sl. h= 20 cm įrengimas po rostverkais</t>
  </si>
  <si>
    <t>Paruošiamojo betono sl. h=8 cm įrengimas prieš įrengiant krantines atramas (168,3 m2):                         
 - betonas C12/15</t>
  </si>
  <si>
    <t>Krantinės atramos rostverko ir pamato po atraminėmis sienomis betonavimas (6 vnt.):
 - betonas C30/37 (su priedais) - 146,29 m3;                                           
 - armatūros gaminiai  - 10491 kg;
 - plieninės įdėtinės detalės (96 vnt.) - 470,4 kg.</t>
  </si>
  <si>
    <t>Gelžbetoninių krantinių atramų kolonų montavimas (12 vnt.):
 - betonas C35/45 (su priedais) - 34,32 m3;
 - smulkiagrūdis nesitraukiantis betonas - 4,32 m3.</t>
  </si>
  <si>
    <t>Krantinės atramos rėmsijės/atkaltės betonavimas (2 vnt.):
 - betonas C35/45 (su priedais) - 53,29 m3;
 - armatūros gaminiai - 8231 kg.</t>
  </si>
  <si>
    <t>G/b krantinės atramos paviršių, besiliečiančių su gruntu, padengimas bitumine danga</t>
  </si>
  <si>
    <t>Krantinės atramos rostverko užpylimas gerai drenuojančiu gruntu sutankinant rankiniu būdu</t>
  </si>
  <si>
    <t>Atraminių sienų iš surenkamų blokelių inkaruotų grunte įrengimas (584 m2):
 - moduliniai betoniniai blokeliai - 584 m2;
 - 560 tipo vienkrypčio armavimo geotinklai - 2370 m2;
 - 520 tipo vienkrypčio armavimo geotinklai - 6790 m2.</t>
  </si>
  <si>
    <t xml:space="preserve">Drenuojančio sluoksnio tarp tinklų įrengimas (3056 m3):
 - tankinant rankiniu būdu - 993 m2;
 - tankinant mechanizuotai - 2063 m3.                                                                              </t>
  </si>
  <si>
    <t>Temperatūrinės siūlės iš CR gumos įrengimas blokelių sienoje (36 m):
 - 2 sl. CR gumos juosta b-220 mm - 8 m2;
 - vandeniui nelaidi elastinga mastika - 72 m.</t>
  </si>
  <si>
    <t>Temperatūrinės siūlės tarp krantinės atramos atkaltės/galinės sienutės ir atraminės sienos įrengimas (32 m):
 - 2 sl. CR gumos juosta b-560 mm - 18 m2;
 - vandeniui nelaidi elastinga mastika - 64 m;
 - dvisluoksnė prilydoma hidroizoliacija ant galinės sienutės ir atraminės sienos sandūros - 21 m2.</t>
  </si>
  <si>
    <t>Drenažinio vamzdžio su geotekstilės filtru įrengimas už atraminių sienų užpiltas skaldele fr. 11/16:
 - drenažinis vamzdis Ø113/128 mm - 102 m;
 - alkūnės Ø128 mm 90° įrengimas - 4 vnt.;
 - drenažo žiočių įrengimas - 4 vnt.</t>
  </si>
  <si>
    <t xml:space="preserve">Parapetinių blokų, besiliečiančių su gruntu, padengimas bitumine danga                                     </t>
  </si>
  <si>
    <t>Parapetinių blokų fasadinių paviršių gruntavimas ir padengimas hidrofobizuojančia danga</t>
  </si>
  <si>
    <t>Vertikalių skylių gręžimas į parapetinius bortus turėklų tvirtinimui:
 - skylių gręžimas Ø14 mm L=150 mm - 308 vnt.;
 - klijai epoksido pagrindu - 2,7 kg;
 - inkariniai varžtai M12 (su poveržle) L=150 mm - 308 vnt.</t>
  </si>
  <si>
    <t>Plieninių cinkuotų turėklų sekcijų ant parapetinių blokų montavimas (37 vnt.):
 - metalas S235 - 2056,63 kg;
 - statramsčių galų dažymas - 2,65 m.</t>
  </si>
  <si>
    <t xml:space="preserve">Pereinamųjų plokščių montavimas (26 vnt.):
 - betonas C30/37 (su priedais)         </t>
  </si>
  <si>
    <t>Išlyginamojo betono sl. hvid = 4 cm įrengimas ant pereinamųjų plokščių (148 m2):
 - betonas C25/30 (su priedais)</t>
  </si>
  <si>
    <t xml:space="preserve">Dvisluoksnės prilydomosios hidroizoliacijos įrengimas ant pereinamųjų plokščių ir galinės sienutės viršaus     </t>
  </si>
  <si>
    <t xml:space="preserve">Asfalto mišinio SMA 8 S su SZ18 PMB45/80-55 prizmės įrengimas ant pereinamųjų plokščių                               </t>
  </si>
  <si>
    <t xml:space="preserve">Skaldos 0/32 prizmės įrengimas ant pereinamųjų plokščių                                               </t>
  </si>
  <si>
    <t>Kelio dangos įrengimas virš pereinamųjų plokščių:                                                               
 - asfalto prizmės gruntavimas bitumine emulsija - 136 m2;                    
 - asfalto pagrindo sl. h=10 cm AC 22 PS įrengimas - 66 m2;
 - asfalto pagrindo sl. gruntavimas bitumine emulsija - 66 m2;
 - asfalto viršutinio sl. h=9 cm AC 16 AS įrengimas - 111 m2;
 - asfalto pagrindo sl. gruntavimas bitumine emulsija - 111 m2;
 - asfalto viršutinio sl. h=3 cm SMA 8 S įrengimas - 156 m2.</t>
  </si>
  <si>
    <t>2. Krantinių atramų įrengimas. Kelio dangos įrengimas už pereinamųjų plokščių iki darbų zonos ribos pradžios/pabaigos. I projektinės kelio dangos konstrukcijos variantas</t>
  </si>
  <si>
    <t>2. Krantinių atramų įrengimas. Kelio dangos įrengimas už pereinamųjų plokščių iki darbų zonos ribos pradžios/pabaigos. II projektinės kelio dangos konstrukcijos variantas</t>
  </si>
  <si>
    <t xml:space="preserve">Šalčiui nejautraus sl. h=33 cm  įrengimas                                                               </t>
  </si>
  <si>
    <t xml:space="preserve">Asfalto pagrindo sl. h=10 cm AC 22 PS įrengimas                                                               </t>
  </si>
  <si>
    <t xml:space="preserve">Asfalto viršutinio sl. h=9 cm AC 16 AS įrengimas                                                              </t>
  </si>
  <si>
    <t xml:space="preserve">Apsauginio šalčiui atsparaus sl. h=3 cm  įrengimas                                                               </t>
  </si>
  <si>
    <t xml:space="preserve">Asfalto apatinis sl. h=9 cm AC 16 AS įrengimas                                                        </t>
  </si>
  <si>
    <t>4. Tarpinių atramų įrengimas</t>
  </si>
  <si>
    <t>Gręžtinių polių įrengimas (52 vnt.):
 - betonas C30/37 (su priedais) - 139,36 m3;    
 - armatūros gaminiai - 11466 kg;                                        
 - bendras ilgis ( L - 9,0..10,0 m, Ø - 0,6 m) - 494 m.</t>
  </si>
  <si>
    <t xml:space="preserve">Paruošiamojo betono sl. h=8 cm įrengimas prieš įrengiant tarpines atramas (150,5 m2):
 - betonas C12/15                                                                                                </t>
  </si>
  <si>
    <t>Tarpinių atramų rostverkų betonavimas (2 vnt.):
 - betonas C30/37 (su priedais) - 171,92 m3;                                                    
 - armatūros gaminiai - 10294 kg;
 - plieninės įdėtinės detalės (96 vnt.) - 1363,2 kg.</t>
  </si>
  <si>
    <t xml:space="preserve">Gelžbetoninių tarpinių atramų kolonų montavimas (12 vnt.):                       
 - betonas C35/45 (su priedais)                                                    </t>
  </si>
  <si>
    <t>Skiedinio tarp kolonos ir rėmsijės įrengimas:
 - skiedinys R4</t>
  </si>
  <si>
    <t>Gelžbetoninių tarpinių atramų rėmsijų montavimas (2 vnt.):
 - betonas C35/45 (su priedais)</t>
  </si>
  <si>
    <t>Mazgų tarp rostverko-kolonos ir kolonos-rėmsijės įrengimas (24 vnt.):
 - smulkiagrūdis nesitraukiantis betonas</t>
  </si>
  <si>
    <t>Atraminių pagalvių įrengimas (12 vnt.):
 - betonas C35/45 (su priedais) - 1,5 m3;
 - armatūros gaminiai - 252 kg.</t>
  </si>
  <si>
    <t xml:space="preserve">G/b tarpinės atramos paviršių, besiliečiančių su gruntu, padengimas bitumine danga                         </t>
  </si>
  <si>
    <t>5. Perdangos įrengimas</t>
  </si>
  <si>
    <t>Metalinių pastolių įrengimas statinio perdangai sumontuoti ir išardymas (medžiagos grįžtamosios):
 - įvairus metalas - 15 t;
 - mediena - 7,5 m3.</t>
  </si>
  <si>
    <t>Statinio perdangos sijų montavimas projektinėje padėtyje (42 vnt.):
 - betonas C40/50 (su priedais)</t>
  </si>
  <si>
    <t>Perdangos sijų galų (skersinių sijų) sumonolitinimas:
 - betonas C40/50 (su priedais) - 8,97 m3;
 - armatūros gaminiai - 2106,9 kg;
 - epoksido pagrindo klijai - 134,2 kg.</t>
  </si>
  <si>
    <t>Tarpų tarp sijų lentynų sumonolitinimas:
 - betonas C40/50 (su priedais) - 49,77 m3;
 - armatūros gaminiai - 8725 kg.</t>
  </si>
  <si>
    <t>Sijų viršatraminių dalių sumonolitinimas:
 - betonas C40/50 (su priedais) - 97,05 m3;
 - armatūros gaminiai - 21933,4 kg;
 - armatūros sujungimas loveline jungtimi Ø25/25mm - 292 vnt.;
 - armatūros sujungimas loveline jungtimi Ø28/28mm - 168 vnt.</t>
  </si>
  <si>
    <t>Turėklų ir atitvarų bortų montavimas (32 vnt.):
 - betonas C35/45 (su priedais)</t>
  </si>
  <si>
    <t xml:space="preserve">Išlyginamojo betono sl. hvid=16 cm įrengimas:                                                                   
 - betonas C25/30 (su priedais) - 129 m3;                                                                                  
 - armatūros gaminiai - 4487 kg.                                                                                  </t>
  </si>
  <si>
    <t>Vienprofilinių deformacinių pjūvių įrengimas (31 m):
 - betonas C35/45 (su priedais) - 6,2 m3;
 - armatūros gaminiai - 824,8 kg;
 - rifliuoti aliuminio lakštai t=3 mm - 47,1 kg;
 - skardos lakštai t=1 mm - 16,74 kg;
 - guminė tarpinė - 60 vnt.;
 - tvirtinimo detalių metalas - 5,3 kg.</t>
  </si>
  <si>
    <t xml:space="preserve">Lietaus vandens nuleidimo šulinėlių įrengimas ant statinio (18 vnt.):                                                      
 - vertikalių skylių Ø170 mm L=250 mm gręžimas - 18 vnt.;
 - alkūnės Ø200 mm 45° įrengimas - 14 vnt.;
 - alkūnės Ø200 mm 90° įrengimas - 6 vnt.;
 - vamzdžio Ø160 mm įrengimas - 6 m;
 - vamzdžio Ø200 mm įrengimas - 134 m;
 - keturšakio Ø200 mm įrengimas - 2 vnt.;
 - trišakio Ø200 mm įrengimas - 2 vnt.;
 - trišakio Ø200-160 mm įrengimas - 14 vnt.;
 - pereinamosios movos įrengimas - 4 vnt.;       
 - Ø200 aklė vamzdžio galui - 8 vnt.                                                                              </t>
  </si>
  <si>
    <t>Drenažinių šulinių po danga įrengimas (2 vnt.):
 - vertikalių skylių Ø80 mm L=250 mm gręžimas - 2 vnt.;
 - PVC Ø70 mm L=500 mm antgalių įrengimas - 2 vnt.</t>
  </si>
  <si>
    <t>Dvisluoksnės asfalto dangos įrengimas ant statinio h=8 cm:
 - apsauginio asfalto sl. gruntavimas bitumine emulsija - 780,9 m2;
 - apatinio asfalto sl. h = 4 cm AC 16 AS įrengimas - 780,9 m2;
 - asfalto pagrindo sl. gruntavimas bitumine emulsija - 780,9 m2;
 - viršutinio asfalto sl. h = 4 cm SMA 11 S įrengimas - 718,43 m2;
 - viršutinio asfalto sl. h=4 cm MA 11 S įrengimas prie borto ir šalitilčio plokštės - 62,47 m2.</t>
  </si>
  <si>
    <t>Metalinių cinkuotų turėklų sekcijų montavimas ant statinio perdangos (34 vnt.):                                            
 - metalas S235 - 2258,33 kg;                           
 - cementinis skiedinys - 0,09 m3;                                                                                          
 - statramsčių galų dažymas - 2,04 m2.</t>
  </si>
  <si>
    <t xml:space="preserve">Metalinių vienpusių atitvarų montavimas ant statinio (128 m):
 - H2 W4, A klasė - 64 m;                                     
 - H2 W2, A klasė - 64 m.                                                                                               </t>
  </si>
  <si>
    <t xml:space="preserve">Statinio perdangos apatinės ir blokų fasadinės dalies paviršių valymas aukšto slėgio vandens srove              </t>
  </si>
  <si>
    <t xml:space="preserve">Statinio perdangos apatinės ir blokų fasadinės dalies gruntavimas ir padengimas hidrofobizuojančia danga        </t>
  </si>
  <si>
    <t>Vandens surinkimo šulinėlių statinio prieigose įrengimas:
 - PVC Ø425 mm šulinėliai - 4 kompl.
 - metalinės grotelės - 4 vnt.</t>
  </si>
  <si>
    <t>Gelžbetoninių surenkamų šlaitinių laiptų įrengimas (2 vnt.):
 - mineralinių medžiagų pagrindo sl. fr. 22/32 įrengimas h=20 cm po pamatų blokais  - 0,56 m3;
 - betoninių pamatų blokų (2 vnt.) įrengimas - 1,26 m3;
 - mineralinių medžiagų pagrindo sl. fr. 22/32 įrengimas h=20 cm po laiptasijoms - 11 m3;
 - betoninių laiptasijų (28 vnt.) montavimas - 5,32 m3;
 - betoninių laiptų pakopų (84 vnt.) montavimas - 2,52 m3.</t>
  </si>
  <si>
    <t>Cinkuotų metalinių šlaitinių laiptų turėklų montavimas (14 vnt.):
 - metalas S235 - 563,92 kg;
 - cementinis skiedinys - 0,09 m3;
 - statramsčių galų dažymas - 1,57 m2.</t>
  </si>
  <si>
    <t>Apsauginės cinkuotos pėsčiųjų tvorelės įrengimas ant betoninio pagrindo (22,8 m):
 - metalas S235 - 185,41 kg;
 - segmentas iš vamzdžių tarpatramiui - 8 vnt.;
 - 1750 mm statramsčiai iš metalinių vamzdžių - 10 vnt.;
 - betonas C20/25 - 0,6 m3;
 - statramsčių galų dažymas - 2,27 m2.</t>
  </si>
  <si>
    <t>Vandens pralaidos grioviuose įrengimas (2 vnt.):
 - mineralinių medžiagų pagrindo sl. įrengimas h=20 cm - 1,8 m3;
 - PVC Ø400 mm vamzdžio paklojimas - 6 m;
 - Ø400 mm vandens pralaidos antgalių įrengimas - 4 vnt.;
 - pralaidos užpylimas gerai drenuojančiu gruntu - 5 m3.</t>
  </si>
  <si>
    <t xml:space="preserve">Griovių tvirtinimas plytelėmis 49x49x8 cm                                                                      </t>
  </si>
  <si>
    <t>Sankasos šlaitų planiravimas</t>
  </si>
  <si>
    <t xml:space="preserve">Likusio dirvožemio pakrovimas ir išvežimas rangovo pasirinktu atstumu </t>
  </si>
  <si>
    <t>Augalinio sl. h=40 cm nukasimas, nustumiant buldozeriu ir sandėliavimas vietoje</t>
  </si>
  <si>
    <t>Augalinio sl. h=30 cm nukasimas, nustumiant buldozeriu ir sandėliavimas vietoje</t>
  </si>
  <si>
    <t>Gręžtinių  bandomųjų polių įrengimas (2 vnt.):
 - betonas C30/37 (su priedais) - 3,67 m3;
 - armatūros gaminiai - 374 kg;
 - bendras ilgis - 18 m.</t>
  </si>
  <si>
    <t>Statinio metalinių turėklų išardymas (pristatoma į sandėliavimo vietą) (102 m)</t>
  </si>
  <si>
    <t>Turėklinio borto išardymas (2 vnt.)</t>
  </si>
  <si>
    <t>Pakloto nuo statinio išardymas (830 m2):
 - asfaltbetonio dangos h=10 cm frezavimas (grįžtamosios medžiagos) - 830 m2;
 - hidroizoliacijos sl. išardymas h=1 cm - 843 m2;
 - išlyginamojo betono sl. h=3 cm išardymas - 833 m2.</t>
  </si>
  <si>
    <t>Perdangos sijų demontavimas (39 vnt.)</t>
  </si>
  <si>
    <t>Kelio dangos virš pereinamųjų plokščių ardymas:
 - asfaltbetonio dangos h=10 cm frezavimas (grįžtamosios medžiagos) - 281 m2;
 - hidroizoliacijos sl. išardymas h=1 cm - 138 m2;
 - išlyginamojo asfaltbetonio sl. h=4..16 cm išardymas (grįžtamosios medžiagos) - 11,8 m3;
 - skaldos virš pereinamųjų plokščių h=8..26 cm išardymas (grįžtamosios medžiagos) - 13,6 m3.</t>
  </si>
  <si>
    <t>Pereinamųjų plokščių demontavimas (32 vnt.)</t>
  </si>
  <si>
    <t>Kelio dangos už pereinamųjų plokščių ardymas (566 m2):
 - asfaltbetonio dangos h=10 cm frezavimas (grįžtamosios medžiagos) - 566 m2;
 - mineralinių medžiagų ardymas pakrovimas ir išvežimas Rangovo pasirinktu atstumu - 102 m3.</t>
  </si>
  <si>
    <t>Esamų tarpinių atramų rostverkų ardymas</t>
  </si>
  <si>
    <t>Krantinių atramų polių išardymas, tarpinių atramų polių apardymas</t>
  </si>
  <si>
    <t>Gelžbetoninių vandens surinkimo šulinių ir vandens slopintuvų statinio prieigose išardymas (4 vnt.):
 - gelžbetonis - 3,2 m3;
 - metalinės grotelės (pristatoma į sandėliavimo vietą) - 330 kg;
 - šlaitiniai PVC vamzdžiai - 48 m.</t>
  </si>
  <si>
    <t>Kūgių tvirtinimo betoninėmis plytelėmis po statiniu demontavimas (590 m2):
 - plytelių betonas - 47,2 m3;
 - žvyro sl. h=10 cm kasimas (grįžtamosios medžiagos) - 59 m3.</t>
  </si>
  <si>
    <t>Šlaitų atraminių blokų demontavimas (36 vnt.):
 - gelžbetonis - 12,7 m3;
 - žvyro sl. h=10 cm kasimas (grįžtamosios medžiagos) - 14,7 m3.</t>
  </si>
  <si>
    <t>Statybinių atliekų pakrovimas išvežimas utilizavimui:
 - hidroizoliacija - 1,8 t;
 - gelžbetonis ir betonas (750,86 m3) - 1877,15 t.</t>
  </si>
  <si>
    <t>Grįžtamosios medžiagos (frezuotas asfaltas, kuris atitenka rangovui) įkainis 5,99 Eur/t (sąmatoje įvertinamas su minuso ženklu) (179,5 m3)</t>
  </si>
  <si>
    <t>3. Krantinių atramų įrengimas</t>
  </si>
  <si>
    <t xml:space="preserve">Gręžtinių polių įrengimas (36 vnt.):
 - betonas C30/37 (su priedais) - 91,44 m3;                                                     
 - armatūros gaminiai - 7524 kg;                                               
 - bendras ilgis ( L - 9,0 m, Ø - 0,6 m) - 324 m.                                   </t>
  </si>
  <si>
    <t xml:space="preserve">Armuoto pagrindo grunto įrengimas (611 m2):
 - stabilizavimo geotinklo įrengimas  - 1221 m2;
 - mineralinių medžiagų mišinio fr. 0/32 įrengimas - 733 m3.                            </t>
  </si>
  <si>
    <t>Paruošiamojo betono sl. h=8 cm įrengimas prieš įrengiant krantines atramas (218,8 m2):                         
 - betonas C12/15</t>
  </si>
  <si>
    <t>Krantinės atramos rostverko ir pamato po atraminėmis sienomis betonavimas (6 vnt.):
 - betonas C30/37 (su priedais) - 121 m3;                                           
 - armatūros gaminiai - 9079 kg;
 - plieninės įdėtinės detalės (80 vnt.) - 392 kg.</t>
  </si>
  <si>
    <t>Gelžbetoninių krantinių atramų kolonų montavimas (10 vnt.):
 - betonas C35/45 (su priedais) - 25,9 m3;
 - smulkiagrūdis nesitraukiantis betonas - 2,5 m3.</t>
  </si>
  <si>
    <t>Krantinės atramos rėmsijės/atkaltės betonavimas (2 vnt.):
 - betonas C35/45 (su priedais) - 49,06 m3;
 - armatūros gaminiai - 7110 kg.</t>
  </si>
  <si>
    <t xml:space="preserve">G/b krantinės atramos paviršių, besiliečiančių su gruntu, padengimas bitumine danga </t>
  </si>
  <si>
    <t>Atraminių sienų iš surenkamų blokelių inkaruotų grunte įrengimas (533 m2):
 - moduliniai betoniniai blokeliai - 533 m2;
 - 540 tipo vienkrypčio armavimo geotinklai - 8079 m2;
 - 520 tipo vienkrypčio armavimo geotinklai - 111 m2.</t>
  </si>
  <si>
    <t xml:space="preserve">Drenuojančio sluoksnio tarp tinklų įrengimas (3686 m3):
 - tankinant rankiniu būdu - 907 m2;
 - tankinant mechanizuotai - 2779 m3.                                                                              </t>
  </si>
  <si>
    <t>Deformacinės siūlės tarp krantinės atramos atkaltės/galinės sienutės ir atraminės sienos įrengimas (24 m):
 - 2 sl. CR gumos juosta b-560 mm - 13,5 m2;
 - vandeniui nelaidi elastinga mastika - 48 m;
 - dvisluoksnė prilydoma hidroizoliacija ant galinės sienutės ir atraminės sienos sandūros - 16 m2.</t>
  </si>
  <si>
    <t>Drenažinio vamzdžio su geotekstilės filtru įrengimas už atraminių sienų užpiltas skaldele fr. 11/16:
 - drenažinis vamzdis Ø113/128 mm - 137 m;
 - alkūnės Ø128 mm 90° įrengimas - 4 vnt.;
 - drenažo žiočių įrengimas - 4 vnt.</t>
  </si>
  <si>
    <t xml:space="preserve">Sankasos įrengimas iš gerai drenuojančio grunto, sutankinant pasluoksniui (iki darbų zonos pradžios/pabaigos)                                                       </t>
  </si>
  <si>
    <t>Parapetinių blokų, besiliečiančių su gruntu, padengimas bitumine danga</t>
  </si>
  <si>
    <t>Vertikalių skylių gręžimas į parapetinius bortus turėklų tvirtinimui:
 - skylių gręžimas Ø14 mm L=150 mm - 296 vnt.;
 - klijai epoksido pagrindu - 2,54 kg;
 - inkariniai varžtai M12 (su poveržle) L=150 mm - 296 vnt.</t>
  </si>
  <si>
    <t>Plieninių cinkuotų turėklų sekcijų ant parapetinių blokų montavimas (35 vnt.):
 - metalas S235 - 2014,06 kg;
 - statramsčių galų dažymas - 2,52 m.</t>
  </si>
  <si>
    <t xml:space="preserve">Mineralinių medžiagų mišinio 0/32 sl. h= 15 cm po nuvedimo latakais įrengimas sutankinant                     </t>
  </si>
  <si>
    <t xml:space="preserve">Gulekšnių montavimas (4 vnt.):                                                     
 - betonas C30/37 (su priedais)                                                                                  </t>
  </si>
  <si>
    <t xml:space="preserve">Pereinamųjų plokščių montavimas (20 vnt.):
 - betonas C30/37 (su priedais)         </t>
  </si>
  <si>
    <t>Pereinamųjų plokščių betonavimas tarpusavyje:
 - betonas C30/37 (su priedais) - 1,8 m3;
 - armatūros gaminiai - 39,24 kg.</t>
  </si>
  <si>
    <t>Išlyginamojo betono sl. hvid = 4 cm įrengimas ant pereinamųjų plokščių (113 m2):
 - betonas C25/30 (su priedais)</t>
  </si>
  <si>
    <t>Kelio dangos įrengimas virš pereinamųjų plokščių:                                                               
 - asfalto prizmės gruntavimas bitumine emulsija - 113 m2;                    
 - asfalto pagrindo sl. h=10 cm AC 22 PS įrengimas - 41 m2;
 - asfalto pagrindo sl. gruntavimas bitumine emulsija - 41 m2;
 - asfalto viršutinio sl. h=9 cm AC 16 AS įrengimas - 78 m2;
 - asfalto pagrindo sl. gruntavimas bitumine emulsija - 78 m2;
 - asfalto viršutinio sl. h=3 cm SMA 8 S įrengimas - 119 m2.</t>
  </si>
  <si>
    <t>3.39</t>
  </si>
  <si>
    <t>3.40</t>
  </si>
  <si>
    <t>3.41</t>
  </si>
  <si>
    <t>3.42</t>
  </si>
  <si>
    <t>3.43</t>
  </si>
  <si>
    <t>3.44</t>
  </si>
  <si>
    <t>3.45</t>
  </si>
  <si>
    <t>3. Krantinių atramų įrengimas. Kelio dangos įrengimas už pereinamųjų plokščių iki darbų zonos ribos pradžios/pabaigos. I projektinės kelio dangos konstrukcijos variantas</t>
  </si>
  <si>
    <t>3. Krantinių atramų įrengimas. Kelio dangos įrengimas už pereinamųjų plokščių iki darbų zonos ribos pradžios/pabaigos. II projektinės kelio dangos konstrukcijos variantas</t>
  </si>
  <si>
    <t>3.46</t>
  </si>
  <si>
    <t>3.47</t>
  </si>
  <si>
    <t>3.48</t>
  </si>
  <si>
    <t>3.49</t>
  </si>
  <si>
    <t>3.50</t>
  </si>
  <si>
    <t>3.51</t>
  </si>
  <si>
    <t>3.52</t>
  </si>
  <si>
    <t>3.53</t>
  </si>
  <si>
    <t>3.54</t>
  </si>
  <si>
    <t xml:space="preserve">Asfalto pagrindo sl. h=10 cm AC 22 PS įrengimas                                                              </t>
  </si>
  <si>
    <t xml:space="preserve">Asfalto apatinio sl. h=9 cm AC 16 AS įrengimas                                                              </t>
  </si>
  <si>
    <t>Gręžtinių polių įrengimas (28 vnt.):
 - betonas C30/37 (su priedais) - 31,64 m3;    
 - armatūros gaminiai - 4620 kg;                                        
 - bendras ilgis ( L - 9,0 m, Ø - 0,4 m) - 252 m.</t>
  </si>
  <si>
    <t xml:space="preserve">Paruošiamojo betono sl. h=8 cm įrengimas prieš įrengiant tarpines atramas (72,5 m2):
 - betonas C12/15                                                                                                </t>
  </si>
  <si>
    <t>Esamos tarpinės atramos polio armatūros paviršiaus valymas smėliasrove</t>
  </si>
  <si>
    <t>Tarpinių atramų rostverkų betonavimas (1 vnt.):
 - betonas C30/37 (su priedais) - 83,36 m3;                                                    
 - armatūros gaminiai - 4941 kg;
 - plieninės įdėtinės detalės (40 vnt.) - 940 kg.</t>
  </si>
  <si>
    <t xml:space="preserve">Gelžbetoninių tarpinių atramų kolonų montavimas (5 vnt.):                       
 - betonas C35/45 (su priedais)                                                    </t>
  </si>
  <si>
    <t>Gelžbetoninių tarpinių atramų rėmsijų montavimas (1 vnt.):
 - betonas C35/45 (su priedais)</t>
  </si>
  <si>
    <t>Mazgų tarp rostverko-kolonos ir kolonos-rėmsijės įrengimas (10 vnt.):
 - smulkiagrūdis nesitraukiantis betonas</t>
  </si>
  <si>
    <t>Atraminių pagalvių įrengimas (5 vnt.):
 - betonas C35/45 (su priedais) - 0,45 m3;
 - armatūros gaminiai - 69,5 kg.</t>
  </si>
  <si>
    <t>G/b tarpinės atramos paviršių, besiliečiančių su gruntu, padengimas bitumine danga</t>
  </si>
  <si>
    <t>G/b pagrindo plokščių 6.0x2.0x0.22 m pastoliams atremti montavimas, išardymas (medžiagos grįžtamosios) (8 vnt.)</t>
  </si>
  <si>
    <t>Metalinių pastolių įrengimas statinio perdangai sumontuoti ir išardymas (medžiagos grįžtamosios):
 - įvairus metalas - 8 t;
 - mediena - 4 m3.</t>
  </si>
  <si>
    <t>Perdangos sijų galų (skersinių sijų) sumonolitinimas:
 - betonas C45/55 (su priedais) - 12,46 m3;
 - armatūros gaminiai - 2029,8 kg;
 - epoksido pagrindo klijai - 105,4 kg.</t>
  </si>
  <si>
    <t>Perdangos plokštės įrengimas:
 - betonas C45/55 (su priedais) - 136,08 m3;
 - armatūros gaminiai - 35392 kg.</t>
  </si>
  <si>
    <t>Sijų viršatraminių dalių sumonolitinimas:
 - betonas C45/55 (su priedais) - 73,83 m3;
 - armatūros gaminiai - 11917,5 kg.</t>
  </si>
  <si>
    <t>Turėklų ir atitvarų bortų montavimas (24 vnt.):
 - betonas C35/45 (su priedais)</t>
  </si>
  <si>
    <t xml:space="preserve">Išlyginamojo betono sl. hvid=9 cm įrengimas:                                                                   
 - betonas C25/30 (su priedais) - 52,1 m3;                                                                                  
 - armatūros gaminiai - 1445 kg.                                                                                  </t>
  </si>
  <si>
    <t>Vienprofilinių deformacinių pjūvių įrengimas (25,3 m):
 - betonas C35/45 (su priedais) - 5,8 m3;
 - armatūros gaminiai - 616,8 kg;
 - rifliuoti aliuminio lakštai t=3 mm - 47,1 kg;
 - skardos lakštai t=1 mm - 16,58 kg;
 - guminė tarpinė - 56 vnt.;
 - tvirtinimo detalių metalas - 5 kg.</t>
  </si>
  <si>
    <t xml:space="preserve">Lietaus vandens nuleidimo šulinėlių įrengimas ant statinio (14 vnt.):                                                      
 - vertikalių skylių Ø170 mm L=250 mm gręžimas - 14 vnt.;
 - alkūnės Ø200 mm 45° įrengimas - 8 vnt.;
 - alkūnės Ø200 mm 90° įrengimas - 4 vnt.;
 - vamzdžio Ø160 mm įrengimas - 7 m;
 - vamzdžio Ø200 mm įrengimas - 96 m;
 - keturšakio Ø200 mm įrengimas - 2 vnt.;
 - trišakio Ø200 mm įrengimas - 2 vnt.;
 - trišakio Ø200/160 mm įrengimas - 10 vnt.;
 - pereinamosios movos įrengimas - 4 vnt.;       
 - Ø200 aklė vamzdžio galui - 6 vnt.                                                                              </t>
  </si>
  <si>
    <t>Šalitilčio plokščių montavimas (12 vnt.):
 - betonas C35/45 (su priedais)</t>
  </si>
  <si>
    <t>Dvisluoksnės asfalto dangos įrengimas ant statinio h=8 cm:
 - apsauginio asfalto sl. gruntavimas bitumine emulsija - 477,8 m2;
 - apatinio asfalto sl. h = 4 cm AC 16 AS įrengimas - 477,8 m2;
 - asfalto pagrindo sl. gruntavimas bitumine emulsija - 477,8 m2;
 - viršutinio asfalto sl. h = 4 cm SMA 11 S įrengimas - 430,1 m2;
 - viršutinio asfalto sl. h=4 cm MA 11 S įrengimas prie borto ir šalitilčio plokštės - 47,7 m2.</t>
  </si>
  <si>
    <t>Metalinių cinkuotų turėklų sekcijų montavimas ant statinio perdangos (26 vnt.):                                            
 - metalas S235 - 1730,41 kg;                           
 - cementinis skiedinys - 0,07 m3;                                                                                          
 - statramsčių galų dažymas - 1,56 m2.</t>
  </si>
  <si>
    <t xml:space="preserve">Metalinių vienpusių atitvarų montavimas ant statinio (104 m):
 - H2 W4, A klasė - 52 m;                                     
 - H2 W2, A klasė - 52 m.                                                                                               </t>
  </si>
  <si>
    <t>6. Statinio kūgių ir prieigų įrengimas</t>
  </si>
  <si>
    <t>Gelžbetoninių surenkamų šlaitinių laiptų įrengimas (2 vnt.):
 - mineralinių medžiagų pagrindo sl. fr. 22/32 įrengimas h=20 cm po pamatų blokais  - 0,5 m3;
 - betoninių pamatų blokų (2 vnt.) įrengimas - 1,26 m3;
 - mineralinių medžiagų pagrindo sl. fr. 22/32 įrengimas h=20 cm po laiptasijoms - 6 m3;
 - betoninių laiptasijų (18 vnt.) montavimas - 3,42 m3;
 - betoninių laiptų pakopų (54 vnt.) montavimas - 1,62 m3.</t>
  </si>
  <si>
    <t>Cinkuotų metalinių šlaitinių laiptų turėklų montavimas (9 vnt.):
 - metalas S235 - 362,52 kg;
 - cementinis skiedinys - 0,05 m3;
 - statramsčių galų dažymas - 0,9 m2.</t>
  </si>
  <si>
    <t>Metalinių vienpusių atitvarų montavimas statinio prieigose:
 - H2 W4, A klasė - 96 m.</t>
  </si>
  <si>
    <t>Apsauginės cinkuotos pėsčiųjų tvorelės įrengimas ant betoninio pagrindo (27,6 m):
 - metalas S235 - 233,77 kg;
 - segmentas iš vamzdžių tarpatramiui - 10 vnt.;
 - 1750 mm statramsčiai iš metalinių vamzdžių - 12 vnt.;
 - betonas C20/25 - 0,24 m3;
 - statramsčių galų dažymas - 2,72 m2.</t>
  </si>
  <si>
    <t>Vandens pralaidos grioviuose įrengimas (2 vnt.):
 - mineralinių medžiagų pagrindo sl. įrengimas h=20 cm - 4,5 m3;
 - PVC Ø600 mm vamzdžio paklojimas - 15 m;
 - Ø600 mm vandens pralaidos antgalių įrengimas - 4 vnt.;
 - pralaidos užpylimas gerai drenuojančiu gruntu - 64 m3.</t>
  </si>
  <si>
    <t>Šlaito sutvirtinimas akmenų mėtiniu (22 m2):
 - akmenys Ø 15–20 cm - 4,4 m3;
 - betonas C20/25 h–10 cm - 2,2 m3.</t>
  </si>
  <si>
    <t>Metalinės sienutės iš įlaidų (42 m) įrengimas ir ištraukimas (grįžtamosios medžiagos) (39648 kg):
 - metalinės sienutės įlaidų ilgis L-7,0 m (21 m) - 17346 kg;
 - metalinės sienutės įlaidų ilgis L-9,0 m (21 m) - 22302 kg.</t>
  </si>
  <si>
    <t>Gręžtinių  bandomųjų polių įrengimas (3 vnt.):
 - betonas C30/37 (su priedais) - 7,9 m3;
 - armatūros gaminiai - 651 kg;
 - bendras ilgis - 28 m.</t>
  </si>
  <si>
    <t xml:space="preserve">Gręžtinių polių įrengimas (32 vnt.):
 - betonas C30/37 (su priedais) - 72,32 m3;                                                     
 - armatūros gaminiai - 5984 kg;                                               
 - bendras ilgis ( L - 8,0 m, Ø - 0,6 m) - 256 m.                                   </t>
  </si>
  <si>
    <t xml:space="preserve">Armuoto pagrindo grunto įrengimas (559 m2):
 - stabilizavimo geotinklo įrengimas  - 1118 m2;
 - mineralinių medžiagų mišinio fr. 0/32 įrengimas - 671 m3.                            </t>
  </si>
  <si>
    <t>Paruošiamojo betono sl. h=8 cm įrengimas prieš įrengiant krantines atramas (140 m2):                         
 - betonas C12/15</t>
  </si>
  <si>
    <t>Krantinės atramos rostverko ir pamato po atraminėmis sienomis betonavimas (6 vnt.):
 - betonas C30/37 (su priedais) - 117,74 m3;                                           
 - armatūros gaminiai  - 8646 kg;
 - plieninės įdėtinės detalės (80 vnt.) - 392 kg.</t>
  </si>
  <si>
    <t>Gelžbetoninių krantinių atramų kolonų montavimas (10 vnt.):
 - betonas C35/45 (su priedais) - 26,5 m3;
 - smulkiagrūdis nesitraukiantis betonas - 2,5 m3.</t>
  </si>
  <si>
    <t>Krantinės atramos rėmsijės/atkaltės betonavimas (2 vnt.):
 - betonas C35/45 (su priedais) - 35,36 m3;
 - armatūros gaminiai - 5360 kg.</t>
  </si>
  <si>
    <t>Atraminių sienų iš surenkamų blokelių inkaruotų grunte įrengimas (483 m2):
 - moduliniai betoniniai blokeliai - 483 m2;
 - 540 tipo vienkrypčio armavimo geotinklai - 6654 m2;
 - 520 tipo vienkrypčio armavimo geotinklai - 205 m2.</t>
  </si>
  <si>
    <t xml:space="preserve">Drenuojančio sluoksnio tarp tinklų įrengimas (3087 m3):
 - tankinant rankiniu būdu - 821 m2;
 - tankinant mechanizuotai - 2266 m3.                                                                              </t>
  </si>
  <si>
    <t>Temperatūrinės siūlės iš CR gumos įrengimas blokelių sienoje (35,2 m):
 - 2 sl. CR gumos juosta b-220 mm - 7,744 m2;
 - vandeniui nelaidi elastinga mastika - 70,4 m.</t>
  </si>
  <si>
    <t>Deformacinės siūlės tarp krantinės atramos atkaltės/galinės sienutės ir atraminės sienos įrengimas (20,86 m):
 - 2 sl. CR gumos juosta b-560 mm - 11,7 m2;
 - vandeniui nelaidi elastinga mastika - 41,72 m;
 - dvisluoksnė prilydoma hidroizoliacija ant galinės sienutės ir atraminės sienos sandūros - 14 m2.</t>
  </si>
  <si>
    <t>Drenažinio vamzdžio su geotekstilės filtru įrengimas už atraminių sienų užpiltas skaldele fr. 11/16:
 - drenažinis vamzdis Ø113/128 mm - 91 m;
 - alkūnės Ø128 mm 90° įrengimas - 4 vnt.;
 - drenažo žiočių įrengimas - 4 vnt.</t>
  </si>
  <si>
    <t xml:space="preserve">Mineralinių medžiagų mišinio fr. 0/32 sl. h= 15 cm po parapetiniais blokais įrengimas sutankinant                 </t>
  </si>
  <si>
    <t>Vertikalių skylių gręžimas į parapetinius bortus turėklų tvirtinimui:
 - skylių gręžimas Ø14 mm L=150 mm - 304 vnt.;
 - klijai epoksido pagrindu - 2,61 kg;
 - inkariniai varžtai M12 (su poveržle) L=150 mm - 304 vnt.</t>
  </si>
  <si>
    <t>Plieninių cinkuotų turėklų sekcijų ant parapetinių blokų montavimas (36 vnt.):
 - metalas S235 - 2009,94 kg;
 - statramsčių galų dažymas - 2,58 m.</t>
  </si>
  <si>
    <t xml:space="preserve">Mineralinių medžiagų mišinio 0/32  sl. h=15 cm po nuvedimo latakais įrengimas sutankinant                     </t>
  </si>
  <si>
    <t>Išlyginamojo betono sl. hvid = 4 cm įrengimas ant pereinamųjų plokščių (96 m2):
 - betonas C25/30 (su priedais)</t>
  </si>
  <si>
    <t xml:space="preserve">Asfalto mišinio SMA 8 S su SZ18 PMB45/80-55 prizmės h= 0..8 cm ir h= 0..13 cm įrengimas ant pereinamųjų plokščių                               </t>
  </si>
  <si>
    <t xml:space="preserve">Skaldos 0/32 prizmės h= 13..24 cm ir h= 13..18 cm įrengimas ant pereinamųjų plokščių                                               </t>
  </si>
  <si>
    <t>Kelio dangos įrengimas virš pereinamųjų plokščių:                                                               
 - asfalto prizmės gruntavimas bitumine emulsija - 71 m2;                    
 - asfalto pagrindo sl. h=10 cm AC 22 PN įrengimas - 58 m2;
 - asfalto pagrindo sl. gruntavimas bitumine emulsija - 58 m2;
 - asfalto viršutinio sl. h=4 cm AC 11 VN įrengimas - 101 m2.</t>
  </si>
  <si>
    <t>Sankasos viršutinio sluoksnio h=25 cm kvalifikuotas pagerinimas už pereinamųjų plokščių</t>
  </si>
  <si>
    <t xml:space="preserve">Apsauginio šalčiui atsparaus sl. h=46 cm  įrengimas                                                               </t>
  </si>
  <si>
    <t>Gręžtinių polių įrengimas (60 vnt.):
 - betonas C30/37 (su priedais) - 169,2 m3;    
 - armatūros gaminiai - 13920 kg;                                        
 - bendras ilgis ( L - 10,0 m, Ø - 0,6 m) - 600 m.</t>
  </si>
  <si>
    <t xml:space="preserve">Paruošiamojo betono sl. h=8 cm įrengimas prieš įrengiant tarpines atramas (171,8 m2):
 - betonas C12/15                                                                                                </t>
  </si>
  <si>
    <t>Tarpinių atramų rostverkų betonavimas (3 vnt.):
 - betonas C30/37 (su priedais) - 194,88 m3;                                                    
 - armatūros gaminiai - 11928 kg;
 - plieninės įdėtinės detalės (120 vnt.) - 1332 kg.</t>
  </si>
  <si>
    <t xml:space="preserve">Gelžbetoninių tarpinių atramų kolonų montavimas (15 vnt.):                       
 - betonas C35/45 (su priedais)                                                    </t>
  </si>
  <si>
    <t>Gelžbetoninių tarpinių atramų rėmsijų montavimas (3 vnt.):
 - betonas C35/45 (su priedais)</t>
  </si>
  <si>
    <t>Mazgų tarp rostverko-kolonos ir kolonos-rėmsijės įrengimas (30 vnt.):
 - smulkiagrūdis nesitraukiantis betonas</t>
  </si>
  <si>
    <t>Atraminių pagalvių įrengimas (15 vnt.):
 - betonas C35/45 (su priedais) - 1,8 m3;
 - armatūros gaminiai - 300 kg.</t>
  </si>
  <si>
    <t>Metalinių pastolių įrengimas statinio perdangai sumontuoti ir išardymas (medžiagos grįžtamosios):
 - įvairus metalas - 12 t;
 - mediena - 6 m3.</t>
  </si>
  <si>
    <t>Statinio perdangos sijų montavimas projektinėje padėtyje (36 vnt.):
 - betonas C40/50 (su priedais)</t>
  </si>
  <si>
    <t>Perdangos sijų galų (skersinių sijų) sumonolitinimas:
 - betonas C40/50 (su priedais) - 5,02 m3;
 - armatūros gaminiai - 1298 kg;
 - epoksido pagrindo klijai - 86,3 kg.</t>
  </si>
  <si>
    <t>Tarpų tarp sijų lentynų sumonolitinimas:
 - betonas C40/50 (su priedais) - 46,91 m3;
 - armatūros gaminiai - 13033,4 kg.</t>
  </si>
  <si>
    <t>Sijų viršatraminių dalių sumonolitinimas:
 - betonas C40/50 (su priedais) - 71,93 m3;
 - armatūros gaminiai - 8720 kg;
 - armatūros sujungimas loveline jungtimi Ø20/20mm - 135 vnt.;
 - armatūros sujungimas loveline jungtimi Ø32/32mm - 135 vnt.;
 - armatūros sujungimas loveline jungtimi Ø36/36mm - 81 vnt.</t>
  </si>
  <si>
    <t>Turėklų ir atitvarų bortų montavimas (36 vnt.):
 - betonas C35/45 (su priedais)</t>
  </si>
  <si>
    <t xml:space="preserve">Išlyginamojo betono sl. hvid=10 cm įrengimas:                                                                   
 - betonas C25/30 (su priedais) - 58 m3;                                                                                  
 - armatūros gaminiai - 2220 kg.                                                                                  </t>
  </si>
  <si>
    <t>Vienprofilinių deformacinių pjūvių įrengimas (20,6 m):
 - betonas C35/45 (su priedais) - 4,32 m3;
 - armatūros gaminiai - 499,8 kg;
 - rifliuoti aliuminio lakštai t=3 mm - 47,1 kg;
 - skardos lakštai t=1 mm - 15,94 kg;
 - guminė tarpinė - 56 vnt.;
 - tvirtinimo detalių metalas - 5 kg.</t>
  </si>
  <si>
    <t xml:space="preserve">Lietaus vandens nuleidimo šulinėlių įrengimas ant statinio (20 vnt.):                                                      
 - vertikalių skylių Ø170 mm L=250 mm gręžimas - 20 vnt.;
 - alkūnės Ø200 mm 45° įrengimas - 16 vnt.;
 - alkūnės Ø200 mm 90° įrengimas - 8 vnt.;
 - vamzdžio Ø160 mm įrengimas - 7 m;
 - vamzdžio Ø200 mm įrengimas - 161 m;
 - keturšakio Ø200 mm įrengimas - 2 vnt.;
 - trišakio Ø200/160 mm įrengimas - 12 vnt.;
 - trišakio Ø200 mm įrengimas - 6 vnt.;
 - pereinamosios movos įrengimas - 8 vnt.;       
 - Ø200 aklė vamzdžio galui - 10 vnt.                                                                              </t>
  </si>
  <si>
    <t>Šalitilčio plokščių montavimas (18 vnt.):
 - betonas C35/45 (su priedais)</t>
  </si>
  <si>
    <t>Dvisluoksnės asfalto dangos įrengimas ant statinio h=8 cm:
 - apsauginio asfalto sl. gruntavimas bitumine emulsija - 580,8 m2;
 - apatinio asfalto sl. h = 4 cm AC 16 AS įrengimas - 580,8 m2;
 - asfalto pagrindo sl. gruntavimas bitumine emulsija - 580,8 m2;
 - viršutinio asfalto sl. h = 4 cm SMA 11 S įrengimas - 508,2 m2;
 - viršutinio asfalto sl. h=4 cm MA 11 S įrengimas prie borto ir šalitilčio plokštės - 72,6 m2.</t>
  </si>
  <si>
    <t>Metalinių cinkuotų turėklų sekcijų montavimas ant statinio perdangos (38 vnt.):                                            
 - metalas S235 - 2598,49 kg;                           
 - cementinis skiedinys - 0,1 m3;                                                                                          
 - statramsčių galų dažymas - 2,28 m2.</t>
  </si>
  <si>
    <t xml:space="preserve">Metalinių vienpusių atitvarų montavimas ant statinio (152 m):
 - H2 W4, A klasė - 76 m;                                     
 - H2 W2, A klasė - 76 m.                                                                                               </t>
  </si>
  <si>
    <t>Grunto kasimas griovių formavimui darbų zonoje pakrovimas į savivarčius, pervežimas Rangovo pasirinktu atstumu ir suvertimas į krūvas (susisiekimo dalyje gruntas iškastų durpynų užpylimui)</t>
  </si>
  <si>
    <t>Gelžbetoninių surenkamų šlaitinių laiptų įrengimas (2 vnt.):
 - mineralinių medžiagų pagrindo sl. fr. 22/32 įrengimas h=20 cm po pamatų blokais  - 0,56 m3;
 - betoninių pamatų blokų (2 vnt.) įrengimas - 1,26 m3;
 - mineralinių medžiagų pagrindo sl. fr. 22/32 įrengimas h=20 cm po laiptasijoms - 9,8 m3;
 - betoninių laiptasijų (22 vnt.) montavimas - 4,18 m3;
 - betoninių laiptų pakopų (66 vnt.) montavimas - 1,98 m3.</t>
  </si>
  <si>
    <t>Cinkuotų metalinių šlaitinių laiptų turėklų montavimas (11 vnt.):
 - metalas S235 - 443,08 kg;
 - cementinis skiedinys - 0,07 m3;
 - statramsčių galų dažymas - 1,24 m2.</t>
  </si>
  <si>
    <t>Metalinių vienpusių atitvarų montavimas ant statinio:
 - H2 W4, A klasė - 80 m.</t>
  </si>
  <si>
    <t>Apsauginės cinkuotos pėsčiųjų tvorelės įrengimas ant betoninio pagrindo (22,8 m):
 - metalas S235 - 188,18 kg;
 - segmentas iš vamzdžių tarpatramiui - 8 vnt.;
 - 1750 mm statramsčiai iš metalinių vamzdžių - 10 vnt.;
 - betonas C20/25 - 0,6 m3;
 - statramsčių galų dažymas - 2,27 m2.</t>
  </si>
  <si>
    <t>Vandens pralaidos grioviuose įrengimas (2 vnt.):
 - mineralinių medžiagų pagrindo sl. įrengimas h=20 cm - 3 m3;
 - PVC Ø600 mm vamzdžio paklojimas - 10 m;
 - Ø600 mm vandens pralaidos antgalių įrengimas - 4 vnt.;
 - pralaidos užpylimas gerai drenuojančiu gruntu - 30 m3.</t>
  </si>
  <si>
    <t>Gręžtinių  bandomųjų polių įrengimas (2 vnt.):
 - betonas C30/37 (su priedais) - 5,36 m3;
 - armatūros gaminiai - 436 kg;
 - bendras ilgis - 19 m.</t>
  </si>
  <si>
    <t>Metalinės sienutės iš įlaidų (20,25 m) įrengimas ir ištraukimas (grįžtamosios medžiagos) (16726,5 kg):
 - metalinės sienutės įlaidų ilgis L-7,0 m (20,25 m) - 16726,517346 kg.</t>
  </si>
  <si>
    <t xml:space="preserve">Armuoto pagrindo grunto įrengimas (561 m2):
 - stabilizavimo geotinklo įrengimas  - 1122 m2;
 - mineralinių medžiagų mišinio fr. 0/32 įrengimas  - 674 m3.                            </t>
  </si>
  <si>
    <t>Paruošiamojo betono sl. h=8 cm įrengimas prieš įrengiant krantines atramas (141 m2):                         
 - betonas C12/15</t>
  </si>
  <si>
    <t>Gelžbetoninių krantinių atramų kolonų montavimas (10 vnt.):
 - betonas C35/45 (su priedais) - 27,2 m3;
 - smulkiagrūdis nesitraukiantis betonas - 2,5 m3.</t>
  </si>
  <si>
    <t>Krantinės atramos rėmsijės/atkaltės betonavimas (2 vnt.):
 - betonas C35/45 (su priedais) - 35,22 m3;
 - armatūros gaminiai - 5058 kg.</t>
  </si>
  <si>
    <t>Atraminių sienų iš surenkamų blokelių inkaruotų grunte įrengimas (493 m2):
 - moduliniai betoniniai blokeliai - 493 m2;
 - 540 tipo vienkrypčio armavimo geotinklai - 8100 m2.</t>
  </si>
  <si>
    <t xml:space="preserve">Drenuojančio sluoksnio tarp tinklų įrengimas (3645 m3):
 - tankinant rankiniu būdu - 839 m2;
 - tankinant mechanizuotai - 2806 m3.                                                                              </t>
  </si>
  <si>
    <t>Temperatūrinės siūlės iš CR gumos įrengimas blokelių sienoje (35 m):
 - 2 sl. CR gumos juosta b-220 mm - 7,7 m2;
 - vandeniui nelaidi elastinga mastika - 70 m.</t>
  </si>
  <si>
    <t>Deformacinės siūlės tarp krantinės atramos atkaltės/galinės sienutės ir atraminės sienos įrengimas (21 m):
 - 2 sl. CR gumos juosta b-560 mm - 11,8 m2;
 - vandeniui nelaidi elastinga mastika - 42 m;
 - dvisluoksnė prilydoma hidroizoliacija ant galinės sienutės ir atraminės sienos sandūros - 14 m2.</t>
  </si>
  <si>
    <t>Drenažinio vamzdžio su geotekstilės filtru įrengimas už atraminių sienų užpiltas skaldele fr. 11/16:
 - drenažinis vamzdis Ø113/128 mm - 93 m;
 - alkūnės Ø128 mm 90° įrengimas - 4 vnt.;
 - drenažo žiočių įrengimas - 4 vnt.</t>
  </si>
  <si>
    <t>Plieninių cinkuotų turėklų sekcijų ant parapetinių blokų montavimas (36 vnt.):
 - metalas S235 - 2013,6 kg;
 - statramsčių galų dažymas - 2,58 m.</t>
  </si>
  <si>
    <t xml:space="preserve">Skaldos pagrindo sl. h=30 cm iš nesurišto mišinio įrengimas                                                                   </t>
  </si>
  <si>
    <t>Kelio dangos įrengimas virš pereinamųjų plokščių:                                                               
 - asfalto prizmės gruntavimas bitumine emulsija - 72 m2;                    
 - asfalto pagrindo sl. h=8 cm AC 22 PN įrengimas - 64 m2;
 - asfalto pagrindo sl. gruntavimas bitumine emulsija - 64 m2;
 - asfalto viršutinio sl. h=4 cm AC 11 VN įrengimas - 101 m2.</t>
  </si>
  <si>
    <t xml:space="preserve">Apsauginio šalčiui atsparaus sl. h=33 cm  įrengimas                                                               </t>
  </si>
  <si>
    <t>Gręžtinių polių įrengimas (20 vnt.):
 - betonas C30/37 (su priedais) - 62 m3;    
 - armatūros gaminiai - 4980 kg;                                        
 - bendras ilgis ( L - 11,0 m, Ø - 0,6 m) - 220 m.</t>
  </si>
  <si>
    <t xml:space="preserve">Paruošiamojo betono sl. h=8 cm įrengimas prieš įrengiant tarpines atramas (57,3 m2):
 - betonas C12/15                                                                                                </t>
  </si>
  <si>
    <t>Tarpinių atramų rostverkų betonavimas (1 vnt.):
 - betonas C30/37 (su priedais) - 64,96 m3;                                                    
 - armatūros gaminiai - 3975 kg;
 - plieninės įdėtinės detalės (40 vnt.) - 940 kg.</t>
  </si>
  <si>
    <t>Atraminių pagalvių įrengimas (5 vnt.):
 - betonas C35/45 (su priedais) - 0,6 m3;
 - armatūros gaminiai - 100 kg.</t>
  </si>
  <si>
    <t>Metalinių pastolių įrengimas statinio perdangai sumontuoti ir išardymas (medžiagos grįžtamosios):
 - įvairus metalas - 6 t;
 - mediena - 3 m3.</t>
  </si>
  <si>
    <t>Statinio perdangos sijų montavimas projektinėje padėtyje (18 vnt.):
 - betonas C40/50 (su priedais)</t>
  </si>
  <si>
    <t>Perdangos sijų galų (skersinių sijų) sumonolitinimas:
 - betonas C40/50 (su priedais) - 5,02 m3;
 - armatūros gaminiai - 1299,7 kg;
 - epoksido pagrindo klijai - 86,3 kg.</t>
  </si>
  <si>
    <t>Tarpų tarp sijų lentynų sumonolitinimas:
 - betonas C40/50 (su priedais) - 26,51 m3;
 - armatūros gaminiai - 4483,8 kg.</t>
  </si>
  <si>
    <t>Sijų viršatraminių dalių sumonolitinimas:
 - betonas C40/50 (su priedais) - 23,98 m3;
 - armatūros gaminiai - 6342,1 kg;
 - armatūros sujungimas loveline jungtimi Ø25/25mm - 90 vnt.;
 - armatūros sujungimas loveline jungtimi Ø36/36mm - 27 vnt.</t>
  </si>
  <si>
    <t>Turėklų ir atitvarų bortų montavimas (20 vnt.):
 - betonas C35/45 (su priedais)</t>
  </si>
  <si>
    <t xml:space="preserve">Išlyginamojo betono sl. hvid=9,8 cm įrengimas:                                                                   
 - betonas C25/30 (su priedais) - 31 m3;                                                                                  
 - armatūros gaminiai - 1237 kg.                                                                                  </t>
  </si>
  <si>
    <t>Vienprofilinių deformacinių pjūvių įrengimas (20,6 m):
 - betonas C35/45 (su priedais) - 3,92 m3;
 - armatūros gaminiai - 522,6 kg;
 - rifliuoti aliuminio lakštai t=3 mm - 47,1 kg;
 - skardos lakštai t=1 mm - 15,94 kg;
 - guminė tarpinė - 60 vnt.;
 - tvirtinimo detalių metalas - 5,3 kg.</t>
  </si>
  <si>
    <t>Drenažinių šulinių po danga įrengimas (2 vnt.):
 - vertikalių skylių Ø80 mm L=250 mm gręžimas - 2 vnt.;
 - PVC Ø70 mm L=2000 mm antgalių įrengimas - 2 vnt.</t>
  </si>
  <si>
    <t>Šalitilčio plokščių montavimas (10 vnt.):
 - betonas C35/45 (su priedais)</t>
  </si>
  <si>
    <t>Dvisluoksnės asfalto dangos įrengimas ant statinio h=8 cm:
 - apsauginio asfalto sl. gruntavimas bitumine emulsija - 316,8 m2;
 - apatinio asfalto sl. h = 4 cm AC 16 AS įrengimas - 316,8 m2;
 - asfalto pagrindo sl. gruntavimas bitumine emulsija - 316,8 m2;
 - viršutinio asfalto sl. h = 4 cm SMA 11 S įrengimas - 277,2 m2;
 - viršutinio asfalto sl. h=4 cm MA 11 S įrengimas prie borto ir šalitilčio plokštės - 39,6 m2.</t>
  </si>
  <si>
    <t>Metalinių cinkuotų turėklų sekcijų montavimas ant statinio perdangos (22 vnt.):                                            
 - metalas S235 - 1439,19 kg;                           
 - cementinis skiedinys - 0,06 m3;                                                                                          
 - statramsčių galų dažymas - 1,32 m2.</t>
  </si>
  <si>
    <t xml:space="preserve">Metalinių vienpusių atitvarų montavimas ant statinio (80 m):
 - H2 W4, A klasė - 40 m;                                     
 - H2 W2, A klasė - 40 m.                                                                                               </t>
  </si>
  <si>
    <t>Gelžbetoninių surenkamų šlaitinių laiptų įrengimas (2 vnt.):
 - mineralinių medžiagų pagrindo sl. fr. 22/32 įrengimas h=20 cm po pamatų blokais  - 0,5 m3;
 - betoninių pamatų blokų (2 vnt.) įrengimas - 1,26 m3;
 - mineralinių medžiagų pagrindo sl. fr. 22/32 įrengimas h=20 cm po laiptasijoms - 9 m3;
 - betoninių laiptasijų (28 vnt.) montavimas - 4,92 m3;
 - betoninių laiptų pakopų (78 vnt.) montavimas - 2,34 m3.</t>
  </si>
  <si>
    <t>Cinkuotų metalinių šlaitinių laiptų turėklų montavimas (14 vnt.):
 - metalas S235 - 542,9 kg;
 - cementinis skiedinys - 0,09 m3;
 - statramsčių galų dažymas - 1,57 m2.</t>
  </si>
  <si>
    <t>Apsauginės cinkuotos pėsčiųjų tvorelės įrengimas ant betoninio pagrindo (22,8 m):
 - metalas S235 - 193,57 kg;
 - segmentas iš vamzdžių tarpatramiui - 8 vnt.;
 - 1750 mm statramsčiai iš metalinių vamzdžių - 10 vnt.;
 - betonas C20/25 - 0,6 m3;
 - statramsčių galų dažymas - 2,27 m2.</t>
  </si>
  <si>
    <t>Vandens pralaidos grioviuose įrengimas (2 vnt.):
 - mineralinių medžiagų pagrindo sl. įrengimas h=20 cm - 2 m3;
 - PVC Ø400 mm vamzdžio paklojimas - 8 m;
 - Ø400 mm vandens pralaidos antgalių įrengimas - 4 vnt.;
 - pralaidos užpylimas gerai drenuojančiu gruntu - 3 m3.</t>
  </si>
  <si>
    <t>Grunto kasimas prieš įrengiant rostverką</t>
  </si>
  <si>
    <t>Grunto pakrovimas ir išvežimas rangovo pasirinktu atstumu</t>
  </si>
  <si>
    <t>Gręžtinių polių įrengimas (36 vnt.):
 - betonas C30/37 XC2 F75 W4 - 5,4 m3;
 - armatūros gaminiai - 720 kg;
 - bendras ilgis ( L- 2,0 m, Ø - 0,3m) - 72 m.</t>
  </si>
  <si>
    <t>Skaldos 22/32 pagrindo h=20 cm įrengimas</t>
  </si>
  <si>
    <t>Rostverko betonavimas (18 vnt.):
 - betonas C35/45 XC4 XD3 XF4 F200 W4 - 3 m3;
 - armatūros gaminiai B500B - 126 kg;
 - plieninės įdėtinės detalės (inkariniai varžtai) (72 vnt.) - 288 kg.</t>
  </si>
  <si>
    <t>Atraminių pagalvių įrengimas po rėmų sumontavimo iš smulkiagrūdžio betono mišinio</t>
  </si>
  <si>
    <t>Pamatų užpylimas gerai drenuojančiu gruntu</t>
  </si>
  <si>
    <t>Stogo sijų tvirtinimas cinkuotas varžtais M16 L=150</t>
  </si>
  <si>
    <t>Stogo dangos iš prof.skardos įrengimas</t>
  </si>
  <si>
    <t>Apdaila. Stogo apskardinimas cinkuota skarda t=0,5 mm</t>
  </si>
  <si>
    <t>Lietvamzdžių D90 mm įrengimas</t>
  </si>
  <si>
    <t>Lietvamzdžių alkūnės d90 įrengimas</t>
  </si>
  <si>
    <t>Plieninių kolonų - rėmų 200x100x8 S355J2H padengtų apsauginėmis dangomis įrengimas (18 vnt.)</t>
  </si>
  <si>
    <t>Plieninių stogo sijų 200x100x8 S355J2H padengtų apsauginėmis dangomis įrengimas (27 vnt.)</t>
  </si>
  <si>
    <t>Lietaus vandens surinkimo latako 125mm  iš cinkuotos skardos t=0,5 mm įrengimas (63 m)</t>
  </si>
  <si>
    <t>1. Medžiagų kiekių žiniaraštis stoginei. Stoginės pamatai</t>
  </si>
  <si>
    <t>2. Medžiagų kiekių žiniaraštis stoginei. Stoginė. Konstrukcijos</t>
  </si>
  <si>
    <t>3. Medžiagų kiekių žiniaraštis pastatui. Pastato pamatai</t>
  </si>
  <si>
    <t>Gręžtinių polių įrengimas (37 vnt.):
 - betonas C30/37 XC2 F75 W4 - 7,8 m3;
 - armatūros gaminiai - 1250 kg;
 - bendras ilgis ( L- 3,0 m, Ø - 0,3m) - 111 m.</t>
  </si>
  <si>
    <t>Žvyro 0/16 pagrindo h=10 cm įrengimas</t>
  </si>
  <si>
    <t>Rostverko betonavimas (1 vnt.):
 - betonas C30/37 XC2 W4 F75 - 10,2 m3;
 - armatūros gaminiai B500B - 2530 kg;
 - PIR izoliacija - 12 m3.</t>
  </si>
  <si>
    <t>Pamatų užpylimas drenuojančiu gruntu</t>
  </si>
  <si>
    <t>4. Medžiagų kiekių žiniaraštis pastatui. Aptarnaujantis pastatas. Konstrukcijos</t>
  </si>
  <si>
    <t>Viensluoksnių sienų (5 vnt.) VS įrengimas (56,2 m2):
 - betonas C30/37 - 6,8 m3;
 - armatūra B500B - 800 kg;
 - plienas S355 - 80 kg.</t>
  </si>
  <si>
    <t>Trisluoksnių sienų (11 vnt.) 3LS įrengimas (148,2 m2):
 - betonas C30/37 (išorinis sl.) - 11,9 m3;
 - betonas C30/37 (vidinis sl.) - 13,9 m3;
 -termozioliacija PIR - 18 m3;
 - armatūra B500B - 2800 kg;
 - plienas S355 - 280 kg.</t>
  </si>
  <si>
    <t>Perdangos disko siūlų įrengimas (29,8 m2):
 - betonas C30/37 - 11,9 m3;
 - armatūra B500B - 150 kg.</t>
  </si>
  <si>
    <t>Perdangos plokščių (20 vnt.) PKE20 įrengimas (102 m2):
 - betonas C40/50.</t>
  </si>
  <si>
    <t>Parapeto apskardinimas, cinkuota, t=0.5mm</t>
  </si>
  <si>
    <t>Stiklo stogelio 1200x1000 įrengimas</t>
  </si>
  <si>
    <t>Stiklo stogelio 3700x1000 įrengimas</t>
  </si>
  <si>
    <t>Stiklo stogelio templės su tvirtinimais</t>
  </si>
  <si>
    <t>Grindų įrengimas pagal GR-1 detalę</t>
  </si>
  <si>
    <t>Stogo įrengimas pagal ST-1 detalę</t>
  </si>
  <si>
    <t>Lauko durų 90x218 įrengimas</t>
  </si>
  <si>
    <t>Lauko durų 100x218 įrengimas*</t>
  </si>
  <si>
    <t>Langų 50x50 įrengimas</t>
  </si>
  <si>
    <t>Lango ir durų perimetru klijuojama priešvėjinė ir drėgmei atspari plėvelė (23 vnt.)</t>
  </si>
  <si>
    <t>Vidaus angokraščių tinko remontas cemento-kalkių skiediniu, dažymas (23 vnt.)</t>
  </si>
  <si>
    <t>Lauko palangių įrengimas (3 vnt.)</t>
  </si>
  <si>
    <t>Vidaus palangių įrengimas (3 vnt.)</t>
  </si>
  <si>
    <t>5. Medžiagų kiekių žiniaraštis pastatui. Aptarnaujantis pastatas. Vidaus įrengimas</t>
  </si>
  <si>
    <t>Švediško tipo LMDP plokščių pertvarų įrengimas</t>
  </si>
  <si>
    <t>Švediško tipo LMDP plokščių vidaus durų 60x200 įrengimas</t>
  </si>
  <si>
    <t>Pakabinamų lubų įrengimas</t>
  </si>
  <si>
    <t>G/b sienų vidaus glaistymas/dažymas</t>
  </si>
  <si>
    <t>Vandens tūrinių šildytuvų 400l įrengimas</t>
  </si>
  <si>
    <t>Vandens tūrinių šildytuvų 100l įrengimas</t>
  </si>
  <si>
    <t>Veidrodžių virš kriauklių įrengimas</t>
  </si>
  <si>
    <t>Antivandalinių kriauklių įrengimas</t>
  </si>
  <si>
    <t>Antivandalinių unitazų įrengimas</t>
  </si>
  <si>
    <t>Unitazų žmonėms su negalia įrengimas*</t>
  </si>
  <si>
    <t>Antivandalinių pisuarų įrengimas</t>
  </si>
  <si>
    <t>Dušo kabinų įrengimas</t>
  </si>
  <si>
    <t>Dušo žmonėms su negalia įrengimas*</t>
  </si>
  <si>
    <t>Popierinių rankšluočių įrenginių įrengimas</t>
  </si>
  <si>
    <t>Aliarmo sistemos neįgaliųjų WC įrengimas*</t>
  </si>
  <si>
    <t>El. radiatorių 1200 W su termostatais įrengimas</t>
  </si>
  <si>
    <t>El. radiatorių 800 W su termostatais įrengimas</t>
  </si>
  <si>
    <t>El. radiatorių 600 W su termostatais įrengimas</t>
  </si>
  <si>
    <t>El. radiatorių 400 W su termostatais įrengimas</t>
  </si>
  <si>
    <t>LED šviestuvų 2x22w įrengimas</t>
  </si>
  <si>
    <t>El. ventiliatorių su atbuliniu vožtuvu įrengimas</t>
  </si>
  <si>
    <t>Vandens surinkimo trapų įrengimas</t>
  </si>
  <si>
    <t>Gipso kartono pertvarų t =100mm įrengimas pagal GP-1 detalę (51 m2):
 - garso izoliacija (51 m2) (akmens vatos) tarp gipso kartono plokščių - 5,1 m3.</t>
  </si>
  <si>
    <t>Pertvarų tarp pisuarų įrengimas (8 vnt.)</t>
  </si>
  <si>
    <t>1kV kabelis Cu 5x25</t>
  </si>
  <si>
    <t>1kV kabelis Al 4x120</t>
  </si>
  <si>
    <t>HDPE Ø160 vamzdis skirtas kloti atviru būdu</t>
  </si>
  <si>
    <t>Kabelio Cu-5x25 galinė mova su antgaliais</t>
  </si>
  <si>
    <t>Kabelio Al-4x120 galinė mova su antgaliais</t>
  </si>
  <si>
    <t>Įžeminimo komplektas R≤10Ω:
 - įžeminimo strypas ≥14,2mm 1,5m – 10 vnt.;
 - mova ≥14,2mm – 9 vnt.;
 - įkalimo galvutė ≥14,2mm – 1 vnt.;
 - kryžminė jungtis ≥14,2mm – 1 vnt.;
 - cinkuota juosta 25x4mm – 4m.</t>
  </si>
  <si>
    <t>Paskirstymo spinta PS-1 su visa įranga</t>
  </si>
  <si>
    <t>Esamos įkrovimo stotelės išmontavimas</t>
  </si>
  <si>
    <t>Įkrovimo stotelės montavimas</t>
  </si>
  <si>
    <t>Paskirstymo spintos montavimas</t>
  </si>
  <si>
    <t>Kabelio Cu 5x25mm² galinės movos su antgaliais montavimas</t>
  </si>
  <si>
    <t>Kabelio Al 4x120mm² galinės movos su antgaliais montavimas</t>
  </si>
  <si>
    <t>48 skaidulų ŠK, klojamas į polietileninį vamzdelį arba RKKS</t>
  </si>
  <si>
    <t>Slėginių kabelio apsaugos vamzdžių movos</t>
  </si>
  <si>
    <t>Kabelio apsauginis vamzdelis</t>
  </si>
  <si>
    <t>Įspėjamoji juosta</t>
  </si>
  <si>
    <t>Ryšių kanalizacijos šulinio montavimas</t>
  </si>
  <si>
    <t>Ryšių kanalizacijos šulinių mūrijimas iš blokelių</t>
  </si>
  <si>
    <t>48 skaidulų šviesolaidinio kabelio jungiamųjų movų montavimas, matuojant parametrus prieš montavimą ir sumontavus movą</t>
  </si>
  <si>
    <t>Varinis ryšių kabelis VMOHBU 100x2x0,6</t>
  </si>
  <si>
    <t>Varinis ryšių kabelis VMOHBU 50x2x0,6</t>
  </si>
  <si>
    <t>Varinis ryšių kabelis VMOHBU 30x2x0,8</t>
  </si>
  <si>
    <t>Varinis ryšių kabelis VMOHBU 10x2x0,6</t>
  </si>
  <si>
    <t>Varinis ryšių kabelis VMOHBU 10x2x0,5</t>
  </si>
  <si>
    <t>Varinis ryšių kabelis VMOHBU 3x2x0,5</t>
  </si>
  <si>
    <t>Varinis ryšių kabelis KSPP 1x4x1,2</t>
  </si>
  <si>
    <t>Varinis ryšių kabelis PRPPM 1x2x1,2</t>
  </si>
  <si>
    <t>Vamzdis skirtas kloti atviru būdu PVC/PE d 50 mm</t>
  </si>
  <si>
    <t>Vamzdis skirtas kloti atviru būdu PVC/PE d 110 mm</t>
  </si>
  <si>
    <t>Vamzdis skirtas kloti uždaru būdu PVC/PE d 50 mm</t>
  </si>
  <si>
    <t>Vamzdis skirtas kloti uždaru būdu PVC/PE d 110 mm</t>
  </si>
  <si>
    <t>Jungiamoji mova 1x2 kab.</t>
  </si>
  <si>
    <t>Signalinė juosta „Kabelis“</t>
  </si>
  <si>
    <t>Blokeliai šulinių mūrijimui. Ryšių kanalizacijos šuliniams įrengti</t>
  </si>
  <si>
    <t>Karštai cinkuota apšvietimo atrama su H=8m</t>
  </si>
  <si>
    <t>Šviestuvas LED 20W, 3100lm, 4000K, IP66</t>
  </si>
  <si>
    <t>Šviestuvas LED 100W, 14600lm, 4000K, IP66</t>
  </si>
  <si>
    <t>Šviestuvas LED 140W, 21560lm, 4000K, IP66</t>
  </si>
  <si>
    <t>Šviestuvas LED 190W, 28880lm, 4000K, IP66</t>
  </si>
  <si>
    <t>Prožektorius LED 600W</t>
  </si>
  <si>
    <t>Automatinis jungiklis 1F/1P/B/6A</t>
  </si>
  <si>
    <t>1kV kabelis Cu 5x10</t>
  </si>
  <si>
    <t>1kV kabelis Al 4x240</t>
  </si>
  <si>
    <t>1kV kabelis Cu 4x2.5 su PVC izoliacija ir apvalkalu</t>
  </si>
  <si>
    <t>Kabelio Al-4x240 galinė mova su antgaliais</t>
  </si>
  <si>
    <t>Įžeminimo komplektas R≤30Ω:
 - įžeminimo strypas ≥14,2mm 1,5m – 4 vnt.;
 - mova ≥14,2mm – 3 vnt.;
 - įkalimo galvutė ≥14,2mm – 1 vnt.;
 - kryžminė jungtis ≥14,2mm – 1 vnt.;
 - cinkuota juosta 25x4mm – 4m.</t>
  </si>
  <si>
    <t>Apšvietimo valdymo spinta AVS-3 su visa įranga</t>
  </si>
  <si>
    <t>Apšvietimo valdymo spinta AVS-4 su visa įranga</t>
  </si>
  <si>
    <t>Apšvietimo valdymo spinta AVS-5 su visa įranga</t>
  </si>
  <si>
    <t>Apšvietimo valdymo spinta AVS-6 su visa įranga</t>
  </si>
  <si>
    <t>Apšvietimo valdymo spinta AVS-7 su visa įranga</t>
  </si>
  <si>
    <t>Apšvietimo valdymo spinta AVS-8 su visa įranga</t>
  </si>
  <si>
    <t>Apšvietimo valdymo spinta AVS-9 su visa įranga</t>
  </si>
  <si>
    <t>Apšvietimo valdymo spinta AVS-10 su visa įranga</t>
  </si>
  <si>
    <t>Apšvietimo valdymo spinta AVS-11 su visa įranga</t>
  </si>
  <si>
    <t>Apšvietimo valdymo spinta AVS-12 su visa įranga</t>
  </si>
  <si>
    <t>Paskirstymo spinta PS-2 su visa įranga</t>
  </si>
  <si>
    <t>Paskirstymo spinta PS-3 su visa įranga</t>
  </si>
  <si>
    <t>Paskirstymo spinta PS-4 su visa įranga</t>
  </si>
  <si>
    <t>Paskirstymo spinta PS-5 su visa įranga</t>
  </si>
  <si>
    <t>Paskirstymo spinta PSS su visa įranga</t>
  </si>
  <si>
    <t>Kabelio Al 4x240mm² galinės movos su antgaliais montavimas</t>
  </si>
  <si>
    <t>3. Sunkvežimių aikštelės sanitarinių patalpos. Medžiagos ir įrenginiai</t>
  </si>
  <si>
    <t>Šviestuvas LED 2x22W, IP65</t>
  </si>
  <si>
    <t>Virštinkinis apšvietimo jungtukas 1 klavišo</t>
  </si>
  <si>
    <t>Virštinkinis kištukinis lizdas 230V, 16A, IP44</t>
  </si>
  <si>
    <t>5P kištukinis lizdas su blokavimu 400V, 32A</t>
  </si>
  <si>
    <t>1kV kabelis Cu 5x1,5 su PVC izoliacija ir apvalkalu</t>
  </si>
  <si>
    <t>1kV kabelis Cu 3x2,5 su PVC izoliacija ir apvalkalu</t>
  </si>
  <si>
    <t>1kV kabelis Cu 4x2,5 su PVC izoliacija ir apvalkalu</t>
  </si>
  <si>
    <t>1kV kabelis Cu 5x2,5 su PVC izoliacija ir apvalkalu</t>
  </si>
  <si>
    <t>1kV kabelis Cu 5x10 su PVC izoliacija ir apvalkalu</t>
  </si>
  <si>
    <t>PE Ø16 vamzdelis</t>
  </si>
  <si>
    <t>PE Ø20 vamzdelis</t>
  </si>
  <si>
    <t>Paskirstymo skydelis PS-6 su visa įranga</t>
  </si>
  <si>
    <t>Paskirstymo skydelis PS-7 su visa įranga</t>
  </si>
  <si>
    <t>4. Sunkvežimių aikštelės sanitarinių patalpos. Statybos ir montavimo darbai</t>
  </si>
  <si>
    <t>Apšvietimo jungiklio montavimas</t>
  </si>
  <si>
    <t>3f kištukinio lizdo montavimas</t>
  </si>
  <si>
    <t>1f kištukinio lizdo montavimas</t>
  </si>
  <si>
    <t>Kabelio iki 1kg/m montavimas vamzdyje</t>
  </si>
  <si>
    <t>Kabelio Cu 5x10mm² galinės movos su antgaliais montavimas</t>
  </si>
  <si>
    <t>5. 24 kV Sūdyvos vandenų KL montavimo darbų žiniaraštis. Montavimo darbai</t>
  </si>
  <si>
    <t>Tranšėjos kasimas/užpylimas mechanizuotai</t>
  </si>
  <si>
    <t>Vamzdžio iki D125mm paklojimas tranšėjoje</t>
  </si>
  <si>
    <t>Kabelio apsaugos vamzdžio D125mm tiesimas uždaru būdu</t>
  </si>
  <si>
    <t>24 kV kabelio bandymas</t>
  </si>
  <si>
    <t>24kV jungiamosios movos kabeliui su plastikine izoliacija ir 3x120AL gyslomis montavimas</t>
  </si>
  <si>
    <t>Kabelio galų iki 120 mm² vienoje fazėje prijungimas prie gnybtų</t>
  </si>
  <si>
    <t>Grunto išlyginimas</t>
  </si>
  <si>
    <t>Grunto tankinimas vibroplokštėmis</t>
  </si>
  <si>
    <t>Žolės užsėjimas</t>
  </si>
  <si>
    <t>Išpildomosios topografinės nuotraukos parengimas</t>
  </si>
  <si>
    <t>Projektuojamų kabelių 3x120 AL montavimas viso:
 - D125 vamzdyje</t>
  </si>
  <si>
    <t>6. 24 kV Sūdyvos vandenų KL montavimo darbų žiniaraštis. 24 kV KL medžiagos</t>
  </si>
  <si>
    <t>24 kV viengyslių ir trigyslių kabelių plastikine izoliacija jungiamosios movos:
Eksploatavimo sąlygos – žemėje;
Jungiamų kabelių konstrukcija, ekrano tipas ir galimas skerspjūvis mm² - Trigyslis kabelis su bendru išoriniu apvalkalu ir bendru vieliniu ekranu;
Jungiamų kabelių skerspjūvis mm² - 120 mm²;
Kabelių gyslų skerspjūvis – 120 mm².</t>
  </si>
  <si>
    <t>Atviru būdu žemėje klojami kabelių apsaugos vamzdžiai:
Išorinis vamzdžio skersmuo, mm - 125 mm.</t>
  </si>
  <si>
    <t>Signalinė kabelio juosta:
Juostos plotis – 100 mm.</t>
  </si>
  <si>
    <t>Uždaru būdu žemėje klojamų kabelių apsaugos vamzdžiai:
Vamzdžio išorinė sienelė – lygi;
Vamzdžių gabaritiniai matmenys (išorinis vamzdžio skersmuo, mm) – 125 mm.</t>
  </si>
  <si>
    <t>24 kV trigysliai kabeliai plastikine izoliacija, skirti kloti žemėje ir atvirame ore:
Kabelio gyslų skaičius ir skerspjūvio plotas – 3; 120 mm².</t>
  </si>
  <si>
    <t>1. Konstrukcijų ardymo darbai</t>
  </si>
  <si>
    <t>Esamų plieninių kolonų (vieneto svoris ~0,33 t) demontavimas kranais, pakrovimas ir transportavimas 5 km atstumu</t>
  </si>
  <si>
    <t>Grunto kasimas prieš ardant rostverką ir sandėliavimas vietoje</t>
  </si>
  <si>
    <t>Esamo gelžbetoninio rostverko ardymas, susidariusių atliekų (5,25 t) pakrovimas ir išvežimas 15 km atstumu</t>
  </si>
  <si>
    <t>Pamatų duobės užpylimas esamu grunto</t>
  </si>
  <si>
    <t>Esamo plieninių stogo rėmo (vieneto svoris ~0,35 t) demontavimas kranais, pakrovimas ir transportavimas rangovo pasirinktu atstumu</t>
  </si>
  <si>
    <t>2. Pamatų įrengimas</t>
  </si>
  <si>
    <t>Grunto pakrovimas ir išvežimas 15 km atstumu</t>
  </si>
  <si>
    <t>Gręžtinių polių įrengimas (4 vnt.):
 - betonas C30/37 XC2 W4 F75 - 2 m3;
 - armatūros gaminiai - 236 kg;
 - bendras ilgis ( L- 4,0 m, Ø - 0,4 m) - 16 m.</t>
  </si>
  <si>
    <t>Rostverko betonavimas (1 vnt.):
 - betonas C35/45 XC4 XD3 XF4 F200 W4 - 1,45 m3;
 - armatūros gaminiai B500B - 89 kg;
 - cinkuotas tvirtinimo detalių metalas - 35 kg.</t>
  </si>
  <si>
    <t>Atraminių pagalvių įrengimas po kolonų sumontavimo iš smulkiagrūdžio betono mišinio</t>
  </si>
  <si>
    <t>3. Stoginės įrengimas</t>
  </si>
  <si>
    <t>Esamų plieninių konstrukcijų antikorozinės dangos atstatymas nudažymas dažų danga C3 antikoroziškumo klasei</t>
  </si>
  <si>
    <t>Esamų plieninių kolonų (vieneto svoris ~0,33 t) montavimas kranais</t>
  </si>
  <si>
    <t>Esamo plieninių stogo rėmo (vieneto svoris ~0,35 t) montavimas kranais</t>
  </si>
  <si>
    <t>Stogo rėmo tvirtinimas cinkuotas varžtais M20 L=60 mm</t>
  </si>
  <si>
    <t>Stogo apskardinimo atstatymas cinkuota skarda t=0,5 mm</t>
  </si>
  <si>
    <t>Lietaus vandens surinkimo latako (0,9 m) iš cinkuotos skardos t=0,5 mm įrengimas</t>
  </si>
  <si>
    <t>Lietvamzdžių PE D50 mm įrengimas</t>
  </si>
  <si>
    <t>1. Griovimas</t>
  </si>
  <si>
    <t>Esamo grunto kasimas, pakrovimas į savivarčius, pervežimas iki 1 km atstumu ir suvertimas į krūvas</t>
  </si>
  <si>
    <t>Mišrių statybinių ir griovimo atliekų pakrovimas ir išvežimas</t>
  </si>
  <si>
    <t>Betoninių ir gelžbetoninių konstrukcijų ardymas, pakrovimas ir išvežimas (914,4 m3)</t>
  </si>
  <si>
    <t>Statinių sienų iš plytų ardymas, pakrovimas ir išvežimas (222,5 m3)</t>
  </si>
  <si>
    <t>Stiklinių statinių elementų demontavimas, pakrovimas ir išvežimas (2 m3)</t>
  </si>
  <si>
    <t>Medinių konstrukcijų demontavimas, pakrovimas ir išvežimas (655,7 m3)</t>
  </si>
  <si>
    <t>Šilumos izoliacijos medžiagų demontavimas, pakrovimas ir išvežimas</t>
  </si>
  <si>
    <t>Stogo dangos (asbestinis šiferis) demontavimas, pakrovimas ir išvežimas (1214,2 m2)</t>
  </si>
  <si>
    <t>Bituminių dangų demontavimas, pakrovimas ir išvežimas (32 m2)</t>
  </si>
  <si>
    <t>Stogo dangos (čerpės) demontavimas, pakrovimas ir išvežimas (4,28 m2)</t>
  </si>
  <si>
    <t>Hidroizoliacijos sl. išardymas, pakrovimas ir išvežimas (166,7 m2)</t>
  </si>
  <si>
    <t>Metalinių elementų išardymas (pristatoma į sandėliavimo vietą)</t>
  </si>
  <si>
    <t>Asfaltbetonio dangos h=10 cm frezavimas (grįžtamosios medžiagos) (2260,8 m2)</t>
  </si>
  <si>
    <t>Grunto kasimas sąvartoje, pakrovimas į savivarčius, atvežimas rangovo pasirinktu atstumu, paskleidimas ir sutankinimas (duobėms likusioms po ardymo darbų)</t>
  </si>
  <si>
    <t>Grįžtamosios medžiagos (frezuotas asfaltas, kuris atitenka rangovui) įkainis 5,99 Eur/t (sąmatoje įvertinamas su minuso ženklu) (226 m3)</t>
  </si>
  <si>
    <t>ELEKTROTECHNINĖ DALIS. KOMERCINIŲ APSKAITOS SPINTŲ ĮRENGIMAS. PRIJUNGIMO SĄLYGŲ NR. TER22-D6957*</t>
  </si>
  <si>
    <t>Augalinio sl. h-20 cm nukasimas, nustumiant buldozeriu Rangovo pasirinktu atstumu ir sandėliavimas vietoje</t>
  </si>
  <si>
    <t>Statybvietės įrengimas ir išardymas (įtraukiama į statybvietės paruošimo darbus)</t>
  </si>
  <si>
    <t>Metalinės sienutės įrengimas (91,8 m):
 - metalinės sienutės įlaidų ilgis L-12,0 m (grįžtamosios medžiagos), S355 - 153,3 t;
 - profilių metalas inkaravimui (grįžtamosios medžiagos) - 25,3 t;
 - tvirtinimo detalės - 106 kg.</t>
  </si>
  <si>
    <t>Gruntinių inkarų įrengimas (47 vnt.):
 - skylių Ø60 mm L=2 cm gręžimas spraustasienėje (inkariniems strypams ir injekciniems inkarams) - 47 vnt.
 - D32 inkarai L=15 m - 705 m;
 - cementinio skiedinio injektavimas į gruntinius inkarus - 23 m3.</t>
  </si>
  <si>
    <t>Grunto kasimas, pakrovimas į savivarčius, pervežimas Rangovo pasirinktu atstumu ir suvertimas į krūvas (susisiekimo dalyje gruntas iškastų durpynų užpylimui)</t>
  </si>
  <si>
    <t>Laikinų HDPE d1,0 m vamzdžių įrengimas upės vandeniui praleisti (grįžtamosios medžiagos)</t>
  </si>
  <si>
    <t>Smėlio maišų įrengimas upės vagos užtvėrimui</t>
  </si>
  <si>
    <t>Vandens pumpavimas iš pamatų duobės</t>
  </si>
  <si>
    <t>val.</t>
  </si>
  <si>
    <t>Gelžbetoninių pralaidos sparninių blokų išardymas</t>
  </si>
  <si>
    <t>Bituminės dvisluoksnės hidroizoliacijos išardymas</t>
  </si>
  <si>
    <t>Betoninių pamatų išardymas</t>
  </si>
  <si>
    <t>Gelžbetoninių pralaidos segmentų išmontavimas kranu, kai vieneto masė iki 6 t (57 vnt.)</t>
  </si>
  <si>
    <t>Statybinio laužo pakrovimas ir išvežimas rangovo pasirinktu atstumu:
 - gelžbetonis ir betonas - 790 t;
 - bituminė hidroizoliacija - 2 t.</t>
  </si>
  <si>
    <t>3. Pralaidos konstrukcijų įrengimas</t>
  </si>
  <si>
    <t>Grunto kasimas pralaidos pagrindui, įtekėjimo ir ištekėjimo antgaliams įrengti ir išvežimas rangovo pasirinktu atstumu</t>
  </si>
  <si>
    <t>Pralaidos pagrindo įrengimas:
 - mineralinių medž. 16/32 pagrindo sl. įrengimas h=10 cm - 2,2 m3;
 - neaustinės geotekstilės klojimas - 218 m2;
 - geomembranos klojimas - 104 m2;
 - pagrindo prizmių iš gerai drenuojančio grunto įrengimas ir sutankinimas - 35 m3;
 - pagrindo hvid=65 cm iš smėlio-žvyro mišinio įrengimas ir sutankinimas - 365 m3.</t>
  </si>
  <si>
    <t>Gelžbetoninio pamato montavimas (vieneto svoris – 6 t) (2 vnt.):
 - betonas C30/37 XC4 XF4 W6</t>
  </si>
  <si>
    <t>Monolitinio borto ties pralaidos galais betonavimas:                         
 - betonas C30/37 XC4 XF4 W6 - 0,7 m3;
 - armatūros gaminiai - 4,3 kg.</t>
  </si>
  <si>
    <t>Betoninių paviršių, besiliečiančių su gruntu, nuplovimas aukšto slėgio vandens srove</t>
  </si>
  <si>
    <t>Metalinio gofruoto vamzdžio apgaubimas geotekstile</t>
  </si>
  <si>
    <t>Metalinio gofruoto 4,34/2,72 m vamzdžio surinkimas iš lakštų ir montavimas naudojant kraną (1138 m2)</t>
  </si>
  <si>
    <t>Metalinio gofruoto vamzdžio užpylimas pasluoksniui drenuojančiu gruntu ir sutankinimas h=15-30 cm (7305 m3):
 - grunto sutankinimas rankiniu būdu - 679 m3;
 - grunto sutankinimas mechanizuotai - 6626 m3.</t>
  </si>
  <si>
    <t>4. Sankasos šlaitų bei įtekėjimo ir ištekėjimo antgalių tvirtinimo įrengimas</t>
  </si>
  <si>
    <t>Sankasos ir upės vagos šlaitų planiravimas</t>
  </si>
  <si>
    <t>Šlaitų tvirtinimo plokščių atraminių blokų 40x50 cm, L=200 cm montavimas ant mineralinių medžiagų pagrindo (60 m):
 - mineralinių medžiagų pagrindo sl. įrengimas h=15 cm</t>
  </si>
  <si>
    <t>Šlaitų tvirtinimas ties pralaidos įtekėjimu:
 - mineralinių medžiagų pagrindo sl. įrengimas h=10 cm - 11,8 m3;
 - šlaitų tvirtinimo plokščių 49x49x8 cm įrengimas - 118 m2.</t>
  </si>
  <si>
    <t>Šlaitų tvirtinimas ties pralaidos ištekėjimu:
 - mineralinių medžiagų pagrindo sl. įrengimas h=10 cm - 12,7 m3;
 - betoninių C30/37 XF4 monolitinių plokščių h=12 cm betonavimas - 127 m2;
 - armatūros gaminiai - 380 kg;
 - antiseptikuoti mediniai tašeliai - 0,1 m3.</t>
  </si>
  <si>
    <t>Griovio dugno tvirtinimas ties pralaidos įtekėjimu ir ištekėjimu:
 - mineralinių medžiagų pagrindo sl. įrengimas h=15 cm - 6,9 m3;
 -betoninių monolitinių plokščių h=15 cm įrengimas - 10,35 m3;
 - armatūros gaminiai - 207 kg;
 - antiseptikuoti mediniai tašeliai - 0,08 m3;
 - mineralinių medžiagų sluoksnio h=15 cm įrengimas už dugno plokščių - 0,9 m3.</t>
  </si>
  <si>
    <t>Upės vagos griovių šlaitų kasimas suvedimui su esamais šlaitais</t>
  </si>
  <si>
    <t>Šlaitų tvirtinimas esamo juodžemio sl. apsėjant žole hvid=10 cm (365 m2)</t>
  </si>
  <si>
    <t>5. Baigiamieji darbai</t>
  </si>
  <si>
    <t>HDPE vamzdžių išmontavimas</t>
  </si>
  <si>
    <t>Smėlio maišų išardymas, pakrovimas ir išvežimas rangovo pasirinktu atstumu</t>
  </si>
  <si>
    <t>Laikinos atraminės sienos metalinių įlaidų ištraukimas ir plieninių profilių išmontavimas (grįžtamosios medžiagos)</t>
  </si>
  <si>
    <t>Laikinos atraminės sienos metalinių elementų ardymas</t>
  </si>
  <si>
    <t>Gruntinių inkarų cementinio skiedinio ardymas</t>
  </si>
  <si>
    <t>Statybinio laužo pakrovimas ir išvežimas rangovo pasirinktu atstumu:
 - betonas - 55 t;
 - metalas - 3,2 t.</t>
  </si>
  <si>
    <t xml:space="preserve">Likusio juodžemio paskleidimas vietoje buldozeriu </t>
  </si>
  <si>
    <t>Likusių žemės plotų atstatymas užpilant esamą juodžemį h=10 cm ir apsėjant žole (140 m2)</t>
  </si>
  <si>
    <t>Gręžtinių  bandomųjų polių įrengimas (2 vnt.):
 - betonas C30/37 (su priedais) - 7,2 m3;
 - armatūros gaminiai - 470 kg;
 - bendras ilgis - 24 m</t>
  </si>
  <si>
    <t>Statinio metalinių turėklų išardymas (pristatoma į sandėliavimo vietą) (48 vnt.)</t>
  </si>
  <si>
    <t xml:space="preserve"> Metalinių atitvarų ant stainio ir statinio statinio prieigose išardymas (pristatoma į sandėliavimo vietą) (74,48 m)</t>
  </si>
  <si>
    <t>Monolitinių šalitilčių išardymas</t>
  </si>
  <si>
    <t>Šalitilčio ir skiriamosios juostos plokščių demontavimas (18 vnt.)</t>
  </si>
  <si>
    <t>Monolitinės perdangos išardymas</t>
  </si>
  <si>
    <t>Kelio dangos virš pereinamųjų plokščių ardymas:
 - asfaltbetonio dangos h=10 cm frezavimas (grįžtamosios medžiagos) - 229 m2;
 - hidroizoliacijos sl. išardymas h=1 cm - 293 m2;
 - išlyginamojo asfaltbetonio sl. h=4..16 cm ir  h=8 cm išardymas (grįžtamosios medžiagos) - 22 m3;
 - skaldos virš pereinamųjų plokščių h=8..26 cm išardymas (grįžtamosios medžiagos) - 27 m3;
 - išlyginamojo betono sl. h=2 cm išardymas (293 m2) - 5,9 m3.</t>
  </si>
  <si>
    <t>Dolomitinės skaldos, permerktos bitumu h-15 cm po šalitilčiais, demontavimas, pakrovimas ir išvežimas</t>
  </si>
  <si>
    <t>Pereinamųjų plokščių demontavimas (64 vnt.)</t>
  </si>
  <si>
    <t>Kelio dangos už pereinamųjų plokščių ardymas (88 m2):
 - asfaltbetonio dangos h=10 cm frezavimas (grįžtamosios medžiagos) - 88 m2;
 - mineralinių medžiagų ardymas pakrovimas ir išvežimas Rangovo pasirinktu atstumu - 92,4 m3.</t>
  </si>
  <si>
    <t>Gulekšnių demontavimas (8 vnt.)</t>
  </si>
  <si>
    <t>Gelžbetoninių vandens surinkimo šulinių ir vandens slopintuvų statinio prieigose išardymas (2 vnt.):
 - gelžbetonis - 1,58 m3;
 - metalinės grotelės (pristatoma į sandėliavimo vietą) - 98 kg;
 - šlaitiniai PVC vamzdžiai - 13 m.</t>
  </si>
  <si>
    <t>Kūgių tvirtinimo bet. plytelėmis po statiniu demontavimas (350 m2):
 -plytelių betonas - 29,4 m3;
 - žvyro sl. h=10 cm kasimas (grįžtamosios medžiagos) - 35 m3.</t>
  </si>
  <si>
    <t>Šlaitų atraminių blokų demontavimas (65 vnt.):
 - gelžbetonis - 25,9 m3;
 - žvyro sl. h=10 cm kasimas (grįžtamosios medžiagos) - 28 m3.</t>
  </si>
  <si>
    <t>Tako po viaduku išardymas (44 m):
 - gelžbetonis - 4,12 m3;
 - žvyro sl. kasimas (grįžtamosios medžiagos) - 6,63 m3;
 - plytelių betonas - 1,22 m3;
 - metalinių turėklų išardymas (pristatoma į sandėliavimo vietą) - 853 kg.</t>
  </si>
  <si>
    <t>Statybinių atliekų pakrovimas išvežimas utilizavimui:
 - hidroizoliacija - 1,7 t;
 - gelžbetonis ir betonas (632,66 m3) - 1581,65 t.</t>
  </si>
  <si>
    <t>Grįžtamosios medžiagos (frezuotas asfaltas, kuris atitenka rangovui) įkainis 5,99 Eur/t (sąmatoje įvertinamas su minuso ženklu) (110,9 m3)</t>
  </si>
  <si>
    <t xml:space="preserve">Gręžtinių polių įrengimas (63 vnt.):
 - betonas C30/37 (su priedais)  - 95,13 m3;                                                     
 - armatūros gaminiai - 14805 kg;                                               
 - bendras ilgis ( L- 12,0 m, Ø - 0,4 m) - 756 m.                             </t>
  </si>
  <si>
    <t>Mineralinių medžiagų mišinio 22/45 pagrindo sl. h= 25 cm įrengimas porostverkais</t>
  </si>
  <si>
    <t>Krantinės atramos betonavimas (2 vnt.):
 - betonas C35/45 (su priedais) - 265,5 m3;
 - betonas pagalvių C35/45 (su priedais) - 3,64 m3;                                         
 - armatūros gaminiai  - 51376 kg;
 - įdėtinių detalių metalas - 105,6 kg;
 - apsauginio vamzdžio įrengimas (13,3 m) - 392,57 kg.</t>
  </si>
  <si>
    <t>Temperatūrinės siūlės krantinėje atramoje įrengimas (8,2 m):
 - PVC vamzdis L-300 mm, Ø- 30 mm - 80 vnt.</t>
  </si>
  <si>
    <t>Krantinėse atramose PVC vamzdžio hidroizoliavimas:
 - hidroizoliacinis sluoksnis - 0,04 m3;
 - hidroizoliacinis mišinys - 0,12 m3.</t>
  </si>
  <si>
    <t xml:space="preserve">Sankasos įrengimas iš gerai drenuojančio grunto po ir už atramos, sutankinant pasluoksniui (iki darbų zonos pradžios/pabaigos)                                                          </t>
  </si>
  <si>
    <t xml:space="preserve"> Gulekšnių sumonolitinimas tarpusavyje:       
 - betonas C30/37 (su priedais)                                                                                  </t>
  </si>
  <si>
    <t xml:space="preserve">Gulekšnių montavimas (12 vnt.):
 - betonas C30/37 (su priedais)                                                                                  </t>
  </si>
  <si>
    <t xml:space="preserve">Pereinamųjų plokščių montavimas (50 vnt.):
 - betonas C30/37 (su priedais)         </t>
  </si>
  <si>
    <t>Pereinamųjų plokščių betonavimas tarpusavyje:
 - betonas C30/37 (su priedais) - 4,8 m3;
 - armatūros gaminiai - 104,64 kg.</t>
  </si>
  <si>
    <t>Armuoto betono sl. h = 15 cm tarpuose tarp pereinamųjų  plokščių ir krantinių atramų sparnų įrengimas (31 m2):
 - betonas C30/37 (su priedais)  - 4,66 m3;
 - armatūros gaminiai  - 370 kg.</t>
  </si>
  <si>
    <t xml:space="preserve">Išlyginamojo betono sl. hvid = 4 cm įrengimas ant pereinamųjų plokščių ir armuoto betono sl. (322 m2):
 - betonas C25/30 (su priedais)                                                                                  </t>
  </si>
  <si>
    <t xml:space="preserve">Išlyginamojo betono sl. armuoto betono sl. ir galinės sienutės viršaus valymas aukšto slėgio vandens srove                        </t>
  </si>
  <si>
    <t xml:space="preserve">Dvisluoksnės prilydomosios hidroizoliacijos įrengimas ant pereinamųjų plokščių, armuoto betono sl. ir galinės sienutės viršaus     </t>
  </si>
  <si>
    <t>Kelio dangos įrengimas virš pereinamųjų plokščių:                                                               
 - asfalto prizmės gruntavimas bitumine emulsija - 311 m2;                    
 - asfalto pagrindo sl. h=15 cm AC 22 PS įrengimas - 53 m2;                                 
 - asfalto pagrindo sl. gruntavimas bitumine emulsija - 53 m2;
 - asfalto apatinis sl. h=9 cm AC 16 AS įrengimas - 209 m2;                                                
 - asfalto apatinio sl. gruntavimas bitumine emulsija - 209 m2;
 - asfalto viršutinio sl. h=3 cm SMA 8 S įrengimas - 306 m2.</t>
  </si>
  <si>
    <t xml:space="preserve">Apsauginio šalčiui atsparaus sl. h=38 cm įrengimas                                                               </t>
  </si>
  <si>
    <t>Metalinių pastolių įrengimas statinio perdangai sumontuoti ir išardymas (medžiagos grįžtamosios):
 - įvairus metalas - 20 t;
 - mediena - 10 m3.</t>
  </si>
  <si>
    <t>Statinio perdangos sijų montavimas projektinėje padėtyje (25 vnt.)
 - betonas C40/50 (su priedais)</t>
  </si>
  <si>
    <t xml:space="preserve"> Perdangos sijų galų (skersinių sijų) sumonolitinimas:
 - betonas C40/50 (su priedais) - 19,94 m3;
 - armatūros gaminiai - 4896,4 kg;
 - epoksido pagrindo klijai - 119,8 kg;
 - armatūros sujungimas loveline jungtimi - 48 vnt.</t>
  </si>
  <si>
    <t>Tarpų tarp sijų lentynų sumonolitinimas
 - betonas C40/50 (su priedais) - 36,33 m3;
 - armatūros gaminiai - 6718,5 kg.</t>
  </si>
  <si>
    <t>Turėklų ir atitvarų bortų montavimas (10 vnt.)
 - betonas C35/45 (su priedais)</t>
  </si>
  <si>
    <t>Turėklinių bortų betonavimas (2 vnt.):
 - betonas C35/45 (su priedais) - 12,53 m3;
 - armatūros gaminiai - 1743,5 kg;
 - įdėtinės detalės - 132 kg.</t>
  </si>
  <si>
    <t>Įpjovos turėkliniuose bortuose užtaisymas vandeniui nelaidžia elastinga mastika</t>
  </si>
  <si>
    <t>Išlyginamojo betono sl. hvid=4,7 cm įrengimas:                                                                   
 - betonas C25/30 (su priedais)</t>
  </si>
  <si>
    <t>Vienprofilinių deformacinių pjūvių įrengimas (62,6 m):
 - betonas C35/45 (su priedais) - 11,53 m3;
 - armatūros gaminiai - 1697,9 kg;
 - rifliuoti aliuminio lakštai t=3 mm - 71,14 kg;
 - skardos lakštai t=1 mm - 46,02 kg;
 - guminė tarpinė - 112 vnt.
 - tvirtinimo detalių metalas - 9,86 kg.</t>
  </si>
  <si>
    <t xml:space="preserve">Lietaus vandens nuleidimo šulinėlių įrengimas ant statinio (6 vnt.):                                                      
 - vertikalių skylių Ø170 mm L=250 mm gręžimas - 6 vnt.;                                                                  
 - vamzdžio Ø160 mm įrengimas - 2 m;                                                                       
 - vamzdžio Ø200 mm įrengimas - 36 m;                                                                                
 - trišakio Ø200/160 mm įrengimas - 6 vnt.;
 - trišakio Ø200 mm įrengimas - 2 vnt.;                                                             
 - pereinamosios movos įrengimas - 2 vnt.;                                                                             
 - Ø200 aklė vamzdžio galui - 4 vnt.                                                                              </t>
  </si>
  <si>
    <t>Drenažinių šulinių po danga įrengimas (4 vnt.):
 - vertikalių skylių Ø80 mm L=250 mm gręžimas - 4 vnt.;
 - PVC Ø70 mm L=1000 mm antgalių įrengimas - 4 vnt.</t>
  </si>
  <si>
    <t>Polimerinių linijinių latakų ant skiedinio įrengimas (38 m):
 - reviziniai elementai (1 m ilgio) - 6 vnt.;
 - latako elementai (1 m ilgio) - 32 vnt.;
 - galinė sienutė - 4 vnt.</t>
  </si>
  <si>
    <t>Monolitinio ruožo latako inkaravimui įrengimas:
 - betonas C35/45 (su priedais) - 4,67 m3;
 - armatūros gaminiai - 352,6 kg.</t>
  </si>
  <si>
    <t>Monolitinių ruožų įpjovimas 1 cm gyliu perimetru</t>
  </si>
  <si>
    <t>Įpjovos ruožose užtaisymas vandeniui nelaidžia elastinga mastika</t>
  </si>
  <si>
    <t>Armuoto išlyginamojo sl. po šalitilčio plokštėmis, ties krantinėmis atramomis įrengimas:
 - betonas C25/30 (su priedais) - 6,3 m3;                                                                                 
 - armatūros gaminiai - 370 kg.</t>
  </si>
  <si>
    <t>Dvisluoksnės asfalto dangos įrengimas ant statinio h=8 cm:
 - apsauginio asfalto sl. gruntavimas bitumine emulsija - 477,2 m2;
 - apatinio asfalto sl. h = 4 cm AC 16 AS įrengimas - 477,2 m2;
 - asfalto pagrindo sl. gruntavimas bitumine emulsija - 477,2 m2;
 - viršutinio asfalto sl. h = 4 cm SMA 11 S įrengimas - 477,2 m2.</t>
  </si>
  <si>
    <t>Vertikalių skylių gręžimas į parapetinius bortus turėklų tvirtinimui:
 - skylių gręžimas Ø14 mm L=140 mm - 32 vnt.;
 - klijai epoksido pagrindu - 0,4 kg;
 - inkariniai sriegti strypai M12 (su veržle ir poveržle) L=150 mm - 32 vnt.</t>
  </si>
  <si>
    <t>Metalinių cinkuotų turėklų sekcijų montavimas ant karantinės atramos tarp statinių (4 vnt.):
 - metalas S235 - 268,92 kg;
 - cementinis skiedinys - 0,02 m3;
 - statramsčių galų dažymas - 0,24 m2.</t>
  </si>
  <si>
    <t>Metalinių vienpusių atitvarų montavimas ant statinio (128 m):                                                            
 - H2 W3, A klasė - 64 m;                                       
 - H2 W2, A klasė - 64 m.</t>
  </si>
  <si>
    <t>4.35</t>
  </si>
  <si>
    <t>4.36</t>
  </si>
  <si>
    <t>4.37</t>
  </si>
  <si>
    <t>4.38</t>
  </si>
  <si>
    <t>4.39</t>
  </si>
  <si>
    <t>4.40</t>
  </si>
  <si>
    <t>4.41</t>
  </si>
  <si>
    <t>4.42</t>
  </si>
  <si>
    <t>5. Atraminių sienų įrengimas</t>
  </si>
  <si>
    <t>Grunto kasimas prieš įrengiant atramines sienas, pakrovimas į savivarčius, pervežimas Rangovo pasirinktu atstumu ir suvertimas į krūvas (susisiekimo dalyje gruntas iškastų durpynų užpylimui)</t>
  </si>
  <si>
    <t>Gręžtinių polių įrengimas ties atramine siena Nr. 1 MGP-3 (64 vnt.):
 - betonas C30/37 (su priedais) - 40,32 m3;
 - armatūros gaminiai - 7296 kg;
 - bendras ilgis ( L- 5,0 m, Ø - 0,4 m) - 320 m.</t>
  </si>
  <si>
    <t>Gręžtinių polių įrengimas ties atramine siena Nr. 2 MGP-2 (39 vnt.):
 - betonas C30/37 (su priedais) - 19,89 m3;
 - armatūros gaminiai - 3627 kg;
 - bendras ilgis ( L- 4,0 m, Ø - 0,4 m) - 156 m.</t>
  </si>
  <si>
    <t xml:space="preserve">Gruntinio pagrindo planiravimas prieš įrengiant atramines sienas                          </t>
  </si>
  <si>
    <t xml:space="preserve">Mineralinių medžiagų mišinio 22/45 pagrindo sl. h= 20 cm įrengimas po  atraminės sienos rostverku                                 </t>
  </si>
  <si>
    <t>Paruošiamojo betono sl. h=8 cm įrengimas prieš įrengiant rostverkus (101 m2):                         
-betonas C12/15</t>
  </si>
  <si>
    <t>Atraminės sienos Nr. 1 betonavimas:
 - betonas C35/45 (su priedais) - 119,57 m3;
 - armatūros gaminiai - 18781 kg.</t>
  </si>
  <si>
    <t>Atraminės sienos Nr. 2 betonavimas:
 - betonas C35/45 (su priedais) - 104,77 m3;
 - armatūros gaminiai - 16190,8 kg.</t>
  </si>
  <si>
    <t>Temperatūrinės siūlės įrengimas</t>
  </si>
  <si>
    <t xml:space="preserve">Atraminių sienų užpylimas gerai drenuojančiu gruntu sutankinant rankiniu būdu                      </t>
  </si>
  <si>
    <t>Drenažinio vamzdžio su geotekstilės filtru įrengimas už atraminių sienų užpiltas skaldele fr. 11/16 (139 m):
 - drenažinis vamzdis Ø113/128 mm - 139 m;
 - drenažo žiočių įrengimas - 4 vnt.</t>
  </si>
  <si>
    <t>Vertikalių skylių gręžimas į parapetinius bortus turėklų tvirtinimui:
 - skylių gręžimas Ø14 mm L=140 mm - 264 vnt.;
 - klijai epoksido pagrindu - 2,7 kg;
 - inkariniai sriegti strypai M12 (su veržle ir poveržle) L=150 mm - 264 vnt.</t>
  </si>
  <si>
    <t>Plieninių cinkuotų turėklų sekcijų ant parapetinių blokų montavimas (33 vnt.):
 - metalas S235 - 2783,64 kg;
 - statramsčių galų dažymas - 4,3 m.</t>
  </si>
  <si>
    <t xml:space="preserve">Fasadinių atraminių sienų paviršių valymas aukšto slėgio vandens srove </t>
  </si>
  <si>
    <t xml:space="preserve">Fasadinių atraminių sienų paviršių gruntavimas ir padengimas hidrofobizuojančia danga        </t>
  </si>
  <si>
    <t>5. Atraminių sienų įrengimas. Dviračių tako konstrukcijos įrengimas</t>
  </si>
  <si>
    <t xml:space="preserve">Asfalto pagrindo-dangos sl. h=8 cm AC 16 PD įrengimas  </t>
  </si>
  <si>
    <t xml:space="preserve">Skaldos pagrindo sl. h=20 cm iš nesurišto mišinio įrengimas                                                                   </t>
  </si>
  <si>
    <t xml:space="preserve">Šalčiui nejautraus sl. h=27 cm įrengimas                                                               </t>
  </si>
  <si>
    <t>Surenkamų betoninių vandens nuvedimo latakų (298x198x100 mm±2mm) įrengimas</t>
  </si>
  <si>
    <t xml:space="preserve">Kelkraščių ties triukšmo užtvaromis įrengimas iš asfalto dangos:
 - skaldos pagrindo sl. h=15 cm iš nesurišto mišinio įrengimas - 82 m2;                          
 - asfalto pagrindo-dangos sl. h=6 cm AC 16 PD įrengimas - 82 m2. </t>
  </si>
  <si>
    <t>Gelžbetoninių surenkamų šlaitinių laiptų įrengimas (2 vnt.):
 - mineralinių medžiagų pagrindo sl. fr. 22/32 įrengimas h=20 cm po pamatų blokais  - 0,5 m3;
 - betoninių pamatų blokų (2 vnt.) įrengimas - 1,26 m3;
 - mineralinių medžiagų pagrindo sl. fr. 22/32 įrengimas h=20 cm po laiptasijoms - 5 m3;
 - betoninių laiptasijų (16 vnt.) montavimas - 2,84 m3;
 - betoninių laiptų pakopų (45 vnt.) montavimas - 1,35 m3.</t>
  </si>
  <si>
    <t>Cinkuotų metalinių šlaitinių laiptų turėklų montavimas (8 vnt.):
 - metalas S235 - 311,93 kg;
 - cementinis skiedinys - 0,05 m3;
 - statramsčių galų dažymas - 0,9 m2.</t>
  </si>
  <si>
    <t>Šlaito tvirtinimo įrengimas (108 m2):
 - skaldos pagrindo sl. h=15 cm įrengimas - 17 m3;
 - šlaitų tvirtinimo pl. 49x49x8 cm įrengimas - 108 m2.</t>
  </si>
  <si>
    <t>Šlaito sutvirtinimas akmenų mėtiniu (1,1 m2):
 - akmenys Ø 15–20 cm - 0,22 m3;
 - betonas C20/25 h–10 cm - 0,11 m3.</t>
  </si>
  <si>
    <t>Vandens pralaidos grioviuose įrengimas:
 - mineralinių medžiagų pagrindo sl. įrengimas h=20 cm - 0,6 m3;
 - PVC Ø400 mm vamzdžio paklojimas - 3,6 m;
 - Ø400 mm vandens pralaidos antgalių įrengimas - 2 vnt.;
 - pralaidos užpylimas gerai drenuojančiu gruntu - 2 m3.</t>
  </si>
  <si>
    <t>Augalinio sl. h-25 cm nukasimas, nustumiant buldozeriu sandėliavimas vietoje</t>
  </si>
  <si>
    <t>Gręžtinių Ø 0,8 m bandomųjų polių įrengimas (2 vnt.):
 - betonas C30/37 (su priedais) - 6,52 m3;
 - armatūros gaminiai - 354 kg;
 - bendras ilgis - 13 m.</t>
  </si>
  <si>
    <t>Metalinės sienutės iš įlaidų įrengimas ir ištraukimas (grįžtamosios medžiagos) (145848 kg):
 - metalinės sienutės įlaidų ilgis L-12,0 m (sienutės ilgis 33 m) - 46728 kg;
 - metalinės sienutės įlaidų ilgis L-11,0 m (sienutės ilgis 8,25 m) - 10708,5 kg;
 - metalinės sienutės įlaidų ilgis L-9,0 m (sienutės ilgis 76,5 m) - 81243 kg;
 - metalinės sienutės įlaidų ilgis L-7,0 m (sienutės ilgis 2,25 m) - 1858,5 kg;
 - metalinės sienutės įlaidų ilgis L-3,0 m (sienutės ilgis 15 m) - 5310 kg;
 - papildomas metalas - 314 kg.</t>
  </si>
  <si>
    <t>Inkarų gręžimas į gruntą KLEMM tipo gręžimo agregatu (ir išardymas) (380,4 m):
 - 30/14 inkaras L=5.8..14.00 m - 30 vnt.;
 - jungiamoji mova - 30 vnt.;
 - šešiakampė veržlė - 30 vnt.;
 - papildomas metalas - 1428 kg.</t>
  </si>
  <si>
    <t>2. Tunelinės konstrukcijos magistraliniame ir jungiamajame kelyje įrengimas</t>
  </si>
  <si>
    <t>Gręžtinių polių įrengimas (104 vnt.):
 - betonas C30/37 (su priedais) - 339,04 m3;
 - armatūros gaminiai - 18408 kg;
 - bendras ilgis (L - 6,5 m, Ø - 0,8 m) - 676 m.</t>
  </si>
  <si>
    <t xml:space="preserve">Mineralinių medžiagų mišinio 22/45 pagrindo sl. h=20 cm įrengimas po rostverku                            </t>
  </si>
  <si>
    <t>Paruošiamojo betono sl. h=8 cm įrengimas prieš įrengiant rostverkus (477 m2):
 - betonas C12/15 - 38,2 m3.</t>
  </si>
  <si>
    <t>Statinio sienų montavimas projektinėje padėtyje (66 vnt.):
 - betonas C35/45 (su priedais) - 565,12 m3.</t>
  </si>
  <si>
    <t>Monolitinio ruožo tarp statinio sienų įrengimas:
 - betonas C35/45 (su priedais) - 25,2 m3;
 - armatūros gaminiai - 3815 kg.</t>
  </si>
  <si>
    <t>Rostverko betonavimas (4 vnt.)                                                                     
 - betonas C30/37 (su priedais) - 214,81 m3;
 - armatūros gaminiai - 31866 kg;
 - sriegti armatūros strypai (4006 vnt.) - 16078,5 kg.</t>
  </si>
  <si>
    <t>Gelžbetoninių perdangos sijų montavimas (32 vnt.):
- betonas C35/45 (su priedais) - 273,88 m3</t>
  </si>
  <si>
    <t>Monolitinio ruožo tarp perdangos sijų įrengimas:
 - betonas C35/45 (su priedais) - 23,92 m3;
 - armatūros gaminiai - 3045 kg.</t>
  </si>
  <si>
    <t>Temperatūrinės siūlės tarp statinio rėmų įrengimas (56,2 m):
 - PVC vamzdis L-300 mm, Ø- 30 mm - 320 vnt.</t>
  </si>
  <si>
    <t>Vuto tarp sienų ir perdangos plokščių įrengimas (6 vnt.):
 - betonas C35/45 (su priedais) - 194,99 m3;
 - armatūros gaminiai - 13266 kg.</t>
  </si>
  <si>
    <t>Monolitinio ruožo virš surenkamos sienos įrengimas (10 vnt.):
 - betonas C35/45 (su priedais) - 26,15 m3;
 - armatūros gaminiai - 2511 kg;
 - apsauginio vamzdžio įrengimas (82,8 m) - 2371,2 kg.</t>
  </si>
  <si>
    <t>Turėklinių bortų betonavimas (6 vnt.):
 - betonas C35/45 (su priedais) - 14,07 m3;
 - armatūros gaminiai - 1824 kg;
 - įdėtinės detalės - 105,6 kg.</t>
  </si>
  <si>
    <t xml:space="preserve">Statinio perdangos valymas aukšto slėgio vandens srove prieš įrengiant betono sl.                  </t>
  </si>
  <si>
    <t>Išlyginamojo betono sl. įrengimas:
 - betonas C25/30 (su priedais) - 92 m3;
 - armatūros gaminiai - 4404 kg.</t>
  </si>
  <si>
    <t xml:space="preserve">Lietaus vandens nuleidimo šulinėlių įrengimas ant statinio (12 vnt.):
 - vertikalių skylių Ø170 mm L=600 mm gręžimas - 12 vnt.;                      
 - vamzdžio Ø160 mm įrengimas - 6 m;
 - trišakio Ø200/160 mm įrengimas - 12 vnt.;
 - Ø200 aklė vamzdžio galui - 12 vnt.                                     </t>
  </si>
  <si>
    <t>Polimerinių linijinių latakų ant skiedinio įrengimas (60 m):
 - reviziniai elementai (1 m ilgio) - 12 vnt.;
 - latako elementai (1 m ilgio) - 48 vnt.;
 - galinė sienutė - 16 vnt.</t>
  </si>
  <si>
    <t>Monolitinio ruožo latako inkaravimui įrengimas:
 - betonas C35/45 (su priedais) - 6,82 m3;
 - armatūros gaminiai - 864,7 kg.</t>
  </si>
  <si>
    <t>Šalitilčio plokščių montavimas (10 vnt.):
 - betonas C35/45 (su priedais) - 5,45 m3.</t>
  </si>
  <si>
    <t>Šalitilčio plokščių ir tarpų tarp šalitilčio plokščių ir blokų sumonolitinimas:
 - betonas C35/45 (su priedais) - 7,8 m3.</t>
  </si>
  <si>
    <t>Dvisluoksnės asfalto dangos įrengimas ant statinio h=8 cm:
 - apsauginio asfalto sl. gruntavimas bitumine emulsija - 466 m2;
 - apatinio asfalto sl. h = 4 cm AC 16 AS įrengimas - 466 m2;
 - asfalto pagrindo sl. gruntavimas bitumine emulsija - 466 m2;
 - viršutinio asfalto sl. h = 4 cm SMA 11 S įrengimas - 466 m2.</t>
  </si>
  <si>
    <t>Metalinių cinkuotų turėklų sekcijų montavimas ant statinio perdangos (9 vnt.):
 - metalas S235 - 575,82 kg;
 - cementinis skiedinys - 0,03 m3;
 - statramsčių galų dažymas - 0,54 m2.</t>
  </si>
  <si>
    <t>Metalinių vienpusių atitvarų montavimas ant statinio (96 m):                                                         
 - H2 W2, A klasė - 64 m;                                                                                               
 - H2 W4, A klasė - 16 m;
 - H2 W3, A klasė - 16 m.</t>
  </si>
  <si>
    <t>3. Atraminių sienų įrengimas</t>
  </si>
  <si>
    <t>Gręžtinių polių įrengimas (48 vnt.):
 - betonas C30/37 (su priedais) - 81,12 m3;
 - armatūros gaminiai - 8112 kg;
 - bendras ilgis (L - 6,0 m, Ø - 0,4 m) - 288 m.</t>
  </si>
  <si>
    <t xml:space="preserve">Mineralinių medžiagų mišinio 22/45 pagrindo sl. h= 20 cm įrengimas po atraminės sienos rostverku                                 </t>
  </si>
  <si>
    <t>Paruošiamojo betono sl. h=8 cm įrengimas prieš įrengiant rostverkus (136 m2):
 - betonas C12/15 - 11 m3.</t>
  </si>
  <si>
    <t>Atraminės sienos betonavimas (4 vnt.):
 - betonas C35/45 (su priedais) - 183,32 m2;
 - armatūros gaminiai - 25120 kg.</t>
  </si>
  <si>
    <t xml:space="preserve">Atraminių sienų ir tunelio konstrukcijų užpylimas gerai drenuojančiu gruntu sutankinant rankiniu būdu                      </t>
  </si>
  <si>
    <t>Drenažinio vamzdžio su geotekstilės filtru įrengimas už atraminių sienų užpiltas skaldele fr. 11/16:   
 - drenažinis vamzdis Ø113/128 mm - 210 m.</t>
  </si>
  <si>
    <t>Vertikalių skylių gręžimas į parapetinius bortus turėklų tvirtinimui:                                  
 - skylių gręžimas Ø14 mm L=140 mm - 320 vnt.;
 - klijai epoksido pagrindu - 2,78 kg;
 - inkariniai varžtai M12 (su poveržle) L=150 mm - 320 vnt.</t>
  </si>
  <si>
    <t>Plieninių cinkuotų turėklų sekcijų ant parapetinių blokų montavimas (39 vnt.):
 - metalas S235 - 2224,86 kg;
 - statramsčių galų dažymas - 5,2 m.</t>
  </si>
  <si>
    <t xml:space="preserve">Fasadinių atraminių sienų paviršių gruntavimas ir padengimas elastiniais betono dažais      </t>
  </si>
  <si>
    <t>Gulekšnių montavimas (12 vnt.):
 - betonas C30/37 (su priedais) - 15,6 m3</t>
  </si>
  <si>
    <t>Pereinamųjų plokščių montavimas (38 vnt.):
 - betonas C30/37 (su priedais) - 88,68 m3</t>
  </si>
  <si>
    <t>Pereinamųjų plokščių betonavimas tarpusavyje:
 - betonas C30/37 (su priedais) - 3,4 m3;
 - armatūros gaminiai - 74,12 kg.</t>
  </si>
  <si>
    <t>Išlyginamojo betono sl. hvid = 4 cm įrengimas ant pereinamųjų plokščių (269,9 m2):   
 - betonas C25/30 (su priedais) - 10,8 m3</t>
  </si>
  <si>
    <t>Kelio dangos įrengimas virš pereinamųjų plokščių:
 - asfalto prizmės gruntavimas bitumine emulsija - 128 m2;
 - asfalto pagrindo sl. h=15 cm AC 22 PS įrengimas - 269,9 m2;
 - asfalto pagrindo sl. gruntavimas bitumine emulsija - 269,9 m2;
 - asfalto apatinio sl. h=9 cm AC 16 AS įrengimas - 269,9 m2;
 - asfalto pagrindo sl. gruntavimas bitumine emulsija - 269,9 m2;
 - asfalto viršutinio sl. h=3 cm SMA 8 S įrengimas - 269,9 m2.</t>
  </si>
  <si>
    <t>4. Prieigų magistraliniame kelyje įrengimas.Kelio dangos įrengimas už pereinamųjų plokščių iki darbų zonos ribos pradžios/pabaigos. I projektinės kelio dangos konstrukcijos variantas</t>
  </si>
  <si>
    <t>4. Prieigų magistraliniame kelyje įrengimas.Kelio dangos įrengimas už pereinamųjų plokščių iki darbų zonos ribos pradžios/pabaigos. II projektinės kelio dangos konstrukcijos variantas</t>
  </si>
  <si>
    <t xml:space="preserve">Asfalto apatinio sl. h=9 cm AC 16 AS įrengimas                                                               </t>
  </si>
  <si>
    <t xml:space="preserve">Apsauginio šalčiui atsparaus sl. h=38 cm  įrengimas                                                            </t>
  </si>
  <si>
    <t>4.  Prieigų magistraliniame kelyje įrengimas. Kelkraščių ties triukšmo užtvaromis įrengimas iš asfalto dangos</t>
  </si>
  <si>
    <t xml:space="preserve">Skaldos pagrindo sl. h=15 cm iš nesurišto mišinio   įrengimas                                                                   </t>
  </si>
  <si>
    <t xml:space="preserve">Asfalto pagrindo-dangos sl. h=6 cm AC 16 PD įrengimas  </t>
  </si>
  <si>
    <t>Gelžbetoninių surenkamų šlaitinių laiptų įrengimas (1 vnt.):
 - mineralinių medžiagų pagrindo sl. fr. 22/32 įrengimas h=20 cm po pamatų blokais  - 0,25 m3;
 - betoninių pamatų blokų (1 vnt.) įrengimas - 0,63 m3;
 - mineralinių medžiagų pagrindo sl. fr. 22/32 įrengimas h=20 cm po laiptasijoms - 4,8 m3;
 - betoninių laiptasijų (16 vnt.) montavimas - 2,84 m3;
 - betoninių laiptų pakopų (45 vnt.) montavimas - 1,35 m3.</t>
  </si>
  <si>
    <t>Cinkuotų metalinių šlaitinių laiptų turėklų montavimas (8 vnt.):
 - metalas S235 - 312,77 kg;
 - cementinis skiedinys - 0,05 m3;
 - statramsčių galų dažymas - 0,9 m2.</t>
  </si>
  <si>
    <t>Gulekšnių montavimas (4 vnt.):
 - betonas C30/37 (su priedais) - 5,15 m3</t>
  </si>
  <si>
    <t>Gulekšnių sumonolitinimas tarpusavyje:
 - betonas C30/37 (su priedais) - 0,32 m3</t>
  </si>
  <si>
    <t>Pereinamųjų plokščių montavimas (12 vnt.):
 - betonas C30/37 (su priedais) - 28,56 m3</t>
  </si>
  <si>
    <t>Pereinamųjų plokščių betonavimas tarpusavyje:
 - betonas C30/37 (su priedais) - 1 m3;
 - armatūros gaminiai - 21,8 kg.</t>
  </si>
  <si>
    <t>Išlyginamojo betono sl. hvid = 4 cm įrengimas ant pereinamųjų plokščių (86,6 m2):
 - betonas C25/30 (su priedais) - 3,5 m3.</t>
  </si>
  <si>
    <t xml:space="preserve">Asfalto prizmės gruntavimas bitumine emulsija (už statinio)                                                                </t>
  </si>
  <si>
    <t xml:space="preserve">Asfalto pagrindo-dangos sl. h=8 cm AC 16 PD įrengimas (už statinio)                                                              </t>
  </si>
  <si>
    <t xml:space="preserve">Asfalto prizmės gruntavimas bitumine emulsija (prieš statinį)                                                                </t>
  </si>
  <si>
    <t xml:space="preserve">Asfalto pagrindo sl. h=8 cm AC 22 PN įrengimas (prieš statinį) </t>
  </si>
  <si>
    <t>Asfalto pagrindo sl. gruntavimas bitumine emulsija (prieš statinį)</t>
  </si>
  <si>
    <t xml:space="preserve">Asfalto viršutinio sl. h=4 cm AC 8 VL įrengimas (prieš statinį)  </t>
  </si>
  <si>
    <t>5. Kelio dangos įrengimas už pereinamųjų plokščių iki darbų zonos ribos pradžios/pabaigos( prieš tunelinį pravažiavimą). I projektinės kelio dangos konstrukcijos variantas</t>
  </si>
  <si>
    <t>5. Kelio dangos įrengimas už pereinamųjų plokščių iki darbų zonos ribos pradžios/pabaigos( prieš tunelinį pravažiavimą). II projektinės kelio dangos konstrukcijos variantas</t>
  </si>
  <si>
    <t xml:space="preserve">Asfalto viršutinio sl. h=4 cm AC 8 VL įrengimas                                                              </t>
  </si>
  <si>
    <t xml:space="preserve">Apsauginio šalčiui atsparaus sl. h=33 cm  įrengimas                                                      </t>
  </si>
  <si>
    <t>5. Kelio dangos įrengimas už pereinamųjų plokščių iki darbų zonos ribos pradžios/pabaigos( už tunelinio pravažiavimo). I projektinės kelio dangos konstrukcijos variantas</t>
  </si>
  <si>
    <t>5. Kelio dangos įrengimas už pereinamųjų plokščių iki darbų zonos ribos pradžios/pabaigos( už tunelinio pravažiavimo). II projektinės kelio dangos konstrukcijos variantas</t>
  </si>
  <si>
    <t xml:space="preserve">Asfalto pagrindo – dangos sl. h=8 cm AC 16 PD įrengimas                                                               </t>
  </si>
  <si>
    <t>Gelžbetoninių surenkamų šlaitinių laiptų įrengimas (2 vnt.):
 - mineralinių medžiagų pagrindo sl. fr. 22/32 įrengimas h=20 cm po pamatų blokais - 0,25 m3;
 - betoninių pamatų blokų (1 vnt.) įrengimas - 0,63 m3;
 - mineralinių medžiagų pagrindo sl. fr. 22/32 įrengimas h=20 cm po laiptasijoms - 3,5 m3;
 - betoninių laiptasijų (12 vnt.) montavimas - 2,08 m3;
 - betoninių laiptų pakopų (33 vnt.) montavimas - 0,99 m3.</t>
  </si>
  <si>
    <t>Cinkuotų metalinių šlaitinių laiptų turėklų montavimas (6 vnt.):
 - metalas S235 - 231,37 kg;
 - cementinis skiedinys - 0,04 m3;
 - statramsčių galų dažymas - 0,68 m2.</t>
  </si>
  <si>
    <t xml:space="preserve">Metalinių vienpusių kelio atitvarų sukalamų į gruntą įrengimas statinio prieigose (84 m):                                                  
 - H2 W4, A klasė - 84 m.                                                                                         </t>
  </si>
  <si>
    <t>Apsauginės cinkuotos pėsčiųjų tvorelės įrengimas ant betoninio pagrindo (6,95 m):
 - metalas S235 - 66,69 kg;
 - segmentas iš vamzdžių tarpatramiui - 3 vnt.;
 - 1750 mm statramsčiai iš metalinių vamzdžių - 4 vnt.;
 - betonas C20/25 - 0,08 m3;
 - statramsčių galų dažymas - 0,91 m2.</t>
  </si>
  <si>
    <t>6. Konstrukcijų tuneliniame pravažiavime įrengimas</t>
  </si>
  <si>
    <t>Šalitilčio plokščių montavimas (21 vnt.):
 - betonas C35/45 (su priedais) - 16,69 m3.</t>
  </si>
  <si>
    <t>Šalitilčio plokščių ir tarpų tarp šalitilčio plokščių ir sienų sumonolitinimas: 
 - betonas C35/45 (su priedais) - 1,92 m3;
 - armatūros gaminiai - 100 kg.</t>
  </si>
  <si>
    <t xml:space="preserve">Likusio dirvožemio pakrovimas, išvežimas rangovo pasirinktu atstumu ir paskleidimas </t>
  </si>
  <si>
    <t>1. Vidaus daliai. Vandentiekis V1</t>
  </si>
  <si>
    <t>Plastikiniai daugiasluoksniai PEX vamzdžiai su fasoninėmis dalimis ir tvirtinimo detalėmis, PN10 ∅16 x2.0 mm</t>
  </si>
  <si>
    <t>Plastikiniai daugiasluoksniai PEX vamzdžiai su fasoninėmis dalimis ir tvirtinimo detalėmis, PN10 ∅20 x2.25 mm</t>
  </si>
  <si>
    <t>Plastikiniai daugiasluoksniai presuojami vamzdžiai su fasoninėmis dalimis ir tvirtinimo detalėmis, PN10 ∅25</t>
  </si>
  <si>
    <t>Plastikiniai daugiasluoksniai presuojami vamzdžiai su fasoninėmis dalimis ir tvirtinimo detalėmis, PN10 ∅32</t>
  </si>
  <si>
    <t>Plastikiniai daugiasluoksniai presuojami vamzdžiai su fasoninėmis dalimis ir tvirtinimo detalėmis, PN10 ∅40</t>
  </si>
  <si>
    <t>Plastikiniai daugiasluoksniai presuojami vamzdžiai su fasoninėmis dalimis ir tvirtinimo detalėmis, PN10 ∅50</t>
  </si>
  <si>
    <t>Plastikiniai daugiasluoksniai presuojami vamzdžiai su fasoninėmis dalimis ir tvirtinimo detalėmis, PN10 ∅63</t>
  </si>
  <si>
    <t>Vamzdynų izoliavimas kevalais δ =20 mm storio su aliuminio folijos danga nuo rasojimo vamzdžiams D25 mm</t>
  </si>
  <si>
    <t>Vamzdynų izoliavimas kevalais δ =20 mm storio su aliuminio folijos danga nuo rasojimo vamzdžiams D32 mm</t>
  </si>
  <si>
    <t>Vamzdynų izoliavimas kevalais δ =20 mm storio su aliuminio folijos danga nuo rasojimo vamzdžiams D40 mm</t>
  </si>
  <si>
    <t>Vamzdynų izoliavimas kevalais δ =20 mm storio su aliuminio folijos danga nuo rasojimo vamzdžiams D50 mm</t>
  </si>
  <si>
    <t>Vamzdynų izoliavimas kevalais δ =20 mm storio su aliuminio folijos danga nuo rasojimo vamzdžiams D63 mm</t>
  </si>
  <si>
    <t>Vamzdynų izoliavimas PE vamzdiniais kevalais δ =9 mm daugiasluoksniams vamzdžiams ∅ 16 x2.0 mm</t>
  </si>
  <si>
    <t>Vamzdynų izoliavimas PE vamzdiniais kevalais δ =9 mm daugiasluoksniams vamzdžiams ∅ 20 x2.25 mm</t>
  </si>
  <si>
    <t>Prietaisinė alkūnė ∅ 16</t>
  </si>
  <si>
    <t>Prietaisinė alkūnė ∅ 20</t>
  </si>
  <si>
    <t>Prietaisiniai ventiliai DN15mm</t>
  </si>
  <si>
    <t>Rutuliniai ventiliai DN15</t>
  </si>
  <si>
    <t>Rutuliniai ventiliai DN20</t>
  </si>
  <si>
    <t>Automatinis nuorinimo vožtuvas ∅15 mm, PN10 magistralės aukščiausioje vietoje</t>
  </si>
  <si>
    <t>Drenažinis ventilis DN15 mm, PN10, magistralės žemiausioje vietoje</t>
  </si>
  <si>
    <t>Degių vamzdžių priešgaisrinis sandarinimas</t>
  </si>
  <si>
    <t>Vamzdžių tvirtinimo medžiagos</t>
  </si>
  <si>
    <t>Sistemos sterilizavimas ir praplovimas</t>
  </si>
  <si>
    <t>Sist.</t>
  </si>
  <si>
    <t>Sistemos hidraulinis išbandymas</t>
  </si>
  <si>
    <t>Vandens gręžinio įrengimas</t>
  </si>
  <si>
    <t>2. Karštasis vandentiekis T3</t>
  </si>
  <si>
    <t>Automatinis nuorinimo vožtuvas ∅15 mm, PN10 aukščiausioje vietoje</t>
  </si>
  <si>
    <t>Plastikiniai daugiasluoksniai PEX vamzdžiai su fasoninėmis dalimis ir tvirtinimo detalėmis, PN10 ∅16 x2.00 mm</t>
  </si>
  <si>
    <t>Vamzdynų izoliavimas šilumos izoliacija δ =30 mm storio su aliuminio folijos vamzdžiams D25mm</t>
  </si>
  <si>
    <t>Vamzdynų izoliavimas PE vamzdiniais kevalais δ =20 mm daugiasluoksniams vamzdžiams ∅ 16 x2.0 mm</t>
  </si>
  <si>
    <t>Vamzdynų izoliavimas PE vamzdiniais kevalais δ =20 mm daugiasluoksniams vamzdžiams ∅20 x2.25 mm</t>
  </si>
  <si>
    <t>Automatinis nuorinimo vožtuvas ∅15 mm, PN10 prie elektrinių šildytuvų</t>
  </si>
  <si>
    <t>Drenažinis ventilis DN15 mm, PN10 prie elektrinių boilerių</t>
  </si>
  <si>
    <t>Apsauginis vožtuvas su drenavimo šlangute</t>
  </si>
  <si>
    <t>Uždaromieji rutuliniai ventiliai DN15mm</t>
  </si>
  <si>
    <t>Uždaromieji rutuliniai ventiliai DN20mm</t>
  </si>
  <si>
    <t>Elektrinis vandens šildytuvas 100 l.,su pajungimo armatūra, elektrinis galingumas 2,0kW</t>
  </si>
  <si>
    <t>Elektrinis vandens šildytuvas 400 l.,su pajungimo armatūra, elektrinis galingumas 6,0kW</t>
  </si>
  <si>
    <t>3. Buitinė nuotekynė F1</t>
  </si>
  <si>
    <t>Vamzdynai iš storasienių PVC vamzdžių su movinėmis fasoninėmis dalimis ir tvirtinimo detalėmis ∅50 mm</t>
  </si>
  <si>
    <t>Nerudijančio plieno pravalos liukelis</t>
  </si>
  <si>
    <t>PVC pravala ir kamštis pravalai ∅110 mm</t>
  </si>
  <si>
    <t>Vamzdynų tvirtinimo medžiagos</t>
  </si>
  <si>
    <t>Priešgaisrinės apkabos</t>
  </si>
  <si>
    <t>Sistemos hidraulinis bandymas</t>
  </si>
  <si>
    <t>4. Lauko daliai. Vandentiekis V1</t>
  </si>
  <si>
    <t>Vamzdynas iš PE 100 PN10 vamzdžių D63 įskaitant fasonines dalis</t>
  </si>
  <si>
    <t>Vamzdynas iš PE 100 PN10 vamzdžių D63 įskaitant fasonines dalis vertikali dalis po
pastatu</t>
  </si>
  <si>
    <t>Vamzdynas iš PE 100 PN10 vamzdžių D32 įskaitant fasonines dalis</t>
  </si>
  <si>
    <t>Vamzdynas iš PE 100 PN10 vamzdžių D32 įskaitant fasonines dalis vertikali dalis šulinyje</t>
  </si>
  <si>
    <t>Gelžbetoninis D1000mm (pilna komplektacija, įskaitant žemės darbus ir pagrindą po šuliniu) šulinys su sunkaus tipo liuku, prieduobė vandens išleidimui šulinyje. Bendras aukštis H=2,50</t>
  </si>
  <si>
    <t>Tranšėjų kasimo darbai gylis nuo 1,90m gylio</t>
  </si>
  <si>
    <t>Smėlis vamzdynų dugnui 10 cm storio</t>
  </si>
  <si>
    <t>Vamzdynų praplovimas, dezinfekavimas ir hidraulinis bandymas D63mm vamzdžiui</t>
  </si>
  <si>
    <t>Vamzdynų praplovimas, dezinfekavimas ir hidraulinis bandymas D32mm vamzdžiui</t>
  </si>
  <si>
    <t>Vandens apskaitos mazgas (VAM): Alkūnė 90° mova išorinis siregis 32x3/4“, DN20 plieninis vamzdis, bronzinis rutulinis ventilis 3/4“ 2 vnt, šalto vandens skaitiklis D20 ne mažesnės kaip C metrologinės klasės, montažinė dežutė 500x300x200(plotis), trišakis DN20/15, bronzinis rutulinis ventilis 1/2“ vandens nuleidimui, jungtis mova-išorinis sriegis D32x3/4“.</t>
  </si>
  <si>
    <t>5. Lauko daliai. Buitinė nuotekynė F1</t>
  </si>
  <si>
    <t>Buitinių nuotekų valymo įrenginys</t>
  </si>
  <si>
    <t>Oraputės gaubtas</t>
  </si>
  <si>
    <t>Debitomatis waterflux C DN100</t>
  </si>
  <si>
    <t>Paleidimo/ derinimo darbai BNVĮ</t>
  </si>
  <si>
    <t>Protarpinis D160mm</t>
  </si>
  <si>
    <t>Vamzdynas iš PP SN8 klasė vamzdžių D160 įskaitant fasonines dalis</t>
  </si>
  <si>
    <t>Gelžbetoninis D1000mm (pilna komplektacija, įskaitant žemės darbus ir pagrindą po šuliniu) šulinys su sunkaus tipo liuku, lataku šulinyje. Bendras aukštis H=1,63</t>
  </si>
  <si>
    <t>Gelžbetoninis D1000mm (pilna komplektacija, įskaitant žemės darbus ir pagrindą po šuliniu) šulinys su sunkaus tipo liuku, lataku šulinyje. Bendras aukštis H=1,69</t>
  </si>
  <si>
    <t>Gelžbetoninis D1000mm (pilna komplektacija, įskaitant žemės darbus ir pagrindą po šuliniu) šulinys su sunkaus tipo liuku, lataku šulinyje. Bendras aukštis H=1,71</t>
  </si>
  <si>
    <t>Gelžbetoninis D1000mm (pilna komplektacija, įskaitant žemės darbus ir pagrindą po šuliniu) šulinys su sunkaus tipo liuku, lataku šulinyje. Bendras aukštis H=1,00</t>
  </si>
  <si>
    <t>PP D425mm šulinys pilnos komplektacijos, su ištekėjimo dugnu apačioje, viduje kritimas 30cm (mėginių paėmimui). Bendras aukštis H=1,31</t>
  </si>
  <si>
    <t>PP D1400mm šulinys pilnos komplektacijos, pritaikytas debitomačio DN100 įrengimui viduje šulinio. Bendras aukštis H=1,50</t>
  </si>
  <si>
    <t>Pasijungimas prie lietaus lietaus šulinio gylis 1,58m</t>
  </si>
  <si>
    <t>Valdymo skydas vienai orapūtei ir dviems siurbliams iki 4kW</t>
  </si>
  <si>
    <t>PP Siurblinė D-1,20m, H=3,0m, komplekte su 2 siurbliais iki 4kW galingumo</t>
  </si>
  <si>
    <t>Mechaninis atbulinis vožtuvas apsaugantis nuo lietas tinklų galimo momentinio ištvinimo</t>
  </si>
  <si>
    <t>Tranšėjų kasimo darbai gylis nuo 1,0-1,60m gylio</t>
  </si>
  <si>
    <t>Vamzdynų praplovimas, hidraulinis bandymas D160 vamzdžiui, ir vamzdžių TV diagnostika</t>
  </si>
  <si>
    <t>Plastikinių apžiūros šulinėlių Ø425 mm įrengimas (3 vnt.):
- plastikinis dugnas gofruotam vamzdžiui - 3 vnt.;
- gofruotas plastikinis Ø425 mm vamzdis - 4,56 m;
- betoninis kūgis gofruotam šuliniui Ø425 mm - 3 vnt.;
- betoninis dangtis gofruotam šuliniui Ø425 mm - 3 vnt.</t>
  </si>
  <si>
    <t>pora</t>
  </si>
  <si>
    <t>17.24</t>
  </si>
  <si>
    <t>17.25</t>
  </si>
  <si>
    <t>17.26</t>
  </si>
  <si>
    <t>Grįžtamosios medžiagos – susandėliuota mediena (kainą pateikia rangovas, įvertinęs medienos būklę: ≥0,00 Eur – kai mediena menkavertė ir skirta utilizavimui, t.y. vertinama, kiek kainuos utilizavimo išlaidos įrašant kainą su pliuso ženklu. &lt;0,00 Eur – kai mediena nėra menkavertė ir gali būti parduota, t.y. nurodoma kaina su minuso ženklu) (593 vnt.)</t>
  </si>
  <si>
    <t>AB "ESO" atlieka savo lėšomis</t>
  </si>
  <si>
    <t>17. Triukšmo matavimai (pagal parengtą ir suderintą su Užsakovu planą; akredituotos pagal atitinkamus standartus laboratorijos tyrimai)</t>
  </si>
  <si>
    <t>įrengus triukšmo užtvaras, matavimai kiekvienos TU įrengimo vietoje: (po 1 tašką TU vietoje ir 1 tašką atviroje vietoje) ir saugomoje gyvenamojoje/visuomeninėje aplinkoje (1-2 taškai (priklausomai nuo TU saugomos teritorijos) pagal LST ISO 1996-1, 1996-2. Kontroliniai matavimai atliekami nakties metu. Matavimo trukmė viename taške - 1 val. Naudoti suderintą su Užsakovu planą.</t>
  </si>
  <si>
    <t>įrengus TU, įneštinio garso slėgio lygio silpninimo nustatymas (iki 16 vnt.) pagal ISO 10847</t>
  </si>
  <si>
    <t xml:space="preserve">prieš įrengiant triukšmo užtvaras (TU), matavimai kiekvienos TU (ne mažiau 16 taškų) įrengimo vietoje: (po 1 tašką TU vietoje ir 1 tašką atviroje vietoje) ir saugomoje gyvenamojoje/visuomeninėje aplinkoje (1-2 taškai (priklausomai nuo TU saugomos teritorijos) pagal LST ISO 1996-1, 1996-2. Kontroliniai matavimai atliekami nakties metu. Matavimo trukmė viename taške - 1 val. Matavimų planą suderinti su Užsakovu. </t>
  </si>
  <si>
    <r>
      <t>Pakloto nuo statinio išardymas (572 m2):
 - asfaltbetonio dangos h=10 cm frezavimas (grįžtamosios medžiagos) - 572 m2;
 - hidroizoliacijos sl. išardymas h=1 cm - 614 m2;
 - išlyginamojo betono sl. h=</t>
    </r>
    <r>
      <rPr>
        <sz val="11"/>
        <color rgb="FFFF0000"/>
        <rFont val="Times New Roman"/>
        <family val="1"/>
        <charset val="186"/>
      </rPr>
      <t>2 cm</t>
    </r>
    <r>
      <rPr>
        <sz val="11"/>
        <rFont val="Times New Roman"/>
        <family val="1"/>
        <charset val="186"/>
      </rPr>
      <t xml:space="preserve"> išardymas - 614 m2.</t>
    </r>
  </si>
  <si>
    <r>
      <t xml:space="preserve">Ø400 mm </t>
    </r>
    <r>
      <rPr>
        <b/>
        <sz val="11"/>
        <color rgb="FFFF0000"/>
        <rFont val="Times New Roman"/>
        <family val="1"/>
        <charset val="186"/>
      </rPr>
      <t>plastikinių</t>
    </r>
    <r>
      <rPr>
        <b/>
        <sz val="11"/>
        <rFont val="Times New Roman"/>
        <family val="1"/>
        <charset val="186"/>
      </rPr>
      <t xml:space="preserve"> vandens pralaidų įrengimas (1 vnt.)</t>
    </r>
  </si>
  <si>
    <r>
      <t xml:space="preserve">Ø600 mm </t>
    </r>
    <r>
      <rPr>
        <b/>
        <sz val="11"/>
        <color rgb="FFFF0000"/>
        <rFont val="Times New Roman"/>
        <family val="1"/>
        <charset val="186"/>
      </rPr>
      <t>plastikinių</t>
    </r>
    <r>
      <rPr>
        <b/>
        <sz val="11"/>
        <rFont val="Times New Roman"/>
        <family val="1"/>
        <charset val="186"/>
      </rPr>
      <t xml:space="preserve"> vandens pralaidų įrengimas (3 vnt.)</t>
    </r>
  </si>
  <si>
    <r>
      <t>Augalinio sl. h=</t>
    </r>
    <r>
      <rPr>
        <sz val="11"/>
        <color rgb="FFFF0000"/>
        <rFont val="Times New Roman"/>
        <family val="1"/>
        <charset val="186"/>
      </rPr>
      <t>20</t>
    </r>
    <r>
      <rPr>
        <sz val="11"/>
        <rFont val="Times New Roman"/>
        <family val="1"/>
        <charset val="186"/>
      </rPr>
      <t xml:space="preserve"> cm nukasimas, nustumiant buldozeriu iki 50 m ir sandėliavimas vietoje</t>
    </r>
  </si>
  <si>
    <r>
      <t>Metalinės sienutės iš įlaidų (204 m) įrengimas ir ištraukimas (grįžtamosios medžiagos) (</t>
    </r>
    <r>
      <rPr>
        <sz val="11"/>
        <color rgb="FFFF0000"/>
        <rFont val="Times New Roman"/>
        <family val="1"/>
        <charset val="186"/>
      </rPr>
      <t>120360</t>
    </r>
    <r>
      <rPr>
        <sz val="11"/>
        <rFont val="Times New Roman"/>
        <family val="1"/>
        <charset val="186"/>
      </rPr>
      <t xml:space="preserve"> kg):
 - metalinės sienutės įlaidų ilgis L-5,0 m (204 m) - 120360 kg.</t>
    </r>
  </si>
  <si>
    <r>
      <t>Kelio dangos virš pereinamųjų plokščių ardymas:
 - asfaltbetonio dangos h=10 cm frezavimas (grįžtamosios medžiagos) - 132 m2;
 - hidroizoliacijos sl. išardymas h=1 cm - 132 m2;
 - išlyginamojo asfaltbetonio sl. h=4 cm išardymas (grįžtamosios medžiagos) -</t>
    </r>
    <r>
      <rPr>
        <sz val="11"/>
        <color rgb="FFFF0000"/>
        <rFont val="Times New Roman"/>
        <family val="1"/>
        <charset val="186"/>
      </rPr>
      <t xml:space="preserve"> 5,3</t>
    </r>
    <r>
      <rPr>
        <sz val="11"/>
        <rFont val="Times New Roman"/>
        <family val="1"/>
        <charset val="186"/>
      </rPr>
      <t xml:space="preserve"> m3;
 -išlyginamasis betono sl. h=4 cm išardymas - 5,3 m3.</t>
    </r>
  </si>
  <si>
    <r>
      <t>Grįžtamosios medžiagos (frezuotas asfaltas, kuris atitenka rangovui) įkainis 5,99 Eur/t (sąmatoje įvertinamas su minuso ženklu) (</t>
    </r>
    <r>
      <rPr>
        <sz val="11"/>
        <color rgb="FFFF0000"/>
        <rFont val="Times New Roman"/>
        <family val="1"/>
        <charset val="186"/>
      </rPr>
      <t>109,9 m3</t>
    </r>
    <r>
      <rPr>
        <sz val="11"/>
        <rFont val="Times New Roman"/>
        <family val="1"/>
        <charset val="186"/>
      </rPr>
      <t>)</t>
    </r>
  </si>
  <si>
    <r>
      <t>Kolonų demontavimas (</t>
    </r>
    <r>
      <rPr>
        <sz val="11"/>
        <color rgb="FFFF0000"/>
        <rFont val="Times New Roman"/>
        <family val="1"/>
        <charset val="186"/>
      </rPr>
      <t>16 vnt</t>
    </r>
    <r>
      <rPr>
        <sz val="11"/>
        <rFont val="Times New Roman"/>
        <family val="1"/>
        <charset val="186"/>
      </rPr>
      <t>.)</t>
    </r>
  </si>
  <si>
    <r>
      <t xml:space="preserve">Statinio perdangos sijų montavimas projektinėje padėtyje (22 vnt.):
 - betonas </t>
    </r>
    <r>
      <rPr>
        <sz val="11"/>
        <color rgb="FFFF0000"/>
        <rFont val="Times New Roman"/>
        <family val="1"/>
        <charset val="186"/>
      </rPr>
      <t>C45/55</t>
    </r>
    <r>
      <rPr>
        <sz val="11"/>
        <rFont val="Times New Roman"/>
        <family val="1"/>
        <charset val="186"/>
      </rPr>
      <t xml:space="preserve"> (su priedais)</t>
    </r>
  </si>
  <si>
    <r>
      <t>Metalinės sienutės iš įlaidų įrengimas ir ištraukimas (grįžtamosios medžiagos) (</t>
    </r>
    <r>
      <rPr>
        <sz val="11"/>
        <color rgb="FFFF0000"/>
        <rFont val="Times New Roman"/>
        <family val="1"/>
        <charset val="186"/>
      </rPr>
      <t>63 m</t>
    </r>
    <r>
      <rPr>
        <sz val="11"/>
        <rFont val="Times New Roman"/>
        <family val="1"/>
        <charset val="186"/>
      </rPr>
      <t xml:space="preserve">):
 - metalinės sienutės įlaidų ilgis L-4,0 m - 22656 kg.
</t>
    </r>
    <r>
      <rPr>
        <sz val="11"/>
        <color rgb="FFFF0000"/>
        <rFont val="Times New Roman"/>
        <family val="1"/>
        <charset val="186"/>
      </rPr>
      <t>- metalinės sienutės įlaidų ilgis L-6,0 m - 10620 kg.</t>
    </r>
  </si>
  <si>
    <t>Signalinio laido tiesimas atviru būdu</t>
  </si>
  <si>
    <t>Kabelinės dėžės montavimas</t>
  </si>
  <si>
    <t>Trasos nužymėjimo ženklų statymas</t>
  </si>
  <si>
    <t>Signalinio laido sujungimas KMP stulpelyje</t>
  </si>
  <si>
    <t>Perdengimo plokštė šuliniui</t>
  </si>
  <si>
    <t>Kabelio apsaugos vamzdžio patiesimas įveriant</t>
  </si>
  <si>
    <t>Perdengimo plokštės montavimas</t>
  </si>
  <si>
    <t>Žiedo montavimas RKŠ</t>
  </si>
  <si>
    <t>Lengvo tipo ketaus liuko pastatymas</t>
  </si>
  <si>
    <t>Trasos žymėjimo ženklų statymas</t>
  </si>
  <si>
    <t>2 skaidulų ŠK, klojamas į polietileninį vamzdelį arba RKKS</t>
  </si>
  <si>
    <t>12 skaidulų ŠK, klojamas į polietileninį vamzdelį arba RKKS</t>
  </si>
  <si>
    <t>96 skaidulų ŠK, klojamas į polietileninį vamzdelį arba RKKS</t>
  </si>
  <si>
    <t>Varinis ryšių kabelis VMOHBU 30x2x0,6</t>
  </si>
  <si>
    <t>Varinis ryšių kabelis VMOHBU 20x2x0,6</t>
  </si>
  <si>
    <t>Surenkamas kabelių apsaugos vamzdis d110mm</t>
  </si>
  <si>
    <t>Kabelio vamzdžio tiesimas įveriant į didesnio skerspjūvio vamzdį</t>
  </si>
  <si>
    <t>Ryšių šulinio RKŠ-2 pastatymas</t>
  </si>
  <si>
    <t>Kabelio trasos nužymėjimo stulpelio pastatymas</t>
  </si>
  <si>
    <t>2 skaidulų šviesolaidinio kabelio jungiamųjų movų montavimas, matuojant parametrus prieš montavimą ir sumontavus movą</t>
  </si>
  <si>
    <t>96 skaidulų šviesolaidinio kabelio jungiamųjų movų montavimas, matuojant parametrus prieš montavimą ir sumontavus movą</t>
  </si>
  <si>
    <t>TSK200 stulpelio perkėlimas</t>
  </si>
  <si>
    <t>Rekonstruojamos nuotekų sistemos praplovimas (prieš rekonstrukcijos darbus) ir apvedimo linijos įrengimas</t>
  </si>
  <si>
    <t>Grunto kasimas ekskavatoriais, pakrovimas į savivarčius, išvežimas ir paskleidimas (durpynų užpylimas)</t>
  </si>
  <si>
    <t>Tranšėjų kasimas su išramstymais, pakrovimas į savivarčius, išvežimas ir paskleidimas (durpynų užpylimas)</t>
  </si>
  <si>
    <t>Tranšėjų užvertimas atvežtiniu smėlingu gruntu ir sutankinimas vibroplokštėmis</t>
  </si>
  <si>
    <r>
      <t xml:space="preserve">Įžeminimo įrengimas sukalant metalinius strypus:
- cinkuota plieninė juosta 40x4 mm (2 m) - 2,6 kg;
- cinkuotas metalas S235 - 0,6 kg;
- kryžminė jungtis juostų sujungimui - 3 vnt.;
- įžeminimo elektrodas Ø14,2 mm L=1,5 m (4 vnt.) - 6 m;
- plieninis elektrodų antgalis - 2 vnt.;
- elektrodų sujungimo movos - 2 vnt.;
- kryžminė jungtis juostos/elektrodo sujungimui - 2 vnt.;
- cinkuotas tvirtinimo detalių metalas - 4,2 kg;
- izoliuotas laidas 1x25 mm2 - 31,2 m;
- presuojami antgaliai M10 įžeminimo laidui 1x25 mm2 - 496 vnt.
</t>
    </r>
    <r>
      <rPr>
        <sz val="11"/>
        <color rgb="FFFF0000"/>
        <rFont val="Times New Roman"/>
        <family val="1"/>
        <charset val="186"/>
      </rPr>
      <t>- įžeminimo varžos matavimai - 2 vnt.</t>
    </r>
  </si>
  <si>
    <r>
      <rPr>
        <sz val="11"/>
        <rFont val="Times New Roman"/>
        <family val="1"/>
        <charset val="186"/>
      </rPr>
      <t>Akustinių elementų montavimas:
 - garsą absorbuojantys iš vienos pusės elementai - 1604,5 m2;</t>
    </r>
    <r>
      <rPr>
        <sz val="11"/>
        <color rgb="FFFF0000"/>
        <rFont val="Times New Roman"/>
        <family val="1"/>
        <charset val="186"/>
      </rPr>
      <t xml:space="preserve">
</t>
    </r>
    <r>
      <rPr>
        <sz val="11"/>
        <rFont val="Times New Roman"/>
        <family val="1"/>
        <charset val="186"/>
      </rPr>
      <t xml:space="preserve"> - garsą absorbuojantys iš abiejų pusių elementai - 2595,5 m2;</t>
    </r>
    <r>
      <rPr>
        <sz val="11"/>
        <color rgb="FFFF0000"/>
        <rFont val="Times New Roman"/>
        <family val="1"/>
        <charset val="186"/>
      </rPr>
      <t xml:space="preserve">
</t>
    </r>
    <r>
      <rPr>
        <sz val="11"/>
        <rFont val="Times New Roman"/>
        <family val="1"/>
        <charset val="186"/>
      </rPr>
      <t xml:space="preserve"> </t>
    </r>
    <r>
      <rPr>
        <sz val="11"/>
        <color rgb="FFFF0000"/>
        <rFont val="Times New Roman"/>
        <family val="1"/>
        <charset val="186"/>
      </rPr>
      <t>- skaidrūs elementai - 1330 m2.</t>
    </r>
  </si>
  <si>
    <r>
      <t xml:space="preserve">Lietaus vandens šulinių įrengimas (22 vnt.)
 - plastikiniai gofruoti šuliniai D425 - </t>
    </r>
    <r>
      <rPr>
        <sz val="11"/>
        <color rgb="FFFF0000"/>
        <rFont val="Times New Roman"/>
        <family val="1"/>
        <charset val="186"/>
      </rPr>
      <t>24 m</t>
    </r>
    <r>
      <rPr>
        <sz val="11"/>
        <rFont val="Times New Roman"/>
        <family val="1"/>
        <charset val="186"/>
      </rPr>
      <t>;
 - plastikinis dugnas šuliniui D425 - 22 vnt.</t>
    </r>
  </si>
  <si>
    <r>
      <t xml:space="preserve">Įžeminimo įrengimas sukalant metalinius strypus:
- cinkuota plieninė juosta 40x4 mm (6 m) - 7,8 kg;
- cinkuotas metalas S235 - 1,8 kg;
- kryžminė jungtis juostų sujungimui - 6 vnt.;
- įžeminimo elektrodas Ø14,2 mm L=1,5 m (12 vnt.) - 18 m;
- plieninis elektrodų antgalis - 6 vnt.;
- elektrodų sujungimo movos - 6 vnt.;
- kryžminė jungtis juostos/elektrodo sujungimui - 6 vnt.;
- cinkuotas tvirtinimo detalių metalas - 15,1 kg;
- izoliuotas laidas 1x25 mm2 - 98,8 m;
- presuojami antgaliai M10 įžeminimo laidui 1x25 mm2 - 1816 vnt.
</t>
    </r>
    <r>
      <rPr>
        <sz val="11"/>
        <color rgb="FFFF0000"/>
        <rFont val="Times New Roman"/>
        <family val="1"/>
        <charset val="186"/>
      </rPr>
      <t>- įžeminimo varžos matavimai - 6 vnt.</t>
    </r>
  </si>
  <si>
    <r>
      <t>Rostverko betonavimas (</t>
    </r>
    <r>
      <rPr>
        <sz val="11"/>
        <color rgb="FFFF0000"/>
        <rFont val="Times New Roman"/>
        <family val="1"/>
        <charset val="186"/>
      </rPr>
      <t>37 vnt</t>
    </r>
    <r>
      <rPr>
        <sz val="11"/>
        <rFont val="Times New Roman"/>
        <family val="1"/>
        <charset val="186"/>
      </rPr>
      <t>.):
 - betonas C35/45 XC4 XD3 XF4 F200 W4 - 6,29 m3;
 - armatūros gaminiai B500B - 1406 kg;
 - cinkuotas tvirtinimo detalių metalas - 177,6 kg.</t>
    </r>
  </si>
  <si>
    <r>
      <t xml:space="preserve">Įžeminimo įrengimas sukalant metalinius strypus:
- cinkuota plieninė juosta 40x4 mm (3 m) - 3,9 kg;
- cinkuotas metalas S235 - 0,9 kg;
- kryžminė jungtis juostų sujungimui - 3 vnt.;
- įžeminimo elektrodas Ø14,2 mm L=1,5 m (6 vnt.) - 9 m;
- plieninis elektrodų antgalis - 3 vnt.;
- elektrodų sujungimo movos - 3 vnt.;
- kryžminė jungtis juostos/elektrodo sujungimui - 3 vnt.;
- cinkuotas tvirtinimo detalių metalas - 2,5 kg;
- izoliuotas laidas 1x25 mm2 - 14,4 m;
- presuojami antgaliai M10 įžeminimo laidui 1x25 mm2 - 288 vnt.
- </t>
    </r>
    <r>
      <rPr>
        <sz val="11"/>
        <color rgb="FFFF0000"/>
        <rFont val="Times New Roman"/>
        <family val="1"/>
        <charset val="186"/>
      </rPr>
      <t>įžeminimo varžos matavimai - 3 vnt.</t>
    </r>
  </si>
  <si>
    <r>
      <t xml:space="preserve">Įžeminimo įrengimas sukalant metalinius strypus:
- cinkuota plieninė juosta 40x4 mm (4 m) - 5,2 kg;
- cinkuotas metalas S235 - 1,2 kg;
- kryžminė jungtis juostų sujungimui - 4 vnt.;
- įžeminimo elektrodas Ø14,2 mm L=1,5 m (8 vnt.) - 12 m;
- plieninis elektrodų antgalis - 4 vnt.;
- elektrodų sujungimo movos - 4 vnt.;
- kryžminė jungtis juostos/elektrodo sujungimui - 4 vnt.;
- cinkuotas tvirtinimo detalių metalas - 10 kg;
- izoliuotas laidas 1x25 mm2 - 69,6 m;
- presuojami antgaliai M10 įžeminimo laidui 1x25 mm2 - 1200 vnt.
- </t>
    </r>
    <r>
      <rPr>
        <sz val="11"/>
        <color rgb="FFFF0000"/>
        <rFont val="Times New Roman"/>
        <family val="1"/>
        <charset val="186"/>
      </rPr>
      <t>įžeminimo varžos matavimai - 4 vnt.</t>
    </r>
  </si>
  <si>
    <r>
      <t xml:space="preserve">Lietaus vandens šulinių įrengimas (31 vnt.)
 - plastikiniai gofruoti šuliniai D425 H=1,0 m - </t>
    </r>
    <r>
      <rPr>
        <sz val="11"/>
        <color rgb="FFFF0000"/>
        <rFont val="Times New Roman"/>
        <family val="1"/>
        <charset val="186"/>
      </rPr>
      <t>33 m</t>
    </r>
    <r>
      <rPr>
        <sz val="11"/>
        <rFont val="Times New Roman"/>
        <family val="1"/>
        <charset val="186"/>
      </rPr>
      <t>;
 - plastikinis dugnas šuliniui D425 - 31 vnt.</t>
    </r>
  </si>
  <si>
    <r>
      <t xml:space="preserve">Įžeminimo įrengimas sukalant metalinius strypus:
- cinkuota plieninė juosta 40x4 mm (9 m) - 11,7 kg;
- cinkuotas metalas S235 - 2,7 kg;
- kryžminė jungtis juostų sujungimui - 9 vnt.;
- įžeminimo elektrodas Ø14,2 mm L=1,5 m (18 vnt.) - 27 m;
- plieninis elektrodų antgalis - 9 vnt.;
- elektrodų sujungimo movos - 9 vnt.;
- kryžminė jungtis juostos/elektrodo sujungimui - 9 vnt.;
- cinkuotas tvirtinimo detalių metalas - 23,3 kg;
- izoliuotas laidas 1x25 mm2 - 140,4 m;
- presuojami antgaliai M10 įžeminimo laidui 1x25 mm2 - 2808 vnt.
- </t>
    </r>
    <r>
      <rPr>
        <sz val="11"/>
        <color rgb="FFFF0000"/>
        <rFont val="Times New Roman"/>
        <family val="1"/>
        <charset val="186"/>
      </rPr>
      <t>įžeminimo varžos matavimai - 9 vnt.</t>
    </r>
  </si>
  <si>
    <r>
      <t xml:space="preserve">Įžeminimo įrengimas sukalant metalinius strypus:
- cinkuota plieninė juosta 40x4 mm (5 m) - 6,5 kg;
- cinkuotas metalas S235 - 1,5 kg;
- kryžminė jungtis juostų sujungimui - 5 vnt.;
- įžeminimo elektrodas Ø14,2 mm L=1,5 m (10 vnt.) - 15 m;
- plieninis elektrodų antgalis - 5 vnt.;
- elektrodų sujungimo movos - 5 vnt.;
- kryžminė jungtis juostos/elektrodo sujungimui - 5 vnt.;
- cinkuotas tvirtinimo detalių metalas - 11,1 kg;
- izoliuotas laidas 1x25 mm2 - 74,8 m;
- presuojami antgaliai M10 įžeminimo laidui 1x25 mm2 - 1336 vnt.
- </t>
    </r>
    <r>
      <rPr>
        <sz val="11"/>
        <color rgb="FFFF0000"/>
        <rFont val="Times New Roman"/>
        <family val="1"/>
        <charset val="186"/>
      </rPr>
      <t>įžeminimo varžos matavimai - 5 vnt.</t>
    </r>
  </si>
  <si>
    <r>
      <t xml:space="preserve">Gręžtinių polių Ø 0,4 m įrengimas (18 vnt., </t>
    </r>
    <r>
      <rPr>
        <sz val="11"/>
        <color rgb="FFFF0000"/>
        <rFont val="Times New Roman"/>
        <family val="1"/>
        <charset val="186"/>
      </rPr>
      <t>90 m</t>
    </r>
    <r>
      <rPr>
        <sz val="11"/>
        <rFont val="Times New Roman"/>
        <family val="1"/>
        <charset val="186"/>
      </rPr>
      <t>):
 - betonas C30/37 XC2 XF1 F75 W4 - 11,34 m3;
 - armatūros gaminiai - 1548 kg.</t>
    </r>
  </si>
  <si>
    <r>
      <t>Ištekėjimo zonos tvirtinimas lauko akmenimis įbetonuojant h=20 cm (</t>
    </r>
    <r>
      <rPr>
        <sz val="11"/>
        <color rgb="FFFF0000"/>
        <rFont val="Times New Roman"/>
        <family val="1"/>
        <charset val="186"/>
      </rPr>
      <t>12 m2</t>
    </r>
    <r>
      <rPr>
        <sz val="11"/>
        <rFont val="Times New Roman"/>
        <family val="1"/>
        <charset val="186"/>
      </rPr>
      <t xml:space="preserve">):
 - lauko akmenys - </t>
    </r>
    <r>
      <rPr>
        <sz val="11"/>
        <color rgb="FFFF0000"/>
        <rFont val="Times New Roman"/>
        <family val="1"/>
        <charset val="186"/>
      </rPr>
      <t>1,2 m3;</t>
    </r>
    <r>
      <rPr>
        <sz val="11"/>
        <rFont val="Times New Roman"/>
        <family val="1"/>
        <charset val="186"/>
      </rPr>
      <t xml:space="preserve">
 - betonas C30/37 XC4 XF4 - </t>
    </r>
    <r>
      <rPr>
        <sz val="11"/>
        <color rgb="FFFF0000"/>
        <rFont val="Times New Roman"/>
        <family val="1"/>
        <charset val="186"/>
      </rPr>
      <t>1,2 m3</t>
    </r>
    <r>
      <rPr>
        <sz val="11"/>
        <rFont val="Times New Roman"/>
        <family val="1"/>
        <charset val="186"/>
      </rPr>
      <t>.</t>
    </r>
  </si>
  <si>
    <t>Monolitinio kelio bordiūro betonavimas:
 - betonas C30/37 XC4 XF4</t>
  </si>
  <si>
    <r>
      <t>Įžeminimo įrengimas sukalant metalinius strypus:
- cinkuota plieninė juosta 40x4 mm (2 m) - 2,6 kg;
- cinkuotas metalas S235 - 0,6 kg;
- kryžminė jungtis juostų sujungimui - 2 vnt.;
- įžeminimo elektrodas Ø14,2 mm L=1,5 m (4 vnt.) - 6 m;
- plieninis elektrodų antgalis - 2 vnt.;
- elektrodų sujungimo movos - 2 vnt.;
- kryžminė jungtis juostos/elektrodo sujungimui - 2 vnt.;
- cinkuotas tvirtinimo detalių metalas - 1,2 kg;
- izoliuotas laidas 1x25 mm2 - 6,8 m;
- presuojami antgaliai M10 įžeminimo laidui 1x25 mm2 - 128 vnt.
-</t>
    </r>
    <r>
      <rPr>
        <sz val="11"/>
        <color rgb="FFFF0000"/>
        <rFont val="Times New Roman"/>
        <family val="1"/>
        <charset val="186"/>
      </rPr>
      <t xml:space="preserve"> įžeminimo varžos matavimai - 2 vnt.</t>
    </r>
  </si>
  <si>
    <r>
      <t xml:space="preserve">Įžeminimo įrengimas sukalant metalinius strypus:
- cinkuota plieninė juosta 40x4 mm (4 m) - 5,2 kg;
- cinkuotas metalas S235 - 1,2 kg;
- kryžminė jungtis juostų sujungimui - 4 vnt.;
- įžeminimo elektrodas Ø14,2 mm L=1,5 m (8 vnt.) - 12 m;
- plieninis elektrodų antgalis - 4 vnt.;
- elektrodų sujungimo movos - 4 vnt.;
- kryžminė jungtis juostos/elektrodo sujungimui - 4 vnt.;
- cinkuotas tvirtinimo detalių metalas - 9,3 kg;
- izoliuotas laidas 1x25 mm2 - 62 m;
- presuojami antgaliai M10 įžeminimo laidui 1x25 mm2 - 1112 vnt.
- </t>
    </r>
    <r>
      <rPr>
        <sz val="11"/>
        <color rgb="FFFF0000"/>
        <rFont val="Times New Roman"/>
        <family val="1"/>
        <charset val="186"/>
      </rPr>
      <t>įžeminimo varžos matavimai - 4 vnt.</t>
    </r>
  </si>
  <si>
    <r>
      <t xml:space="preserve">Įžeminimo įrengimas sukalant metalinius strypus:
- cinkuota plieninė juosta 40x4 mm (2 m) - 2,6 kg;
- cinkuotas metalas S235 - 0,6 kg;
- kryžminė jungtis juostų sujungimui - 2 vnt.;
- įžeminimo elektrodas Ø14,2 mm L=1,5 m (4 vnt.) - 6 m;
- plieninis elektrodų antgalis - 2 vnt.;
- elektrodų sujungimo movos - 2 vnt.;
- kryžminė jungtis juostos/elektrodo sujungimui - 2 vnt.;
- cinkuotas tvirtinimo detalių metalas - 2,7 kg;
- izoliuotas laidas 1x25 mm2 - 15,6 m;
- presuojami antgaliai M10 įžeminimo laidui 1x25 mm2 - 312 vnt.
- </t>
    </r>
    <r>
      <rPr>
        <sz val="11"/>
        <color rgb="FFFF0000"/>
        <rFont val="Times New Roman"/>
        <family val="1"/>
        <charset val="186"/>
      </rPr>
      <t>įžeminimo varžos matavimai - 2 vnt.</t>
    </r>
  </si>
  <si>
    <r>
      <t xml:space="preserve">Įžeminimo įrengimas sukalant metalinius strypus:
- cinkuota plieninė juosta 40x4 mm (6 m) - 7,8 kg;
- cinkuotas metalas S235 - 1,8 kg;
- kryžminė jungtis juostų sujungimui - 6 vnt.;
- įžeminimo elektrodas Ø14,2 mm L=1,5 m (12 vnt.) - 18 m;
- plieninis elektrodų antgalis - 6 vnt.;
- elektrodų sujungimo movos - 6 vnt.;
- kryžminė jungtis juostos/elektrodo sujungimui - 6 vnt.;
- cinkuotas tvirtinimo detalių metalas - 14,1 kg;
- izoliuotas laidas 1x25 mm2 - 91,2 m;
- presuojami antgaliai M10 įžeminimo laidui 1x25 mm2 - 1696 vnt.
</t>
    </r>
    <r>
      <rPr>
        <sz val="11"/>
        <color rgb="FFFF0000"/>
        <rFont val="Times New Roman"/>
        <family val="1"/>
        <charset val="186"/>
      </rPr>
      <t>- įžeminimo varžos matavimai - 6 vnt.</t>
    </r>
  </si>
  <si>
    <r>
      <t xml:space="preserve">Įžeminimo įrengimas sukalant metalinius strypus:
- cinkuota plieninė juosta 40x4 mm (4 m) - 5,2 kg;
- cinkuotas metalas S235 - 1,2 kg;
- kryžminė jungtis juostų sujungimui - 4 vnt.;
- įžeminimo elektrodas Ø14,2 mm L=1,5 m (8 vnt.) - 12 m;
- plieninis elektrodų antgalis - 4 vnt.;
- elektrodų sujungimo movos - 4 vnt.;
- kryžminė jungtis juostos/elektrodo sujungimui - 4 vnt.;
- cinkuotas tvirtinimo detalių metalas - 8 kg;
- izoliuotas laidas 1x25 mm2 - 48 m;
- presuojami antgaliai M10 įžeminimo laidui 1x25 mm2 - 960 vnt.
</t>
    </r>
    <r>
      <rPr>
        <sz val="11"/>
        <color rgb="FFFF0000"/>
        <rFont val="Times New Roman"/>
        <family val="1"/>
        <charset val="186"/>
      </rPr>
      <t>- įžeminimo varžos matavimai - 4 vnt.</t>
    </r>
  </si>
  <si>
    <r>
      <t xml:space="preserve">Gręžtinių polių Ø 0,6 m įrengimas (120 vnt., </t>
    </r>
    <r>
      <rPr>
        <sz val="11"/>
        <color rgb="FFFF0000"/>
        <rFont val="Times New Roman"/>
        <family val="1"/>
        <charset val="186"/>
      </rPr>
      <t>1140 m</t>
    </r>
    <r>
      <rPr>
        <sz val="11"/>
        <rFont val="Times New Roman"/>
        <family val="1"/>
        <charset val="186"/>
      </rPr>
      <t xml:space="preserve">):
 - betonas C30/37 XC2 XF1 F75 W4 - </t>
    </r>
    <r>
      <rPr>
        <sz val="11"/>
        <color rgb="FFFF0000"/>
        <rFont val="Times New Roman"/>
        <family val="1"/>
        <charset val="186"/>
      </rPr>
      <t>321 m3</t>
    </r>
    <r>
      <rPr>
        <sz val="11"/>
        <rFont val="Times New Roman"/>
        <family val="1"/>
        <charset val="186"/>
      </rPr>
      <t xml:space="preserve">;
 - armatūros gaminiai - </t>
    </r>
    <r>
      <rPr>
        <sz val="11"/>
        <color rgb="FFFF0000"/>
        <rFont val="Times New Roman"/>
        <family val="1"/>
        <charset val="186"/>
      </rPr>
      <t>25692,72 kg.</t>
    </r>
  </si>
  <si>
    <r>
      <t xml:space="preserve">Įžeminimo įrengimas sukalant metalinius strypus:
- cinkuota plieninė juosta 40x4 mm (3 m) - 3,9 kg;
- cinkuotas metalas S235 - 0,9 kg;
- kryžminė jungtis juostų sujungimui - 3 vnt.;
- įžeminimo elektrodas Ø14,2 mm L=1,5 m (6 vnt.) - 9 m;
- plieninis elektrodų antgalis - 3 vnt.;
- elektrodų sujungimo movos - 3 vnt.;
- kryžminė jungtis juostos/elektrodo sujungimui - 3 vnt.;
- cinkuotas tvirtinimo detalių metalas - 7,8 kg;
- izoliuotas laidas 1x25 mm2 - 53,2 m;
- presuojami antgaliai M10 įžeminimo laidui 1x25 mm2 - 936 vnt.
</t>
    </r>
    <r>
      <rPr>
        <sz val="11"/>
        <color rgb="FFFF0000"/>
        <rFont val="Times New Roman"/>
        <family val="1"/>
        <charset val="186"/>
      </rPr>
      <t>- įžeminimo varžos matavimai - 3 vnt.</t>
    </r>
  </si>
  <si>
    <r>
      <t xml:space="preserve">Įžeminimo įrengimas sukalant metalinius strypus:
- cinkuota plieninė juosta 40x4 mm (5 m) - 6,5 kg;
- cinkuotas metalas S235 - 1,5 kg;
- kryžminė jungtis juostų sujungimui - 5 vnt.;
- įžeminimo elektrodas Ø14,2 mm L=1,5 m (10 vnt.) - 15 m;
- plieninis elektrodų antgalis - 5 vnt.;
- elektrodų sujungimo movos - 5 vnt.;
- kryžminė jungtis juostos/elektrodo sujungimui - 5 vnt.;
- cinkuotas tvirtinimo detalių metalas - 11,6 kg;
- izoliuotas laidas 1x25 mm2 - 74,4 m;
- presuojami antgaliai M10 įžeminimo laidui 1x25 mm2 - 1392 vnt.
- </t>
    </r>
    <r>
      <rPr>
        <sz val="11"/>
        <color rgb="FFFF0000"/>
        <rFont val="Times New Roman"/>
        <family val="1"/>
        <charset val="186"/>
      </rPr>
      <t>įžeminimo varžos matavimai - 5 vnt.</t>
    </r>
  </si>
  <si>
    <r>
      <t xml:space="preserve">Įžeminimo įrengimas sukalant metalinius strypus:
- cinkuota plieninė juosta 40x4 mm (1 m) - 1,3 kg;
- cinkuotas metalas S235 - 0,3 kg;
- kryžminė jungtis juostų sujungimui - 1 vnt.;
- įžeminimo elektrodas Ø14,2 mm L=1,5 m (2 vnt.) - 3 m;
- plieninis elektrodų antgalis - 1 vnt.;
- elektrodų sujungimo movos - 1 vnt.;
- kryžminė jungtis juostos/elektrodo sujungimui - 1 vnt.;
- cinkuotas tvirtinimo detalių metalas - 2,3 kg;
- izoliuotas laidas 1x25 mm2 - 13,6 m;
- presuojami antgaliai M10 įžeminimo laidui 1x25 mm2 - 272 vnt.
</t>
    </r>
    <r>
      <rPr>
        <sz val="11"/>
        <color rgb="FFFF0000"/>
        <rFont val="Times New Roman"/>
        <family val="1"/>
        <charset val="186"/>
      </rPr>
      <t>- įžeminimo varžos matavimai - 1 vnt.</t>
    </r>
  </si>
  <si>
    <r>
      <t xml:space="preserve">Įžeminimo įrengimas sukalant metalinius strypus:
- cinkuota plieninė juosta 40x4 mm (3 m) - 3,9 kg;
- cinkuotas metalas S235 - 0,9 kg;
- kryžminė jungtis juostų sujungimui - 3 vnt.;
- įžeminimo elektrodas Ø14,2 mm L=1,5 m (6 vnt.) - 9 m;
- plieninis elektrodų antgalis - 3 vnt.;
- elektrodų sujungimo movos - 3 vnt.;
- kryžminė jungtis juostos/elektrodo sujungimui - 3 vnt.;
- cinkuotas tvirtinimo detalių metalas - 6 kg;
- izoliuotas laidas 1x25 mm2 - 35,6 m;
- presuojami antgaliai M10 įžeminimo laidui 1x25 mm2 - 712 vnt.
-  </t>
    </r>
    <r>
      <rPr>
        <sz val="11"/>
        <color rgb="FFFF0000"/>
        <rFont val="Times New Roman"/>
        <family val="1"/>
        <charset val="186"/>
      </rPr>
      <t>įžeminimo varžos matavimai - 3 vnt.</t>
    </r>
  </si>
  <si>
    <r>
      <t xml:space="preserve">Įžeminimo įrengimas sukalant metalinius strypus:
- cinkuota plieninė juosta 40x4 mm (3 m) - 3,9 kg;
- cinkuotas metalas S235 - 0,9 kg;
- kryžminė jungtis juostų sujungimui - 3 vnt.;
- įžeminimo elektrodas Ø14,2 mm L=1,5 m (6 vnt.) - 9 m;
- plieninis elektrodų antgalis - 3 vnt.;
- elektrodų sujungimo movos - 3 vnt.;
- kryžminė jungtis juostos/elektrodo sujungimui - 3 vnt.;
- cinkuotas tvirtinimo detalių metalas - 7,4 kg;
- izoliuotas laidas 1x25 mm2 - 52,4 m;
- presuojami antgaliai M10 įžeminimo laidui 1x25 mm2 - 888 vnt.
-  </t>
    </r>
    <r>
      <rPr>
        <sz val="11"/>
        <color rgb="FFFF0000"/>
        <rFont val="Times New Roman"/>
        <family val="1"/>
        <charset val="186"/>
      </rPr>
      <t>įžeminimo varžos matavimai - 3 vnt.</t>
    </r>
  </si>
  <si>
    <r>
      <t>Įžeminimo įrengimas sukalant metalinius strypus:
- cinkuota plieninė juosta 40x4 mm (3 m) - 3,9 kg;
- cinkuotas metalas S235 - 0,9 kg;
- kryžminė jungtis juostų sujungimui - 3 vnt.;
- įžeminimo elektrodas Ø14,2 mm L=1,5 m (6 vnt.) - 9 m;
- plieninis elektrodų antgalis - 3 vnt.;
- elektrodų sujungimo movos - 3 vnt.;
- kryžminė jungtis juostos/elektrodo sujungimui - 3 vnt.;
- cinkuotas tvirtinimo detalių metalas - 6 kg;
- izoliuotas laidas 1x25 mm2 - 43,6 m;
- presuojami antgaliai M10 įžeminimo laidui 1x25 mm2 - 712 vnt.
-</t>
    </r>
    <r>
      <rPr>
        <sz val="11"/>
        <color rgb="FFFF0000"/>
        <rFont val="Times New Roman"/>
        <family val="1"/>
        <charset val="186"/>
      </rPr>
      <t xml:space="preserve"> įžeminimo varžos matavimai - 3 vnt.</t>
    </r>
  </si>
  <si>
    <t>Kabelio iki 6 kg/m montavimas vamzdyje</t>
  </si>
  <si>
    <t>Kabelio iki 6 kg/m montavimas įrengtomis konstrukcijomis</t>
  </si>
  <si>
    <r>
      <t xml:space="preserve">Metalinių vienpusių atitvarų montavimas ant statinio (224 m):                                                   
 - H2 W4, A klasė - 128 m;                                                                                               
 - H2 W3, A klasė - 80 m;
 - H1 W3, A klasė - 8 m;
 - </t>
    </r>
    <r>
      <rPr>
        <sz val="11"/>
        <color rgb="FFFF0000"/>
        <rFont val="Times New Roman"/>
        <family val="1"/>
        <charset val="186"/>
      </rPr>
      <t>H1</t>
    </r>
    <r>
      <rPr>
        <sz val="11"/>
        <rFont val="Times New Roman"/>
        <family val="1"/>
        <charset val="186"/>
      </rPr>
      <t xml:space="preserve"> W4, A klasė - 8 m.                                                              </t>
    </r>
  </si>
  <si>
    <r>
      <t xml:space="preserve">Krantinės atramos rostverko ir pamato po atraminėmis sienomis betonavimas (6 vnt.):
 - betonas </t>
    </r>
    <r>
      <rPr>
        <sz val="11"/>
        <color rgb="FFFF0000"/>
        <rFont val="Times New Roman"/>
        <family val="1"/>
        <charset val="186"/>
      </rPr>
      <t>C30/37</t>
    </r>
    <r>
      <rPr>
        <sz val="11"/>
        <rFont val="Times New Roman"/>
        <family val="1"/>
        <charset val="186"/>
      </rPr>
      <t xml:space="preserve"> (su priedais) - 118,38 m3;
 - armatūros gaminiai - 8765 kg;
 - plieninės įdėtinės detalės - 80 vnt. (392 kg).</t>
    </r>
  </si>
  <si>
    <r>
      <t xml:space="preserve">Lietaus vandens nuleidimo šulinėlių įrengimas ant statinio (12 vnt.):                                                      
 - vertikalių skylių Ø170 mm L=250 mm gręžimas - 12 vnt.;
 - alkūnės Ø200 mm 45° įrengimas - 8 vnt.;
 - alkūnės Ø200 mm 90° įrengimas - 4 vnt.;
 - vamzdžio Ø160 mm įrengimas - 5 m;
 - vamzdžio Ø200 mm įrengimas - 86 m;
 - keturšakio Ø200 mm įrengimas - 2 vnt.;
 - trišakio Ø200 mm įrengimas - 2 vnt.;
 - trišakio Ø200/160 mm įrengimas - 8 vnt.;
 - pereinamosios movos įrengimas - </t>
    </r>
    <r>
      <rPr>
        <sz val="11"/>
        <color rgb="FFFF0000"/>
        <rFont val="Times New Roman"/>
        <family val="1"/>
        <charset val="186"/>
      </rPr>
      <t xml:space="preserve">4 vnt.; </t>
    </r>
    <r>
      <rPr>
        <sz val="11"/>
        <rFont val="Times New Roman"/>
        <family val="1"/>
        <charset val="186"/>
      </rPr>
      <t xml:space="preserve">      
 - Ø200 aklė vamzdžio galui - 6 vnt.                                                                              </t>
    </r>
  </si>
  <si>
    <r>
      <t xml:space="preserve">Įžeminimo įrengimas sukalant metalinius strypus:
- cinkuota plieninė juosta 40x4 mm L=0,6 m - 0,75 kg;
- cinkuotas metalas S235 - 0,3 kg;
- kryžminė jungtis juostų sujungimui - 1 vnt.;
- įžeminimo elektrodas Ø14,2 mm L=1,5 m - 2 vnt.;
- plieninis elektrodų antgalis - 1 vnt.;
- elektrodų sujungimo movos - 1 vnt.;
- kryžminė jungtis juostos/elektrodo sujungimui - 1 vnt.
- </t>
    </r>
    <r>
      <rPr>
        <sz val="11"/>
        <color rgb="FFFF0000"/>
        <rFont val="Times New Roman"/>
        <family val="1"/>
        <charset val="186"/>
      </rPr>
      <t>įžeminimo varžos matavimai - 1 vnt.</t>
    </r>
  </si>
  <si>
    <r>
      <t xml:space="preserve">Įžeminimo įrengimas sukalant metalinius strypus:
- cinkuota plieninė juosta 40x4 mm L=0,6 m - 0,75 kg;
- cinkuotas metalas S235 - 0,3 kg;
- kryžminė jungtis juostų sujungimui - 1 vnt.;
- įžeminimo elektrodas Ø14,2 mm L=1,5 m - 2 vnt.;
- plieninis elektrodų antgalis - 1 vnt.;
- elektrodų sujungimo movos - 1 vnt.;
- kryžminė jungtis juostos/elektrodo sujungimui - 1 vnt.
</t>
    </r>
    <r>
      <rPr>
        <sz val="11"/>
        <color rgb="FFFF0000"/>
        <rFont val="Times New Roman"/>
        <family val="1"/>
        <charset val="186"/>
      </rPr>
      <t>- įžeminimo varžos matavimai - 1 vnt.</t>
    </r>
  </si>
  <si>
    <t>1. Vidaus daliai. Vandentiekis V2</t>
  </si>
  <si>
    <t>Vandens įvadų apšiltinimas ekstruzinio polistirolio plokštėmis</t>
  </si>
  <si>
    <r>
      <t xml:space="preserve">Lauko nuotekų PVC vamzdžiai su movinėmis fasoninėmis dalimis ir tvirtinimo detalėmis ∅110 mm </t>
    </r>
    <r>
      <rPr>
        <sz val="11"/>
        <color rgb="FFFF0000"/>
        <rFont val="Times New Roman"/>
        <family val="1"/>
        <charset val="186"/>
      </rPr>
      <t>(žemėje)</t>
    </r>
  </si>
  <si>
    <r>
      <t xml:space="preserve">Vamzdynai iš storasienių PVC vamzdžių su movinėmis fasoninėmis dalimis ir tvirtinimo detalėmis ∅110 mm </t>
    </r>
    <r>
      <rPr>
        <sz val="11"/>
        <color rgb="FFFF0000"/>
        <rFont val="Times New Roman"/>
        <family val="1"/>
        <charset val="186"/>
      </rPr>
      <t>(vėdinimo stovams)</t>
    </r>
  </si>
  <si>
    <r>
      <t xml:space="preserve">Trapas ∅110 mm, su sausu hidrouždoriu ir mechaniniu klapanu </t>
    </r>
    <r>
      <rPr>
        <sz val="11"/>
        <color rgb="FFFF0000"/>
        <rFont val="Times New Roman"/>
        <family val="1"/>
        <charset val="186"/>
      </rPr>
      <t>(bendroms patalpoms)</t>
    </r>
  </si>
  <si>
    <r>
      <t xml:space="preserve">Vėdinamo nuotekų stovo ∅110 mm vėdinimo stogelis </t>
    </r>
    <r>
      <rPr>
        <sz val="11"/>
        <color rgb="FFFF0000"/>
        <rFont val="Times New Roman"/>
        <family val="1"/>
        <charset val="186"/>
      </rPr>
      <t>(kiekvienam išvadui)</t>
    </r>
  </si>
  <si>
    <t>Pagrindo sluoksnio iš gerai drenuojančio grunto h=30 cm įrengimas sutankinant</t>
  </si>
  <si>
    <t>Gelžbetoninių blokų 60x60 cm, L=200 cm montavimas ant sutankinto grunto pagrindo</t>
  </si>
  <si>
    <t>Metalinių gofruotų priešgaisrinių rezervuarų 3,0x7,6 m (vidiniai matmenys) montavimas</t>
  </si>
  <si>
    <t>Priešgaisrinių rezervuarų tvirtinimas inkaravimo diržais prie gelžbetoninių blokų (iskaitant tvirtinimo detales)</t>
  </si>
  <si>
    <t>Prišgaisrinių rezervuarų užpylimas pasluoksniui drenuojančiu gruntu ir sutankinimas h=15-30 cm (640 m3):
 - tankinimas rankiniu būdu - 192 m3,
 - tankinimas mechanizuotai - 448 m3.</t>
  </si>
  <si>
    <t>Gelžbetoninis D1500mm (pilna komplektacija, įskaitant žemės darbus ir pagrindą po šuliniu) šulinys su sunkaus tipo liuku, prieduobė vandens išleidimui šulinyje. Bendras aukštis H=3,00 m</t>
  </si>
  <si>
    <t>Naujų fasoninių dalių montavimas:
 - kalaus ketaus flanšinis trišakis DN50 - 1 vnt.
 - kalaus ketaus trumpa flanšinė sklendė DN50 - 3 vnt.</t>
  </si>
  <si>
    <t>6. Lauko daliai. Lietaus nuvedimas L1</t>
  </si>
  <si>
    <t>Vamzdynas iš PP SN8 klasė vamzdžių D110 įskaitant fasonines dalis</t>
  </si>
  <si>
    <t>PP šulinių D315 mm B125 klasės (pilna komplektacija, įskaitant žemės darbus ir pagrindą po šuliniu) šulinys su sunkaus tipo liuku, lataku šulinyje. Bendras aukštis H=2,0</t>
  </si>
  <si>
    <r>
      <t>Paruošiamojo betono sl. h=</t>
    </r>
    <r>
      <rPr>
        <sz val="11"/>
        <color rgb="FFFF0000"/>
        <rFont val="Times New Roman"/>
        <family val="1"/>
        <charset val="186"/>
      </rPr>
      <t>10</t>
    </r>
    <r>
      <rPr>
        <sz val="11"/>
        <rFont val="Times New Roman"/>
        <family val="1"/>
        <charset val="186"/>
      </rPr>
      <t xml:space="preserve"> cm įrengimas prieš įrengiant krantinės atramos rostverkus (</t>
    </r>
    <r>
      <rPr>
        <sz val="11"/>
        <color rgb="FFFF0000"/>
        <rFont val="Times New Roman"/>
        <family val="1"/>
        <charset val="186"/>
      </rPr>
      <t>136,6</t>
    </r>
    <r>
      <rPr>
        <sz val="11"/>
        <rFont val="Times New Roman"/>
        <family val="1"/>
        <charset val="186"/>
      </rPr>
      <t xml:space="preserve"> m2):                         
-betonas C12/15</t>
    </r>
  </si>
  <si>
    <r>
      <t xml:space="preserve">Gelžbetoninių parapetinių blokų montavimas (32 vnt.):
 - betonas </t>
    </r>
    <r>
      <rPr>
        <sz val="11"/>
        <color rgb="FFFF0000"/>
        <rFont val="Times New Roman"/>
        <family val="1"/>
        <charset val="186"/>
      </rPr>
      <t>C30/37</t>
    </r>
    <r>
      <rPr>
        <sz val="11"/>
        <rFont val="Times New Roman"/>
        <family val="1"/>
        <charset val="186"/>
      </rPr>
      <t xml:space="preserve"> (su priedais) - 13,44 m3;
 - armuotas ekstrūdinis t-4 mm polistirenas - 9 m2.</t>
    </r>
  </si>
  <si>
    <r>
      <t xml:space="preserve">Gelžbetoninių monolitinių parapetinių blokų dalių įrengimas:
 - betonas </t>
    </r>
    <r>
      <rPr>
        <sz val="11"/>
        <color rgb="FFFF0000"/>
        <rFont val="Times New Roman"/>
        <family val="1"/>
        <charset val="186"/>
      </rPr>
      <t>C30/37</t>
    </r>
    <r>
      <rPr>
        <sz val="11"/>
        <rFont val="Times New Roman"/>
        <family val="1"/>
        <charset val="186"/>
      </rPr>
      <t xml:space="preserve"> (su priedais) - 2,24 m3;
 - armatūros gaminiai - 215 kg.</t>
    </r>
  </si>
  <si>
    <r>
      <t xml:space="preserve">Gręžtinių Ø 0,6 m bandomųjų polių įrengimas (2 vnt.):
 - betonas C30/37 (su priedais) - </t>
    </r>
    <r>
      <rPr>
        <sz val="11"/>
        <color rgb="FFFF0000"/>
        <rFont val="Times New Roman"/>
        <family val="1"/>
        <charset val="186"/>
      </rPr>
      <t>5,52</t>
    </r>
    <r>
      <rPr>
        <sz val="11"/>
        <rFont val="Times New Roman"/>
        <family val="1"/>
        <charset val="186"/>
      </rPr>
      <t xml:space="preserve"> m3;
 - armatūros gaminiai - </t>
    </r>
    <r>
      <rPr>
        <sz val="11"/>
        <color rgb="FFFF0000"/>
        <rFont val="Times New Roman"/>
        <family val="1"/>
        <charset val="186"/>
      </rPr>
      <t>308</t>
    </r>
    <r>
      <rPr>
        <sz val="11"/>
        <rFont val="Times New Roman"/>
        <family val="1"/>
        <charset val="186"/>
      </rPr>
      <t xml:space="preserve"> kg;
 - bendras ilgis - 10 m.</t>
    </r>
  </si>
  <si>
    <r>
      <t xml:space="preserve">Gelžbetoninių parapetinių blokų montavimas (36 vnt.):
 - betonas </t>
    </r>
    <r>
      <rPr>
        <sz val="11"/>
        <color rgb="FFFF0000"/>
        <rFont val="Times New Roman"/>
        <family val="1"/>
        <charset val="186"/>
      </rPr>
      <t>C30/37</t>
    </r>
    <r>
      <rPr>
        <sz val="11"/>
        <rFont val="Times New Roman"/>
        <family val="1"/>
        <charset val="186"/>
      </rPr>
      <t xml:space="preserve"> (su priedais) - 15,82 m3;
 - armuotas ekstrūdinis t-4 mm polistirenas - 10,5 m2</t>
    </r>
  </si>
  <si>
    <r>
      <t xml:space="preserve">Gelžbetoninių parapetinių blokų montavimas (30 vnt.):
 - betonas </t>
    </r>
    <r>
      <rPr>
        <sz val="11"/>
        <color rgb="FFFF0000"/>
        <rFont val="Times New Roman"/>
        <family val="1"/>
        <charset val="186"/>
      </rPr>
      <t>C30/37</t>
    </r>
    <r>
      <rPr>
        <sz val="11"/>
        <rFont val="Times New Roman"/>
        <family val="1"/>
        <charset val="186"/>
      </rPr>
      <t xml:space="preserve"> (su priedais) - 12,6 m3;
 - armuotas ekstrūdinis t-4 mm polistirenas - 8,5 m2.</t>
    </r>
  </si>
  <si>
    <r>
      <t xml:space="preserve">Gelžbetoninių monolitinių parapetinių blokų dalių įrengimas (1,55 m3):
 - betonas </t>
    </r>
    <r>
      <rPr>
        <sz val="11"/>
        <color rgb="FFFF0000"/>
        <rFont val="Times New Roman"/>
        <family val="1"/>
        <charset val="186"/>
      </rPr>
      <t xml:space="preserve">C30/37 </t>
    </r>
    <r>
      <rPr>
        <sz val="11"/>
        <rFont val="Times New Roman"/>
        <family val="1"/>
        <charset val="186"/>
      </rPr>
      <t>(su priedais) - 1,55 m3;
 - armatūros gaminiai - 135 kg.</t>
    </r>
  </si>
  <si>
    <r>
      <t xml:space="preserve">Gelžbetoninių parapetinių blokų montavimas (31 vnt.):
 - betonas </t>
    </r>
    <r>
      <rPr>
        <sz val="11"/>
        <color rgb="FFFF0000"/>
        <rFont val="Times New Roman"/>
        <family val="1"/>
        <charset val="186"/>
      </rPr>
      <t>C30/37</t>
    </r>
    <r>
      <rPr>
        <sz val="11"/>
        <rFont val="Times New Roman"/>
        <family val="1"/>
        <charset val="186"/>
      </rPr>
      <t xml:space="preserve"> (su priedais) - 13,02 m3;
 - armuotas ekstrūdinis t-4 mm polistirenas - 6,75 m2.</t>
    </r>
  </si>
  <si>
    <r>
      <t xml:space="preserve">Gelžbetoninių monolitinių parapetinių blokų dalių įrengimas:
 - betonas </t>
    </r>
    <r>
      <rPr>
        <sz val="11"/>
        <color rgb="FFFF0000"/>
        <rFont val="Times New Roman"/>
        <family val="1"/>
        <charset val="186"/>
      </rPr>
      <t>C30/37</t>
    </r>
    <r>
      <rPr>
        <sz val="11"/>
        <rFont val="Times New Roman"/>
        <family val="1"/>
        <charset val="186"/>
      </rPr>
      <t xml:space="preserve"> (su priedais) - 2,13 m3;
 - armatūros gaminiai - 217 kg.</t>
    </r>
  </si>
  <si>
    <r>
      <t xml:space="preserve">Gelžbetoninių monolitinių parapetinių blokų dalių įrengimas:
 - betonas </t>
    </r>
    <r>
      <rPr>
        <sz val="11"/>
        <color rgb="FFFF0000"/>
        <rFont val="Times New Roman"/>
        <family val="1"/>
        <charset val="186"/>
      </rPr>
      <t>C30/37</t>
    </r>
    <r>
      <rPr>
        <sz val="11"/>
        <rFont val="Times New Roman"/>
        <family val="1"/>
        <charset val="186"/>
      </rPr>
      <t xml:space="preserve"> (su priedais) - 1,68 m3;
 - armatūros gaminiai - 148 kg.</t>
    </r>
  </si>
  <si>
    <r>
      <t>Krantinės atramos rostverko ir pamato po atraminėmis sienomis betonavimas (6 vnt.):
 - betonas C30/37 (su priedais) -</t>
    </r>
    <r>
      <rPr>
        <sz val="11"/>
        <color rgb="FFFF0000"/>
        <rFont val="Times New Roman"/>
        <family val="1"/>
        <charset val="186"/>
      </rPr>
      <t xml:space="preserve"> 117,69</t>
    </r>
    <r>
      <rPr>
        <sz val="11"/>
        <rFont val="Times New Roman"/>
        <family val="1"/>
        <charset val="186"/>
      </rPr>
      <t xml:space="preserve"> m3;                                           
 - armatūros gaminiai  - </t>
    </r>
    <r>
      <rPr>
        <sz val="11"/>
        <color rgb="FFFF0000"/>
        <rFont val="Times New Roman"/>
        <family val="1"/>
        <charset val="186"/>
      </rPr>
      <t>8625</t>
    </r>
    <r>
      <rPr>
        <sz val="11"/>
        <rFont val="Times New Roman"/>
        <family val="1"/>
        <charset val="186"/>
      </rPr>
      <t xml:space="preserve"> kg;
 - plieninės įdėtinės detalės (80 vnt.) - 392 kg.</t>
    </r>
  </si>
  <si>
    <r>
      <t xml:space="preserve">Gelžbetoninių monolitinių parapetinių blokų dalių įrengimas:
 - betonas </t>
    </r>
    <r>
      <rPr>
        <sz val="11"/>
        <color rgb="FFFF0000"/>
        <rFont val="Times New Roman"/>
        <family val="1"/>
        <charset val="186"/>
      </rPr>
      <t>C30/37</t>
    </r>
    <r>
      <rPr>
        <sz val="11"/>
        <rFont val="Times New Roman"/>
        <family val="1"/>
        <charset val="186"/>
      </rPr>
      <t xml:space="preserve"> (su priedais) - 2,07 m3;
 - armatūros gaminiai - 193 kg.</t>
    </r>
  </si>
  <si>
    <t>Magistralinio kelio A5 Kaunas–Marijampolė–Suvalkai ruožo nuo 56,83 iki 72,50 km rekonstravimas</t>
  </si>
  <si>
    <t>Skaldos pagrindo kasimas ekskavatoriais, pakrovimas į savivarčius, išvežimas Rangovo pasirinktu atstumu</t>
  </si>
  <si>
    <r>
      <rPr>
        <sz val="11"/>
        <color rgb="FF00B0F0"/>
        <rFont val="Times New Roman"/>
        <family val="1"/>
        <charset val="186"/>
      </rPr>
      <t>12</t>
    </r>
    <r>
      <rPr>
        <sz val="11"/>
        <rFont val="Times New Roman"/>
        <family val="1"/>
        <charset val="186"/>
      </rPr>
      <t xml:space="preserve"> skaidulų šviesolaidinio kabelio jungiamųjų movų montavimas, matuojant parametrus prieš montavimą ir sumontavus movą</t>
    </r>
  </si>
  <si>
    <t>Lengvo tipo ketaus liukas su reguliavimo žiedais, konsolėmis, kronšteinais ir perdengimo plokšte</t>
  </si>
  <si>
    <t>Konsolių ir kronšteinų montavimas RKŠ</t>
  </si>
  <si>
    <t>Lengvo tipo ketaus liukas su reguliavimo žiedais, konsolėmis ir kronšteinais</t>
  </si>
  <si>
    <t>Žiedų montavimas RKŠ</t>
  </si>
  <si>
    <t xml:space="preserve">Konsolių ir kronšteinų montavimas RKŠ </t>
  </si>
  <si>
    <t>Kabelio apsaugos vamzdis skirtas kloti uždaru būdu</t>
  </si>
  <si>
    <t>Kabelio apsaugos vamzdžio d32 mm įtraukimas į apsaugos vamzdį d63 mm</t>
  </si>
  <si>
    <r>
      <t xml:space="preserve">Paskirstymo spinta </t>
    </r>
    <r>
      <rPr>
        <sz val="11"/>
        <color rgb="FF00B0F0"/>
        <rFont val="Times New Roman"/>
        <family val="1"/>
        <charset val="186"/>
      </rPr>
      <t>PS-5</t>
    </r>
    <r>
      <rPr>
        <sz val="11"/>
        <rFont val="Times New Roman"/>
        <family val="1"/>
        <charset val="186"/>
      </rPr>
      <t xml:space="preserve"> su visa įranga</t>
    </r>
  </si>
  <si>
    <t>Kabelio apsauga surenkamu gaubtu</t>
  </si>
  <si>
    <r>
      <t xml:space="preserve">Metalinių vienpusių atitvarų montavimas </t>
    </r>
    <r>
      <rPr>
        <sz val="11"/>
        <color rgb="FF00B0F0"/>
        <rFont val="Times New Roman"/>
        <family val="1"/>
        <charset val="186"/>
      </rPr>
      <t>sukalant į gruntą:</t>
    </r>
    <r>
      <rPr>
        <sz val="11"/>
        <rFont val="Times New Roman"/>
        <family val="1"/>
        <charset val="186"/>
      </rPr>
      <t xml:space="preserve">
 - H2 W4, A klasė - 96 m.</t>
    </r>
  </si>
  <si>
    <r>
      <t xml:space="preserve">Metalinių vienpusių atitvarų montavimas </t>
    </r>
    <r>
      <rPr>
        <sz val="11"/>
        <color rgb="FF00B0F0"/>
        <rFont val="Times New Roman"/>
        <family val="1"/>
        <charset val="186"/>
      </rPr>
      <t>sukalant į gruntą</t>
    </r>
    <r>
      <rPr>
        <sz val="11"/>
        <rFont val="Times New Roman"/>
        <family val="1"/>
        <charset val="186"/>
      </rPr>
      <t xml:space="preserve"> (144 m):                                                   
 - H2 W2, A klasė - 16 m;                                                                                               
 - H2 W3, A klasė - 72 m;
 - H2 W4, A klasė - 56 m.                                                              </t>
    </r>
  </si>
  <si>
    <r>
      <t xml:space="preserve">Metalinių vienpusių atitvarų montavimas </t>
    </r>
    <r>
      <rPr>
        <sz val="11"/>
        <color rgb="FF00B0F0"/>
        <rFont val="Times New Roman"/>
        <family val="1"/>
        <charset val="186"/>
      </rPr>
      <t>sukalant į gruntą:</t>
    </r>
    <r>
      <rPr>
        <sz val="11"/>
        <rFont val="Times New Roman"/>
        <family val="1"/>
        <charset val="186"/>
      </rPr>
      <t xml:space="preserve">
 - H2 W4, A klasė - 108 m.</t>
    </r>
  </si>
  <si>
    <r>
      <t xml:space="preserve">Metalinių vienpusių atitvarų montavimas </t>
    </r>
    <r>
      <rPr>
        <sz val="11"/>
        <color rgb="FF00B0F0"/>
        <rFont val="Times New Roman"/>
        <family val="1"/>
        <charset val="186"/>
      </rPr>
      <t>(100 m</t>
    </r>
    <r>
      <rPr>
        <sz val="11"/>
        <rFont val="Times New Roman"/>
        <family val="1"/>
        <charset val="186"/>
      </rPr>
      <t xml:space="preserve">):
</t>
    </r>
    <r>
      <rPr>
        <sz val="11"/>
        <color rgb="FF00B0F0"/>
        <rFont val="Times New Roman"/>
        <family val="1"/>
        <charset val="186"/>
      </rPr>
      <t xml:space="preserve"> - H1 W4, A klasė, kalami į gruntą - 84 m;                                     
 - H1 W4, A klasė, kalami į gruntą - 16 m.</t>
    </r>
  </si>
  <si>
    <t>Metalinių vienpusių atitvarų montavimas (84 m):
 - H1 W3, A klasė, montuojami ant g/b pagrindo - 84 m.</t>
  </si>
  <si>
    <r>
      <t xml:space="preserve">Metalinių vienpusių atitvarų montavimas </t>
    </r>
    <r>
      <rPr>
        <sz val="11"/>
        <color rgb="FF00B0F0"/>
        <rFont val="Times New Roman"/>
        <family val="1"/>
        <charset val="186"/>
      </rPr>
      <t>sukalant į grumtą</t>
    </r>
    <r>
      <rPr>
        <sz val="11"/>
        <rFont val="Times New Roman"/>
        <family val="1"/>
        <charset val="186"/>
      </rPr>
      <t xml:space="preserve"> (292 m):
 - H2 W4, A klasė - 256 m;
 - H2 W3, A klasė - 32 m;
 - H1 W3, A klasė - 4 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</si>
</sst>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_ ;\-#,##0.00\ "/>
    <numFmt numFmtId="165" formatCode="[$-F400]h:mm:ss\ AM/PM"/>
    <numFmt numFmtId="166" formatCode="0.000"/>
  </numFmts>
  <fonts count="24" x14ac:knownFonts="1">
    <font>
      <sz val="11"/>
      <color theme="1"/>
      <name val="Calibri"/>
      <family val="2"/>
      <charset val="186"/>
      <scheme val="minor"/>
    </font>
    <font>
      <sz val="11"/>
      <color rgb="FF000000"/>
      <name val="Calibri"/>
      <family val="2"/>
      <charset val="186"/>
    </font>
    <font>
      <b/>
      <sz val="11"/>
      <color rgb="FF000000"/>
      <name val="Times New Roman"/>
      <family val="1"/>
      <charset val="186"/>
    </font>
    <font>
      <b/>
      <sz val="11"/>
      <color rgb="FFFF0000"/>
      <name val="Times New Roman"/>
      <family val="1"/>
      <charset val="186"/>
    </font>
    <font>
      <b/>
      <sz val="11"/>
      <name val="Times New Roman"/>
      <family val="1"/>
      <charset val="186"/>
    </font>
    <font>
      <sz val="11"/>
      <name val="Times New Roman"/>
      <family val="1"/>
      <charset val="186"/>
    </font>
    <font>
      <sz val="11"/>
      <color rgb="FFFF0000"/>
      <name val="Times New Roman"/>
      <family val="1"/>
      <charset val="186"/>
    </font>
    <font>
      <sz val="11"/>
      <color theme="1"/>
      <name val="Times New Roman"/>
      <family val="1"/>
      <charset val="186"/>
    </font>
    <font>
      <i/>
      <sz val="11"/>
      <color theme="1"/>
      <name val="Times New Roman"/>
      <family val="1"/>
      <charset val="186"/>
    </font>
    <font>
      <b/>
      <sz val="12"/>
      <color rgb="FF000000"/>
      <name val="Times New Roman"/>
      <family val="1"/>
      <charset val="186"/>
    </font>
    <font>
      <sz val="8"/>
      <name val="Calibri"/>
      <family val="2"/>
      <charset val="186"/>
      <scheme val="minor"/>
    </font>
    <font>
      <i/>
      <sz val="11"/>
      <name val="Times New Roman"/>
      <family val="1"/>
      <charset val="186"/>
    </font>
    <font>
      <sz val="10"/>
      <name val="Times New Roman"/>
      <family val="1"/>
      <charset val="186"/>
    </font>
    <font>
      <b/>
      <sz val="10"/>
      <name val="Times New Roman"/>
      <family val="1"/>
      <charset val="186"/>
    </font>
    <font>
      <sz val="9"/>
      <name val="Times New Roman"/>
      <family val="1"/>
      <charset val="186"/>
    </font>
    <font>
      <i/>
      <sz val="10"/>
      <name val="Times New Roman"/>
      <family val="1"/>
      <charset val="186"/>
    </font>
    <font>
      <sz val="11"/>
      <color theme="1"/>
      <name val="Calibri"/>
      <family val="2"/>
      <scheme val="minor"/>
    </font>
    <font>
      <sz val="11"/>
      <color rgb="FF00B050"/>
      <name val="Times New Roman"/>
      <family val="1"/>
      <charset val="186"/>
    </font>
    <font>
      <i/>
      <sz val="10"/>
      <color rgb="FFFF0000"/>
      <name val="Times New Roman"/>
      <family val="1"/>
      <charset val="186"/>
    </font>
    <font>
      <b/>
      <sz val="10"/>
      <color rgb="FFFF0000"/>
      <name val="Times New Roman"/>
      <family val="1"/>
      <charset val="186"/>
    </font>
    <font>
      <sz val="11"/>
      <color rgb="FF00B0F0"/>
      <name val="Times New Roman"/>
      <family val="1"/>
      <charset val="186"/>
    </font>
    <font>
      <i/>
      <sz val="11"/>
      <color rgb="FFFF0000"/>
      <name val="Times New Roman"/>
      <family val="1"/>
      <charset val="186"/>
    </font>
    <font>
      <b/>
      <sz val="14"/>
      <color rgb="FF000000"/>
      <name val="Times New Roman"/>
      <family val="1"/>
      <charset val="186"/>
    </font>
    <font>
      <sz val="9"/>
      <color rgb="FFFF0000"/>
      <name val="Times New Roman"/>
      <family val="1"/>
      <charset val="186"/>
    </font>
  </fonts>
  <fills count="6">
    <fill>
      <patternFill patternType="none"/>
    </fill>
    <fill>
      <patternFill patternType="gray125"/>
    </fill>
    <fill>
      <patternFill patternType="solid">
        <fgColor rgb="FFF2F2F2"/>
        <bgColor rgb="FFFFFFFF"/>
      </patternFill>
    </fill>
    <fill>
      <patternFill patternType="solid">
        <fgColor theme="9" tint="0.79998168889431442"/>
        <bgColor indexed="64"/>
      </patternFill>
    </fill>
    <fill>
      <patternFill patternType="solid">
        <fgColor theme="0" tint="-0.14999847407452621"/>
        <bgColor indexed="64"/>
      </patternFill>
    </fill>
    <fill>
      <patternFill patternType="solid">
        <fgColor theme="6" tint="0.7999816888943144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diagonal/>
    </border>
    <border>
      <left/>
      <right style="medium">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thin">
        <color indexed="64"/>
      </left>
      <right style="medium">
        <color indexed="64"/>
      </right>
      <top style="medium">
        <color indexed="64"/>
      </top>
      <bottom/>
      <diagonal/>
    </border>
    <border>
      <left style="medium">
        <color auto="1"/>
      </left>
      <right/>
      <top/>
      <bottom style="thin">
        <color auto="1"/>
      </bottom>
      <diagonal/>
    </border>
    <border>
      <left style="medium">
        <color indexed="64"/>
      </left>
      <right/>
      <top style="medium">
        <color indexed="64"/>
      </top>
      <bottom style="medium">
        <color indexed="64"/>
      </bottom>
      <diagonal/>
    </border>
  </borders>
  <cellStyleXfs count="6">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xf numFmtId="0" fontId="16" fillId="0" borderId="0"/>
  </cellStyleXfs>
  <cellXfs count="485">
    <xf numFmtId="0" fontId="0" fillId="0" borderId="0" xfId="0"/>
    <xf numFmtId="0" fontId="2" fillId="0" borderId="0" xfId="1" applyFont="1" applyAlignment="1" applyProtection="1">
      <alignment horizontal="center" vertical="center" wrapText="1"/>
    </xf>
    <xf numFmtId="49" fontId="5" fillId="0" borderId="1" xfId="0" applyNumberFormat="1" applyFont="1" applyBorder="1" applyAlignment="1">
      <alignment horizontal="left" vertical="center" wrapText="1"/>
    </xf>
    <xf numFmtId="4" fontId="4" fillId="4" borderId="1" xfId="3" applyNumberFormat="1" applyFont="1" applyFill="1" applyBorder="1" applyAlignment="1" applyProtection="1">
      <alignment horizontal="center" vertical="center" wrapText="1"/>
      <protection locked="0"/>
    </xf>
    <xf numFmtId="0" fontId="4" fillId="0" borderId="0" xfId="4" applyFont="1" applyAlignment="1">
      <alignment vertical="center"/>
    </xf>
    <xf numFmtId="0" fontId="8" fillId="0" borderId="0" xfId="0" applyFont="1" applyAlignment="1">
      <alignment vertical="center"/>
    </xf>
    <xf numFmtId="0" fontId="4" fillId="0" borderId="0" xfId="4" applyFont="1" applyAlignment="1">
      <alignment vertical="center" wrapText="1"/>
    </xf>
    <xf numFmtId="0" fontId="8" fillId="0" borderId="0" xfId="0" applyFont="1" applyAlignment="1">
      <alignment vertical="center" wrapText="1"/>
    </xf>
    <xf numFmtId="0" fontId="7" fillId="0" borderId="0" xfId="0" applyFont="1" applyProtection="1">
      <protection locked="0"/>
    </xf>
    <xf numFmtId="0" fontId="6" fillId="0" borderId="0" xfId="0" applyFont="1" applyAlignment="1" applyProtection="1">
      <alignment wrapText="1"/>
      <protection locked="0"/>
    </xf>
    <xf numFmtId="0" fontId="7" fillId="0" borderId="0" xfId="0" applyFont="1"/>
    <xf numFmtId="0" fontId="7" fillId="0" borderId="0" xfId="0" applyFont="1" applyAlignment="1">
      <alignment vertical="center" wrapText="1"/>
    </xf>
    <xf numFmtId="4" fontId="4" fillId="0" borderId="0" xfId="3" applyNumberFormat="1" applyFont="1" applyAlignment="1">
      <alignment horizontal="center" vertical="center" wrapText="1"/>
    </xf>
    <xf numFmtId="0" fontId="4" fillId="0" borderId="0" xfId="4"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7" fillId="0" borderId="0" xfId="0" applyFont="1" applyAlignment="1" applyProtection="1">
      <alignment horizontal="center" vertical="center"/>
      <protection locked="0"/>
    </xf>
    <xf numFmtId="0" fontId="2" fillId="0" borderId="0" xfId="1" applyNumberFormat="1" applyFont="1" applyAlignment="1" applyProtection="1">
      <alignment horizontal="center" vertical="center" wrapText="1"/>
    </xf>
    <xf numFmtId="0" fontId="5" fillId="0" borderId="1" xfId="0" applyFont="1" applyBorder="1" applyAlignment="1">
      <alignment horizontal="center" vertical="center"/>
    </xf>
    <xf numFmtId="0" fontId="8" fillId="0" borderId="0" xfId="0" applyFont="1" applyAlignment="1">
      <alignment horizontal="left" vertical="center" wrapText="1"/>
    </xf>
    <xf numFmtId="4" fontId="4" fillId="4" borderId="1" xfId="4" applyNumberFormat="1" applyFont="1" applyFill="1" applyBorder="1" applyAlignment="1" applyProtection="1">
      <alignment horizontal="center" vertical="center" wrapText="1"/>
      <protection locked="0"/>
    </xf>
    <xf numFmtId="49" fontId="5" fillId="0" borderId="1" xfId="0" applyNumberFormat="1" applyFont="1" applyBorder="1" applyAlignment="1">
      <alignment horizontal="center" vertical="center" wrapText="1"/>
    </xf>
    <xf numFmtId="0" fontId="7" fillId="0" borderId="0" xfId="0" applyFont="1" applyAlignment="1">
      <alignment wrapText="1"/>
    </xf>
    <xf numFmtId="49" fontId="5" fillId="0" borderId="3" xfId="0" applyNumberFormat="1" applyFont="1" applyBorder="1" applyAlignment="1">
      <alignment horizontal="left" vertical="center" wrapText="1"/>
    </xf>
    <xf numFmtId="49" fontId="5" fillId="0" borderId="3" xfId="0" applyNumberFormat="1" applyFont="1" applyBorder="1" applyAlignment="1">
      <alignment horizontal="center" vertical="center" wrapText="1"/>
    </xf>
    <xf numFmtId="4" fontId="4" fillId="4" borderId="3" xfId="3" applyNumberFormat="1" applyFont="1" applyFill="1" applyBorder="1" applyAlignment="1" applyProtection="1">
      <alignment horizontal="center" vertical="center" wrapText="1"/>
      <protection locked="0"/>
    </xf>
    <xf numFmtId="4" fontId="5" fillId="0" borderId="4" xfId="0" applyNumberFormat="1" applyFont="1" applyBorder="1" applyAlignment="1">
      <alignment horizontal="center" vertical="center" wrapText="1"/>
    </xf>
    <xf numFmtId="4" fontId="5" fillId="0" borderId="6" xfId="0" applyNumberFormat="1" applyFont="1" applyBorder="1" applyAlignment="1">
      <alignment horizontal="center" vertical="center" wrapText="1"/>
    </xf>
    <xf numFmtId="0" fontId="2" fillId="0" borderId="7" xfId="2" applyFont="1" applyBorder="1" applyAlignment="1" applyProtection="1">
      <alignment horizontal="center" vertical="center" wrapText="1"/>
    </xf>
    <xf numFmtId="0" fontId="2" fillId="0" borderId="8" xfId="2" applyFont="1" applyBorder="1" applyAlignment="1" applyProtection="1">
      <alignment horizontal="center" vertical="center" wrapText="1"/>
    </xf>
    <xf numFmtId="0" fontId="2" fillId="0" borderId="8" xfId="2" applyNumberFormat="1" applyFont="1" applyBorder="1" applyAlignment="1" applyProtection="1">
      <alignment horizontal="center" vertical="center" wrapText="1"/>
    </xf>
    <xf numFmtId="0" fontId="2" fillId="0" borderId="8" xfId="1" applyFont="1" applyBorder="1" applyAlignment="1" applyProtection="1">
      <alignment horizontal="center" vertical="center" wrapText="1"/>
    </xf>
    <xf numFmtId="4" fontId="4" fillId="4" borderId="3" xfId="4" applyNumberFormat="1" applyFont="1" applyFill="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4" fontId="5" fillId="0" borderId="15" xfId="0" applyNumberFormat="1" applyFont="1" applyBorder="1" applyAlignment="1">
      <alignment horizontal="center" vertical="center" wrapText="1"/>
    </xf>
    <xf numFmtId="4" fontId="4" fillId="0" borderId="13" xfId="0" applyNumberFormat="1" applyFont="1" applyBorder="1" applyAlignment="1" applyProtection="1">
      <alignment horizontal="center" vertical="center" wrapText="1"/>
      <protection locked="0"/>
    </xf>
    <xf numFmtId="4" fontId="4" fillId="0" borderId="0" xfId="4" applyNumberFormat="1" applyFont="1" applyAlignment="1">
      <alignment horizontal="right" vertical="center"/>
    </xf>
    <xf numFmtId="4" fontId="4" fillId="0" borderId="0" xfId="4" applyNumberFormat="1" applyFont="1" applyAlignment="1">
      <alignment horizontal="right" vertical="center" wrapText="1"/>
    </xf>
    <xf numFmtId="0" fontId="4" fillId="0" borderId="0" xfId="4" applyFont="1" applyAlignment="1">
      <alignment horizontal="right" vertical="center"/>
    </xf>
    <xf numFmtId="49" fontId="5" fillId="0" borderId="18" xfId="0" applyNumberFormat="1" applyFont="1" applyBorder="1" applyAlignment="1">
      <alignment horizontal="center" vertical="center"/>
    </xf>
    <xf numFmtId="49" fontId="5" fillId="0" borderId="19" xfId="0" applyNumberFormat="1" applyFont="1" applyBorder="1" applyAlignment="1">
      <alignment horizontal="center" vertical="center"/>
    </xf>
    <xf numFmtId="49" fontId="11" fillId="0" borderId="2" xfId="0" applyNumberFormat="1" applyFont="1" applyBorder="1" applyAlignment="1">
      <alignment horizontal="center" vertical="center" wrapText="1"/>
    </xf>
    <xf numFmtId="49" fontId="11" fillId="0" borderId="5" xfId="0" applyNumberFormat="1" applyFont="1" applyBorder="1" applyAlignment="1">
      <alignment horizontal="center" vertical="center" wrapText="1"/>
    </xf>
    <xf numFmtId="0" fontId="2" fillId="0" borderId="20" xfId="2" applyFont="1" applyBorder="1" applyAlignment="1" applyProtection="1">
      <alignment horizontal="center" vertical="center" wrapText="1"/>
    </xf>
    <xf numFmtId="4" fontId="4" fillId="4" borderId="24" xfId="4" applyNumberFormat="1" applyFont="1" applyFill="1" applyBorder="1" applyAlignment="1" applyProtection="1">
      <alignment horizontal="center" vertical="center" wrapText="1"/>
      <protection locked="0"/>
    </xf>
    <xf numFmtId="0" fontId="5" fillId="0" borderId="3" xfId="0" applyFont="1" applyBorder="1" applyAlignment="1">
      <alignment horizontal="center" vertical="center"/>
    </xf>
    <xf numFmtId="49" fontId="5" fillId="0" borderId="24" xfId="0" applyNumberFormat="1" applyFont="1" applyBorder="1" applyAlignment="1">
      <alignment horizontal="left" vertical="center" wrapText="1"/>
    </xf>
    <xf numFmtId="49" fontId="5" fillId="0" borderId="24" xfId="0" applyNumberFormat="1" applyFont="1" applyBorder="1" applyAlignment="1">
      <alignment horizontal="center" vertical="center" wrapText="1"/>
    </xf>
    <xf numFmtId="0" fontId="5" fillId="0" borderId="24" xfId="0" applyFont="1" applyBorder="1" applyAlignment="1">
      <alignment horizontal="center" vertical="center"/>
    </xf>
    <xf numFmtId="49" fontId="5" fillId="0" borderId="8" xfId="0" applyNumberFormat="1" applyFont="1" applyBorder="1" applyAlignment="1">
      <alignment horizontal="left" vertical="center" wrapText="1"/>
    </xf>
    <xf numFmtId="49" fontId="5" fillId="0" borderId="8" xfId="0" applyNumberFormat="1" applyFont="1" applyBorder="1" applyAlignment="1">
      <alignment horizontal="center" vertical="center" wrapText="1"/>
    </xf>
    <xf numFmtId="0" fontId="5" fillId="0" borderId="8" xfId="0" applyFont="1" applyBorder="1" applyAlignment="1">
      <alignment horizontal="center" vertical="center"/>
    </xf>
    <xf numFmtId="4" fontId="5" fillId="0" borderId="9" xfId="0" applyNumberFormat="1" applyFont="1" applyBorder="1" applyAlignment="1">
      <alignment horizontal="center" vertical="center" wrapText="1"/>
    </xf>
    <xf numFmtId="0" fontId="4" fillId="0" borderId="26" xfId="3" applyFont="1" applyBorder="1" applyAlignment="1">
      <alignment horizontal="center" vertical="center" wrapText="1"/>
    </xf>
    <xf numFmtId="4" fontId="4" fillId="0" borderId="27" xfId="3"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5" fillId="0" borderId="20" xfId="0" applyNumberFormat="1" applyFont="1" applyBorder="1" applyAlignment="1">
      <alignment horizontal="center" vertical="center"/>
    </xf>
    <xf numFmtId="4" fontId="4" fillId="4" borderId="29" xfId="4" applyNumberFormat="1" applyFont="1" applyFill="1" applyBorder="1" applyAlignment="1" applyProtection="1">
      <alignment horizontal="center" vertical="center" wrapText="1"/>
      <protection locked="0"/>
    </xf>
    <xf numFmtId="4" fontId="5" fillId="0" borderId="30" xfId="0" applyNumberFormat="1" applyFont="1" applyBorder="1" applyAlignment="1">
      <alignment horizontal="center" vertical="center" wrapText="1"/>
    </xf>
    <xf numFmtId="4" fontId="4" fillId="4" borderId="8" xfId="4" applyNumberFormat="1" applyFont="1" applyFill="1" applyBorder="1" applyAlignment="1" applyProtection="1">
      <alignment horizontal="center" vertical="center" wrapText="1"/>
      <protection locked="0"/>
    </xf>
    <xf numFmtId="49" fontId="5" fillId="0" borderId="14" xfId="0" applyNumberFormat="1" applyFont="1" applyBorder="1" applyAlignment="1">
      <alignment horizontal="center" vertical="center" wrapText="1"/>
    </xf>
    <xf numFmtId="4" fontId="4" fillId="4" borderId="14" xfId="4" applyNumberFormat="1" applyFont="1" applyFill="1" applyBorder="1" applyAlignment="1" applyProtection="1">
      <alignment horizontal="center" vertical="center" wrapText="1"/>
      <protection locked="0"/>
    </xf>
    <xf numFmtId="49" fontId="5" fillId="0" borderId="29" xfId="0" applyNumberFormat="1" applyFont="1" applyBorder="1" applyAlignment="1">
      <alignment horizontal="left" vertical="center" wrapText="1"/>
    </xf>
    <xf numFmtId="49" fontId="5" fillId="0" borderId="29" xfId="0" applyNumberFormat="1" applyFont="1" applyBorder="1" applyAlignment="1">
      <alignment horizontal="center" vertical="center" wrapText="1"/>
    </xf>
    <xf numFmtId="0" fontId="5" fillId="0" borderId="29" xfId="0" applyFont="1" applyBorder="1" applyAlignment="1">
      <alignment horizontal="center" vertical="center"/>
    </xf>
    <xf numFmtId="4" fontId="4" fillId="4" borderId="8" xfId="3" applyNumberFormat="1" applyFont="1" applyFill="1" applyBorder="1" applyAlignment="1" applyProtection="1">
      <alignment horizontal="center" vertical="center" wrapText="1"/>
      <protection locked="0"/>
    </xf>
    <xf numFmtId="49" fontId="11" fillId="0" borderId="33" xfId="0" applyNumberFormat="1" applyFont="1" applyBorder="1" applyAlignment="1">
      <alignment horizontal="center" vertical="center" wrapText="1"/>
    </xf>
    <xf numFmtId="0" fontId="5" fillId="0" borderId="0" xfId="0" applyFont="1" applyProtection="1">
      <protection locked="0"/>
    </xf>
    <xf numFmtId="0" fontId="4" fillId="0" borderId="9" xfId="1" applyFont="1" applyBorder="1" applyAlignment="1" applyProtection="1">
      <alignment horizontal="center" vertical="center" wrapText="1"/>
    </xf>
    <xf numFmtId="4" fontId="4" fillId="0" borderId="15" xfId="0" applyNumberFormat="1" applyFont="1" applyBorder="1" applyAlignment="1" applyProtection="1">
      <alignment horizontal="center" vertical="center"/>
      <protection locked="0"/>
    </xf>
    <xf numFmtId="0" fontId="5" fillId="0" borderId="0" xfId="0" applyFont="1" applyAlignment="1" applyProtection="1">
      <alignment wrapText="1"/>
      <protection locked="0"/>
    </xf>
    <xf numFmtId="4" fontId="4" fillId="0" borderId="25" xfId="0" applyNumberFormat="1" applyFont="1" applyBorder="1" applyAlignment="1" applyProtection="1">
      <alignment horizontal="center" vertical="center"/>
      <protection locked="0"/>
    </xf>
    <xf numFmtId="4" fontId="4" fillId="0" borderId="0" xfId="0" applyNumberFormat="1" applyFont="1" applyAlignment="1" applyProtection="1">
      <alignment horizontal="center" vertical="center"/>
      <protection locked="0"/>
    </xf>
    <xf numFmtId="49" fontId="5" fillId="0" borderId="8" xfId="0" applyNumberFormat="1" applyFont="1" applyBorder="1" applyAlignment="1">
      <alignment horizontal="center" vertical="center"/>
    </xf>
    <xf numFmtId="49" fontId="5" fillId="0" borderId="28" xfId="0" applyNumberFormat="1" applyFont="1" applyBorder="1" applyAlignment="1">
      <alignment horizontal="center" vertical="center" wrapText="1"/>
    </xf>
    <xf numFmtId="4" fontId="3" fillId="4" borderId="29" xfId="4" applyNumberFormat="1" applyFont="1" applyFill="1" applyBorder="1" applyAlignment="1" applyProtection="1">
      <alignment horizontal="center" vertical="center" wrapText="1"/>
      <protection locked="0"/>
    </xf>
    <xf numFmtId="4" fontId="3" fillId="4" borderId="1" xfId="4" applyNumberFormat="1" applyFont="1" applyFill="1" applyBorder="1" applyAlignment="1" applyProtection="1">
      <alignment horizontal="center" vertical="center" wrapText="1"/>
      <protection locked="0"/>
    </xf>
    <xf numFmtId="49" fontId="5" fillId="0" borderId="34" xfId="0" applyNumberFormat="1" applyFont="1" applyBorder="1" applyAlignment="1">
      <alignment horizontal="left" vertical="center" wrapText="1"/>
    </xf>
    <xf numFmtId="49" fontId="5" fillId="0" borderId="34" xfId="0" applyNumberFormat="1" applyFont="1" applyBorder="1" applyAlignment="1">
      <alignment horizontal="center" vertical="center" wrapText="1"/>
    </xf>
    <xf numFmtId="0" fontId="5" fillId="0" borderId="34" xfId="0" applyFont="1" applyBorder="1" applyAlignment="1">
      <alignment horizontal="center" vertical="center"/>
    </xf>
    <xf numFmtId="4" fontId="4" fillId="4" borderId="34" xfId="4" applyNumberFormat="1" applyFont="1" applyFill="1" applyBorder="1" applyAlignment="1" applyProtection="1">
      <alignment horizontal="center" vertical="center" wrapText="1"/>
      <protection locked="0"/>
    </xf>
    <xf numFmtId="4" fontId="4" fillId="4" borderId="29" xfId="3" applyNumberFormat="1" applyFont="1" applyFill="1" applyBorder="1" applyAlignment="1" applyProtection="1">
      <alignment horizontal="center" vertical="center" wrapText="1"/>
      <protection locked="0"/>
    </xf>
    <xf numFmtId="0" fontId="5" fillId="0" borderId="29" xfId="0" applyFont="1" applyBorder="1" applyAlignment="1">
      <alignment horizontal="center" vertical="center" wrapText="1"/>
    </xf>
    <xf numFmtId="0" fontId="5" fillId="0" borderId="1" xfId="0" applyFont="1" applyBorder="1" applyAlignment="1">
      <alignment horizontal="center" vertical="center" wrapText="1"/>
    </xf>
    <xf numFmtId="0" fontId="5" fillId="0" borderId="8" xfId="0" applyFont="1" applyBorder="1" applyAlignment="1">
      <alignment horizontal="center" vertical="center" wrapText="1"/>
    </xf>
    <xf numFmtId="49" fontId="5" fillId="0" borderId="36" xfId="0" applyNumberFormat="1" applyFont="1" applyBorder="1" applyAlignment="1">
      <alignment horizontal="left" vertical="center" wrapText="1"/>
    </xf>
    <xf numFmtId="4" fontId="6" fillId="4" borderId="8" xfId="0" applyNumberFormat="1" applyFont="1" applyFill="1" applyBorder="1" applyAlignment="1" applyProtection="1">
      <alignment horizontal="center" vertical="center" wrapText="1"/>
      <protection locked="0"/>
    </xf>
    <xf numFmtId="49" fontId="5" fillId="0" borderId="36" xfId="0" applyNumberFormat="1" applyFont="1" applyBorder="1" applyAlignment="1">
      <alignment horizontal="center" vertical="center" wrapText="1"/>
    </xf>
    <xf numFmtId="4" fontId="4" fillId="4" borderId="36" xfId="4" applyNumberFormat="1" applyFont="1" applyFill="1" applyBorder="1" applyAlignment="1" applyProtection="1">
      <alignment horizontal="center" vertical="center" wrapText="1"/>
      <protection locked="0"/>
    </xf>
    <xf numFmtId="4" fontId="5" fillId="0" borderId="27" xfId="0" applyNumberFormat="1" applyFont="1" applyBorder="1" applyAlignment="1">
      <alignment horizontal="center" vertical="center" wrapText="1"/>
    </xf>
    <xf numFmtId="49" fontId="5" fillId="0" borderId="23" xfId="0" applyNumberFormat="1" applyFont="1" applyBorder="1" applyAlignment="1">
      <alignment horizontal="center" vertical="center"/>
    </xf>
    <xf numFmtId="0" fontId="5" fillId="0" borderId="36" xfId="0" applyFont="1" applyBorder="1" applyAlignment="1">
      <alignment horizontal="center" vertical="center"/>
    </xf>
    <xf numFmtId="49" fontId="5" fillId="0" borderId="41" xfId="0" applyNumberFormat="1" applyFont="1" applyBorder="1" applyAlignment="1">
      <alignment horizontal="center" vertical="center"/>
    </xf>
    <xf numFmtId="164" fontId="5" fillId="4" borderId="28" xfId="0" applyNumberFormat="1" applyFont="1" applyFill="1" applyBorder="1" applyAlignment="1" applyProtection="1">
      <alignment horizontal="center" vertical="center"/>
      <protection locked="0"/>
    </xf>
    <xf numFmtId="164" fontId="5" fillId="4" borderId="19" xfId="0" applyNumberFormat="1" applyFont="1" applyFill="1" applyBorder="1" applyAlignment="1" applyProtection="1">
      <alignment horizontal="center" vertical="center"/>
      <protection locked="0"/>
    </xf>
    <xf numFmtId="4" fontId="4" fillId="0" borderId="0" xfId="0" applyNumberFormat="1" applyFont="1" applyAlignment="1" applyProtection="1">
      <alignment horizontal="center" vertical="center" wrapText="1"/>
      <protection locked="0"/>
    </xf>
    <xf numFmtId="49" fontId="11" fillId="0" borderId="1" xfId="0" applyNumberFormat="1" applyFont="1" applyBorder="1" applyAlignment="1">
      <alignment horizontal="center" vertical="center" wrapText="1"/>
    </xf>
    <xf numFmtId="49" fontId="11" fillId="0" borderId="8" xfId="0" applyNumberFormat="1" applyFont="1" applyBorder="1" applyAlignment="1">
      <alignment horizontal="center" vertical="center" wrapText="1"/>
    </xf>
    <xf numFmtId="4" fontId="5" fillId="0" borderId="45" xfId="0" applyNumberFormat="1" applyFont="1" applyBorder="1" applyAlignment="1">
      <alignment horizontal="center" vertical="center" wrapText="1"/>
    </xf>
    <xf numFmtId="4" fontId="4" fillId="0" borderId="46" xfId="0" applyNumberFormat="1" applyFont="1" applyBorder="1" applyAlignment="1" applyProtection="1">
      <alignment horizontal="center" vertical="center"/>
      <protection locked="0"/>
    </xf>
    <xf numFmtId="49" fontId="11" fillId="0" borderId="29" xfId="0" applyNumberFormat="1" applyFont="1" applyBorder="1" applyAlignment="1">
      <alignment horizontal="center" vertical="center" wrapText="1"/>
    </xf>
    <xf numFmtId="0" fontId="5" fillId="0" borderId="29" xfId="0" applyFont="1" applyBorder="1" applyAlignment="1">
      <alignment vertical="center" wrapText="1"/>
    </xf>
    <xf numFmtId="0" fontId="5" fillId="0" borderId="1" xfId="0" applyFont="1" applyBorder="1" applyAlignment="1">
      <alignment vertical="center" wrapText="1"/>
    </xf>
    <xf numFmtId="0" fontId="5" fillId="0" borderId="8" xfId="0" applyFont="1" applyBorder="1" applyAlignment="1">
      <alignment vertical="center" wrapText="1"/>
    </xf>
    <xf numFmtId="4" fontId="4" fillId="0" borderId="48" xfId="0" applyNumberFormat="1" applyFont="1" applyBorder="1" applyAlignment="1" applyProtection="1">
      <alignment horizontal="center" vertical="center"/>
      <protection locked="0"/>
    </xf>
    <xf numFmtId="0" fontId="5" fillId="0" borderId="24" xfId="0" applyFont="1" applyBorder="1" applyAlignment="1">
      <alignment vertical="center" wrapText="1"/>
    </xf>
    <xf numFmtId="0" fontId="5" fillId="0" borderId="24" xfId="0" applyFont="1" applyBorder="1" applyAlignment="1">
      <alignment horizontal="center" vertical="center" wrapText="1"/>
    </xf>
    <xf numFmtId="49" fontId="5" fillId="0" borderId="1" xfId="0" applyNumberFormat="1" applyFont="1" applyBorder="1" applyAlignment="1">
      <alignment horizontal="center" vertical="center"/>
    </xf>
    <xf numFmtId="4" fontId="5" fillId="4" borderId="3" xfId="4" applyNumberFormat="1" applyFont="1" applyFill="1" applyBorder="1" applyAlignment="1" applyProtection="1">
      <alignment horizontal="center" vertical="center" wrapText="1"/>
      <protection locked="0"/>
    </xf>
    <xf numFmtId="4" fontId="5" fillId="4" borderId="1" xfId="4" applyNumberFormat="1" applyFont="1" applyFill="1" applyBorder="1" applyAlignment="1" applyProtection="1">
      <alignment horizontal="center" vertical="center" wrapText="1"/>
      <protection locked="0"/>
    </xf>
    <xf numFmtId="4" fontId="5" fillId="4" borderId="8" xfId="4" applyNumberFormat="1" applyFont="1" applyFill="1" applyBorder="1" applyAlignment="1" applyProtection="1">
      <alignment horizontal="center" vertical="center" wrapText="1"/>
      <protection locked="0"/>
    </xf>
    <xf numFmtId="4" fontId="5" fillId="0" borderId="52" xfId="0" applyNumberFormat="1" applyFont="1" applyBorder="1" applyAlignment="1">
      <alignment horizontal="center" vertical="center" wrapText="1"/>
    </xf>
    <xf numFmtId="4" fontId="4" fillId="4" borderId="19" xfId="3" applyNumberFormat="1" applyFont="1" applyFill="1" applyBorder="1" applyAlignment="1" applyProtection="1">
      <alignment horizontal="center" vertical="center" wrapText="1"/>
      <protection locked="0"/>
    </xf>
    <xf numFmtId="4" fontId="4" fillId="4" borderId="20" xfId="3" applyNumberFormat="1" applyFont="1" applyFill="1" applyBorder="1" applyAlignment="1" applyProtection="1">
      <alignment horizontal="center" vertical="center" wrapText="1"/>
      <protection locked="0"/>
    </xf>
    <xf numFmtId="164" fontId="5" fillId="4" borderId="3" xfId="0" applyNumberFormat="1" applyFont="1" applyFill="1" applyBorder="1" applyAlignment="1" applyProtection="1">
      <alignment horizontal="center" vertical="center"/>
      <protection locked="0"/>
    </xf>
    <xf numFmtId="164" fontId="5" fillId="4" borderId="1" xfId="0" applyNumberFormat="1" applyFont="1" applyFill="1" applyBorder="1" applyAlignment="1" applyProtection="1">
      <alignment horizontal="center" vertical="center"/>
      <protection locked="0"/>
    </xf>
    <xf numFmtId="164" fontId="5" fillId="4" borderId="8" xfId="0" applyNumberFormat="1" applyFont="1" applyFill="1" applyBorder="1" applyAlignment="1" applyProtection="1">
      <alignment horizontal="center" vertical="center"/>
      <protection locked="0"/>
    </xf>
    <xf numFmtId="164" fontId="5" fillId="4" borderId="29" xfId="0" applyNumberFormat="1" applyFont="1" applyFill="1" applyBorder="1" applyAlignment="1" applyProtection="1">
      <alignment horizontal="center" vertical="center"/>
      <protection locked="0"/>
    </xf>
    <xf numFmtId="4" fontId="4" fillId="4" borderId="28" xfId="4" applyNumberFormat="1" applyFont="1" applyFill="1" applyBorder="1" applyAlignment="1" applyProtection="1">
      <alignment horizontal="center" vertical="center" wrapText="1"/>
      <protection locked="0"/>
    </xf>
    <xf numFmtId="4" fontId="5" fillId="4" borderId="29" xfId="0" applyNumberFormat="1" applyFont="1" applyFill="1" applyBorder="1" applyAlignment="1" applyProtection="1">
      <alignment horizontal="center" vertical="center" wrapText="1"/>
      <protection locked="0"/>
    </xf>
    <xf numFmtId="4" fontId="5" fillId="4" borderId="1" xfId="0" applyNumberFormat="1" applyFont="1" applyFill="1" applyBorder="1" applyAlignment="1" applyProtection="1">
      <alignment horizontal="center" vertical="center" wrapText="1"/>
      <protection locked="0"/>
    </xf>
    <xf numFmtId="4" fontId="5" fillId="4" borderId="8" xfId="0" applyNumberFormat="1" applyFont="1" applyFill="1" applyBorder="1" applyAlignment="1" applyProtection="1">
      <alignment horizontal="center" vertical="center" wrapText="1"/>
      <protection locked="0"/>
    </xf>
    <xf numFmtId="49" fontId="5" fillId="0" borderId="29" xfId="0" applyNumberFormat="1" applyFont="1" applyBorder="1" applyAlignment="1">
      <alignment horizontal="center" vertical="center"/>
    </xf>
    <xf numFmtId="49" fontId="11" fillId="0" borderId="51" xfId="0" applyNumberFormat="1" applyFont="1" applyBorder="1" applyAlignment="1">
      <alignment horizontal="center" vertical="center" wrapText="1"/>
    </xf>
    <xf numFmtId="49" fontId="11" fillId="0" borderId="14" xfId="0" applyNumberFormat="1" applyFont="1" applyBorder="1" applyAlignment="1">
      <alignment horizontal="center" vertical="center" wrapText="1"/>
    </xf>
    <xf numFmtId="164" fontId="5" fillId="4" borderId="53" xfId="0" applyNumberFormat="1" applyFont="1" applyFill="1" applyBorder="1" applyAlignment="1" applyProtection="1">
      <alignment horizontal="center" vertical="center"/>
      <protection locked="0"/>
    </xf>
    <xf numFmtId="0" fontId="4" fillId="0" borderId="0" xfId="1" applyFont="1" applyAlignment="1" applyProtection="1">
      <alignment horizontal="center" vertical="center" wrapText="1"/>
    </xf>
    <xf numFmtId="0" fontId="4" fillId="0" borderId="20" xfId="2" applyFont="1" applyBorder="1" applyAlignment="1" applyProtection="1">
      <alignment horizontal="center" vertical="center" wrapText="1"/>
    </xf>
    <xf numFmtId="0" fontId="5" fillId="0" borderId="0" xfId="0" applyFont="1"/>
    <xf numFmtId="0" fontId="11" fillId="0" borderId="0" xfId="0" applyFont="1" applyAlignment="1">
      <alignment vertical="center"/>
    </xf>
    <xf numFmtId="0" fontId="11" fillId="0" borderId="0" xfId="0" applyFont="1" applyAlignment="1">
      <alignment horizontal="left" vertical="center" wrapText="1"/>
    </xf>
    <xf numFmtId="4" fontId="6" fillId="4" borderId="3" xfId="0" applyNumberFormat="1" applyFont="1" applyFill="1" applyBorder="1" applyAlignment="1" applyProtection="1">
      <alignment horizontal="center" vertical="center" wrapText="1"/>
      <protection locked="0"/>
    </xf>
    <xf numFmtId="4" fontId="6" fillId="4" borderId="1" xfId="0" applyNumberFormat="1" applyFont="1" applyFill="1" applyBorder="1" applyAlignment="1" applyProtection="1">
      <alignment horizontal="center" vertical="center" wrapText="1"/>
      <protection locked="0"/>
    </xf>
    <xf numFmtId="4" fontId="6" fillId="4" borderId="36" xfId="0" applyNumberFormat="1" applyFont="1" applyFill="1" applyBorder="1" applyAlignment="1" applyProtection="1">
      <alignment horizontal="center" vertical="center" wrapText="1"/>
      <protection locked="0"/>
    </xf>
    <xf numFmtId="4" fontId="6" fillId="4" borderId="29" xfId="0" applyNumberFormat="1" applyFont="1" applyFill="1" applyBorder="1" applyAlignment="1" applyProtection="1">
      <alignment horizontal="center" vertical="center" wrapText="1"/>
      <protection locked="0"/>
    </xf>
    <xf numFmtId="4" fontId="3" fillId="4" borderId="3" xfId="4" applyNumberFormat="1" applyFont="1" applyFill="1" applyBorder="1" applyAlignment="1" applyProtection="1">
      <alignment horizontal="center" vertical="center" wrapText="1"/>
      <protection locked="0"/>
    </xf>
    <xf numFmtId="4" fontId="3" fillId="0" borderId="48" xfId="0" applyNumberFormat="1" applyFont="1" applyBorder="1" applyAlignment="1" applyProtection="1">
      <alignment horizontal="center" vertical="center"/>
      <protection locked="0"/>
    </xf>
    <xf numFmtId="4" fontId="3" fillId="0" borderId="0" xfId="0" applyNumberFormat="1" applyFont="1" applyAlignment="1" applyProtection="1">
      <alignment horizontal="center" vertical="center"/>
      <protection locked="0"/>
    </xf>
    <xf numFmtId="4" fontId="3" fillId="4" borderId="8" xfId="4" applyNumberFormat="1" applyFont="1" applyFill="1" applyBorder="1" applyAlignment="1" applyProtection="1">
      <alignment horizontal="center" vertical="center" wrapText="1"/>
      <protection locked="0"/>
    </xf>
    <xf numFmtId="0" fontId="6" fillId="0" borderId="46" xfId="0" applyFont="1" applyBorder="1" applyAlignment="1" applyProtection="1">
      <alignment wrapText="1"/>
      <protection locked="0"/>
    </xf>
    <xf numFmtId="4" fontId="3" fillId="4" borderId="34" xfId="4" applyNumberFormat="1" applyFont="1" applyFill="1" applyBorder="1" applyAlignment="1" applyProtection="1">
      <alignment horizontal="center" vertical="center" wrapText="1"/>
      <protection locked="0"/>
    </xf>
    <xf numFmtId="0" fontId="6" fillId="0" borderId="0" xfId="0" applyFont="1" applyProtection="1">
      <protection locked="0"/>
    </xf>
    <xf numFmtId="0" fontId="3" fillId="0" borderId="0" xfId="0" applyFont="1" applyAlignment="1" applyProtection="1">
      <alignment horizontal="center" vertical="center" wrapText="1"/>
      <protection locked="0"/>
    </xf>
    <xf numFmtId="4" fontId="3" fillId="4" borderId="8" xfId="3" applyNumberFormat="1" applyFont="1" applyFill="1" applyBorder="1" applyAlignment="1" applyProtection="1">
      <alignment horizontal="center" vertical="center" wrapText="1"/>
      <protection locked="0"/>
    </xf>
    <xf numFmtId="4" fontId="3" fillId="4" borderId="14" xfId="4" applyNumberFormat="1" applyFont="1" applyFill="1" applyBorder="1" applyAlignment="1" applyProtection="1">
      <alignment horizontal="center" vertical="center" wrapText="1"/>
      <protection locked="0"/>
    </xf>
    <xf numFmtId="0" fontId="3" fillId="0" borderId="0" xfId="4" applyFont="1" applyAlignment="1">
      <alignment vertical="center" wrapText="1"/>
    </xf>
    <xf numFmtId="0" fontId="3" fillId="0" borderId="0" xfId="4" applyFont="1" applyAlignment="1">
      <alignment vertical="center"/>
    </xf>
    <xf numFmtId="164" fontId="6" fillId="4" borderId="28" xfId="0" applyNumberFormat="1" applyFont="1" applyFill="1" applyBorder="1" applyAlignment="1" applyProtection="1">
      <alignment horizontal="center" vertical="center"/>
      <protection locked="0"/>
    </xf>
    <xf numFmtId="164" fontId="6" fillId="4" borderId="19" xfId="0" applyNumberFormat="1" applyFont="1" applyFill="1" applyBorder="1" applyAlignment="1" applyProtection="1">
      <alignment horizontal="center" vertical="center"/>
      <protection locked="0"/>
    </xf>
    <xf numFmtId="164" fontId="6" fillId="4" borderId="20" xfId="0" applyNumberFormat="1" applyFont="1" applyFill="1" applyBorder="1" applyAlignment="1" applyProtection="1">
      <alignment horizontal="center" vertical="center"/>
      <protection locked="0"/>
    </xf>
    <xf numFmtId="4" fontId="3" fillId="4" borderId="36" xfId="4" applyNumberFormat="1" applyFont="1" applyFill="1" applyBorder="1" applyAlignment="1" applyProtection="1">
      <alignment horizontal="center" vertical="center" wrapText="1"/>
      <protection locked="0"/>
    </xf>
    <xf numFmtId="164" fontId="6" fillId="4" borderId="53" xfId="0" applyNumberFormat="1" applyFont="1" applyFill="1" applyBorder="1" applyAlignment="1" applyProtection="1">
      <alignment horizontal="center" vertical="center"/>
      <protection locked="0"/>
    </xf>
    <xf numFmtId="4" fontId="3" fillId="0" borderId="0" xfId="0" applyNumberFormat="1" applyFont="1" applyAlignment="1" applyProtection="1">
      <alignment horizontal="center" vertical="center" wrapText="1"/>
      <protection locked="0"/>
    </xf>
    <xf numFmtId="4" fontId="6" fillId="4" borderId="3" xfId="4" applyNumberFormat="1" applyFont="1" applyFill="1" applyBorder="1" applyAlignment="1" applyProtection="1">
      <alignment horizontal="center" vertical="center" wrapText="1"/>
      <protection locked="0"/>
    </xf>
    <xf numFmtId="4" fontId="6" fillId="4" borderId="1" xfId="4" applyNumberFormat="1" applyFont="1" applyFill="1" applyBorder="1" applyAlignment="1" applyProtection="1">
      <alignment horizontal="center" vertical="center" wrapText="1"/>
      <protection locked="0"/>
    </xf>
    <xf numFmtId="4" fontId="6" fillId="4" borderId="8" xfId="4" applyNumberFormat="1" applyFont="1" applyFill="1" applyBorder="1" applyAlignment="1" applyProtection="1">
      <alignment horizontal="center" vertical="center" wrapText="1"/>
      <protection locked="0"/>
    </xf>
    <xf numFmtId="4" fontId="3" fillId="0" borderId="37" xfId="0" applyNumberFormat="1" applyFont="1" applyBorder="1" applyAlignment="1" applyProtection="1">
      <alignment horizontal="center" vertical="center" wrapText="1"/>
      <protection locked="0"/>
    </xf>
    <xf numFmtId="4" fontId="3" fillId="0" borderId="38" xfId="0" applyNumberFormat="1" applyFont="1" applyBorder="1" applyAlignment="1" applyProtection="1">
      <alignment horizontal="center" vertical="center" wrapText="1"/>
      <protection locked="0"/>
    </xf>
    <xf numFmtId="0" fontId="6" fillId="0" borderId="38" xfId="0" applyFont="1" applyBorder="1" applyAlignment="1" applyProtection="1">
      <alignment vertical="center" wrapText="1"/>
      <protection locked="0"/>
    </xf>
    <xf numFmtId="0" fontId="6" fillId="0" borderId="1" xfId="2" applyFont="1" applyBorder="1" applyAlignment="1" applyProtection="1">
      <alignment horizontal="left" vertical="center" wrapText="1"/>
    </xf>
    <xf numFmtId="4" fontId="6" fillId="4" borderId="29" xfId="4" applyNumberFormat="1" applyFont="1" applyFill="1" applyBorder="1" applyAlignment="1" applyProtection="1">
      <alignment horizontal="center" vertical="center" wrapText="1"/>
      <protection locked="0"/>
    </xf>
    <xf numFmtId="4" fontId="6" fillId="4" borderId="36" xfId="4" applyNumberFormat="1" applyFont="1" applyFill="1" applyBorder="1" applyAlignment="1" applyProtection="1">
      <alignment horizontal="center" vertical="center" wrapText="1"/>
      <protection locked="0"/>
    </xf>
    <xf numFmtId="4" fontId="6" fillId="4" borderId="34" xfId="4" applyNumberFormat="1" applyFont="1" applyFill="1" applyBorder="1" applyAlignment="1" applyProtection="1">
      <alignment horizontal="center" vertical="center" wrapText="1"/>
      <protection locked="0"/>
    </xf>
    <xf numFmtId="4" fontId="6" fillId="4" borderId="24" xfId="4" applyNumberFormat="1" applyFont="1" applyFill="1" applyBorder="1" applyAlignment="1" applyProtection="1">
      <alignment horizontal="center" vertical="center" wrapText="1"/>
      <protection locked="0"/>
    </xf>
    <xf numFmtId="4" fontId="4" fillId="0" borderId="48" xfId="0" applyNumberFormat="1" applyFont="1" applyBorder="1" applyAlignment="1" applyProtection="1">
      <alignment horizontal="center" vertical="center" wrapText="1"/>
      <protection locked="0"/>
    </xf>
    <xf numFmtId="4" fontId="4" fillId="0" borderId="46" xfId="0" applyNumberFormat="1" applyFont="1" applyBorder="1" applyAlignment="1" applyProtection="1">
      <alignment horizontal="center" vertical="center" wrapText="1"/>
      <protection locked="0"/>
    </xf>
    <xf numFmtId="49" fontId="11" fillId="0" borderId="32" xfId="0" applyNumberFormat="1" applyFont="1" applyBorder="1" applyAlignment="1">
      <alignment horizontal="center" vertical="center" wrapText="1"/>
    </xf>
    <xf numFmtId="49" fontId="5" fillId="0" borderId="24" xfId="0" applyNumberFormat="1" applyFont="1" applyBorder="1" applyAlignment="1">
      <alignment horizontal="center" vertical="center"/>
    </xf>
    <xf numFmtId="4" fontId="4" fillId="0" borderId="21" xfId="0" applyNumberFormat="1" applyFont="1" applyBorder="1" applyAlignment="1" applyProtection="1">
      <alignment horizontal="center" vertical="center" wrapText="1"/>
      <protection locked="0"/>
    </xf>
    <xf numFmtId="49" fontId="11" fillId="0" borderId="34" xfId="0" applyNumberFormat="1" applyFont="1" applyBorder="1" applyAlignment="1">
      <alignment horizontal="center" vertical="center" wrapText="1"/>
    </xf>
    <xf numFmtId="49" fontId="11" fillId="0" borderId="13" xfId="0" applyNumberFormat="1" applyFont="1" applyBorder="1" applyAlignment="1">
      <alignment horizontal="center" vertical="center" wrapText="1"/>
    </xf>
    <xf numFmtId="49" fontId="5" fillId="0" borderId="21" xfId="0" applyNumberFormat="1" applyFont="1" applyBorder="1" applyAlignment="1">
      <alignment horizontal="center" vertical="center" wrapText="1"/>
    </xf>
    <xf numFmtId="49" fontId="5" fillId="0" borderId="14" xfId="0" applyNumberFormat="1" applyFont="1" applyBorder="1" applyAlignment="1">
      <alignment horizontal="left" vertical="center" wrapText="1"/>
    </xf>
    <xf numFmtId="0" fontId="5" fillId="0" borderId="14" xfId="0" applyFont="1" applyBorder="1" applyAlignment="1">
      <alignment horizontal="center" vertical="center"/>
    </xf>
    <xf numFmtId="0" fontId="5" fillId="0" borderId="34" xfId="0" applyFont="1" applyBorder="1" applyAlignment="1">
      <alignment horizontal="center" vertical="center" wrapText="1"/>
    </xf>
    <xf numFmtId="49" fontId="11" fillId="0" borderId="36" xfId="0" applyNumberFormat="1" applyFont="1" applyBorder="1" applyAlignment="1">
      <alignment horizontal="center" vertical="center" wrapText="1"/>
    </xf>
    <xf numFmtId="164" fontId="5" fillId="4" borderId="20" xfId="0" applyNumberFormat="1" applyFont="1" applyFill="1" applyBorder="1" applyAlignment="1" applyProtection="1">
      <alignment horizontal="center" vertical="center"/>
      <protection locked="0"/>
    </xf>
    <xf numFmtId="49" fontId="11" fillId="0" borderId="31" xfId="0" applyNumberFormat="1" applyFont="1" applyBorder="1" applyAlignment="1">
      <alignment horizontal="center" vertical="center" wrapText="1"/>
    </xf>
    <xf numFmtId="49" fontId="5" fillId="0" borderId="11" xfId="0" applyNumberFormat="1" applyFont="1" applyBorder="1" applyAlignment="1">
      <alignment horizontal="center" vertical="center"/>
    </xf>
    <xf numFmtId="0" fontId="5" fillId="0" borderId="3" xfId="0" applyFont="1" applyBorder="1" applyAlignment="1">
      <alignment vertical="center" wrapText="1"/>
    </xf>
    <xf numFmtId="49" fontId="5" fillId="0" borderId="51" xfId="0" applyNumberFormat="1" applyFont="1" applyBorder="1" applyAlignment="1">
      <alignment horizontal="center" vertical="center" wrapText="1"/>
    </xf>
    <xf numFmtId="0" fontId="5" fillId="0" borderId="3" xfId="0" applyFont="1" applyBorder="1" applyAlignment="1">
      <alignment horizontal="center" vertical="center" wrapText="1"/>
    </xf>
    <xf numFmtId="164" fontId="5" fillId="4" borderId="18" xfId="0" applyNumberFormat="1" applyFont="1" applyFill="1" applyBorder="1" applyAlignment="1" applyProtection="1">
      <alignment horizontal="center" vertical="center"/>
      <protection locked="0"/>
    </xf>
    <xf numFmtId="0" fontId="5" fillId="0" borderId="8" xfId="2" applyNumberFormat="1" applyFont="1" applyBorder="1" applyAlignment="1" applyProtection="1">
      <alignment horizontal="center" vertical="center" wrapText="1"/>
    </xf>
    <xf numFmtId="0" fontId="5" fillId="0" borderId="51" xfId="2" applyNumberFormat="1" applyFont="1" applyBorder="1" applyAlignment="1" applyProtection="1">
      <alignment horizontal="center" vertical="center" wrapText="1"/>
    </xf>
    <xf numFmtId="0" fontId="5" fillId="0" borderId="1" xfId="2" applyNumberFormat="1" applyFont="1" applyBorder="1" applyAlignment="1" applyProtection="1">
      <alignment horizontal="center" vertical="center" wrapText="1"/>
    </xf>
    <xf numFmtId="0" fontId="5" fillId="0" borderId="24" xfId="2" applyNumberFormat="1" applyFont="1" applyBorder="1" applyAlignment="1" applyProtection="1">
      <alignment horizontal="center" vertical="center" wrapText="1"/>
    </xf>
    <xf numFmtId="49" fontId="5" fillId="0" borderId="3" xfId="0" applyNumberFormat="1" applyFont="1" applyBorder="1" applyAlignment="1">
      <alignment horizontal="center" vertical="center"/>
    </xf>
    <xf numFmtId="4" fontId="5" fillId="4" borderId="29" xfId="4" applyNumberFormat="1" applyFont="1" applyFill="1" applyBorder="1" applyAlignment="1" applyProtection="1">
      <alignment horizontal="center" vertical="center" wrapText="1"/>
      <protection locked="0"/>
    </xf>
    <xf numFmtId="49" fontId="5" fillId="0" borderId="36" xfId="0" applyNumberFormat="1" applyFont="1" applyBorder="1" applyAlignment="1">
      <alignment horizontal="center" vertical="center"/>
    </xf>
    <xf numFmtId="4" fontId="5" fillId="4" borderId="51" xfId="4" applyNumberFormat="1" applyFont="1" applyFill="1" applyBorder="1" applyAlignment="1" applyProtection="1">
      <alignment horizontal="center" vertical="center" wrapText="1"/>
      <protection locked="0"/>
    </xf>
    <xf numFmtId="4" fontId="5" fillId="4" borderId="24" xfId="4" applyNumberFormat="1" applyFont="1" applyFill="1" applyBorder="1" applyAlignment="1" applyProtection="1">
      <alignment horizontal="center" vertical="center" wrapText="1"/>
      <protection locked="0"/>
    </xf>
    <xf numFmtId="49" fontId="5" fillId="0" borderId="51" xfId="0" applyNumberFormat="1" applyFont="1" applyBorder="1" applyAlignment="1">
      <alignment horizontal="left" vertical="center" wrapText="1"/>
    </xf>
    <xf numFmtId="0" fontId="5" fillId="0" borderId="51" xfId="2" applyFont="1" applyBorder="1" applyAlignment="1" applyProtection="1">
      <alignment horizontal="center" vertical="center" wrapText="1"/>
    </xf>
    <xf numFmtId="0" fontId="5" fillId="0" borderId="1" xfId="2" applyFont="1" applyBorder="1" applyAlignment="1" applyProtection="1">
      <alignment horizontal="center" vertical="center" wrapText="1"/>
    </xf>
    <xf numFmtId="0" fontId="5" fillId="0" borderId="24" xfId="2" applyFont="1" applyBorder="1" applyAlignment="1" applyProtection="1">
      <alignment horizontal="center" vertical="center" wrapText="1"/>
    </xf>
    <xf numFmtId="0" fontId="5" fillId="0" borderId="8" xfId="2" applyFont="1" applyBorder="1" applyAlignment="1" applyProtection="1">
      <alignment horizontal="center" vertical="center" wrapText="1"/>
    </xf>
    <xf numFmtId="49" fontId="5" fillId="0" borderId="28" xfId="0" applyNumberFormat="1" applyFont="1" applyBorder="1" applyAlignment="1">
      <alignment horizontal="center" vertical="center"/>
    </xf>
    <xf numFmtId="49" fontId="5" fillId="0" borderId="47" xfId="0" applyNumberFormat="1" applyFont="1" applyBorder="1" applyAlignment="1">
      <alignment horizontal="center" vertical="center"/>
    </xf>
    <xf numFmtId="49" fontId="5" fillId="0" borderId="19" xfId="0" applyNumberFormat="1" applyFont="1" applyBorder="1" applyAlignment="1">
      <alignment horizontal="center" vertical="center" wrapText="1"/>
    </xf>
    <xf numFmtId="49" fontId="5" fillId="0" borderId="20" xfId="0" applyNumberFormat="1" applyFont="1" applyBorder="1" applyAlignment="1">
      <alignment horizontal="center" vertical="center" wrapText="1"/>
    </xf>
    <xf numFmtId="49" fontId="5" fillId="0" borderId="18" xfId="0" applyNumberFormat="1" applyFont="1" applyBorder="1" applyAlignment="1">
      <alignment horizontal="center" vertical="center" wrapText="1"/>
    </xf>
    <xf numFmtId="0" fontId="5" fillId="0" borderId="40" xfId="0" applyFont="1" applyBorder="1" applyAlignment="1">
      <alignment horizontal="center" vertical="center" wrapText="1"/>
    </xf>
    <xf numFmtId="0" fontId="5" fillId="0" borderId="44" xfId="0" applyFont="1" applyBorder="1" applyAlignment="1">
      <alignment vertical="center" wrapText="1"/>
    </xf>
    <xf numFmtId="0" fontId="5" fillId="0" borderId="44" xfId="0" applyFont="1" applyBorder="1" applyAlignment="1">
      <alignment horizontal="center" vertical="center" wrapText="1"/>
    </xf>
    <xf numFmtId="0" fontId="5" fillId="0" borderId="42" xfId="0" applyFont="1" applyBorder="1" applyAlignment="1">
      <alignment vertical="center" wrapText="1"/>
    </xf>
    <xf numFmtId="0" fontId="5" fillId="0" borderId="42" xfId="0" applyFont="1" applyBorder="1" applyAlignment="1">
      <alignment horizontal="center" vertical="center" wrapText="1"/>
    </xf>
    <xf numFmtId="49" fontId="5" fillId="0" borderId="39" xfId="0" applyNumberFormat="1" applyFont="1" applyBorder="1" applyAlignment="1">
      <alignment horizontal="center" vertical="center" wrapText="1"/>
    </xf>
    <xf numFmtId="49" fontId="5" fillId="0" borderId="22" xfId="0" applyNumberFormat="1" applyFont="1" applyBorder="1" applyAlignment="1">
      <alignment horizontal="left" vertical="center" wrapText="1"/>
    </xf>
    <xf numFmtId="4" fontId="4" fillId="4" borderId="53" xfId="3" applyNumberFormat="1" applyFont="1" applyFill="1" applyBorder="1" applyAlignment="1" applyProtection="1">
      <alignment horizontal="center" vertical="center" wrapText="1"/>
      <protection locked="0"/>
    </xf>
    <xf numFmtId="164" fontId="5" fillId="4" borderId="24" xfId="0" applyNumberFormat="1" applyFont="1" applyFill="1" applyBorder="1" applyAlignment="1" applyProtection="1">
      <alignment horizontal="center" vertical="center"/>
      <protection locked="0"/>
    </xf>
    <xf numFmtId="0" fontId="5" fillId="0" borderId="17" xfId="0" applyFont="1" applyBorder="1" applyAlignment="1" applyProtection="1">
      <alignment horizontal="center" vertical="center" wrapText="1"/>
      <protection locked="0"/>
    </xf>
    <xf numFmtId="49" fontId="4" fillId="0" borderId="29" xfId="0" applyNumberFormat="1" applyFont="1" applyBorder="1" applyAlignment="1">
      <alignment horizontal="left" vertical="center" wrapText="1"/>
    </xf>
    <xf numFmtId="4" fontId="5" fillId="0" borderId="50" xfId="0" applyNumberFormat="1" applyFont="1" applyBorder="1" applyAlignment="1">
      <alignment horizontal="center" vertical="center" wrapText="1"/>
    </xf>
    <xf numFmtId="0" fontId="5" fillId="0" borderId="38" xfId="0" applyFont="1" applyBorder="1" applyAlignment="1" applyProtection="1">
      <alignment vertical="center" wrapText="1"/>
      <protection locked="0"/>
    </xf>
    <xf numFmtId="0" fontId="5" fillId="0" borderId="38" xfId="0" applyFont="1" applyBorder="1" applyAlignment="1" applyProtection="1">
      <alignment horizontal="center" vertical="center" wrapText="1"/>
      <protection locked="0"/>
    </xf>
    <xf numFmtId="0" fontId="5" fillId="0" borderId="26" xfId="0" applyFont="1" applyBorder="1" applyAlignment="1" applyProtection="1">
      <alignment horizontal="center" vertical="center" wrapText="1"/>
      <protection locked="0"/>
    </xf>
    <xf numFmtId="164" fontId="6" fillId="4" borderId="18" xfId="0" applyNumberFormat="1" applyFont="1" applyFill="1" applyBorder="1" applyAlignment="1" applyProtection="1">
      <alignment horizontal="center" vertical="center"/>
      <protection locked="0"/>
    </xf>
    <xf numFmtId="49" fontId="5" fillId="0" borderId="43" xfId="0" applyNumberFormat="1" applyFont="1" applyBorder="1" applyAlignment="1">
      <alignment horizontal="center" vertical="center"/>
    </xf>
    <xf numFmtId="49" fontId="5" fillId="0" borderId="57" xfId="0" applyNumberFormat="1" applyFont="1" applyBorder="1" applyAlignment="1">
      <alignment horizontal="center" vertical="center"/>
    </xf>
    <xf numFmtId="49" fontId="11" fillId="0" borderId="17" xfId="0" applyNumberFormat="1" applyFont="1" applyBorder="1" applyAlignment="1">
      <alignment horizontal="center" vertical="center" wrapText="1"/>
    </xf>
    <xf numFmtId="49" fontId="5" fillId="0" borderId="0" xfId="0" applyNumberFormat="1" applyFont="1" applyAlignment="1">
      <alignment horizontal="center" vertical="center"/>
    </xf>
    <xf numFmtId="0" fontId="5" fillId="0" borderId="34" xfId="0" applyFont="1" applyBorder="1" applyAlignment="1">
      <alignment vertical="center" wrapText="1"/>
    </xf>
    <xf numFmtId="164" fontId="6" fillId="4" borderId="35" xfId="0" applyNumberFormat="1" applyFont="1" applyFill="1" applyBorder="1" applyAlignment="1" applyProtection="1">
      <alignment horizontal="center" vertical="center"/>
      <protection locked="0"/>
    </xf>
    <xf numFmtId="4" fontId="4" fillId="0" borderId="38" xfId="0" applyNumberFormat="1" applyFont="1" applyBorder="1" applyAlignment="1" applyProtection="1">
      <alignment horizontal="center" vertical="center" wrapText="1"/>
      <protection locked="0"/>
    </xf>
    <xf numFmtId="49" fontId="5" fillId="0" borderId="35" xfId="0" applyNumberFormat="1" applyFont="1" applyBorder="1" applyAlignment="1">
      <alignment horizontal="center" vertical="center" wrapText="1"/>
    </xf>
    <xf numFmtId="4" fontId="6" fillId="4" borderId="24" xfId="0" applyNumberFormat="1" applyFont="1" applyFill="1" applyBorder="1" applyAlignment="1" applyProtection="1">
      <alignment horizontal="center" vertical="center" wrapText="1"/>
      <protection locked="0"/>
    </xf>
    <xf numFmtId="4" fontId="5" fillId="0" borderId="58" xfId="0" applyNumberFormat="1" applyFont="1" applyBorder="1" applyAlignment="1">
      <alignment horizontal="center" vertical="center" wrapText="1"/>
    </xf>
    <xf numFmtId="49" fontId="11" fillId="0" borderId="16" xfId="0" applyNumberFormat="1" applyFont="1" applyBorder="1" applyAlignment="1">
      <alignment horizontal="center" vertical="center" wrapText="1"/>
    </xf>
    <xf numFmtId="0" fontId="5" fillId="0" borderId="36" xfId="0" applyFont="1" applyBorder="1" applyAlignment="1">
      <alignment horizontal="center" vertical="center" wrapText="1"/>
    </xf>
    <xf numFmtId="4" fontId="3" fillId="4" borderId="24" xfId="4" applyNumberFormat="1" applyFont="1" applyFill="1" applyBorder="1" applyAlignment="1" applyProtection="1">
      <alignment horizontal="center" vertical="center" wrapText="1"/>
      <protection locked="0"/>
    </xf>
    <xf numFmtId="49" fontId="11" fillId="0" borderId="3" xfId="0" applyNumberFormat="1" applyFont="1" applyBorder="1" applyAlignment="1">
      <alignment horizontal="center" vertical="center" wrapText="1"/>
    </xf>
    <xf numFmtId="0" fontId="4" fillId="0" borderId="0" xfId="1" applyNumberFormat="1" applyFont="1" applyAlignment="1" applyProtection="1">
      <alignment horizontal="center" vertical="center" wrapText="1"/>
    </xf>
    <xf numFmtId="0" fontId="4" fillId="0" borderId="8" xfId="2" applyNumberFormat="1" applyFont="1" applyBorder="1" applyAlignment="1" applyProtection="1">
      <alignment horizontal="center" vertical="center" wrapText="1"/>
    </xf>
    <xf numFmtId="4" fontId="5" fillId="0" borderId="59" xfId="0" applyNumberFormat="1" applyFont="1" applyBorder="1" applyAlignment="1">
      <alignment horizontal="center" vertical="center" wrapText="1"/>
    </xf>
    <xf numFmtId="0" fontId="5" fillId="0" borderId="51" xfId="0" applyFont="1" applyBorder="1" applyAlignment="1">
      <alignment horizontal="center" vertical="center"/>
    </xf>
    <xf numFmtId="4" fontId="3" fillId="4" borderId="51" xfId="4" applyNumberFormat="1" applyFont="1" applyFill="1" applyBorder="1" applyAlignment="1" applyProtection="1">
      <alignment horizontal="center" vertical="center" wrapText="1"/>
      <protection locked="0"/>
    </xf>
    <xf numFmtId="49" fontId="4" fillId="0" borderId="3" xfId="0" applyNumberFormat="1" applyFont="1" applyBorder="1" applyAlignment="1">
      <alignment horizontal="left" vertical="center" wrapText="1"/>
    </xf>
    <xf numFmtId="49" fontId="5" fillId="0" borderId="55" xfId="0" applyNumberFormat="1" applyFont="1" applyBorder="1" applyAlignment="1">
      <alignment horizontal="center" vertical="center" wrapText="1"/>
    </xf>
    <xf numFmtId="4" fontId="4" fillId="0" borderId="26" xfId="0" applyNumberFormat="1" applyFont="1" applyBorder="1" applyAlignment="1" applyProtection="1">
      <alignment horizontal="center" vertical="center" wrapText="1"/>
      <protection locked="0"/>
    </xf>
    <xf numFmtId="4" fontId="6" fillId="4" borderId="34" xfId="0" applyNumberFormat="1" applyFont="1" applyFill="1" applyBorder="1" applyAlignment="1" applyProtection="1">
      <alignment horizontal="center" vertical="center" wrapText="1"/>
      <protection locked="0"/>
    </xf>
    <xf numFmtId="49" fontId="5" fillId="0" borderId="34" xfId="0" applyNumberFormat="1" applyFont="1" applyBorder="1" applyAlignment="1">
      <alignment horizontal="center" vertical="center"/>
    </xf>
    <xf numFmtId="0" fontId="5" fillId="0" borderId="60" xfId="0" applyFont="1" applyBorder="1" applyAlignment="1" applyProtection="1">
      <alignment horizontal="center" vertical="center" wrapText="1"/>
      <protection locked="0"/>
    </xf>
    <xf numFmtId="0" fontId="5" fillId="0" borderId="1" xfId="0" quotePrefix="1" applyFont="1" applyBorder="1" applyAlignment="1">
      <alignment horizontal="center" vertical="center" wrapText="1"/>
    </xf>
    <xf numFmtId="0" fontId="5" fillId="0" borderId="0" xfId="0" applyFont="1" applyAlignment="1">
      <alignment wrapText="1"/>
    </xf>
    <xf numFmtId="0" fontId="5" fillId="0" borderId="0" xfId="0" applyFont="1" applyAlignment="1">
      <alignment vertical="center" wrapText="1"/>
    </xf>
    <xf numFmtId="0" fontId="5" fillId="0" borderId="0" xfId="0" applyFont="1" applyAlignment="1" applyProtection="1">
      <alignment horizontal="center" vertical="center"/>
      <protection locked="0"/>
    </xf>
    <xf numFmtId="0" fontId="4" fillId="0" borderId="8" xfId="2" applyFont="1" applyBorder="1" applyAlignment="1" applyProtection="1">
      <alignment horizontal="center" vertical="center" wrapText="1"/>
    </xf>
    <xf numFmtId="49" fontId="11" fillId="0" borderId="24" xfId="0" applyNumberFormat="1" applyFont="1" applyBorder="1" applyAlignment="1">
      <alignment horizontal="center" vertical="center" wrapText="1"/>
    </xf>
    <xf numFmtId="4" fontId="4" fillId="0" borderId="57" xfId="0" applyNumberFormat="1" applyFont="1" applyBorder="1" applyAlignment="1" applyProtection="1">
      <alignment horizontal="center" vertical="center" wrapText="1"/>
      <protection locked="0"/>
    </xf>
    <xf numFmtId="0" fontId="6" fillId="0" borderId="37" xfId="0" applyFont="1" applyBorder="1" applyAlignment="1" applyProtection="1">
      <alignment vertical="center" wrapText="1"/>
      <protection locked="0"/>
    </xf>
    <xf numFmtId="4" fontId="5" fillId="0" borderId="61" xfId="0" applyNumberFormat="1" applyFont="1" applyBorder="1" applyAlignment="1">
      <alignment horizontal="center" vertical="center" wrapText="1"/>
    </xf>
    <xf numFmtId="0" fontId="5" fillId="0" borderId="35" xfId="2" applyFont="1" applyBorder="1" applyAlignment="1" applyProtection="1">
      <alignment horizontal="center" vertical="center" wrapText="1"/>
    </xf>
    <xf numFmtId="0" fontId="5" fillId="0" borderId="34" xfId="2" applyFont="1" applyBorder="1" applyAlignment="1" applyProtection="1">
      <alignment horizontal="left" vertical="center" wrapText="1"/>
    </xf>
    <xf numFmtId="0" fontId="5" fillId="0" borderId="34" xfId="2" applyFont="1" applyBorder="1" applyAlignment="1" applyProtection="1">
      <alignment horizontal="center" vertical="center" wrapText="1"/>
    </xf>
    <xf numFmtId="0" fontId="5" fillId="0" borderId="34" xfId="2" applyNumberFormat="1" applyFont="1" applyBorder="1" applyAlignment="1" applyProtection="1">
      <alignment horizontal="center" vertical="center" wrapText="1"/>
    </xf>
    <xf numFmtId="0" fontId="5" fillId="0" borderId="1" xfId="2" applyFont="1" applyBorder="1" applyAlignment="1" applyProtection="1">
      <alignment horizontal="left" vertical="center" wrapText="1"/>
    </xf>
    <xf numFmtId="0" fontId="5" fillId="0" borderId="8" xfId="2" applyFont="1" applyBorder="1" applyAlignment="1" applyProtection="1">
      <alignment horizontal="left" vertical="center" wrapText="1"/>
    </xf>
    <xf numFmtId="0" fontId="5" fillId="0" borderId="55" xfId="2" applyFont="1" applyBorder="1" applyAlignment="1" applyProtection="1">
      <alignment horizontal="center" vertical="center" wrapText="1"/>
    </xf>
    <xf numFmtId="0" fontId="5" fillId="0" borderId="24" xfId="2" applyFont="1" applyBorder="1" applyAlignment="1" applyProtection="1">
      <alignment horizontal="left" vertical="center" wrapText="1"/>
    </xf>
    <xf numFmtId="0" fontId="5" fillId="0" borderId="51" xfId="2" applyFont="1" applyBorder="1" applyAlignment="1" applyProtection="1">
      <alignment horizontal="left" vertical="center" wrapText="1"/>
    </xf>
    <xf numFmtId="4" fontId="6" fillId="0" borderId="37" xfId="0" applyNumberFormat="1" applyFont="1" applyBorder="1" applyAlignment="1" applyProtection="1">
      <alignment vertical="center" wrapText="1"/>
      <protection locked="0"/>
    </xf>
    <xf numFmtId="4" fontId="6" fillId="0" borderId="38" xfId="0" applyNumberFormat="1" applyFont="1" applyBorder="1" applyAlignment="1" applyProtection="1">
      <alignment vertical="center" wrapText="1"/>
      <protection locked="0"/>
    </xf>
    <xf numFmtId="0" fontId="5" fillId="0" borderId="42" xfId="0" applyFont="1" applyBorder="1" applyAlignment="1" applyProtection="1">
      <alignment vertical="center" wrapText="1"/>
      <protection locked="0"/>
    </xf>
    <xf numFmtId="4" fontId="5" fillId="0" borderId="42" xfId="0" applyNumberFormat="1" applyFont="1" applyBorder="1" applyAlignment="1">
      <alignment horizontal="center" vertical="center" wrapText="1"/>
    </xf>
    <xf numFmtId="4" fontId="4" fillId="0" borderId="62" xfId="0" applyNumberFormat="1" applyFont="1" applyBorder="1" applyAlignment="1" applyProtection="1">
      <alignment horizontal="center" vertical="center" wrapText="1"/>
      <protection locked="0"/>
    </xf>
    <xf numFmtId="0" fontId="5" fillId="0" borderId="46" xfId="0" applyFont="1" applyBorder="1" applyAlignment="1" applyProtection="1">
      <alignment wrapText="1"/>
      <protection locked="0"/>
    </xf>
    <xf numFmtId="4" fontId="4" fillId="0" borderId="49" xfId="0" applyNumberFormat="1" applyFont="1" applyBorder="1" applyAlignment="1" applyProtection="1">
      <alignment horizontal="center" vertical="center"/>
      <protection locked="0"/>
    </xf>
    <xf numFmtId="0" fontId="5" fillId="0" borderId="8" xfId="0" applyFont="1" applyBorder="1" applyAlignment="1" applyProtection="1">
      <alignment horizontal="left" vertical="center" wrapText="1"/>
      <protection locked="0"/>
    </xf>
    <xf numFmtId="49" fontId="5" fillId="0" borderId="41" xfId="0" applyNumberFormat="1" applyFont="1" applyBorder="1" applyAlignment="1">
      <alignment horizontal="left" vertical="center" wrapText="1"/>
    </xf>
    <xf numFmtId="0" fontId="5" fillId="0" borderId="23" xfId="0" applyFont="1" applyBorder="1" applyAlignment="1" applyProtection="1">
      <alignment horizontal="left" vertical="center" wrapText="1"/>
      <protection locked="0"/>
    </xf>
    <xf numFmtId="0" fontId="5" fillId="0" borderId="1" xfId="0" applyFont="1" applyBorder="1" applyAlignment="1" applyProtection="1">
      <alignment horizontal="center" vertical="center" wrapText="1"/>
      <protection locked="0"/>
    </xf>
    <xf numFmtId="0" fontId="5" fillId="0" borderId="29" xfId="2" applyFont="1" applyBorder="1" applyAlignment="1" applyProtection="1">
      <alignment horizontal="center" vertical="center" wrapText="1"/>
    </xf>
    <xf numFmtId="0" fontId="5" fillId="0" borderId="29" xfId="2" applyNumberFormat="1" applyFont="1" applyBorder="1" applyAlignment="1" applyProtection="1">
      <alignment horizontal="center" vertical="center" wrapText="1"/>
    </xf>
    <xf numFmtId="49" fontId="5" fillId="0" borderId="54" xfId="0" applyNumberFormat="1" applyFont="1" applyBorder="1" applyAlignment="1">
      <alignment horizontal="left" vertical="center" wrapText="1"/>
    </xf>
    <xf numFmtId="0" fontId="5" fillId="0" borderId="8" xfId="0" applyFont="1" applyBorder="1" applyAlignment="1" applyProtection="1">
      <alignment vertical="center" wrapText="1"/>
      <protection locked="0"/>
    </xf>
    <xf numFmtId="0" fontId="5" fillId="0" borderId="3" xfId="2" applyNumberFormat="1" applyFont="1" applyBorder="1" applyAlignment="1" applyProtection="1">
      <alignment horizontal="center" vertical="center" wrapText="1"/>
    </xf>
    <xf numFmtId="0" fontId="5" fillId="0" borderId="57" xfId="0" applyFont="1" applyBorder="1" applyAlignment="1" applyProtection="1">
      <alignment horizontal="left" vertical="center" wrapText="1"/>
      <protection locked="0"/>
    </xf>
    <xf numFmtId="0" fontId="5" fillId="0" borderId="24" xfId="0" applyFont="1" applyBorder="1" applyAlignment="1" applyProtection="1">
      <alignment horizontal="center" vertical="center" wrapText="1"/>
      <protection locked="0"/>
    </xf>
    <xf numFmtId="0" fontId="5" fillId="0" borderId="43" xfId="0" applyFont="1" applyBorder="1" applyAlignment="1" applyProtection="1">
      <alignment horizontal="left" vertical="center" wrapText="1"/>
      <protection locked="0"/>
    </xf>
    <xf numFmtId="0" fontId="5" fillId="0" borderId="8" xfId="0" applyFont="1" applyBorder="1" applyAlignment="1" applyProtection="1">
      <alignment horizontal="center" vertical="center" wrapText="1"/>
      <protection locked="0"/>
    </xf>
    <xf numFmtId="0" fontId="5" fillId="0" borderId="3" xfId="2" applyFont="1" applyBorder="1" applyAlignment="1" applyProtection="1">
      <alignment horizontal="center" vertical="center" wrapText="1"/>
    </xf>
    <xf numFmtId="0" fontId="3" fillId="0" borderId="0" xfId="0" applyFont="1" applyAlignment="1" applyProtection="1">
      <alignment wrapText="1"/>
      <protection locked="0"/>
    </xf>
    <xf numFmtId="49" fontId="5" fillId="0" borderId="46" xfId="0" applyNumberFormat="1" applyFont="1" applyBorder="1" applyAlignment="1">
      <alignment horizontal="center" vertical="center"/>
    </xf>
    <xf numFmtId="0" fontId="5" fillId="0" borderId="36" xfId="0" applyFont="1" applyBorder="1" applyAlignment="1">
      <alignment vertical="center" wrapText="1"/>
    </xf>
    <xf numFmtId="1" fontId="5" fillId="0" borderId="29" xfId="0" applyNumberFormat="1" applyFont="1" applyBorder="1" applyAlignment="1">
      <alignment horizontal="center" vertical="center"/>
    </xf>
    <xf numFmtId="0" fontId="6" fillId="0" borderId="1" xfId="0" applyFont="1" applyBorder="1" applyAlignment="1">
      <alignment horizontal="center" vertical="center" wrapText="1"/>
    </xf>
    <xf numFmtId="0" fontId="5" fillId="0" borderId="36" xfId="2" applyFont="1" applyBorder="1" applyAlignment="1" applyProtection="1">
      <alignment horizontal="center" vertical="center" wrapText="1"/>
    </xf>
    <xf numFmtId="0" fontId="6" fillId="0" borderId="29" xfId="0" applyFont="1" applyBorder="1" applyAlignment="1">
      <alignment horizontal="center" vertical="center" wrapText="1"/>
    </xf>
    <xf numFmtId="0" fontId="6" fillId="0" borderId="29" xfId="0" applyFont="1" applyBorder="1" applyAlignment="1">
      <alignment horizontal="center" vertical="center"/>
    </xf>
    <xf numFmtId="0" fontId="6" fillId="0" borderId="8" xfId="0" applyFont="1" applyBorder="1" applyAlignment="1">
      <alignment horizontal="center" vertical="center"/>
    </xf>
    <xf numFmtId="49" fontId="6" fillId="0" borderId="29" xfId="0" applyNumberFormat="1" applyFont="1" applyBorder="1" applyAlignment="1">
      <alignment horizontal="left" vertical="center" wrapText="1"/>
    </xf>
    <xf numFmtId="49" fontId="6" fillId="0" borderId="29" xfId="0" applyNumberFormat="1" applyFont="1" applyBorder="1" applyAlignment="1">
      <alignment horizontal="center" vertical="center" wrapText="1"/>
    </xf>
    <xf numFmtId="49" fontId="6" fillId="0" borderId="8" xfId="0" applyNumberFormat="1" applyFont="1" applyBorder="1" applyAlignment="1">
      <alignment horizontal="left" vertical="center" wrapText="1"/>
    </xf>
    <xf numFmtId="49" fontId="6" fillId="0" borderId="8" xfId="0" applyNumberFormat="1" applyFont="1" applyBorder="1" applyAlignment="1">
      <alignment horizontal="center" vertical="center" wrapText="1"/>
    </xf>
    <xf numFmtId="49" fontId="6" fillId="0" borderId="36" xfId="0" applyNumberFormat="1" applyFont="1" applyBorder="1" applyAlignment="1">
      <alignment horizontal="center" vertical="center" wrapText="1"/>
    </xf>
    <xf numFmtId="0" fontId="6" fillId="0" borderId="36" xfId="0" applyFont="1" applyBorder="1" applyAlignment="1">
      <alignment horizontal="center" vertical="center"/>
    </xf>
    <xf numFmtId="49" fontId="6" fillId="0" borderId="29" xfId="0" applyNumberFormat="1" applyFont="1" applyBorder="1" applyAlignment="1">
      <alignment horizontal="center" vertical="center"/>
    </xf>
    <xf numFmtId="49" fontId="6" fillId="0" borderId="34" xfId="0" applyNumberFormat="1" applyFont="1" applyBorder="1" applyAlignment="1">
      <alignment horizontal="left" vertical="center" wrapText="1"/>
    </xf>
    <xf numFmtId="0" fontId="6" fillId="0" borderId="34" xfId="0" applyFont="1" applyBorder="1" applyAlignment="1">
      <alignment horizontal="center" vertical="center"/>
    </xf>
    <xf numFmtId="49" fontId="6" fillId="0" borderId="24" xfId="0" applyNumberFormat="1" applyFont="1" applyBorder="1" applyAlignment="1">
      <alignment horizontal="center" vertical="center" wrapText="1"/>
    </xf>
    <xf numFmtId="0" fontId="6" fillId="0" borderId="1" xfId="2" applyNumberFormat="1" applyFont="1" applyBorder="1" applyAlignment="1" applyProtection="1">
      <alignment horizontal="center" vertical="center" wrapText="1"/>
    </xf>
    <xf numFmtId="0" fontId="6" fillId="0" borderId="24" xfId="2" applyFont="1" applyBorder="1" applyAlignment="1" applyProtection="1">
      <alignment horizontal="left" vertical="center" wrapText="1"/>
    </xf>
    <xf numFmtId="0" fontId="6" fillId="0" borderId="24" xfId="2" applyFont="1" applyBorder="1" applyAlignment="1" applyProtection="1">
      <alignment horizontal="center" vertical="center" wrapText="1"/>
    </xf>
    <xf numFmtId="0" fontId="6" fillId="0" borderId="24" xfId="2" applyNumberFormat="1" applyFont="1" applyBorder="1" applyAlignment="1" applyProtection="1">
      <alignment horizontal="center" vertical="center" wrapText="1"/>
    </xf>
    <xf numFmtId="49" fontId="6" fillId="0" borderId="1" xfId="0" applyNumberFormat="1" applyFont="1" applyBorder="1" applyAlignment="1">
      <alignment horizontal="left" vertical="center" wrapText="1"/>
    </xf>
    <xf numFmtId="165" fontId="11" fillId="0" borderId="31" xfId="0" applyNumberFormat="1" applyFont="1" applyBorder="1" applyAlignment="1">
      <alignment horizontal="center" vertical="center" wrapText="1"/>
    </xf>
    <xf numFmtId="165" fontId="5" fillId="0" borderId="36" xfId="0" applyNumberFormat="1" applyFont="1" applyBorder="1" applyAlignment="1">
      <alignment horizontal="center" vertical="center" wrapText="1"/>
    </xf>
    <xf numFmtId="165" fontId="5" fillId="0" borderId="1" xfId="0" applyNumberFormat="1" applyFont="1" applyBorder="1" applyAlignment="1">
      <alignment horizontal="left" vertical="center" wrapText="1"/>
    </xf>
    <xf numFmtId="165" fontId="5" fillId="0" borderId="1" xfId="0" applyNumberFormat="1" applyFont="1" applyBorder="1" applyAlignment="1">
      <alignment horizontal="center" vertical="center" wrapText="1"/>
    </xf>
    <xf numFmtId="165" fontId="6" fillId="0" borderId="36" xfId="0" applyNumberFormat="1" applyFont="1" applyBorder="1" applyAlignment="1">
      <alignment horizontal="left" vertical="center" wrapText="1"/>
    </xf>
    <xf numFmtId="165" fontId="6" fillId="0" borderId="36"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6" fillId="0" borderId="1" xfId="0" applyFont="1" applyBorder="1" applyAlignment="1">
      <alignment horizontal="center" vertical="center"/>
    </xf>
    <xf numFmtId="49" fontId="21" fillId="0" borderId="29" xfId="0" applyNumberFormat="1" applyFont="1" applyBorder="1" applyAlignment="1">
      <alignment horizontal="center" vertical="center" wrapText="1"/>
    </xf>
    <xf numFmtId="49" fontId="21" fillId="0" borderId="1" xfId="0" applyNumberFormat="1" applyFont="1" applyBorder="1" applyAlignment="1">
      <alignment horizontal="center" vertical="center" wrapText="1"/>
    </xf>
    <xf numFmtId="49" fontId="6" fillId="0" borderId="1" xfId="0" applyNumberFormat="1" applyFont="1" applyBorder="1" applyAlignment="1">
      <alignment horizontal="center" vertical="center"/>
    </xf>
    <xf numFmtId="0" fontId="4" fillId="0" borderId="63" xfId="3" applyFont="1" applyBorder="1" applyAlignment="1">
      <alignment horizontal="center" vertical="center" wrapText="1"/>
    </xf>
    <xf numFmtId="4" fontId="4" fillId="0" borderId="15" xfId="3" applyNumberFormat="1" applyFont="1" applyBorder="1" applyAlignment="1">
      <alignment horizontal="center" vertical="center" wrapText="1"/>
    </xf>
    <xf numFmtId="4" fontId="4" fillId="4" borderId="1" xfId="3" applyNumberFormat="1" applyFont="1" applyFill="1" applyBorder="1" applyAlignment="1">
      <alignment horizontal="center" vertical="center" wrapText="1"/>
    </xf>
    <xf numFmtId="4" fontId="4" fillId="4" borderId="1" xfId="4" applyNumberFormat="1" applyFont="1" applyFill="1" applyBorder="1" applyAlignment="1">
      <alignment horizontal="center" vertical="center" wrapText="1"/>
    </xf>
    <xf numFmtId="0" fontId="17" fillId="0" borderId="0" xfId="0" applyFont="1"/>
    <xf numFmtId="0" fontId="4" fillId="0" borderId="0" xfId="0" applyFont="1" applyAlignment="1">
      <alignment horizontal="center" vertical="center" wrapText="1"/>
    </xf>
    <xf numFmtId="49" fontId="5" fillId="0" borderId="53" xfId="0" applyNumberFormat="1" applyFont="1" applyBorder="1" applyAlignment="1">
      <alignment horizontal="center" vertical="center" wrapText="1"/>
    </xf>
    <xf numFmtId="0" fontId="5" fillId="0" borderId="22" xfId="0" applyFont="1" applyBorder="1" applyAlignment="1">
      <alignment vertical="center" wrapText="1"/>
    </xf>
    <xf numFmtId="49" fontId="5" fillId="0" borderId="22" xfId="0" applyNumberFormat="1" applyFont="1" applyBorder="1" applyAlignment="1">
      <alignment horizontal="center" vertical="center" wrapText="1"/>
    </xf>
    <xf numFmtId="0" fontId="6" fillId="0" borderId="22" xfId="0" applyFont="1" applyBorder="1" applyAlignment="1">
      <alignment vertical="center" wrapText="1"/>
    </xf>
    <xf numFmtId="0" fontId="5" fillId="0" borderId="56" xfId="0" applyFont="1" applyBorder="1" applyAlignment="1">
      <alignment vertical="center" wrapText="1"/>
    </xf>
    <xf numFmtId="49" fontId="5" fillId="0" borderId="56" xfId="0" applyNumberFormat="1" applyFont="1" applyBorder="1" applyAlignment="1">
      <alignment horizontal="center" vertical="center" wrapText="1"/>
    </xf>
    <xf numFmtId="49" fontId="5" fillId="0" borderId="42" xfId="0" applyNumberFormat="1" applyFont="1" applyBorder="1" applyAlignment="1">
      <alignment horizontal="center" vertical="center" wrapText="1"/>
    </xf>
    <xf numFmtId="4" fontId="4" fillId="0" borderId="13" xfId="0" applyNumberFormat="1" applyFont="1" applyBorder="1" applyAlignment="1">
      <alignment horizontal="center" vertical="center" wrapText="1"/>
    </xf>
    <xf numFmtId="4" fontId="4" fillId="0" borderId="15" xfId="0" applyNumberFormat="1" applyFont="1" applyBorder="1" applyAlignment="1">
      <alignment horizontal="center" vertical="center"/>
    </xf>
    <xf numFmtId="0" fontId="6" fillId="0" borderId="0" xfId="0" applyFont="1" applyAlignment="1">
      <alignment wrapText="1"/>
    </xf>
    <xf numFmtId="0" fontId="5" fillId="0" borderId="38" xfId="0" applyFont="1" applyBorder="1" applyAlignment="1">
      <alignment vertical="center" wrapText="1"/>
    </xf>
    <xf numFmtId="4" fontId="4" fillId="0" borderId="0" xfId="0" applyNumberFormat="1" applyFont="1" applyAlignment="1">
      <alignment horizontal="center" vertical="center" wrapText="1"/>
    </xf>
    <xf numFmtId="4" fontId="4" fillId="0" borderId="0" xfId="0" applyNumberFormat="1" applyFont="1" applyAlignment="1">
      <alignment horizontal="center" vertical="center"/>
    </xf>
    <xf numFmtId="4" fontId="4" fillId="0" borderId="21" xfId="0" applyNumberFormat="1" applyFont="1" applyBorder="1" applyAlignment="1">
      <alignment horizontal="center" vertical="center" wrapText="1"/>
    </xf>
    <xf numFmtId="49" fontId="4" fillId="0" borderId="34" xfId="0" applyNumberFormat="1" applyFont="1" applyBorder="1" applyAlignment="1">
      <alignment horizontal="left" vertical="center" wrapText="1"/>
    </xf>
    <xf numFmtId="4" fontId="4" fillId="0" borderId="25" xfId="0" applyNumberFormat="1" applyFont="1" applyBorder="1" applyAlignment="1">
      <alignment horizontal="center" vertical="center"/>
    </xf>
    <xf numFmtId="0" fontId="6" fillId="0" borderId="0" xfId="0" applyFont="1"/>
    <xf numFmtId="4" fontId="3" fillId="0" borderId="0" xfId="0" applyNumberFormat="1" applyFont="1" applyAlignment="1">
      <alignment horizontal="center" vertical="center" wrapText="1"/>
    </xf>
    <xf numFmtId="4" fontId="3" fillId="0" borderId="0" xfId="0" applyNumberFormat="1" applyFont="1" applyAlignment="1">
      <alignment horizontal="center" vertical="center"/>
    </xf>
    <xf numFmtId="49" fontId="4" fillId="0" borderId="24" xfId="0" applyNumberFormat="1" applyFont="1" applyBorder="1" applyAlignment="1">
      <alignment horizontal="left" vertical="center" wrapText="1"/>
    </xf>
    <xf numFmtId="4" fontId="4" fillId="0" borderId="57" xfId="0" applyNumberFormat="1" applyFont="1" applyBorder="1" applyAlignment="1">
      <alignment horizontal="center" vertical="center" wrapText="1"/>
    </xf>
    <xf numFmtId="4" fontId="4" fillId="0" borderId="46" xfId="0" applyNumberFormat="1" applyFont="1" applyBorder="1" applyAlignment="1">
      <alignment horizontal="center" vertical="center" wrapText="1"/>
    </xf>
    <xf numFmtId="0" fontId="3" fillId="0" borderId="0" xfId="0" applyFont="1" applyAlignment="1">
      <alignment horizontal="center" vertical="center" wrapText="1"/>
    </xf>
    <xf numFmtId="4" fontId="4" fillId="0" borderId="43" xfId="0" applyNumberFormat="1" applyFont="1" applyBorder="1" applyAlignment="1">
      <alignment horizontal="center" vertical="center" wrapText="1"/>
    </xf>
    <xf numFmtId="4" fontId="5" fillId="0" borderId="57" xfId="0" applyNumberFormat="1" applyFont="1" applyBorder="1" applyAlignment="1">
      <alignment horizontal="center" vertical="center" wrapText="1"/>
    </xf>
    <xf numFmtId="4" fontId="5" fillId="0" borderId="0" xfId="0" applyNumberFormat="1" applyFont="1" applyAlignment="1">
      <alignment horizontal="center" vertical="center" wrapText="1"/>
    </xf>
    <xf numFmtId="0" fontId="5" fillId="0" borderId="0" xfId="0" applyFont="1" applyAlignment="1">
      <alignment horizontal="center" vertical="center"/>
    </xf>
    <xf numFmtId="0" fontId="5" fillId="0" borderId="1" xfId="0" applyFont="1" applyBorder="1" applyAlignment="1">
      <alignment vertical="top" wrapText="1"/>
    </xf>
    <xf numFmtId="0" fontId="5" fillId="0" borderId="36" xfId="0" applyFont="1" applyBorder="1" applyAlignment="1">
      <alignment vertical="top" wrapText="1"/>
    </xf>
    <xf numFmtId="0" fontId="6" fillId="4" borderId="34" xfId="1" applyFont="1" applyFill="1" applyBorder="1" applyAlignment="1" applyProtection="1">
      <alignment horizontal="center" vertical="center" wrapText="1"/>
      <protection locked="0"/>
    </xf>
    <xf numFmtId="0" fontId="6" fillId="4" borderId="1" xfId="1" applyFont="1" applyFill="1" applyBorder="1" applyAlignment="1" applyProtection="1">
      <alignment horizontal="center" vertical="center" wrapText="1"/>
      <protection locked="0"/>
    </xf>
    <xf numFmtId="0" fontId="6" fillId="4" borderId="8" xfId="1" applyFont="1" applyFill="1" applyBorder="1" applyAlignment="1" applyProtection="1">
      <alignment horizontal="center" vertical="center" wrapText="1"/>
      <protection locked="0"/>
    </xf>
    <xf numFmtId="0" fontId="5" fillId="4" borderId="8" xfId="1" applyFont="1" applyFill="1" applyBorder="1" applyAlignment="1" applyProtection="1">
      <alignment horizontal="center" vertical="center" wrapText="1"/>
      <protection locked="0"/>
    </xf>
    <xf numFmtId="0" fontId="6" fillId="4" borderId="24" xfId="1" applyFont="1" applyFill="1" applyBorder="1" applyAlignment="1" applyProtection="1">
      <alignment horizontal="center" vertical="center" wrapText="1"/>
      <protection locked="0"/>
    </xf>
    <xf numFmtId="0" fontId="5" fillId="4" borderId="1" xfId="1" applyFont="1" applyFill="1" applyBorder="1" applyAlignment="1" applyProtection="1">
      <alignment horizontal="center" vertical="center" wrapText="1"/>
      <protection locked="0"/>
    </xf>
    <xf numFmtId="0" fontId="7" fillId="0" borderId="14" xfId="0" applyFont="1" applyBorder="1" applyAlignment="1">
      <alignment horizontal="center" vertical="center"/>
    </xf>
    <xf numFmtId="0" fontId="7" fillId="0" borderId="14" xfId="0" applyFont="1" applyBorder="1" applyAlignment="1">
      <alignment vertical="center" wrapText="1"/>
    </xf>
    <xf numFmtId="0" fontId="7" fillId="0" borderId="14" xfId="0" applyFont="1" applyBorder="1"/>
    <xf numFmtId="0" fontId="6" fillId="4" borderId="51" xfId="1" applyFont="1" applyFill="1" applyBorder="1" applyAlignment="1" applyProtection="1">
      <alignment horizontal="center" vertical="center" wrapText="1"/>
      <protection locked="0"/>
    </xf>
    <xf numFmtId="0" fontId="5" fillId="0" borderId="1" xfId="0" applyFont="1" applyBorder="1" applyAlignment="1">
      <alignment wrapText="1"/>
    </xf>
    <xf numFmtId="0" fontId="12" fillId="0" borderId="0" xfId="0" applyFont="1" applyAlignment="1">
      <alignment horizontal="left" vertical="center"/>
    </xf>
    <xf numFmtId="0" fontId="15" fillId="0" borderId="0" xfId="0" applyFont="1" applyAlignment="1">
      <alignment horizontal="left" vertical="center" wrapText="1"/>
    </xf>
    <xf numFmtId="4" fontId="23" fillId="0" borderId="1" xfId="0" applyNumberFormat="1" applyFont="1" applyBorder="1" applyAlignment="1">
      <alignment horizontal="center" vertical="center"/>
    </xf>
    <xf numFmtId="0" fontId="12" fillId="0" borderId="0" xfId="0" applyFont="1"/>
    <xf numFmtId="0" fontId="13" fillId="0" borderId="1" xfId="0" applyFont="1" applyBorder="1" applyAlignment="1">
      <alignment horizontal="center" vertical="center" wrapText="1"/>
    </xf>
    <xf numFmtId="0" fontId="12" fillId="0" borderId="1" xfId="0" applyFont="1" applyBorder="1" applyAlignment="1">
      <alignment horizontal="center" vertical="center"/>
    </xf>
    <xf numFmtId="0" fontId="13" fillId="0" borderId="1" xfId="0" applyFont="1" applyBorder="1" applyAlignment="1">
      <alignment horizontal="right" vertical="center"/>
    </xf>
    <xf numFmtId="0" fontId="15" fillId="0" borderId="0" xfId="0" applyFont="1" applyAlignment="1">
      <alignment horizontal="left" vertical="center"/>
    </xf>
    <xf numFmtId="0" fontId="15" fillId="0" borderId="0" xfId="0" applyFont="1"/>
    <xf numFmtId="4" fontId="14" fillId="0" borderId="1" xfId="0" applyNumberFormat="1" applyFont="1" applyBorder="1" applyAlignment="1">
      <alignment horizontal="center" vertical="center"/>
    </xf>
    <xf numFmtId="0" fontId="12" fillId="0" borderId="1" xfId="0" applyFont="1" applyBorder="1" applyAlignment="1">
      <alignment vertical="center" wrapText="1"/>
    </xf>
    <xf numFmtId="0" fontId="19" fillId="0" borderId="0" xfId="0" applyFont="1"/>
    <xf numFmtId="0" fontId="19" fillId="0" borderId="0" xfId="0" applyFont="1" applyAlignment="1">
      <alignment vertical="top" wrapText="1"/>
    </xf>
    <xf numFmtId="4" fontId="14" fillId="0" borderId="1" xfId="0" applyNumberFormat="1" applyFont="1" applyBorder="1" applyAlignment="1">
      <alignment horizontal="center" vertical="center" wrapText="1"/>
    </xf>
    <xf numFmtId="0" fontId="6" fillId="0" borderId="3" xfId="0" applyFont="1" applyBorder="1" applyAlignment="1">
      <alignment horizontal="center" vertical="center"/>
    </xf>
    <xf numFmtId="49" fontId="21" fillId="0" borderId="33" xfId="0" applyNumberFormat="1" applyFont="1" applyBorder="1" applyAlignment="1">
      <alignment horizontal="center" vertical="center" wrapText="1"/>
    </xf>
    <xf numFmtId="0" fontId="20" fillId="0" borderId="29" xfId="0" applyFont="1" applyBorder="1" applyAlignment="1">
      <alignment horizontal="center" vertical="center"/>
    </xf>
    <xf numFmtId="49" fontId="20" fillId="0" borderId="29" xfId="0" applyNumberFormat="1" applyFont="1" applyBorder="1" applyAlignment="1">
      <alignment horizontal="left" vertical="center" wrapText="1"/>
    </xf>
    <xf numFmtId="166" fontId="6" fillId="0" borderId="29" xfId="0" applyNumberFormat="1" applyFont="1" applyBorder="1" applyAlignment="1">
      <alignment horizontal="center" vertical="center"/>
    </xf>
    <xf numFmtId="49" fontId="20" fillId="0" borderId="29" xfId="0" applyNumberFormat="1" applyFont="1" applyBorder="1" applyAlignment="1">
      <alignment horizontal="center" vertical="center"/>
    </xf>
    <xf numFmtId="49" fontId="20" fillId="0" borderId="29" xfId="0" applyNumberFormat="1" applyFont="1" applyBorder="1" applyAlignment="1">
      <alignment horizontal="center" vertical="center" wrapText="1"/>
    </xf>
    <xf numFmtId="49" fontId="20" fillId="0" borderId="8" xfId="0" applyNumberFormat="1" applyFont="1" applyBorder="1" applyAlignment="1">
      <alignment horizontal="center" vertical="center"/>
    </xf>
    <xf numFmtId="49" fontId="20" fillId="0" borderId="36" xfId="0" applyNumberFormat="1" applyFont="1" applyBorder="1" applyAlignment="1">
      <alignment horizontal="left" vertical="center" wrapText="1"/>
    </xf>
    <xf numFmtId="49" fontId="20" fillId="0" borderId="36" xfId="0" applyNumberFormat="1" applyFont="1" applyBorder="1" applyAlignment="1">
      <alignment horizontal="center" vertical="center" wrapText="1"/>
    </xf>
    <xf numFmtId="0" fontId="20" fillId="0" borderId="36" xfId="0" applyFont="1" applyBorder="1" applyAlignment="1">
      <alignment horizontal="center" vertical="center"/>
    </xf>
    <xf numFmtId="4" fontId="3" fillId="0" borderId="37" xfId="0" applyNumberFormat="1" applyFont="1" applyBorder="1" applyAlignment="1">
      <alignment horizontal="center" vertical="center" wrapText="1"/>
    </xf>
    <xf numFmtId="4" fontId="3" fillId="0" borderId="48" xfId="0" applyNumberFormat="1" applyFont="1" applyBorder="1" applyAlignment="1">
      <alignment horizontal="center" vertical="center"/>
    </xf>
    <xf numFmtId="4" fontId="3" fillId="0" borderId="38" xfId="0" applyNumberFormat="1" applyFont="1" applyBorder="1" applyAlignment="1">
      <alignment horizontal="center" vertical="center" wrapText="1"/>
    </xf>
    <xf numFmtId="0" fontId="6" fillId="0" borderId="38" xfId="0" applyFont="1" applyBorder="1" applyAlignment="1">
      <alignment vertical="center" wrapText="1"/>
    </xf>
    <xf numFmtId="0" fontId="6" fillId="0" borderId="46" xfId="0" applyFont="1" applyBorder="1" applyAlignment="1">
      <alignment wrapText="1"/>
    </xf>
    <xf numFmtId="0" fontId="5" fillId="0" borderId="8" xfId="0" applyFont="1" applyBorder="1" applyAlignment="1">
      <alignment horizontal="left" vertical="center" wrapText="1"/>
    </xf>
    <xf numFmtId="4" fontId="4" fillId="0" borderId="49" xfId="0" applyNumberFormat="1" applyFont="1" applyBorder="1" applyAlignment="1">
      <alignment horizontal="center" vertical="center"/>
    </xf>
    <xf numFmtId="0" fontId="5" fillId="0" borderId="23" xfId="0" applyFont="1" applyBorder="1" applyAlignment="1">
      <alignment horizontal="left" vertical="center" wrapText="1"/>
    </xf>
    <xf numFmtId="0" fontId="5" fillId="0" borderId="57" xfId="0" applyFont="1" applyBorder="1" applyAlignment="1">
      <alignment horizontal="left" vertical="center" wrapText="1"/>
    </xf>
    <xf numFmtId="0" fontId="5" fillId="0" borderId="43" xfId="0" applyFont="1" applyBorder="1" applyAlignment="1">
      <alignment horizontal="left" vertical="center" wrapText="1"/>
    </xf>
    <xf numFmtId="49" fontId="5" fillId="0" borderId="43" xfId="0" applyNumberFormat="1" applyFont="1" applyBorder="1" applyAlignment="1">
      <alignment horizontal="left" vertical="center" wrapText="1"/>
    </xf>
    <xf numFmtId="49" fontId="5" fillId="0" borderId="44" xfId="0" applyNumberFormat="1" applyFont="1" applyBorder="1" applyAlignment="1">
      <alignment horizontal="left" vertical="center" wrapText="1"/>
    </xf>
    <xf numFmtId="49" fontId="5" fillId="0" borderId="11" xfId="0" applyNumberFormat="1" applyFont="1" applyBorder="1" applyAlignment="1">
      <alignment horizontal="left" vertical="center" wrapText="1"/>
    </xf>
    <xf numFmtId="49" fontId="5" fillId="0" borderId="23" xfId="0" applyNumberFormat="1" applyFont="1" applyBorder="1" applyAlignment="1">
      <alignment horizontal="left" vertical="center" wrapText="1"/>
    </xf>
    <xf numFmtId="0" fontId="6" fillId="0" borderId="37" xfId="0" applyFont="1" applyBorder="1" applyAlignment="1">
      <alignment vertical="center" wrapText="1"/>
    </xf>
    <xf numFmtId="49" fontId="5" fillId="0" borderId="35" xfId="0" applyNumberFormat="1" applyFont="1" applyBorder="1" applyAlignment="1">
      <alignment horizontal="center" vertical="center"/>
    </xf>
    <xf numFmtId="0" fontId="5" fillId="0" borderId="29" xfId="0" applyFont="1" applyBorder="1" applyAlignment="1">
      <alignment horizontal="left" vertical="center" wrapText="1"/>
    </xf>
    <xf numFmtId="0" fontId="5" fillId="0" borderId="1" xfId="0" applyFont="1" applyBorder="1" applyAlignment="1">
      <alignment horizontal="left" vertical="center" wrapText="1"/>
    </xf>
    <xf numFmtId="0" fontId="5" fillId="0" borderId="3" xfId="0" applyFont="1" applyBorder="1" applyAlignment="1">
      <alignment horizontal="left" vertical="center" wrapText="1"/>
    </xf>
    <xf numFmtId="4" fontId="3" fillId="0" borderId="46" xfId="0" applyNumberFormat="1" applyFont="1" applyBorder="1" applyAlignment="1">
      <alignment horizontal="center" vertical="center"/>
    </xf>
    <xf numFmtId="4" fontId="4" fillId="0" borderId="48" xfId="0" applyNumberFormat="1" applyFont="1" applyBorder="1" applyAlignment="1">
      <alignment horizontal="center" vertical="center" wrapText="1"/>
    </xf>
    <xf numFmtId="4" fontId="4" fillId="0" borderId="48" xfId="0" applyNumberFormat="1" applyFont="1" applyBorder="1" applyAlignment="1">
      <alignment horizontal="center" vertical="center"/>
    </xf>
    <xf numFmtId="0" fontId="20" fillId="0" borderId="3" xfId="0" applyFont="1" applyBorder="1" applyAlignment="1">
      <alignment horizontal="center" vertical="center" wrapText="1"/>
    </xf>
    <xf numFmtId="0" fontId="20" fillId="0" borderId="1" xfId="0" applyFont="1" applyBorder="1" applyAlignment="1">
      <alignment horizontal="center" vertical="center" wrapText="1"/>
    </xf>
    <xf numFmtId="0" fontId="6" fillId="0" borderId="8" xfId="0" applyFont="1" applyBorder="1" applyAlignment="1">
      <alignment horizontal="center" vertical="center" wrapText="1"/>
    </xf>
    <xf numFmtId="49" fontId="6" fillId="0" borderId="8" xfId="0" applyNumberFormat="1" applyFont="1" applyBorder="1" applyAlignment="1">
      <alignment horizontal="center" vertical="center"/>
    </xf>
    <xf numFmtId="0" fontId="20" fillId="0" borderId="1" xfId="0" applyFont="1" applyBorder="1" applyAlignment="1">
      <alignment horizontal="center" vertical="center"/>
    </xf>
    <xf numFmtId="49" fontId="6" fillId="0" borderId="36" xfId="0" applyNumberFormat="1" applyFont="1" applyBorder="1" applyAlignment="1">
      <alignment horizontal="left" vertical="center" wrapText="1"/>
    </xf>
    <xf numFmtId="166" fontId="20" fillId="0" borderId="29" xfId="0" applyNumberFormat="1" applyFont="1" applyBorder="1" applyAlignment="1">
      <alignment horizontal="center" vertical="center"/>
    </xf>
    <xf numFmtId="49" fontId="20" fillId="0" borderId="34" xfId="0" applyNumberFormat="1" applyFont="1" applyBorder="1" applyAlignment="1">
      <alignment horizontal="left" vertical="center" wrapText="1"/>
    </xf>
    <xf numFmtId="49" fontId="20" fillId="0" borderId="34" xfId="0" applyNumberFormat="1" applyFont="1" applyBorder="1" applyAlignment="1">
      <alignment horizontal="center" vertical="center" wrapText="1"/>
    </xf>
    <xf numFmtId="0" fontId="20" fillId="0" borderId="34" xfId="0" applyFont="1" applyBorder="1" applyAlignment="1">
      <alignment horizontal="center" vertical="center"/>
    </xf>
    <xf numFmtId="0" fontId="20" fillId="0" borderId="43" xfId="0" applyFont="1" applyBorder="1" applyAlignment="1">
      <alignment vertical="center"/>
    </xf>
    <xf numFmtId="49" fontId="20" fillId="0" borderId="8" xfId="0" applyNumberFormat="1" applyFont="1" applyBorder="1" applyAlignment="1">
      <alignment horizontal="center" vertical="center" wrapText="1"/>
    </xf>
    <xf numFmtId="0" fontId="20" fillId="0" borderId="8" xfId="0" applyFont="1" applyBorder="1" applyAlignment="1">
      <alignment horizontal="center" vertical="center"/>
    </xf>
    <xf numFmtId="49" fontId="20" fillId="0" borderId="1" xfId="0" applyNumberFormat="1" applyFont="1" applyBorder="1" applyAlignment="1">
      <alignment horizontal="left" vertical="center" wrapText="1"/>
    </xf>
    <xf numFmtId="166" fontId="5" fillId="0" borderId="29" xfId="0" applyNumberFormat="1" applyFont="1" applyBorder="1" applyAlignment="1">
      <alignment horizontal="center" vertical="center"/>
    </xf>
    <xf numFmtId="0" fontId="22" fillId="2" borderId="0" xfId="1" applyFont="1" applyFill="1" applyAlignment="1" applyProtection="1">
      <alignment horizontal="center" vertical="center" wrapText="1"/>
    </xf>
    <xf numFmtId="0" fontId="9" fillId="2" borderId="0" xfId="1" applyFont="1" applyFill="1" applyAlignment="1" applyProtection="1">
      <alignment horizontal="center" vertical="center" wrapText="1"/>
    </xf>
    <xf numFmtId="0" fontId="4" fillId="3" borderId="10" xfId="1" applyFont="1" applyFill="1" applyBorder="1" applyAlignment="1" applyProtection="1">
      <alignment horizontal="center" vertical="center"/>
    </xf>
    <xf numFmtId="0" fontId="4" fillId="3" borderId="11" xfId="1" applyFont="1" applyFill="1" applyBorder="1" applyAlignment="1" applyProtection="1">
      <alignment horizontal="center" vertical="center"/>
    </xf>
    <xf numFmtId="0" fontId="4" fillId="3" borderId="12" xfId="1" applyFont="1" applyFill="1" applyBorder="1" applyAlignment="1" applyProtection="1">
      <alignment horizontal="center" vertical="center"/>
    </xf>
    <xf numFmtId="0" fontId="5" fillId="0" borderId="37"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16" xfId="0" applyFont="1" applyBorder="1" applyAlignment="1" applyProtection="1">
      <alignment horizontal="center" vertical="center" wrapText="1"/>
      <protection locked="0"/>
    </xf>
    <xf numFmtId="0" fontId="5" fillId="0" borderId="17" xfId="0" applyFont="1" applyBorder="1" applyAlignment="1" applyProtection="1">
      <alignment horizontal="center" vertical="center" wrapText="1"/>
      <protection locked="0"/>
    </xf>
    <xf numFmtId="4" fontId="5" fillId="0" borderId="16" xfId="0" applyNumberFormat="1" applyFont="1" applyBorder="1" applyAlignment="1" applyProtection="1">
      <alignment horizontal="center" vertical="center" wrapText="1"/>
      <protection locked="0"/>
    </xf>
    <xf numFmtId="4" fontId="5" fillId="0" borderId="17" xfId="0" applyNumberFormat="1" applyFont="1" applyBorder="1" applyAlignment="1" applyProtection="1">
      <alignment horizontal="center" vertical="center" wrapText="1"/>
      <protection locked="0"/>
    </xf>
    <xf numFmtId="4" fontId="5" fillId="0" borderId="31" xfId="0" applyNumberFormat="1" applyFont="1" applyBorder="1" applyAlignment="1" applyProtection="1">
      <alignment horizontal="center" vertical="center" wrapText="1"/>
      <protection locked="0"/>
    </xf>
    <xf numFmtId="4" fontId="5" fillId="0" borderId="33" xfId="0" applyNumberFormat="1" applyFont="1" applyBorder="1" applyAlignment="1" applyProtection="1">
      <alignment horizontal="center" vertical="center" wrapText="1"/>
      <protection locked="0"/>
    </xf>
    <xf numFmtId="0" fontId="5" fillId="0" borderId="33" xfId="0" applyFont="1" applyBorder="1" applyAlignment="1" applyProtection="1">
      <alignment horizontal="center" vertical="center" wrapText="1"/>
      <protection locked="0"/>
    </xf>
    <xf numFmtId="0" fontId="5" fillId="0" borderId="53" xfId="0" applyFont="1" applyBorder="1" applyAlignment="1" applyProtection="1">
      <alignment horizontal="center" vertical="center" wrapText="1"/>
      <protection locked="0"/>
    </xf>
    <xf numFmtId="0" fontId="5" fillId="0" borderId="35" xfId="0" applyFont="1" applyBorder="1" applyAlignment="1" applyProtection="1">
      <alignment horizontal="center" vertical="center" wrapText="1"/>
      <protection locked="0"/>
    </xf>
    <xf numFmtId="0" fontId="5" fillId="0" borderId="31" xfId="0" applyFont="1" applyBorder="1" applyAlignment="1" applyProtection="1">
      <alignment horizontal="center" vertical="center" wrapText="1"/>
      <protection locked="0"/>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4" fontId="5" fillId="0" borderId="16" xfId="0" applyNumberFormat="1" applyFont="1" applyBorder="1" applyAlignment="1">
      <alignment horizontal="center" vertical="center" wrapText="1"/>
    </xf>
    <xf numFmtId="4" fontId="5" fillId="0" borderId="17" xfId="0" applyNumberFormat="1" applyFont="1" applyBorder="1" applyAlignment="1">
      <alignment horizontal="center" vertical="center" wrapText="1"/>
    </xf>
    <xf numFmtId="4" fontId="5" fillId="0" borderId="31" xfId="0" applyNumberFormat="1" applyFont="1" applyBorder="1" applyAlignment="1">
      <alignment horizontal="center" vertical="center" wrapText="1"/>
    </xf>
    <xf numFmtId="0" fontId="5" fillId="0" borderId="33" xfId="0" applyFont="1" applyBorder="1" applyAlignment="1">
      <alignment horizontal="center" vertical="center" wrapText="1"/>
    </xf>
    <xf numFmtId="0" fontId="5" fillId="0" borderId="28" xfId="0" applyFont="1" applyBorder="1" applyAlignment="1" applyProtection="1">
      <alignment horizontal="center" vertical="center" wrapText="1"/>
      <protection locked="0"/>
    </xf>
    <xf numFmtId="4" fontId="5" fillId="0" borderId="33" xfId="0" applyNumberFormat="1" applyFont="1" applyBorder="1" applyAlignment="1">
      <alignment horizontal="center" vertical="center" wrapText="1"/>
    </xf>
    <xf numFmtId="0" fontId="5" fillId="0" borderId="32" xfId="0" applyFont="1" applyBorder="1" applyAlignment="1">
      <alignment horizontal="center" vertical="center" wrapText="1"/>
    </xf>
    <xf numFmtId="4" fontId="5" fillId="0" borderId="53" xfId="0" applyNumberFormat="1" applyFont="1" applyBorder="1" applyAlignment="1">
      <alignment horizontal="center" vertical="center" wrapText="1"/>
    </xf>
    <xf numFmtId="4" fontId="5" fillId="0" borderId="35" xfId="0" applyNumberFormat="1" applyFont="1" applyBorder="1" applyAlignment="1">
      <alignment horizontal="center" vertical="center" wrapText="1"/>
    </xf>
    <xf numFmtId="4" fontId="5" fillId="0" borderId="28" xfId="0" applyNumberFormat="1" applyFont="1" applyBorder="1" applyAlignment="1">
      <alignment horizontal="center" vertical="center" wrapText="1"/>
    </xf>
    <xf numFmtId="4" fontId="5" fillId="0" borderId="32" xfId="0" applyNumberFormat="1" applyFont="1" applyBorder="1" applyAlignment="1">
      <alignment horizontal="center" vertical="center" wrapText="1"/>
    </xf>
    <xf numFmtId="0" fontId="5" fillId="0" borderId="32" xfId="0" applyFont="1" applyBorder="1" applyAlignment="1" applyProtection="1">
      <alignment horizontal="center" vertical="center" wrapText="1"/>
      <protection locked="0"/>
    </xf>
    <xf numFmtId="4" fontId="5" fillId="0" borderId="53" xfId="0" applyNumberFormat="1" applyFont="1" applyBorder="1" applyAlignment="1" applyProtection="1">
      <alignment horizontal="center" vertical="center" wrapText="1"/>
      <protection locked="0"/>
    </xf>
    <xf numFmtId="4" fontId="5" fillId="0" borderId="35" xfId="0" applyNumberFormat="1" applyFont="1" applyBorder="1" applyAlignment="1" applyProtection="1">
      <alignment horizontal="center" vertical="center" wrapText="1"/>
      <protection locked="0"/>
    </xf>
    <xf numFmtId="4" fontId="5" fillId="0" borderId="28" xfId="0" applyNumberFormat="1" applyFont="1" applyBorder="1" applyAlignment="1" applyProtection="1">
      <alignment horizontal="center" vertical="center" wrapText="1"/>
      <protection locked="0"/>
    </xf>
    <xf numFmtId="0" fontId="4" fillId="3" borderId="10" xfId="1" applyFont="1" applyFill="1" applyBorder="1" applyAlignment="1" applyProtection="1">
      <alignment horizontal="center" vertical="center" wrapText="1"/>
    </xf>
    <xf numFmtId="0" fontId="4" fillId="3" borderId="11" xfId="1" applyFont="1" applyFill="1" applyBorder="1" applyAlignment="1" applyProtection="1">
      <alignment horizontal="center" vertical="center" wrapText="1"/>
    </xf>
    <xf numFmtId="0" fontId="4" fillId="3" borderId="12" xfId="1" applyFont="1" applyFill="1" applyBorder="1" applyAlignment="1" applyProtection="1">
      <alignment horizontal="center" vertical="center" wrapText="1"/>
    </xf>
    <xf numFmtId="0" fontId="19" fillId="0" borderId="54" xfId="0" applyFont="1" applyBorder="1" applyAlignment="1">
      <alignment horizontal="left" vertical="center" wrapText="1"/>
    </xf>
    <xf numFmtId="0" fontId="19" fillId="0" borderId="0" xfId="0" applyFont="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13" fillId="5" borderId="22" xfId="0" applyFont="1" applyFill="1" applyBorder="1" applyAlignment="1">
      <alignment horizontal="center" vertical="center"/>
    </xf>
    <xf numFmtId="0" fontId="13" fillId="5" borderId="23" xfId="0" applyFont="1" applyFill="1" applyBorder="1" applyAlignment="1">
      <alignment horizontal="center" vertical="center"/>
    </xf>
    <xf numFmtId="0" fontId="13" fillId="5" borderId="19" xfId="0" applyFont="1" applyFill="1" applyBorder="1" applyAlignment="1">
      <alignment horizontal="center" vertical="center"/>
    </xf>
    <xf numFmtId="0" fontId="15" fillId="0" borderId="0" xfId="0" applyFont="1" applyAlignment="1">
      <alignment horizontal="left" vertical="center" wrapText="1"/>
    </xf>
    <xf numFmtId="0" fontId="18" fillId="0" borderId="0" xfId="0" applyFont="1" applyAlignment="1">
      <alignment horizontal="left" vertical="center" wrapText="1"/>
    </xf>
    <xf numFmtId="4" fontId="6" fillId="4" borderId="1" xfId="1" applyNumberFormat="1" applyFont="1" applyFill="1" applyBorder="1" applyAlignment="1" applyProtection="1">
      <alignment horizontal="center" vertical="center" wrapText="1"/>
      <protection locked="0"/>
    </xf>
    <xf numFmtId="4" fontId="7" fillId="0" borderId="14" xfId="0" applyNumberFormat="1" applyFont="1" applyBorder="1" applyAlignment="1" applyProtection="1">
      <alignment horizontal="center" vertical="center"/>
      <protection locked="0"/>
    </xf>
    <xf numFmtId="4" fontId="5" fillId="4" borderId="1" xfId="1" applyNumberFormat="1" applyFont="1" applyFill="1" applyBorder="1" applyAlignment="1" applyProtection="1">
      <alignment horizontal="center" vertical="center" wrapText="1"/>
      <protection locked="0"/>
    </xf>
    <xf numFmtId="4" fontId="5" fillId="4" borderId="34" xfId="1" applyNumberFormat="1" applyFont="1" applyFill="1" applyBorder="1" applyAlignment="1" applyProtection="1">
      <alignment horizontal="center" vertical="center" wrapText="1"/>
      <protection locked="0"/>
    </xf>
    <xf numFmtId="4" fontId="6" fillId="4" borderId="34" xfId="1" applyNumberFormat="1" applyFont="1" applyFill="1" applyBorder="1" applyAlignment="1" applyProtection="1">
      <alignment horizontal="center" vertical="center" wrapText="1"/>
      <protection locked="0"/>
    </xf>
    <xf numFmtId="4" fontId="6" fillId="4" borderId="8" xfId="1" applyNumberFormat="1" applyFont="1" applyFill="1" applyBorder="1" applyAlignment="1" applyProtection="1">
      <alignment horizontal="center" vertical="center" wrapText="1"/>
      <protection locked="0"/>
    </xf>
    <xf numFmtId="4" fontId="5" fillId="4" borderId="8" xfId="1" applyNumberFormat="1" applyFont="1" applyFill="1" applyBorder="1" applyAlignment="1" applyProtection="1">
      <alignment horizontal="center" vertical="center" wrapText="1"/>
      <protection locked="0"/>
    </xf>
    <xf numFmtId="4" fontId="6" fillId="4" borderId="24" xfId="1" applyNumberFormat="1" applyFont="1" applyFill="1" applyBorder="1" applyAlignment="1" applyProtection="1">
      <alignment horizontal="center" vertical="center" wrapText="1"/>
      <protection locked="0"/>
    </xf>
    <xf numFmtId="4" fontId="6" fillId="4" borderId="3" xfId="1" applyNumberFormat="1" applyFont="1" applyFill="1" applyBorder="1" applyAlignment="1" applyProtection="1">
      <alignment horizontal="center" vertical="center" wrapText="1"/>
      <protection locked="0"/>
    </xf>
  </cellXfs>
  <cellStyles count="6">
    <cellStyle name="Įprastas 2" xfId="5" xr:uid="{00000000-0005-0000-0000-000001000000}"/>
    <cellStyle name="Normal" xfId="0" builtinId="0"/>
    <cellStyle name="Normal 2 2" xfId="1" xr:uid="{00000000-0005-0000-0000-000002000000}"/>
    <cellStyle name="Normal 3" xfId="4" xr:uid="{00000000-0005-0000-0000-000003000000}"/>
    <cellStyle name="TableStyleLight1" xfId="3" xr:uid="{00000000-0005-0000-0000-000004000000}"/>
    <cellStyle name="TableStyleLight1 2"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styles" Target="styles.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72"/>
  <sheetViews>
    <sheetView topLeftCell="A253" zoomScale="80" zoomScaleNormal="80" workbookViewId="0">
      <selection activeCell="K264" sqref="K264"/>
    </sheetView>
  </sheetViews>
  <sheetFormatPr defaultColWidth="9.140625" defaultRowHeight="15" x14ac:dyDescent="0.25"/>
  <cols>
    <col min="1" max="1" width="39.7109375" style="23" customWidth="1"/>
    <col min="2" max="2" width="10.5703125" style="10" customWidth="1"/>
    <col min="3" max="3" width="71.7109375" style="11" customWidth="1"/>
    <col min="4" max="4" width="9.140625" style="10"/>
    <col min="5" max="5" width="16.28515625" style="10" customWidth="1"/>
    <col min="6" max="6" width="20.7109375" style="14" customWidth="1"/>
    <col min="7" max="7" width="14.7109375" style="10" customWidth="1"/>
    <col min="8" max="8" width="21.5703125" style="129" customWidth="1"/>
    <col min="9" max="9" width="20.7109375" style="129" customWidth="1"/>
    <col min="10" max="16384" width="9.140625" style="10"/>
  </cols>
  <sheetData>
    <row r="1" spans="1:9" ht="39.950000000000003" customHeight="1" x14ac:dyDescent="0.25">
      <c r="A1" s="426" t="s">
        <v>3728</v>
      </c>
      <c r="B1" s="427"/>
      <c r="C1" s="427"/>
      <c r="D1" s="427"/>
      <c r="E1" s="427"/>
      <c r="F1" s="427"/>
      <c r="G1" s="427"/>
    </row>
    <row r="2" spans="1:9" ht="21.75" customHeight="1" thickBot="1" x14ac:dyDescent="0.3">
      <c r="A2" s="1"/>
      <c r="B2" s="1"/>
      <c r="C2" s="1"/>
      <c r="D2" s="1"/>
      <c r="E2" s="18"/>
      <c r="F2" s="1"/>
      <c r="G2" s="1"/>
    </row>
    <row r="3" spans="1:9" x14ac:dyDescent="0.25">
      <c r="A3" s="428" t="s">
        <v>1056</v>
      </c>
      <c r="B3" s="429"/>
      <c r="C3" s="429"/>
      <c r="D3" s="429"/>
      <c r="E3" s="429"/>
      <c r="F3" s="429"/>
      <c r="G3" s="430"/>
    </row>
    <row r="4" spans="1:9" ht="42" customHeight="1" thickBot="1" x14ac:dyDescent="0.3">
      <c r="A4" s="29" t="s">
        <v>38</v>
      </c>
      <c r="B4" s="44" t="s">
        <v>0</v>
      </c>
      <c r="C4" s="30" t="s">
        <v>1</v>
      </c>
      <c r="D4" s="30" t="s">
        <v>2</v>
      </c>
      <c r="E4" s="31" t="s">
        <v>3</v>
      </c>
      <c r="F4" s="32" t="s">
        <v>4</v>
      </c>
      <c r="G4" s="69" t="s">
        <v>5</v>
      </c>
    </row>
    <row r="5" spans="1:9" s="322" customFormat="1" ht="29.25" customHeight="1" x14ac:dyDescent="0.25">
      <c r="A5" s="42" t="s">
        <v>6</v>
      </c>
      <c r="B5" s="179" t="s">
        <v>12</v>
      </c>
      <c r="C5" s="102" t="s">
        <v>255</v>
      </c>
      <c r="D5" s="202" t="s">
        <v>128</v>
      </c>
      <c r="E5" s="46">
        <v>31.34</v>
      </c>
      <c r="F5" s="26">
        <v>790.22</v>
      </c>
      <c r="G5" s="27">
        <f>ROUND((E5*F5),2)</f>
        <v>24765.49</v>
      </c>
      <c r="H5" s="129"/>
      <c r="I5" s="129"/>
    </row>
    <row r="6" spans="1:9" s="322" customFormat="1" ht="29.25" customHeight="1" x14ac:dyDescent="0.25">
      <c r="A6" s="43" t="s">
        <v>6</v>
      </c>
      <c r="B6" s="91" t="s">
        <v>13</v>
      </c>
      <c r="C6" s="103" t="s">
        <v>256</v>
      </c>
      <c r="D6" s="200" t="s">
        <v>18</v>
      </c>
      <c r="E6" s="19">
        <v>445</v>
      </c>
      <c r="F6" s="3">
        <v>4.7699999999999996</v>
      </c>
      <c r="G6" s="28">
        <f>ROUND((E6*F6),2)</f>
        <v>2122.65</v>
      </c>
      <c r="H6" s="129"/>
      <c r="I6" s="129"/>
    </row>
    <row r="7" spans="1:9" s="322" customFormat="1" ht="31.5" customHeight="1" x14ac:dyDescent="0.25">
      <c r="A7" s="43" t="s">
        <v>6</v>
      </c>
      <c r="B7" s="91" t="s">
        <v>56</v>
      </c>
      <c r="C7" s="103" t="s">
        <v>257</v>
      </c>
      <c r="D7" s="200" t="s">
        <v>18</v>
      </c>
      <c r="E7" s="19">
        <v>337</v>
      </c>
      <c r="F7" s="3">
        <v>11.72</v>
      </c>
      <c r="G7" s="28">
        <f t="shared" ref="G7:G48" si="0">ROUND((E7*F7),2)</f>
        <v>3949.64</v>
      </c>
      <c r="H7" s="129"/>
      <c r="I7" s="129"/>
    </row>
    <row r="8" spans="1:9" s="322" customFormat="1" ht="29.25" customHeight="1" x14ac:dyDescent="0.25">
      <c r="A8" s="43" t="s">
        <v>6</v>
      </c>
      <c r="B8" s="91" t="s">
        <v>14</v>
      </c>
      <c r="C8" s="103" t="s">
        <v>653</v>
      </c>
      <c r="D8" s="200" t="s">
        <v>18</v>
      </c>
      <c r="E8" s="19">
        <v>69</v>
      </c>
      <c r="F8" s="3">
        <v>8.9499999999999993</v>
      </c>
      <c r="G8" s="28">
        <f t="shared" si="0"/>
        <v>617.54999999999995</v>
      </c>
      <c r="H8" s="129"/>
      <c r="I8" s="129"/>
    </row>
    <row r="9" spans="1:9" s="322" customFormat="1" ht="33" customHeight="1" x14ac:dyDescent="0.25">
      <c r="A9" s="43" t="s">
        <v>6</v>
      </c>
      <c r="B9" s="91" t="s">
        <v>15</v>
      </c>
      <c r="C9" s="103" t="s">
        <v>654</v>
      </c>
      <c r="D9" s="200" t="s">
        <v>18</v>
      </c>
      <c r="E9" s="19">
        <v>42</v>
      </c>
      <c r="F9" s="3">
        <v>15.63</v>
      </c>
      <c r="G9" s="28">
        <f t="shared" si="0"/>
        <v>656.46</v>
      </c>
      <c r="H9" s="323"/>
      <c r="I9" s="129"/>
    </row>
    <row r="10" spans="1:9" s="322" customFormat="1" ht="31.5" customHeight="1" x14ac:dyDescent="0.25">
      <c r="A10" s="43" t="s">
        <v>6</v>
      </c>
      <c r="B10" s="91" t="s">
        <v>16</v>
      </c>
      <c r="C10" s="103" t="s">
        <v>655</v>
      </c>
      <c r="D10" s="200" t="s">
        <v>18</v>
      </c>
      <c r="E10" s="19">
        <v>4</v>
      </c>
      <c r="F10" s="3">
        <v>31.26</v>
      </c>
      <c r="G10" s="28">
        <f t="shared" si="0"/>
        <v>125.04</v>
      </c>
      <c r="H10" s="323"/>
      <c r="I10" s="129"/>
    </row>
    <row r="11" spans="1:9" s="322" customFormat="1" ht="31.5" customHeight="1" x14ac:dyDescent="0.25">
      <c r="A11" s="43" t="s">
        <v>6</v>
      </c>
      <c r="B11" s="91" t="s">
        <v>57</v>
      </c>
      <c r="C11" s="103" t="s">
        <v>656</v>
      </c>
      <c r="D11" s="200" t="s">
        <v>18</v>
      </c>
      <c r="E11" s="19">
        <v>28</v>
      </c>
      <c r="F11" s="3">
        <v>35.799999999999997</v>
      </c>
      <c r="G11" s="28">
        <f t="shared" si="0"/>
        <v>1002.4</v>
      </c>
      <c r="H11" s="129"/>
      <c r="I11" s="129"/>
    </row>
    <row r="12" spans="1:9" s="322" customFormat="1" ht="29.25" customHeight="1" x14ac:dyDescent="0.25">
      <c r="A12" s="43" t="s">
        <v>6</v>
      </c>
      <c r="B12" s="91" t="s">
        <v>17</v>
      </c>
      <c r="C12" s="103" t="s">
        <v>657</v>
      </c>
      <c r="D12" s="200" t="s">
        <v>18</v>
      </c>
      <c r="E12" s="19">
        <v>13</v>
      </c>
      <c r="F12" s="3">
        <v>46.89</v>
      </c>
      <c r="G12" s="28">
        <f t="shared" si="0"/>
        <v>609.57000000000005</v>
      </c>
      <c r="H12" s="129"/>
      <c r="I12" s="129"/>
    </row>
    <row r="13" spans="1:9" s="322" customFormat="1" ht="31.5" customHeight="1" x14ac:dyDescent="0.25">
      <c r="A13" s="43" t="s">
        <v>6</v>
      </c>
      <c r="B13" s="91" t="s">
        <v>60</v>
      </c>
      <c r="C13" s="103" t="s">
        <v>1351</v>
      </c>
      <c r="D13" s="200" t="s">
        <v>18</v>
      </c>
      <c r="E13" s="19">
        <v>5</v>
      </c>
      <c r="F13" s="3">
        <v>70.34</v>
      </c>
      <c r="G13" s="28">
        <f t="shared" si="0"/>
        <v>351.7</v>
      </c>
      <c r="H13" s="129"/>
      <c r="I13" s="129"/>
    </row>
    <row r="14" spans="1:9" s="322" customFormat="1" ht="29.25" customHeight="1" x14ac:dyDescent="0.25">
      <c r="A14" s="43" t="s">
        <v>6</v>
      </c>
      <c r="B14" s="91" t="s">
        <v>61</v>
      </c>
      <c r="C14" s="103" t="s">
        <v>658</v>
      </c>
      <c r="D14" s="200" t="s">
        <v>18</v>
      </c>
      <c r="E14" s="19">
        <v>8</v>
      </c>
      <c r="F14" s="3">
        <v>95.47</v>
      </c>
      <c r="G14" s="28">
        <f t="shared" si="0"/>
        <v>763.76</v>
      </c>
      <c r="H14" s="129"/>
      <c r="I14" s="129"/>
    </row>
    <row r="15" spans="1:9" s="322" customFormat="1" ht="29.25" customHeight="1" x14ac:dyDescent="0.25">
      <c r="A15" s="43" t="s">
        <v>6</v>
      </c>
      <c r="B15" s="91" t="s">
        <v>46</v>
      </c>
      <c r="C15" s="103" t="s">
        <v>1482</v>
      </c>
      <c r="D15" s="200" t="s">
        <v>18</v>
      </c>
      <c r="E15" s="19">
        <v>2</v>
      </c>
      <c r="F15" s="3">
        <v>140.66999999999999</v>
      </c>
      <c r="G15" s="28">
        <f t="shared" si="0"/>
        <v>281.33999999999997</v>
      </c>
      <c r="H15" s="129"/>
      <c r="I15" s="129"/>
    </row>
    <row r="16" spans="1:9" s="322" customFormat="1" ht="29.25" customHeight="1" x14ac:dyDescent="0.25">
      <c r="A16" s="43" t="s">
        <v>6</v>
      </c>
      <c r="B16" s="91" t="s">
        <v>62</v>
      </c>
      <c r="C16" s="103" t="s">
        <v>659</v>
      </c>
      <c r="D16" s="200" t="s">
        <v>18</v>
      </c>
      <c r="E16" s="19">
        <v>4</v>
      </c>
      <c r="F16" s="3">
        <v>375.13</v>
      </c>
      <c r="G16" s="28">
        <f t="shared" si="0"/>
        <v>1500.52</v>
      </c>
      <c r="H16" s="129"/>
      <c r="I16" s="129"/>
    </row>
    <row r="17" spans="1:9" s="322" customFormat="1" ht="29.25" customHeight="1" x14ac:dyDescent="0.25">
      <c r="A17" s="43" t="s">
        <v>6</v>
      </c>
      <c r="B17" s="91" t="s">
        <v>94</v>
      </c>
      <c r="C17" s="103" t="s">
        <v>258</v>
      </c>
      <c r="D17" s="200" t="s">
        <v>10</v>
      </c>
      <c r="E17" s="19">
        <v>7830</v>
      </c>
      <c r="F17" s="3">
        <v>6.08</v>
      </c>
      <c r="G17" s="28">
        <f t="shared" si="0"/>
        <v>47606.400000000001</v>
      </c>
      <c r="H17" s="129"/>
      <c r="I17" s="129"/>
    </row>
    <row r="18" spans="1:9" s="322" customFormat="1" ht="33" customHeight="1" x14ac:dyDescent="0.25">
      <c r="A18" s="43" t="s">
        <v>6</v>
      </c>
      <c r="B18" s="91" t="s">
        <v>95</v>
      </c>
      <c r="C18" s="103" t="s">
        <v>660</v>
      </c>
      <c r="D18" s="200" t="s">
        <v>10</v>
      </c>
      <c r="E18" s="19">
        <v>206</v>
      </c>
      <c r="F18" s="3">
        <v>5.56</v>
      </c>
      <c r="G18" s="28">
        <f t="shared" si="0"/>
        <v>1145.3599999999999</v>
      </c>
      <c r="H18" s="323"/>
      <c r="I18" s="129"/>
    </row>
    <row r="19" spans="1:9" s="322" customFormat="1" ht="33" customHeight="1" x14ac:dyDescent="0.25">
      <c r="A19" s="43" t="s">
        <v>6</v>
      </c>
      <c r="B19" s="91" t="s">
        <v>96</v>
      </c>
      <c r="C19" s="103" t="s">
        <v>662</v>
      </c>
      <c r="D19" s="200" t="s">
        <v>67</v>
      </c>
      <c r="E19" s="19">
        <v>138.38999999999999</v>
      </c>
      <c r="F19" s="3">
        <v>8.7200000000000006</v>
      </c>
      <c r="G19" s="28">
        <f t="shared" si="0"/>
        <v>1206.76</v>
      </c>
      <c r="H19" s="323"/>
      <c r="I19" s="129"/>
    </row>
    <row r="20" spans="1:9" s="322" customFormat="1" ht="33" customHeight="1" x14ac:dyDescent="0.25">
      <c r="A20" s="43" t="s">
        <v>6</v>
      </c>
      <c r="B20" s="91" t="s">
        <v>97</v>
      </c>
      <c r="C20" s="103" t="s">
        <v>1352</v>
      </c>
      <c r="D20" s="200" t="s">
        <v>10</v>
      </c>
      <c r="E20" s="19">
        <v>227</v>
      </c>
      <c r="F20" s="3">
        <v>7.9</v>
      </c>
      <c r="G20" s="28">
        <f t="shared" si="0"/>
        <v>1793.3</v>
      </c>
      <c r="H20" s="323"/>
      <c r="I20" s="129"/>
    </row>
    <row r="21" spans="1:9" s="322" customFormat="1" ht="33" customHeight="1" x14ac:dyDescent="0.25">
      <c r="A21" s="43" t="s">
        <v>6</v>
      </c>
      <c r="B21" s="91" t="s">
        <v>98</v>
      </c>
      <c r="C21" s="103" t="s">
        <v>259</v>
      </c>
      <c r="D21" s="324" t="s">
        <v>18</v>
      </c>
      <c r="E21" s="49">
        <v>1508</v>
      </c>
      <c r="F21" s="3">
        <v>4.2</v>
      </c>
      <c r="G21" s="28">
        <f t="shared" si="0"/>
        <v>6333.6</v>
      </c>
      <c r="H21" s="129"/>
      <c r="I21" s="129"/>
    </row>
    <row r="22" spans="1:9" s="322" customFormat="1" ht="33" customHeight="1" x14ac:dyDescent="0.25">
      <c r="A22" s="43" t="s">
        <v>6</v>
      </c>
      <c r="B22" s="91" t="s">
        <v>99</v>
      </c>
      <c r="C22" s="325" t="s">
        <v>661</v>
      </c>
      <c r="D22" s="84" t="s">
        <v>67</v>
      </c>
      <c r="E22" s="84">
        <v>4.95</v>
      </c>
      <c r="F22" s="3">
        <v>8.7200000000000006</v>
      </c>
      <c r="G22" s="28">
        <f t="shared" si="0"/>
        <v>43.16</v>
      </c>
      <c r="H22" s="129"/>
      <c r="I22" s="129"/>
    </row>
    <row r="23" spans="1:9" s="322" customFormat="1" ht="33" customHeight="1" x14ac:dyDescent="0.25">
      <c r="A23" s="43" t="s">
        <v>6</v>
      </c>
      <c r="B23" s="91" t="s">
        <v>100</v>
      </c>
      <c r="C23" s="325" t="s">
        <v>1353</v>
      </c>
      <c r="D23" s="22" t="s">
        <v>9</v>
      </c>
      <c r="E23" s="19">
        <v>23.1</v>
      </c>
      <c r="F23" s="113">
        <v>285.83999999999997</v>
      </c>
      <c r="G23" s="28">
        <f t="shared" si="0"/>
        <v>6602.9</v>
      </c>
      <c r="H23" s="129"/>
      <c r="I23" s="129"/>
    </row>
    <row r="24" spans="1:9" s="322" customFormat="1" ht="33" customHeight="1" x14ac:dyDescent="0.25">
      <c r="A24" s="43" t="s">
        <v>6</v>
      </c>
      <c r="B24" s="91" t="s">
        <v>101</v>
      </c>
      <c r="C24" s="325" t="s">
        <v>1354</v>
      </c>
      <c r="D24" s="22" t="s">
        <v>9</v>
      </c>
      <c r="E24" s="19">
        <v>60.8</v>
      </c>
      <c r="F24" s="113">
        <v>22.5</v>
      </c>
      <c r="G24" s="28">
        <f t="shared" si="0"/>
        <v>1368</v>
      </c>
      <c r="H24" s="129"/>
      <c r="I24" s="129"/>
    </row>
    <row r="25" spans="1:9" s="322" customFormat="1" ht="33" customHeight="1" x14ac:dyDescent="0.25">
      <c r="A25" s="43" t="s">
        <v>6</v>
      </c>
      <c r="B25" s="91" t="s">
        <v>102</v>
      </c>
      <c r="C25" s="325" t="s">
        <v>1355</v>
      </c>
      <c r="D25" s="22" t="s">
        <v>9</v>
      </c>
      <c r="E25" s="19">
        <v>8.5</v>
      </c>
      <c r="F25" s="113">
        <v>31.64</v>
      </c>
      <c r="G25" s="28">
        <f t="shared" ref="G25" si="1">ROUND((E25*F25),2)</f>
        <v>268.94</v>
      </c>
      <c r="H25" s="129"/>
      <c r="I25" s="129"/>
    </row>
    <row r="26" spans="1:9" s="322" customFormat="1" ht="33" customHeight="1" x14ac:dyDescent="0.25">
      <c r="A26" s="43" t="s">
        <v>6</v>
      </c>
      <c r="B26" s="91" t="s">
        <v>103</v>
      </c>
      <c r="C26" s="325" t="s">
        <v>1356</v>
      </c>
      <c r="D26" s="22" t="s">
        <v>9</v>
      </c>
      <c r="E26" s="19">
        <v>21.6</v>
      </c>
      <c r="F26" s="113">
        <v>86.34</v>
      </c>
      <c r="G26" s="28">
        <f t="shared" si="0"/>
        <v>1864.94</v>
      </c>
      <c r="H26" s="129"/>
      <c r="I26" s="129"/>
    </row>
    <row r="27" spans="1:9" s="322" customFormat="1" ht="33" customHeight="1" x14ac:dyDescent="0.25">
      <c r="A27" s="43" t="s">
        <v>6</v>
      </c>
      <c r="B27" s="91" t="s">
        <v>104</v>
      </c>
      <c r="C27" s="325" t="s">
        <v>1357</v>
      </c>
      <c r="D27" s="48" t="s">
        <v>8</v>
      </c>
      <c r="E27" s="49">
        <v>998</v>
      </c>
      <c r="F27" s="113">
        <v>2.02</v>
      </c>
      <c r="G27" s="28">
        <f t="shared" si="0"/>
        <v>2015.96</v>
      </c>
      <c r="H27" s="129"/>
      <c r="I27" s="129"/>
    </row>
    <row r="28" spans="1:9" s="322" customFormat="1" ht="33" customHeight="1" x14ac:dyDescent="0.25">
      <c r="A28" s="43" t="s">
        <v>6</v>
      </c>
      <c r="B28" s="91" t="s">
        <v>129</v>
      </c>
      <c r="C28" s="325" t="s">
        <v>1358</v>
      </c>
      <c r="D28" s="48" t="s">
        <v>8</v>
      </c>
      <c r="E28" s="49">
        <v>72</v>
      </c>
      <c r="F28" s="113">
        <v>4.17</v>
      </c>
      <c r="G28" s="28">
        <f t="shared" si="0"/>
        <v>300.24</v>
      </c>
      <c r="H28" s="129"/>
      <c r="I28" s="129"/>
    </row>
    <row r="29" spans="1:9" s="322" customFormat="1" ht="33" customHeight="1" x14ac:dyDescent="0.25">
      <c r="A29" s="43" t="s">
        <v>6</v>
      </c>
      <c r="B29" s="91" t="s">
        <v>130</v>
      </c>
      <c r="C29" s="325" t="s">
        <v>1359</v>
      </c>
      <c r="D29" s="48" t="s">
        <v>9</v>
      </c>
      <c r="E29" s="49">
        <v>5.7</v>
      </c>
      <c r="F29" s="113">
        <v>97.13</v>
      </c>
      <c r="G29" s="28">
        <f t="shared" si="0"/>
        <v>553.64</v>
      </c>
      <c r="H29" s="129"/>
      <c r="I29" s="129"/>
    </row>
    <row r="30" spans="1:9" s="322" customFormat="1" ht="33" customHeight="1" x14ac:dyDescent="0.25">
      <c r="A30" s="43" t="s">
        <v>6</v>
      </c>
      <c r="B30" s="91" t="s">
        <v>131</v>
      </c>
      <c r="C30" s="325" t="s">
        <v>663</v>
      </c>
      <c r="D30" s="107" t="s">
        <v>67</v>
      </c>
      <c r="E30" s="107">
        <v>463.4</v>
      </c>
      <c r="F30" s="113">
        <v>8.7200000000000006</v>
      </c>
      <c r="G30" s="28">
        <f t="shared" si="0"/>
        <v>4040.85</v>
      </c>
      <c r="H30" s="129"/>
      <c r="I30" s="129"/>
    </row>
    <row r="31" spans="1:9" s="322" customFormat="1" ht="33" customHeight="1" x14ac:dyDescent="0.25">
      <c r="A31" s="43" t="s">
        <v>6</v>
      </c>
      <c r="B31" s="91" t="s">
        <v>132</v>
      </c>
      <c r="C31" s="325" t="s">
        <v>572</v>
      </c>
      <c r="D31" s="22" t="s">
        <v>8</v>
      </c>
      <c r="E31" s="19">
        <v>245698</v>
      </c>
      <c r="F31" s="3">
        <v>3.93</v>
      </c>
      <c r="G31" s="28">
        <f t="shared" ref="G31:G34" si="2">ROUND((E31*F31),2)</f>
        <v>965593.14</v>
      </c>
      <c r="H31" s="129"/>
      <c r="I31" s="129"/>
    </row>
    <row r="32" spans="1:9" s="322" customFormat="1" ht="33" customHeight="1" x14ac:dyDescent="0.25">
      <c r="A32" s="43" t="s">
        <v>6</v>
      </c>
      <c r="B32" s="91" t="s">
        <v>133</v>
      </c>
      <c r="C32" s="2" t="s">
        <v>262</v>
      </c>
      <c r="D32" s="22" t="s">
        <v>67</v>
      </c>
      <c r="E32" s="19">
        <v>97485</v>
      </c>
      <c r="F32" s="3">
        <v>-5.99</v>
      </c>
      <c r="G32" s="28">
        <f t="shared" si="2"/>
        <v>-583935.15</v>
      </c>
      <c r="H32" s="129"/>
      <c r="I32" s="129"/>
    </row>
    <row r="33" spans="1:9" s="322" customFormat="1" ht="33" customHeight="1" x14ac:dyDescent="0.25">
      <c r="A33" s="43" t="s">
        <v>6</v>
      </c>
      <c r="B33" s="91" t="s">
        <v>134</v>
      </c>
      <c r="C33" s="209" t="s">
        <v>1360</v>
      </c>
      <c r="D33" s="22" t="s">
        <v>8</v>
      </c>
      <c r="E33" s="19">
        <v>900.8</v>
      </c>
      <c r="F33" s="3">
        <v>17.73</v>
      </c>
      <c r="G33" s="28">
        <f t="shared" si="2"/>
        <v>15971.18</v>
      </c>
      <c r="H33" s="129"/>
      <c r="I33" s="129"/>
    </row>
    <row r="34" spans="1:9" s="322" customFormat="1" ht="33" customHeight="1" x14ac:dyDescent="0.25">
      <c r="A34" s="43" t="s">
        <v>6</v>
      </c>
      <c r="B34" s="91" t="s">
        <v>135</v>
      </c>
      <c r="C34" s="2" t="s">
        <v>1361</v>
      </c>
      <c r="D34" s="22" t="s">
        <v>9</v>
      </c>
      <c r="E34" s="19">
        <v>180.15</v>
      </c>
      <c r="F34" s="3">
        <v>-40.5</v>
      </c>
      <c r="G34" s="28">
        <f t="shared" si="2"/>
        <v>-7296.08</v>
      </c>
      <c r="H34" s="129"/>
      <c r="I34" s="129"/>
    </row>
    <row r="35" spans="1:9" s="322" customFormat="1" ht="33" customHeight="1" x14ac:dyDescent="0.25">
      <c r="A35" s="43" t="s">
        <v>6</v>
      </c>
      <c r="B35" s="91" t="s">
        <v>136</v>
      </c>
      <c r="C35" s="209" t="s">
        <v>1362</v>
      </c>
      <c r="D35" s="22" t="s">
        <v>18</v>
      </c>
      <c r="E35" s="19">
        <v>4</v>
      </c>
      <c r="F35" s="113">
        <v>33.75</v>
      </c>
      <c r="G35" s="28">
        <f t="shared" si="0"/>
        <v>135</v>
      </c>
      <c r="H35" s="129"/>
      <c r="I35" s="129"/>
    </row>
    <row r="36" spans="1:9" s="322" customFormat="1" ht="45" x14ac:dyDescent="0.25">
      <c r="A36" s="43" t="s">
        <v>6</v>
      </c>
      <c r="B36" s="91" t="s">
        <v>137</v>
      </c>
      <c r="C36" s="325" t="s">
        <v>664</v>
      </c>
      <c r="D36" s="326" t="s">
        <v>8</v>
      </c>
      <c r="E36" s="84">
        <v>90607</v>
      </c>
      <c r="F36" s="113">
        <v>1.66</v>
      </c>
      <c r="G36" s="28">
        <f t="shared" ref="G36:G38" si="3">ROUND((E36*F36),2)</f>
        <v>150407.62</v>
      </c>
      <c r="H36" s="129"/>
      <c r="I36" s="129"/>
    </row>
    <row r="37" spans="1:9" s="322" customFormat="1" ht="33" customHeight="1" x14ac:dyDescent="0.25">
      <c r="A37" s="43" t="s">
        <v>6</v>
      </c>
      <c r="B37" s="91" t="s">
        <v>138</v>
      </c>
      <c r="C37" s="327" t="s">
        <v>3729</v>
      </c>
      <c r="D37" s="326" t="s">
        <v>8</v>
      </c>
      <c r="E37" s="84">
        <v>151200</v>
      </c>
      <c r="F37" s="113">
        <v>2.83</v>
      </c>
      <c r="G37" s="28">
        <f t="shared" si="3"/>
        <v>427896</v>
      </c>
      <c r="H37" s="129"/>
      <c r="I37" s="129"/>
    </row>
    <row r="38" spans="1:9" s="322" customFormat="1" ht="33" customHeight="1" x14ac:dyDescent="0.25">
      <c r="A38" s="43" t="s">
        <v>6</v>
      </c>
      <c r="B38" s="91" t="s">
        <v>139</v>
      </c>
      <c r="C38" s="2" t="s">
        <v>1363</v>
      </c>
      <c r="D38" s="22" t="s">
        <v>9</v>
      </c>
      <c r="E38" s="19">
        <v>36948</v>
      </c>
      <c r="F38" s="113">
        <v>-7.5</v>
      </c>
      <c r="G38" s="28">
        <f t="shared" si="3"/>
        <v>-277110</v>
      </c>
      <c r="H38" s="129"/>
      <c r="I38" s="129"/>
    </row>
    <row r="39" spans="1:9" s="322" customFormat="1" ht="45" x14ac:dyDescent="0.25">
      <c r="A39" s="43" t="s">
        <v>6</v>
      </c>
      <c r="B39" s="91" t="s">
        <v>140</v>
      </c>
      <c r="C39" s="209" t="s">
        <v>1364</v>
      </c>
      <c r="D39" s="22" t="s">
        <v>18</v>
      </c>
      <c r="E39" s="19">
        <v>1</v>
      </c>
      <c r="F39" s="113">
        <v>4500</v>
      </c>
      <c r="G39" s="28">
        <f t="shared" si="0"/>
        <v>4500</v>
      </c>
      <c r="H39" s="129"/>
      <c r="I39" s="129"/>
    </row>
    <row r="40" spans="1:9" s="322" customFormat="1" x14ac:dyDescent="0.25">
      <c r="A40" s="43" t="s">
        <v>6</v>
      </c>
      <c r="B40" s="91" t="s">
        <v>141</v>
      </c>
      <c r="C40" s="209" t="s">
        <v>1365</v>
      </c>
      <c r="D40" s="22" t="s">
        <v>18</v>
      </c>
      <c r="E40" s="19">
        <v>3</v>
      </c>
      <c r="F40" s="113">
        <v>1500</v>
      </c>
      <c r="G40" s="28">
        <f t="shared" si="0"/>
        <v>4500</v>
      </c>
      <c r="H40" s="129"/>
      <c r="I40" s="129"/>
    </row>
    <row r="41" spans="1:9" s="322" customFormat="1" ht="30" x14ac:dyDescent="0.25">
      <c r="A41" s="43" t="s">
        <v>6</v>
      </c>
      <c r="B41" s="91" t="s">
        <v>142</v>
      </c>
      <c r="C41" s="325" t="s">
        <v>662</v>
      </c>
      <c r="D41" s="107" t="s">
        <v>67</v>
      </c>
      <c r="E41" s="19">
        <v>5.5</v>
      </c>
      <c r="F41" s="113">
        <v>65</v>
      </c>
      <c r="G41" s="28">
        <f t="shared" si="0"/>
        <v>357.5</v>
      </c>
      <c r="H41" s="129"/>
      <c r="I41" s="129"/>
    </row>
    <row r="42" spans="1:9" s="322" customFormat="1" ht="30" x14ac:dyDescent="0.25">
      <c r="A42" s="43" t="s">
        <v>6</v>
      </c>
      <c r="B42" s="91" t="s">
        <v>143</v>
      </c>
      <c r="C42" s="325" t="s">
        <v>1366</v>
      </c>
      <c r="D42" s="107" t="s">
        <v>9</v>
      </c>
      <c r="E42" s="19">
        <v>8</v>
      </c>
      <c r="F42" s="113">
        <v>270</v>
      </c>
      <c r="G42" s="28">
        <f t="shared" si="0"/>
        <v>2160</v>
      </c>
      <c r="H42" s="129"/>
      <c r="I42" s="129"/>
    </row>
    <row r="43" spans="1:9" s="322" customFormat="1" x14ac:dyDescent="0.25">
      <c r="A43" s="43" t="s">
        <v>6</v>
      </c>
      <c r="B43" s="91" t="s">
        <v>144</v>
      </c>
      <c r="C43" s="325" t="s">
        <v>1367</v>
      </c>
      <c r="D43" s="107" t="s">
        <v>18</v>
      </c>
      <c r="E43" s="19">
        <v>2</v>
      </c>
      <c r="F43" s="113">
        <v>2000</v>
      </c>
      <c r="G43" s="28">
        <f t="shared" si="0"/>
        <v>4000</v>
      </c>
      <c r="H43" s="129"/>
      <c r="I43" s="129"/>
    </row>
    <row r="44" spans="1:9" s="322" customFormat="1" ht="30" x14ac:dyDescent="0.25">
      <c r="A44" s="43" t="s">
        <v>6</v>
      </c>
      <c r="B44" s="91" t="s">
        <v>145</v>
      </c>
      <c r="C44" s="325" t="s">
        <v>662</v>
      </c>
      <c r="D44" s="107" t="s">
        <v>67</v>
      </c>
      <c r="E44" s="19">
        <v>6</v>
      </c>
      <c r="F44" s="113">
        <v>65</v>
      </c>
      <c r="G44" s="28">
        <f t="shared" si="0"/>
        <v>390</v>
      </c>
      <c r="H44" s="129"/>
      <c r="I44" s="129"/>
    </row>
    <row r="45" spans="1:9" s="322" customFormat="1" ht="30" x14ac:dyDescent="0.25">
      <c r="A45" s="43" t="s">
        <v>6</v>
      </c>
      <c r="B45" s="91" t="s">
        <v>146</v>
      </c>
      <c r="C45" s="325" t="s">
        <v>1368</v>
      </c>
      <c r="D45" s="107" t="s">
        <v>9</v>
      </c>
      <c r="E45" s="19">
        <v>5</v>
      </c>
      <c r="F45" s="113">
        <v>270</v>
      </c>
      <c r="G45" s="28">
        <f t="shared" si="0"/>
        <v>1350</v>
      </c>
      <c r="H45" s="129"/>
      <c r="I45" s="129"/>
    </row>
    <row r="46" spans="1:9" s="322" customFormat="1" x14ac:dyDescent="0.25">
      <c r="A46" s="43" t="s">
        <v>6</v>
      </c>
      <c r="B46" s="91" t="s">
        <v>147</v>
      </c>
      <c r="C46" s="325" t="s">
        <v>260</v>
      </c>
      <c r="D46" s="326" t="s">
        <v>8</v>
      </c>
      <c r="E46" s="84">
        <v>2409000</v>
      </c>
      <c r="F46" s="113">
        <v>0.6</v>
      </c>
      <c r="G46" s="28">
        <f t="shared" si="0"/>
        <v>1445400</v>
      </c>
      <c r="H46" s="129"/>
      <c r="I46" s="129"/>
    </row>
    <row r="47" spans="1:9" s="322" customFormat="1" x14ac:dyDescent="0.25">
      <c r="A47" s="43" t="s">
        <v>6</v>
      </c>
      <c r="B47" s="91" t="s">
        <v>148</v>
      </c>
      <c r="C47" s="328" t="s">
        <v>1369</v>
      </c>
      <c r="D47" s="329" t="s">
        <v>18</v>
      </c>
      <c r="E47" s="107">
        <v>2</v>
      </c>
      <c r="F47" s="210">
        <v>3827.04</v>
      </c>
      <c r="G47" s="28">
        <f t="shared" si="0"/>
        <v>7654.08</v>
      </c>
      <c r="H47" s="129"/>
      <c r="I47" s="129"/>
    </row>
    <row r="48" spans="1:9" s="322" customFormat="1" ht="33" customHeight="1" thickBot="1" x14ac:dyDescent="0.3">
      <c r="A48" s="43" t="s">
        <v>6</v>
      </c>
      <c r="B48" s="91" t="s">
        <v>451</v>
      </c>
      <c r="C48" s="328" t="s">
        <v>1370</v>
      </c>
      <c r="D48" s="329" t="s">
        <v>10</v>
      </c>
      <c r="E48" s="107">
        <v>709</v>
      </c>
      <c r="F48" s="210">
        <v>27</v>
      </c>
      <c r="G48" s="28">
        <f t="shared" si="0"/>
        <v>19143</v>
      </c>
      <c r="H48" s="129"/>
      <c r="I48" s="129"/>
    </row>
    <row r="49" spans="1:10" s="322" customFormat="1" ht="30.75" thickBot="1" x14ac:dyDescent="0.3">
      <c r="A49" s="56" t="s">
        <v>6</v>
      </c>
      <c r="B49" s="57" t="s">
        <v>452</v>
      </c>
      <c r="C49" s="104" t="s">
        <v>1371</v>
      </c>
      <c r="D49" s="330" t="s">
        <v>9</v>
      </c>
      <c r="E49" s="85">
        <v>0.97199999999999998</v>
      </c>
      <c r="F49" s="114">
        <v>3942.54</v>
      </c>
      <c r="G49" s="53">
        <f>ROUND((E49*F49),2)</f>
        <v>3832.15</v>
      </c>
      <c r="H49" s="331" t="s">
        <v>39</v>
      </c>
      <c r="I49" s="332">
        <f>ROUND(SUM(G5:G49),2)</f>
        <v>2296838.61</v>
      </c>
      <c r="J49" s="129"/>
    </row>
    <row r="50" spans="1:10" s="322" customFormat="1" ht="45" x14ac:dyDescent="0.25">
      <c r="A50" s="67" t="s">
        <v>1372</v>
      </c>
      <c r="B50" s="93" t="s">
        <v>19</v>
      </c>
      <c r="C50" s="102" t="s">
        <v>256</v>
      </c>
      <c r="D50" s="75" t="s">
        <v>18</v>
      </c>
      <c r="E50" s="65">
        <v>28</v>
      </c>
      <c r="F50" s="82">
        <v>5.39</v>
      </c>
      <c r="G50" s="59">
        <f>ROUND((E50*F50),2)</f>
        <v>150.91999999999999</v>
      </c>
      <c r="H50" s="129"/>
      <c r="I50" s="129"/>
    </row>
    <row r="51" spans="1:10" s="322" customFormat="1" ht="45" x14ac:dyDescent="0.25">
      <c r="A51" s="43" t="s">
        <v>1372</v>
      </c>
      <c r="B51" s="91" t="s">
        <v>20</v>
      </c>
      <c r="C51" s="103" t="s">
        <v>257</v>
      </c>
      <c r="D51" s="200" t="s">
        <v>18</v>
      </c>
      <c r="E51" s="19">
        <v>47</v>
      </c>
      <c r="F51" s="3">
        <v>11.72</v>
      </c>
      <c r="G51" s="28">
        <f>ROUND((E51*F51),2)</f>
        <v>550.84</v>
      </c>
      <c r="H51" s="129"/>
      <c r="I51" s="129"/>
    </row>
    <row r="52" spans="1:10" s="322" customFormat="1" ht="45" x14ac:dyDescent="0.25">
      <c r="A52" s="43" t="s">
        <v>1372</v>
      </c>
      <c r="B52" s="91" t="s">
        <v>21</v>
      </c>
      <c r="C52" s="103" t="s">
        <v>258</v>
      </c>
      <c r="D52" s="200" t="s">
        <v>10</v>
      </c>
      <c r="E52" s="19">
        <v>24</v>
      </c>
      <c r="F52" s="3">
        <v>6.08</v>
      </c>
      <c r="G52" s="28">
        <f>ROUND((E52*F52),2)</f>
        <v>145.91999999999999</v>
      </c>
      <c r="H52" s="129"/>
      <c r="I52" s="129"/>
    </row>
    <row r="53" spans="1:10" s="322" customFormat="1" ht="45" x14ac:dyDescent="0.25">
      <c r="A53" s="43" t="s">
        <v>1372</v>
      </c>
      <c r="B53" s="91" t="s">
        <v>22</v>
      </c>
      <c r="C53" s="103" t="s">
        <v>1373</v>
      </c>
      <c r="D53" s="200" t="s">
        <v>10</v>
      </c>
      <c r="E53" s="19">
        <v>15</v>
      </c>
      <c r="F53" s="3">
        <v>10.08</v>
      </c>
      <c r="G53" s="28">
        <f t="shared" ref="G53:G60" si="4">ROUND((E53*F53),2)</f>
        <v>151.19999999999999</v>
      </c>
      <c r="H53" s="129"/>
      <c r="I53" s="129"/>
    </row>
    <row r="54" spans="1:10" s="322" customFormat="1" ht="45" x14ac:dyDescent="0.25">
      <c r="A54" s="43" t="s">
        <v>1372</v>
      </c>
      <c r="B54" s="91" t="s">
        <v>23</v>
      </c>
      <c r="C54" s="103" t="s">
        <v>662</v>
      </c>
      <c r="D54" s="200" t="s">
        <v>67</v>
      </c>
      <c r="E54" s="19">
        <v>1.28</v>
      </c>
      <c r="F54" s="3">
        <v>8.7200000000000006</v>
      </c>
      <c r="G54" s="28">
        <f t="shared" si="4"/>
        <v>11.16</v>
      </c>
      <c r="H54" s="129"/>
      <c r="I54" s="129"/>
    </row>
    <row r="55" spans="1:10" s="322" customFormat="1" ht="45" x14ac:dyDescent="0.25">
      <c r="A55" s="43" t="s">
        <v>1372</v>
      </c>
      <c r="B55" s="91" t="s">
        <v>24</v>
      </c>
      <c r="C55" s="103" t="s">
        <v>259</v>
      </c>
      <c r="D55" s="200" t="s">
        <v>18</v>
      </c>
      <c r="E55" s="19">
        <v>33</v>
      </c>
      <c r="F55" s="3">
        <v>4.2</v>
      </c>
      <c r="G55" s="28">
        <f t="shared" si="4"/>
        <v>138.6</v>
      </c>
      <c r="H55" s="129"/>
      <c r="I55" s="129"/>
    </row>
    <row r="56" spans="1:10" s="322" customFormat="1" ht="42.75" customHeight="1" x14ac:dyDescent="0.25">
      <c r="A56" s="43" t="s">
        <v>1372</v>
      </c>
      <c r="B56" s="91" t="s">
        <v>25</v>
      </c>
      <c r="C56" s="103" t="s">
        <v>661</v>
      </c>
      <c r="D56" s="200" t="s">
        <v>67</v>
      </c>
      <c r="E56" s="19">
        <v>7.0000000000000007E-2</v>
      </c>
      <c r="F56" s="3">
        <v>6.5</v>
      </c>
      <c r="G56" s="28">
        <f t="shared" si="4"/>
        <v>0.46</v>
      </c>
      <c r="H56" s="129"/>
      <c r="I56" s="129"/>
    </row>
    <row r="57" spans="1:10" s="322" customFormat="1" ht="42.75" customHeight="1" x14ac:dyDescent="0.25">
      <c r="A57" s="43" t="s">
        <v>1372</v>
      </c>
      <c r="B57" s="91" t="s">
        <v>26</v>
      </c>
      <c r="C57" s="103" t="s">
        <v>263</v>
      </c>
      <c r="D57" s="200" t="s">
        <v>8</v>
      </c>
      <c r="E57" s="19">
        <v>7</v>
      </c>
      <c r="F57" s="3">
        <v>14.51</v>
      </c>
      <c r="G57" s="28">
        <f t="shared" si="4"/>
        <v>101.57</v>
      </c>
      <c r="H57" s="129"/>
      <c r="I57" s="129"/>
    </row>
    <row r="58" spans="1:10" s="322" customFormat="1" ht="45" x14ac:dyDescent="0.25">
      <c r="A58" s="43" t="s">
        <v>1372</v>
      </c>
      <c r="B58" s="91" t="s">
        <v>27</v>
      </c>
      <c r="C58" s="103" t="s">
        <v>665</v>
      </c>
      <c r="D58" s="200" t="s">
        <v>67</v>
      </c>
      <c r="E58" s="19">
        <v>1.46</v>
      </c>
      <c r="F58" s="3">
        <v>8.7200000000000006</v>
      </c>
      <c r="G58" s="28">
        <f t="shared" si="4"/>
        <v>12.73</v>
      </c>
      <c r="H58" s="129"/>
      <c r="I58" s="129"/>
    </row>
    <row r="59" spans="1:10" s="322" customFormat="1" ht="45" x14ac:dyDescent="0.25">
      <c r="A59" s="43" t="s">
        <v>1372</v>
      </c>
      <c r="B59" s="91" t="s">
        <v>68</v>
      </c>
      <c r="C59" s="103" t="s">
        <v>572</v>
      </c>
      <c r="D59" s="200" t="s">
        <v>8</v>
      </c>
      <c r="E59" s="19">
        <v>3256</v>
      </c>
      <c r="F59" s="3">
        <v>5.37</v>
      </c>
      <c r="G59" s="28">
        <f t="shared" si="4"/>
        <v>17484.72</v>
      </c>
      <c r="H59" s="129"/>
      <c r="I59" s="129"/>
    </row>
    <row r="60" spans="1:10" s="322" customFormat="1" ht="45.75" thickBot="1" x14ac:dyDescent="0.3">
      <c r="A60" s="43" t="s">
        <v>1372</v>
      </c>
      <c r="B60" s="91" t="s">
        <v>69</v>
      </c>
      <c r="C60" s="103" t="s">
        <v>262</v>
      </c>
      <c r="D60" s="200" t="s">
        <v>67</v>
      </c>
      <c r="E60" s="19">
        <v>2075</v>
      </c>
      <c r="F60" s="3">
        <v>-5.99</v>
      </c>
      <c r="G60" s="28">
        <f t="shared" si="4"/>
        <v>-12429.25</v>
      </c>
      <c r="H60" s="129"/>
      <c r="I60" s="129"/>
    </row>
    <row r="61" spans="1:10" s="322" customFormat="1" ht="45.75" thickBot="1" x14ac:dyDescent="0.3">
      <c r="A61" s="43" t="s">
        <v>1372</v>
      </c>
      <c r="B61" s="91" t="s">
        <v>70</v>
      </c>
      <c r="C61" s="104" t="s">
        <v>511</v>
      </c>
      <c r="D61" s="201" t="s">
        <v>9</v>
      </c>
      <c r="E61" s="52">
        <v>1124</v>
      </c>
      <c r="F61" s="66">
        <v>4.4000000000000004</v>
      </c>
      <c r="G61" s="53">
        <f t="shared" ref="G61" si="5">ROUND((E61*F61),2)</f>
        <v>4945.6000000000004</v>
      </c>
      <c r="H61" s="331" t="s">
        <v>40</v>
      </c>
      <c r="I61" s="332">
        <f>ROUND(SUM(G50:G61),2)</f>
        <v>11264.47</v>
      </c>
    </row>
    <row r="62" spans="1:10" s="333" customFormat="1" ht="32.25" customHeight="1" x14ac:dyDescent="0.25">
      <c r="A62" s="42" t="s">
        <v>666</v>
      </c>
      <c r="B62" s="40" t="s">
        <v>34</v>
      </c>
      <c r="C62" s="24" t="s">
        <v>274</v>
      </c>
      <c r="D62" s="25" t="s">
        <v>9</v>
      </c>
      <c r="E62" s="46">
        <v>215174</v>
      </c>
      <c r="F62" s="115">
        <v>1.4</v>
      </c>
      <c r="G62" s="27">
        <f t="shared" ref="G62:G103" si="6">ROUND((E62*F62),2)</f>
        <v>301243.59999999998</v>
      </c>
      <c r="H62" s="245"/>
      <c r="I62" s="245"/>
    </row>
    <row r="63" spans="1:10" s="333" customFormat="1" ht="30" x14ac:dyDescent="0.25">
      <c r="A63" s="43" t="s">
        <v>666</v>
      </c>
      <c r="B63" s="41" t="s">
        <v>35</v>
      </c>
      <c r="C63" s="2" t="s">
        <v>275</v>
      </c>
      <c r="D63" s="22" t="s">
        <v>9</v>
      </c>
      <c r="E63" s="19">
        <v>49635</v>
      </c>
      <c r="F63" s="116">
        <v>5.51</v>
      </c>
      <c r="G63" s="28">
        <f t="shared" ref="G63:G73" si="7">ROUND((E63*F63),2)</f>
        <v>273488.84999999998</v>
      </c>
      <c r="H63" s="245"/>
      <c r="I63" s="245"/>
    </row>
    <row r="64" spans="1:10" s="333" customFormat="1" ht="33" customHeight="1" x14ac:dyDescent="0.25">
      <c r="A64" s="43" t="s">
        <v>666</v>
      </c>
      <c r="B64" s="41" t="s">
        <v>36</v>
      </c>
      <c r="C64" s="2" t="s">
        <v>338</v>
      </c>
      <c r="D64" s="22" t="s">
        <v>9</v>
      </c>
      <c r="E64" s="19">
        <v>25111</v>
      </c>
      <c r="F64" s="116">
        <v>7.06</v>
      </c>
      <c r="G64" s="28">
        <f t="shared" ref="G64:G67" si="8">ROUND((E64*F64),2)</f>
        <v>177283.66</v>
      </c>
      <c r="H64" s="245"/>
      <c r="I64" s="245"/>
    </row>
    <row r="65" spans="1:9" s="333" customFormat="1" ht="33" customHeight="1" x14ac:dyDescent="0.25">
      <c r="A65" s="43" t="s">
        <v>666</v>
      </c>
      <c r="B65" s="41" t="s">
        <v>37</v>
      </c>
      <c r="C65" s="2" t="s">
        <v>339</v>
      </c>
      <c r="D65" s="22" t="s">
        <v>9</v>
      </c>
      <c r="E65" s="19">
        <v>25111</v>
      </c>
      <c r="F65" s="116">
        <v>1.28</v>
      </c>
      <c r="G65" s="28">
        <f t="shared" si="8"/>
        <v>32142.080000000002</v>
      </c>
      <c r="H65" s="245"/>
      <c r="I65" s="245"/>
    </row>
    <row r="66" spans="1:9" s="333" customFormat="1" x14ac:dyDescent="0.25">
      <c r="A66" s="43" t="s">
        <v>666</v>
      </c>
      <c r="B66" s="41" t="s">
        <v>82</v>
      </c>
      <c r="C66" s="2" t="s">
        <v>1374</v>
      </c>
      <c r="D66" s="22" t="s">
        <v>9</v>
      </c>
      <c r="E66" s="19">
        <v>130460</v>
      </c>
      <c r="F66" s="116">
        <v>0.94</v>
      </c>
      <c r="G66" s="28">
        <f t="shared" si="8"/>
        <v>122632.4</v>
      </c>
      <c r="H66" s="245"/>
      <c r="I66" s="245"/>
    </row>
    <row r="67" spans="1:9" s="333" customFormat="1" ht="45" x14ac:dyDescent="0.25">
      <c r="A67" s="43" t="s">
        <v>666</v>
      </c>
      <c r="B67" s="41" t="s">
        <v>105</v>
      </c>
      <c r="C67" s="2" t="s">
        <v>276</v>
      </c>
      <c r="D67" s="22" t="s">
        <v>9</v>
      </c>
      <c r="E67" s="19">
        <v>130460</v>
      </c>
      <c r="F67" s="116">
        <v>5.51</v>
      </c>
      <c r="G67" s="28">
        <f t="shared" si="8"/>
        <v>718834.6</v>
      </c>
      <c r="H67" s="245"/>
      <c r="I67" s="245"/>
    </row>
    <row r="68" spans="1:9" s="333" customFormat="1" ht="45" x14ac:dyDescent="0.25">
      <c r="A68" s="43" t="s">
        <v>666</v>
      </c>
      <c r="B68" s="41" t="s">
        <v>106</v>
      </c>
      <c r="C68" s="2" t="s">
        <v>273</v>
      </c>
      <c r="D68" s="22" t="s">
        <v>9</v>
      </c>
      <c r="E68" s="19">
        <v>199606</v>
      </c>
      <c r="F68" s="116">
        <v>15.46</v>
      </c>
      <c r="G68" s="28">
        <f t="shared" si="7"/>
        <v>3085908.76</v>
      </c>
      <c r="H68" s="245"/>
      <c r="I68" s="245"/>
    </row>
    <row r="69" spans="1:9" s="333" customFormat="1" ht="32.25" customHeight="1" x14ac:dyDescent="0.25">
      <c r="A69" s="43" t="s">
        <v>666</v>
      </c>
      <c r="B69" s="41" t="s">
        <v>107</v>
      </c>
      <c r="C69" s="2" t="s">
        <v>264</v>
      </c>
      <c r="D69" s="22" t="s">
        <v>9</v>
      </c>
      <c r="E69" s="19">
        <v>49</v>
      </c>
      <c r="F69" s="116">
        <v>13.16</v>
      </c>
      <c r="G69" s="28">
        <f t="shared" si="7"/>
        <v>644.84</v>
      </c>
      <c r="H69" s="245"/>
      <c r="I69" s="245"/>
    </row>
    <row r="70" spans="1:9" s="333" customFormat="1" ht="32.25" customHeight="1" x14ac:dyDescent="0.25">
      <c r="A70" s="43" t="s">
        <v>666</v>
      </c>
      <c r="B70" s="41" t="s">
        <v>108</v>
      </c>
      <c r="C70" s="2" t="s">
        <v>265</v>
      </c>
      <c r="D70" s="22" t="s">
        <v>8</v>
      </c>
      <c r="E70" s="19">
        <v>529744</v>
      </c>
      <c r="F70" s="116">
        <v>0.11</v>
      </c>
      <c r="G70" s="28">
        <f t="shared" si="7"/>
        <v>58271.839999999997</v>
      </c>
      <c r="H70" s="245"/>
      <c r="I70" s="245"/>
    </row>
    <row r="71" spans="1:9" s="333" customFormat="1" ht="32.25" customHeight="1" x14ac:dyDescent="0.25">
      <c r="A71" s="43" t="s">
        <v>666</v>
      </c>
      <c r="B71" s="41" t="s">
        <v>109</v>
      </c>
      <c r="C71" s="2" t="s">
        <v>266</v>
      </c>
      <c r="D71" s="22" t="s">
        <v>9</v>
      </c>
      <c r="E71" s="19">
        <v>158924</v>
      </c>
      <c r="F71" s="116">
        <v>1.28</v>
      </c>
      <c r="G71" s="28">
        <f t="shared" si="7"/>
        <v>203422.72</v>
      </c>
      <c r="H71" s="245"/>
      <c r="I71" s="245"/>
    </row>
    <row r="72" spans="1:9" s="333" customFormat="1" ht="32.25" customHeight="1" x14ac:dyDescent="0.25">
      <c r="A72" s="43" t="s">
        <v>666</v>
      </c>
      <c r="B72" s="41" t="s">
        <v>110</v>
      </c>
      <c r="C72" s="2" t="s">
        <v>267</v>
      </c>
      <c r="D72" s="22" t="s">
        <v>8</v>
      </c>
      <c r="E72" s="19">
        <v>120342</v>
      </c>
      <c r="F72" s="116">
        <v>0.21</v>
      </c>
      <c r="G72" s="28">
        <f t="shared" si="7"/>
        <v>25271.82</v>
      </c>
      <c r="H72" s="245"/>
      <c r="I72" s="245"/>
    </row>
    <row r="73" spans="1:9" s="333" customFormat="1" ht="32.25" customHeight="1" x14ac:dyDescent="0.25">
      <c r="A73" s="43" t="s">
        <v>666</v>
      </c>
      <c r="B73" s="41" t="s">
        <v>111</v>
      </c>
      <c r="C73" s="2" t="s">
        <v>477</v>
      </c>
      <c r="D73" s="22" t="s">
        <v>8</v>
      </c>
      <c r="E73" s="19">
        <v>11039</v>
      </c>
      <c r="F73" s="116">
        <v>0.17</v>
      </c>
      <c r="G73" s="28">
        <f t="shared" si="7"/>
        <v>1876.63</v>
      </c>
      <c r="H73" s="245"/>
      <c r="I73" s="245"/>
    </row>
    <row r="74" spans="1:9" s="333" customFormat="1" ht="32.25" customHeight="1" x14ac:dyDescent="0.25">
      <c r="A74" s="43" t="s">
        <v>666</v>
      </c>
      <c r="B74" s="41" t="s">
        <v>112</v>
      </c>
      <c r="C74" s="2" t="s">
        <v>268</v>
      </c>
      <c r="D74" s="22" t="s">
        <v>8</v>
      </c>
      <c r="E74" s="19">
        <v>77074</v>
      </c>
      <c r="F74" s="116">
        <v>0.22</v>
      </c>
      <c r="G74" s="28">
        <f t="shared" si="6"/>
        <v>16956.28</v>
      </c>
      <c r="H74" s="245"/>
      <c r="I74" s="245"/>
    </row>
    <row r="75" spans="1:9" s="333" customFormat="1" ht="32.25" customHeight="1" x14ac:dyDescent="0.25">
      <c r="A75" s="43" t="s">
        <v>666</v>
      </c>
      <c r="B75" s="41" t="s">
        <v>113</v>
      </c>
      <c r="C75" s="2" t="s">
        <v>269</v>
      </c>
      <c r="D75" s="22" t="s">
        <v>8</v>
      </c>
      <c r="E75" s="19">
        <v>20846</v>
      </c>
      <c r="F75" s="116">
        <v>0.18</v>
      </c>
      <c r="G75" s="28">
        <f>ROUND((E75*F75),2)</f>
        <v>3752.28</v>
      </c>
      <c r="H75" s="245"/>
      <c r="I75" s="245"/>
    </row>
    <row r="76" spans="1:9" s="333" customFormat="1" ht="32.25" customHeight="1" x14ac:dyDescent="0.25">
      <c r="A76" s="43" t="s">
        <v>666</v>
      </c>
      <c r="B76" s="41" t="s">
        <v>114</v>
      </c>
      <c r="C76" s="2" t="s">
        <v>349</v>
      </c>
      <c r="D76" s="22" t="s">
        <v>9</v>
      </c>
      <c r="E76" s="19">
        <v>19296</v>
      </c>
      <c r="F76" s="116">
        <v>4.4000000000000004</v>
      </c>
      <c r="G76" s="28">
        <f t="shared" ref="G76:G78" si="9">ROUND((E76*F76),2)</f>
        <v>84902.399999999994</v>
      </c>
      <c r="H76" s="245"/>
      <c r="I76" s="245"/>
    </row>
    <row r="77" spans="1:9" s="333" customFormat="1" ht="32.25" customHeight="1" x14ac:dyDescent="0.25">
      <c r="A77" s="43" t="s">
        <v>666</v>
      </c>
      <c r="B77" s="41" t="s">
        <v>115</v>
      </c>
      <c r="C77" s="2" t="s">
        <v>270</v>
      </c>
      <c r="D77" s="22" t="s">
        <v>8</v>
      </c>
      <c r="E77" s="19">
        <v>172107</v>
      </c>
      <c r="F77" s="116">
        <v>1.49</v>
      </c>
      <c r="G77" s="28">
        <f t="shared" si="9"/>
        <v>256439.43</v>
      </c>
      <c r="H77" s="245"/>
      <c r="I77" s="245"/>
    </row>
    <row r="78" spans="1:9" s="333" customFormat="1" ht="32.25" customHeight="1" x14ac:dyDescent="0.25">
      <c r="A78" s="43" t="s">
        <v>666</v>
      </c>
      <c r="B78" s="41" t="s">
        <v>116</v>
      </c>
      <c r="C78" s="2" t="s">
        <v>670</v>
      </c>
      <c r="D78" s="22" t="s">
        <v>8</v>
      </c>
      <c r="E78" s="19">
        <v>20846</v>
      </c>
      <c r="F78" s="116">
        <v>1.44</v>
      </c>
      <c r="G78" s="28">
        <f t="shared" si="9"/>
        <v>30018.240000000002</v>
      </c>
      <c r="H78" s="245"/>
      <c r="I78" s="245"/>
    </row>
    <row r="79" spans="1:9" s="333" customFormat="1" ht="32.25" customHeight="1" x14ac:dyDescent="0.25">
      <c r="A79" s="43" t="s">
        <v>666</v>
      </c>
      <c r="B79" s="41" t="s">
        <v>117</v>
      </c>
      <c r="C79" s="2" t="s">
        <v>350</v>
      </c>
      <c r="D79" s="22" t="s">
        <v>9</v>
      </c>
      <c r="E79" s="19">
        <v>96173</v>
      </c>
      <c r="F79" s="116">
        <v>2.5</v>
      </c>
      <c r="G79" s="28">
        <f>ROUND((E79*F79),2)</f>
        <v>240432.5</v>
      </c>
      <c r="H79" s="245"/>
      <c r="I79" s="245"/>
    </row>
    <row r="80" spans="1:9" s="333" customFormat="1" ht="32.25" customHeight="1" x14ac:dyDescent="0.25">
      <c r="A80" s="43" t="s">
        <v>666</v>
      </c>
      <c r="B80" s="41" t="s">
        <v>118</v>
      </c>
      <c r="C80" s="2" t="s">
        <v>271</v>
      </c>
      <c r="D80" s="22" t="s">
        <v>8</v>
      </c>
      <c r="E80" s="19">
        <v>5439</v>
      </c>
      <c r="F80" s="116">
        <v>7.91</v>
      </c>
      <c r="G80" s="28">
        <f t="shared" si="6"/>
        <v>43022.49</v>
      </c>
      <c r="H80" s="245"/>
      <c r="I80" s="245"/>
    </row>
    <row r="81" spans="1:9" s="333" customFormat="1" ht="32.25" customHeight="1" x14ac:dyDescent="0.25">
      <c r="A81" s="43" t="s">
        <v>666</v>
      </c>
      <c r="B81" s="41" t="s">
        <v>119</v>
      </c>
      <c r="C81" s="2" t="s">
        <v>272</v>
      </c>
      <c r="D81" s="22" t="s">
        <v>8</v>
      </c>
      <c r="E81" s="19">
        <v>30909</v>
      </c>
      <c r="F81" s="116">
        <v>7.81</v>
      </c>
      <c r="G81" s="28">
        <f t="shared" si="6"/>
        <v>241399.29</v>
      </c>
      <c r="H81" s="245"/>
      <c r="I81" s="245"/>
    </row>
    <row r="82" spans="1:9" s="333" customFormat="1" ht="32.25" customHeight="1" x14ac:dyDescent="0.25">
      <c r="A82" s="43" t="s">
        <v>666</v>
      </c>
      <c r="B82" s="41" t="s">
        <v>120</v>
      </c>
      <c r="C82" s="47" t="s">
        <v>1375</v>
      </c>
      <c r="D82" s="48" t="s">
        <v>8</v>
      </c>
      <c r="E82" s="49">
        <v>47</v>
      </c>
      <c r="F82" s="211">
        <v>78.03</v>
      </c>
      <c r="G82" s="112">
        <f t="shared" si="6"/>
        <v>3667.41</v>
      </c>
      <c r="H82" s="245"/>
      <c r="I82" s="245"/>
    </row>
    <row r="83" spans="1:9" s="333" customFormat="1" ht="32.25" customHeight="1" x14ac:dyDescent="0.25">
      <c r="A83" s="43" t="s">
        <v>666</v>
      </c>
      <c r="B83" s="41" t="s">
        <v>121</v>
      </c>
      <c r="C83" s="47" t="s">
        <v>1376</v>
      </c>
      <c r="D83" s="48" t="s">
        <v>10</v>
      </c>
      <c r="E83" s="49">
        <v>40</v>
      </c>
      <c r="F83" s="211">
        <v>218.22</v>
      </c>
      <c r="G83" s="112">
        <f t="shared" si="6"/>
        <v>8728.7999999999993</v>
      </c>
      <c r="H83" s="245"/>
      <c r="I83" s="245"/>
    </row>
    <row r="84" spans="1:9" s="333" customFormat="1" ht="32.25" customHeight="1" thickBot="1" x14ac:dyDescent="0.3">
      <c r="A84" s="43" t="s">
        <v>666</v>
      </c>
      <c r="B84" s="41" t="s">
        <v>198</v>
      </c>
      <c r="C84" s="47" t="s">
        <v>1377</v>
      </c>
      <c r="D84" s="48" t="s">
        <v>10</v>
      </c>
      <c r="E84" s="49">
        <v>111</v>
      </c>
      <c r="F84" s="211">
        <v>265.2</v>
      </c>
      <c r="G84" s="112">
        <f t="shared" si="6"/>
        <v>29437.200000000001</v>
      </c>
      <c r="H84" s="245"/>
      <c r="I84" s="245"/>
    </row>
    <row r="85" spans="1:9" s="333" customFormat="1" ht="29.25" thickBot="1" x14ac:dyDescent="0.3">
      <c r="A85" s="56" t="s">
        <v>666</v>
      </c>
      <c r="B85" s="57" t="s">
        <v>199</v>
      </c>
      <c r="C85" s="50" t="s">
        <v>362</v>
      </c>
      <c r="D85" s="51" t="s">
        <v>8</v>
      </c>
      <c r="E85" s="52">
        <v>11278</v>
      </c>
      <c r="F85" s="117">
        <v>4.49</v>
      </c>
      <c r="G85" s="53">
        <f t="shared" si="6"/>
        <v>50638.22</v>
      </c>
      <c r="H85" s="331" t="s">
        <v>41</v>
      </c>
      <c r="I85" s="332">
        <f>ROUND(SUM(G62:G85),2)</f>
        <v>6010416.3399999999</v>
      </c>
    </row>
    <row r="86" spans="1:9" s="333" customFormat="1" ht="45" x14ac:dyDescent="0.25">
      <c r="A86" s="67" t="s">
        <v>683</v>
      </c>
      <c r="B86" s="198" t="s">
        <v>71</v>
      </c>
      <c r="C86" s="63" t="s">
        <v>667</v>
      </c>
      <c r="D86" s="64" t="s">
        <v>9</v>
      </c>
      <c r="E86" s="65">
        <v>5695</v>
      </c>
      <c r="F86" s="118">
        <v>2.5</v>
      </c>
      <c r="G86" s="59">
        <f t="shared" si="6"/>
        <v>14237.5</v>
      </c>
      <c r="H86" s="245"/>
      <c r="I86" s="245"/>
    </row>
    <row r="87" spans="1:9" s="333" customFormat="1" ht="45" x14ac:dyDescent="0.25">
      <c r="A87" s="67" t="s">
        <v>683</v>
      </c>
      <c r="B87" s="41" t="s">
        <v>72</v>
      </c>
      <c r="C87" s="2" t="s">
        <v>668</v>
      </c>
      <c r="D87" s="22" t="s">
        <v>9</v>
      </c>
      <c r="E87" s="19">
        <v>381113</v>
      </c>
      <c r="F87" s="116">
        <v>9.16</v>
      </c>
      <c r="G87" s="28">
        <f t="shared" si="6"/>
        <v>3490995.08</v>
      </c>
      <c r="H87" s="245"/>
      <c r="I87" s="245"/>
    </row>
    <row r="88" spans="1:9" s="333" customFormat="1" ht="45" x14ac:dyDescent="0.25">
      <c r="A88" s="67" t="s">
        <v>683</v>
      </c>
      <c r="B88" s="41" t="s">
        <v>73</v>
      </c>
      <c r="C88" s="2" t="s">
        <v>1378</v>
      </c>
      <c r="D88" s="22" t="s">
        <v>9</v>
      </c>
      <c r="E88" s="19">
        <v>76929</v>
      </c>
      <c r="F88" s="116">
        <v>5.51</v>
      </c>
      <c r="G88" s="28">
        <f t="shared" si="6"/>
        <v>423878.79</v>
      </c>
      <c r="H88" s="245"/>
      <c r="I88" s="245"/>
    </row>
    <row r="89" spans="1:9" s="333" customFormat="1" ht="45.75" thickBot="1" x14ac:dyDescent="0.3">
      <c r="A89" s="67" t="s">
        <v>683</v>
      </c>
      <c r="B89" s="41" t="s">
        <v>74</v>
      </c>
      <c r="C89" s="2" t="s">
        <v>1379</v>
      </c>
      <c r="D89" s="22" t="s">
        <v>9</v>
      </c>
      <c r="E89" s="19">
        <v>128647</v>
      </c>
      <c r="F89" s="116">
        <v>15.46</v>
      </c>
      <c r="G89" s="28">
        <f t="shared" si="6"/>
        <v>1988882.62</v>
      </c>
      <c r="H89" s="245"/>
      <c r="I89" s="245"/>
    </row>
    <row r="90" spans="1:9" s="333" customFormat="1" ht="60.75" thickBot="1" x14ac:dyDescent="0.3">
      <c r="A90" s="56" t="s">
        <v>683</v>
      </c>
      <c r="B90" s="57" t="s">
        <v>75</v>
      </c>
      <c r="C90" s="50" t="s">
        <v>669</v>
      </c>
      <c r="D90" s="51" t="s">
        <v>9</v>
      </c>
      <c r="E90" s="52">
        <v>175537</v>
      </c>
      <c r="F90" s="117">
        <v>4.4000000000000004</v>
      </c>
      <c r="G90" s="53">
        <f t="shared" si="6"/>
        <v>772362.8</v>
      </c>
      <c r="H90" s="331" t="s">
        <v>78</v>
      </c>
      <c r="I90" s="332">
        <f>ROUND(SUM(G86:G90),2)</f>
        <v>6690356.79</v>
      </c>
    </row>
    <row r="91" spans="1:9" s="333" customFormat="1" ht="33" customHeight="1" x14ac:dyDescent="0.25">
      <c r="A91" s="67" t="s">
        <v>684</v>
      </c>
      <c r="B91" s="198" t="s">
        <v>28</v>
      </c>
      <c r="C91" s="63" t="s">
        <v>277</v>
      </c>
      <c r="D91" s="64" t="s">
        <v>8</v>
      </c>
      <c r="E91" s="65">
        <v>46722</v>
      </c>
      <c r="F91" s="118">
        <v>3.56</v>
      </c>
      <c r="G91" s="59">
        <f t="shared" si="6"/>
        <v>166330.32</v>
      </c>
      <c r="H91" s="245"/>
      <c r="I91" s="245"/>
    </row>
    <row r="92" spans="1:9" s="333" customFormat="1" ht="45" x14ac:dyDescent="0.25">
      <c r="A92" s="43" t="s">
        <v>684</v>
      </c>
      <c r="B92" s="41" t="s">
        <v>29</v>
      </c>
      <c r="C92" s="2" t="s">
        <v>1380</v>
      </c>
      <c r="D92" s="22" t="s">
        <v>9</v>
      </c>
      <c r="E92" s="19">
        <v>16636</v>
      </c>
      <c r="F92" s="116">
        <v>5.51</v>
      </c>
      <c r="G92" s="28">
        <f t="shared" si="6"/>
        <v>91664.36</v>
      </c>
      <c r="H92" s="245"/>
      <c r="I92" s="245"/>
    </row>
    <row r="93" spans="1:9" s="333" customFormat="1" ht="45" x14ac:dyDescent="0.25">
      <c r="A93" s="43" t="s">
        <v>684</v>
      </c>
      <c r="B93" s="41" t="s">
        <v>30</v>
      </c>
      <c r="C93" s="2" t="s">
        <v>1381</v>
      </c>
      <c r="D93" s="22" t="s">
        <v>9</v>
      </c>
      <c r="E93" s="19">
        <v>15721</v>
      </c>
      <c r="F93" s="116">
        <v>15.46</v>
      </c>
      <c r="G93" s="28">
        <f t="shared" si="6"/>
        <v>243046.66</v>
      </c>
      <c r="H93" s="245"/>
      <c r="I93" s="245"/>
    </row>
    <row r="94" spans="1:9" s="333" customFormat="1" ht="33" customHeight="1" x14ac:dyDescent="0.25">
      <c r="A94" s="43" t="s">
        <v>684</v>
      </c>
      <c r="B94" s="41" t="s">
        <v>31</v>
      </c>
      <c r="C94" s="2" t="s">
        <v>278</v>
      </c>
      <c r="D94" s="22" t="s">
        <v>8</v>
      </c>
      <c r="E94" s="19">
        <v>84469</v>
      </c>
      <c r="F94" s="116">
        <v>0.11</v>
      </c>
      <c r="G94" s="28">
        <f t="shared" si="6"/>
        <v>9291.59</v>
      </c>
      <c r="H94" s="245"/>
      <c r="I94" s="245"/>
    </row>
    <row r="95" spans="1:9" s="333" customFormat="1" ht="33" customHeight="1" x14ac:dyDescent="0.25">
      <c r="A95" s="43" t="s">
        <v>684</v>
      </c>
      <c r="B95" s="41" t="s">
        <v>32</v>
      </c>
      <c r="C95" s="2" t="s">
        <v>269</v>
      </c>
      <c r="D95" s="22" t="s">
        <v>8</v>
      </c>
      <c r="E95" s="19">
        <v>1689</v>
      </c>
      <c r="F95" s="116">
        <v>0.18</v>
      </c>
      <c r="G95" s="28">
        <f t="shared" si="6"/>
        <v>304.02</v>
      </c>
      <c r="H95" s="245"/>
      <c r="I95" s="245"/>
    </row>
    <row r="96" spans="1:9" s="333" customFormat="1" ht="33" customHeight="1" x14ac:dyDescent="0.25">
      <c r="A96" s="43" t="s">
        <v>684</v>
      </c>
      <c r="B96" s="41" t="s">
        <v>33</v>
      </c>
      <c r="C96" s="2" t="s">
        <v>1382</v>
      </c>
      <c r="D96" s="22" t="s">
        <v>9</v>
      </c>
      <c r="E96" s="19">
        <v>8616</v>
      </c>
      <c r="F96" s="116">
        <v>4.4000000000000004</v>
      </c>
      <c r="G96" s="28">
        <f t="shared" si="6"/>
        <v>37910.400000000001</v>
      </c>
      <c r="H96" s="245"/>
      <c r="I96" s="245"/>
    </row>
    <row r="97" spans="1:9" s="333" customFormat="1" ht="33" customHeight="1" thickBot="1" x14ac:dyDescent="0.3">
      <c r="A97" s="43" t="s">
        <v>684</v>
      </c>
      <c r="B97" s="41" t="s">
        <v>47</v>
      </c>
      <c r="C97" s="2" t="s">
        <v>279</v>
      </c>
      <c r="D97" s="22" t="s">
        <v>8</v>
      </c>
      <c r="E97" s="19">
        <v>84469</v>
      </c>
      <c r="F97" s="116">
        <v>1.69</v>
      </c>
      <c r="G97" s="28">
        <f t="shared" si="6"/>
        <v>142752.60999999999</v>
      </c>
      <c r="H97" s="245"/>
      <c r="I97" s="245"/>
    </row>
    <row r="98" spans="1:9" s="333" customFormat="1" ht="33" customHeight="1" thickBot="1" x14ac:dyDescent="0.3">
      <c r="A98" s="56" t="s">
        <v>684</v>
      </c>
      <c r="B98" s="74" t="s">
        <v>48</v>
      </c>
      <c r="C98" s="50" t="s">
        <v>671</v>
      </c>
      <c r="D98" s="51" t="s">
        <v>8</v>
      </c>
      <c r="E98" s="52">
        <v>1689</v>
      </c>
      <c r="F98" s="117">
        <v>1.65</v>
      </c>
      <c r="G98" s="53">
        <f t="shared" si="6"/>
        <v>2786.85</v>
      </c>
      <c r="H98" s="331" t="s">
        <v>42</v>
      </c>
      <c r="I98" s="332">
        <f>ROUND(SUM(G91:G98),2)</f>
        <v>694086.81</v>
      </c>
    </row>
    <row r="99" spans="1:9" s="333" customFormat="1" ht="45" x14ac:dyDescent="0.25">
      <c r="A99" s="67" t="s">
        <v>1383</v>
      </c>
      <c r="B99" s="41" t="s">
        <v>11</v>
      </c>
      <c r="C99" s="2" t="s">
        <v>672</v>
      </c>
      <c r="D99" s="22" t="s">
        <v>9</v>
      </c>
      <c r="E99" s="19">
        <v>5658</v>
      </c>
      <c r="F99" s="116">
        <v>2.35</v>
      </c>
      <c r="G99" s="28">
        <f t="shared" si="6"/>
        <v>13296.3</v>
      </c>
      <c r="H99" s="245"/>
      <c r="I99" s="245"/>
    </row>
    <row r="100" spans="1:9" s="333" customFormat="1" ht="45" x14ac:dyDescent="0.25">
      <c r="A100" s="67" t="s">
        <v>1383</v>
      </c>
      <c r="B100" s="41" t="s">
        <v>83</v>
      </c>
      <c r="C100" s="2" t="s">
        <v>673</v>
      </c>
      <c r="D100" s="22" t="s">
        <v>9</v>
      </c>
      <c r="E100" s="19">
        <v>56820</v>
      </c>
      <c r="F100" s="116">
        <v>5.51</v>
      </c>
      <c r="G100" s="28">
        <f t="shared" si="6"/>
        <v>313078.2</v>
      </c>
      <c r="H100" s="245"/>
      <c r="I100" s="245"/>
    </row>
    <row r="101" spans="1:9" s="333" customFormat="1" ht="45" x14ac:dyDescent="0.25">
      <c r="A101" s="67" t="s">
        <v>1383</v>
      </c>
      <c r="B101" s="41" t="s">
        <v>84</v>
      </c>
      <c r="C101" s="2" t="s">
        <v>351</v>
      </c>
      <c r="D101" s="22" t="s">
        <v>9</v>
      </c>
      <c r="E101" s="19">
        <v>90513</v>
      </c>
      <c r="F101" s="116">
        <v>4.4000000000000004</v>
      </c>
      <c r="G101" s="28">
        <f t="shared" si="6"/>
        <v>398257.2</v>
      </c>
      <c r="H101" s="334"/>
      <c r="I101" s="245"/>
    </row>
    <row r="102" spans="1:9" s="333" customFormat="1" ht="45" x14ac:dyDescent="0.25">
      <c r="A102" s="67" t="s">
        <v>1383</v>
      </c>
      <c r="B102" s="41" t="s">
        <v>85</v>
      </c>
      <c r="C102" s="2" t="s">
        <v>278</v>
      </c>
      <c r="D102" s="22" t="s">
        <v>8</v>
      </c>
      <c r="E102" s="19">
        <v>905130</v>
      </c>
      <c r="F102" s="116">
        <v>0.11</v>
      </c>
      <c r="G102" s="28">
        <f t="shared" si="6"/>
        <v>99564.3</v>
      </c>
      <c r="H102" s="334"/>
      <c r="I102" s="245"/>
    </row>
    <row r="103" spans="1:9" s="333" customFormat="1" ht="45" x14ac:dyDescent="0.25">
      <c r="A103" s="67" t="s">
        <v>1383</v>
      </c>
      <c r="B103" s="41" t="s">
        <v>86</v>
      </c>
      <c r="C103" s="2" t="s">
        <v>280</v>
      </c>
      <c r="D103" s="22" t="s">
        <v>8</v>
      </c>
      <c r="E103" s="19">
        <v>896079</v>
      </c>
      <c r="F103" s="116">
        <v>1.49</v>
      </c>
      <c r="G103" s="28">
        <f t="shared" si="6"/>
        <v>1335157.71</v>
      </c>
      <c r="H103" s="334"/>
      <c r="I103" s="245"/>
    </row>
    <row r="104" spans="1:9" s="333" customFormat="1" ht="45" x14ac:dyDescent="0.25">
      <c r="A104" s="67" t="s">
        <v>1383</v>
      </c>
      <c r="B104" s="41" t="s">
        <v>87</v>
      </c>
      <c r="C104" s="2" t="s">
        <v>512</v>
      </c>
      <c r="D104" s="22" t="s">
        <v>8</v>
      </c>
      <c r="E104" s="19">
        <v>9051</v>
      </c>
      <c r="F104" s="116">
        <v>1.44</v>
      </c>
      <c r="G104" s="28">
        <f t="shared" ref="G104:G109" si="10">ROUND((E104*F104),2)</f>
        <v>13033.44</v>
      </c>
    </row>
    <row r="105" spans="1:9" s="333" customFormat="1" ht="90" x14ac:dyDescent="0.25">
      <c r="A105" s="67" t="s">
        <v>1383</v>
      </c>
      <c r="B105" s="41" t="s">
        <v>88</v>
      </c>
      <c r="C105" s="63" t="s">
        <v>1384</v>
      </c>
      <c r="D105" s="64" t="s">
        <v>7</v>
      </c>
      <c r="E105" s="65">
        <v>1</v>
      </c>
      <c r="F105" s="118">
        <v>7028.95</v>
      </c>
      <c r="G105" s="59">
        <f t="shared" si="10"/>
        <v>7028.95</v>
      </c>
    </row>
    <row r="106" spans="1:9" s="333" customFormat="1" ht="90" x14ac:dyDescent="0.25">
      <c r="A106" s="67" t="s">
        <v>1383</v>
      </c>
      <c r="B106" s="41" t="s">
        <v>89</v>
      </c>
      <c r="C106" s="63" t="s">
        <v>1385</v>
      </c>
      <c r="D106" s="64" t="s">
        <v>7</v>
      </c>
      <c r="E106" s="65">
        <v>1</v>
      </c>
      <c r="F106" s="118">
        <v>5274.36</v>
      </c>
      <c r="G106" s="59">
        <f t="shared" si="10"/>
        <v>5274.36</v>
      </c>
    </row>
    <row r="107" spans="1:9" s="333" customFormat="1" ht="90" x14ac:dyDescent="0.25">
      <c r="A107" s="67" t="s">
        <v>1383</v>
      </c>
      <c r="B107" s="41" t="s">
        <v>90</v>
      </c>
      <c r="C107" s="63" t="s">
        <v>1386</v>
      </c>
      <c r="D107" s="64" t="s">
        <v>7</v>
      </c>
      <c r="E107" s="65">
        <v>1</v>
      </c>
      <c r="F107" s="118">
        <v>6307.42</v>
      </c>
      <c r="G107" s="59">
        <f t="shared" si="10"/>
        <v>6307.42</v>
      </c>
    </row>
    <row r="108" spans="1:9" s="333" customFormat="1" ht="105" x14ac:dyDescent="0.25">
      <c r="A108" s="67" t="s">
        <v>1383</v>
      </c>
      <c r="B108" s="41" t="s">
        <v>91</v>
      </c>
      <c r="C108" s="63" t="s">
        <v>1387</v>
      </c>
      <c r="D108" s="64" t="s">
        <v>7</v>
      </c>
      <c r="E108" s="65">
        <v>1</v>
      </c>
      <c r="F108" s="118">
        <v>14468.7</v>
      </c>
      <c r="G108" s="59">
        <f t="shared" si="10"/>
        <v>14468.7</v>
      </c>
    </row>
    <row r="109" spans="1:9" s="333" customFormat="1" ht="105" x14ac:dyDescent="0.25">
      <c r="A109" s="67" t="s">
        <v>1383</v>
      </c>
      <c r="B109" s="41" t="s">
        <v>92</v>
      </c>
      <c r="C109" s="63" t="s">
        <v>1388</v>
      </c>
      <c r="D109" s="64" t="s">
        <v>7</v>
      </c>
      <c r="E109" s="65">
        <v>1</v>
      </c>
      <c r="F109" s="118">
        <v>5213.01</v>
      </c>
      <c r="G109" s="59">
        <f t="shared" si="10"/>
        <v>5213.01</v>
      </c>
      <c r="H109" s="335"/>
      <c r="I109" s="336"/>
    </row>
    <row r="110" spans="1:9" s="333" customFormat="1" ht="105" x14ac:dyDescent="0.25">
      <c r="A110" s="67" t="s">
        <v>1383</v>
      </c>
      <c r="B110" s="41" t="s">
        <v>93</v>
      </c>
      <c r="C110" s="63" t="s">
        <v>1389</v>
      </c>
      <c r="D110" s="64" t="s">
        <v>7</v>
      </c>
      <c r="E110" s="65">
        <v>1</v>
      </c>
      <c r="F110" s="118">
        <v>3959.66</v>
      </c>
      <c r="G110" s="59">
        <f t="shared" ref="G110:G115" si="11">ROUND((E110*F110),2)</f>
        <v>3959.66</v>
      </c>
      <c r="H110" s="335"/>
      <c r="I110" s="336"/>
    </row>
    <row r="111" spans="1:9" s="333" customFormat="1" ht="105" x14ac:dyDescent="0.25">
      <c r="A111" s="67" t="s">
        <v>1383</v>
      </c>
      <c r="B111" s="41" t="s">
        <v>156</v>
      </c>
      <c r="C111" s="63" t="s">
        <v>1390</v>
      </c>
      <c r="D111" s="64" t="s">
        <v>7</v>
      </c>
      <c r="E111" s="65">
        <v>1</v>
      </c>
      <c r="F111" s="118">
        <v>7151.73</v>
      </c>
      <c r="G111" s="59">
        <f t="shared" si="11"/>
        <v>7151.73</v>
      </c>
      <c r="H111" s="335"/>
      <c r="I111" s="336"/>
    </row>
    <row r="112" spans="1:9" s="333" customFormat="1" ht="105" x14ac:dyDescent="0.25">
      <c r="A112" s="67" t="s">
        <v>1383</v>
      </c>
      <c r="B112" s="41" t="s">
        <v>157</v>
      </c>
      <c r="C112" s="63" t="s">
        <v>1391</v>
      </c>
      <c r="D112" s="64" t="s">
        <v>7</v>
      </c>
      <c r="E112" s="65">
        <v>1</v>
      </c>
      <c r="F112" s="118">
        <v>5231.25</v>
      </c>
      <c r="G112" s="59">
        <f t="shared" si="11"/>
        <v>5231.25</v>
      </c>
      <c r="H112" s="335"/>
      <c r="I112" s="336"/>
    </row>
    <row r="113" spans="1:9" s="333" customFormat="1" ht="105" x14ac:dyDescent="0.25">
      <c r="A113" s="67" t="s">
        <v>1383</v>
      </c>
      <c r="B113" s="41" t="s">
        <v>158</v>
      </c>
      <c r="C113" s="63" t="s">
        <v>1392</v>
      </c>
      <c r="D113" s="64" t="s">
        <v>7</v>
      </c>
      <c r="E113" s="65">
        <v>1</v>
      </c>
      <c r="F113" s="118">
        <v>10737.25</v>
      </c>
      <c r="G113" s="59">
        <f t="shared" si="11"/>
        <v>10737.25</v>
      </c>
      <c r="H113" s="335"/>
      <c r="I113" s="336"/>
    </row>
    <row r="114" spans="1:9" s="333" customFormat="1" ht="105.75" thickBot="1" x14ac:dyDescent="0.3">
      <c r="A114" s="67" t="s">
        <v>1383</v>
      </c>
      <c r="B114" s="41" t="s">
        <v>159</v>
      </c>
      <c r="C114" s="63" t="s">
        <v>1393</v>
      </c>
      <c r="D114" s="64" t="s">
        <v>7</v>
      </c>
      <c r="E114" s="65">
        <v>1</v>
      </c>
      <c r="F114" s="118">
        <v>7880.82</v>
      </c>
      <c r="G114" s="59">
        <f t="shared" si="11"/>
        <v>7880.82</v>
      </c>
      <c r="H114" s="335"/>
      <c r="I114" s="336"/>
    </row>
    <row r="115" spans="1:9" s="333" customFormat="1" ht="45.75" thickBot="1" x14ac:dyDescent="0.3">
      <c r="A115" s="67" t="s">
        <v>1383</v>
      </c>
      <c r="B115" s="41" t="s">
        <v>160</v>
      </c>
      <c r="C115" s="63" t="s">
        <v>1394</v>
      </c>
      <c r="D115" s="64" t="s">
        <v>9</v>
      </c>
      <c r="E115" s="65">
        <v>624</v>
      </c>
      <c r="F115" s="118">
        <v>15.46</v>
      </c>
      <c r="G115" s="59">
        <f t="shared" si="11"/>
        <v>9647.0400000000009</v>
      </c>
      <c r="H115" s="331" t="s">
        <v>59</v>
      </c>
      <c r="I115" s="332">
        <f>ROUND(SUM(G99:G115),2)</f>
        <v>2255287.34</v>
      </c>
    </row>
    <row r="116" spans="1:9" s="333" customFormat="1" ht="33" customHeight="1" x14ac:dyDescent="0.25">
      <c r="A116" s="42" t="s">
        <v>685</v>
      </c>
      <c r="B116" s="202" t="s">
        <v>63</v>
      </c>
      <c r="C116" s="24" t="s">
        <v>674</v>
      </c>
      <c r="D116" s="25" t="s">
        <v>9</v>
      </c>
      <c r="E116" s="46">
        <v>5659</v>
      </c>
      <c r="F116" s="33">
        <v>2.35</v>
      </c>
      <c r="G116" s="27">
        <f t="shared" ref="G116:G122" si="12">ROUND((E116*F116),2)</f>
        <v>13298.65</v>
      </c>
      <c r="H116" s="245"/>
      <c r="I116" s="245"/>
    </row>
    <row r="117" spans="1:9" s="333" customFormat="1" ht="33" customHeight="1" x14ac:dyDescent="0.25">
      <c r="A117" s="67" t="s">
        <v>685</v>
      </c>
      <c r="B117" s="75" t="s">
        <v>180</v>
      </c>
      <c r="C117" s="63" t="s">
        <v>281</v>
      </c>
      <c r="D117" s="64" t="s">
        <v>9</v>
      </c>
      <c r="E117" s="65">
        <v>139</v>
      </c>
      <c r="F117" s="58">
        <v>26.32</v>
      </c>
      <c r="G117" s="28">
        <f t="shared" si="12"/>
        <v>3658.48</v>
      </c>
      <c r="H117" s="245"/>
      <c r="I117" s="245"/>
    </row>
    <row r="118" spans="1:9" s="333" customFormat="1" ht="33" customHeight="1" x14ac:dyDescent="0.25">
      <c r="A118" s="67" t="s">
        <v>685</v>
      </c>
      <c r="B118" s="75" t="s">
        <v>181</v>
      </c>
      <c r="C118" s="63" t="s">
        <v>282</v>
      </c>
      <c r="D118" s="22" t="s">
        <v>9</v>
      </c>
      <c r="E118" s="19">
        <v>642.29999999999995</v>
      </c>
      <c r="F118" s="21">
        <v>78.47</v>
      </c>
      <c r="G118" s="28">
        <f t="shared" si="12"/>
        <v>50401.279999999999</v>
      </c>
      <c r="H118" s="245"/>
      <c r="I118" s="245"/>
    </row>
    <row r="119" spans="1:9" s="333" customFormat="1" ht="33" customHeight="1" x14ac:dyDescent="0.25">
      <c r="A119" s="67" t="s">
        <v>685</v>
      </c>
      <c r="B119" s="75" t="s">
        <v>182</v>
      </c>
      <c r="C119" s="63" t="s">
        <v>1395</v>
      </c>
      <c r="D119" s="22" t="s">
        <v>9</v>
      </c>
      <c r="E119" s="84">
        <v>132.5</v>
      </c>
      <c r="F119" s="21">
        <v>85.7</v>
      </c>
      <c r="G119" s="28">
        <f t="shared" si="12"/>
        <v>11355.25</v>
      </c>
      <c r="H119" s="245"/>
      <c r="I119" s="245"/>
    </row>
    <row r="120" spans="1:9" s="333" customFormat="1" ht="33" customHeight="1" x14ac:dyDescent="0.25">
      <c r="A120" s="67" t="s">
        <v>685</v>
      </c>
      <c r="B120" s="75" t="s">
        <v>183</v>
      </c>
      <c r="C120" s="63" t="s">
        <v>283</v>
      </c>
      <c r="D120" s="22" t="s">
        <v>67</v>
      </c>
      <c r="E120" s="84">
        <v>1937.2</v>
      </c>
      <c r="F120" s="21">
        <v>9.85</v>
      </c>
      <c r="G120" s="28">
        <f t="shared" si="12"/>
        <v>19081.419999999998</v>
      </c>
      <c r="H120" s="245"/>
      <c r="I120" s="245"/>
    </row>
    <row r="121" spans="1:9" s="333" customFormat="1" ht="33" customHeight="1" x14ac:dyDescent="0.25">
      <c r="A121" s="67" t="s">
        <v>685</v>
      </c>
      <c r="B121" s="75" t="s">
        <v>207</v>
      </c>
      <c r="C121" s="63" t="s">
        <v>1396</v>
      </c>
      <c r="D121" s="22" t="s">
        <v>67</v>
      </c>
      <c r="E121" s="84">
        <v>0.72</v>
      </c>
      <c r="F121" s="21">
        <v>179.01</v>
      </c>
      <c r="G121" s="28">
        <f t="shared" si="12"/>
        <v>128.88999999999999</v>
      </c>
      <c r="H121" s="245"/>
      <c r="I121" s="245"/>
    </row>
    <row r="122" spans="1:9" s="333" customFormat="1" ht="45.75" thickBot="1" x14ac:dyDescent="0.3">
      <c r="A122" s="67" t="s">
        <v>685</v>
      </c>
      <c r="B122" s="75" t="s">
        <v>208</v>
      </c>
      <c r="C122" s="63" t="s">
        <v>352</v>
      </c>
      <c r="D122" s="22" t="s">
        <v>9</v>
      </c>
      <c r="E122" s="19">
        <v>860</v>
      </c>
      <c r="F122" s="21">
        <v>15.46</v>
      </c>
      <c r="G122" s="28">
        <f t="shared" si="12"/>
        <v>13295.6</v>
      </c>
      <c r="H122" s="245"/>
      <c r="I122" s="245"/>
    </row>
    <row r="123" spans="1:9" s="333" customFormat="1" ht="33" customHeight="1" thickBot="1" x14ac:dyDescent="0.3">
      <c r="A123" s="56" t="s">
        <v>685</v>
      </c>
      <c r="B123" s="51" t="s">
        <v>209</v>
      </c>
      <c r="C123" s="50" t="s">
        <v>1397</v>
      </c>
      <c r="D123" s="51" t="s">
        <v>9</v>
      </c>
      <c r="E123" s="52">
        <v>5659</v>
      </c>
      <c r="F123" s="60">
        <v>5.05</v>
      </c>
      <c r="G123" s="53">
        <f>ROUND((E123*F123),2)</f>
        <v>28577.95</v>
      </c>
      <c r="H123" s="331" t="s">
        <v>43</v>
      </c>
      <c r="I123" s="332">
        <f>ROUND(SUM(G116:G123),2)</f>
        <v>139797.51999999999</v>
      </c>
    </row>
    <row r="124" spans="1:9" s="333" customFormat="1" ht="30" x14ac:dyDescent="0.25">
      <c r="A124" s="42" t="s">
        <v>686</v>
      </c>
      <c r="B124" s="202" t="s">
        <v>185</v>
      </c>
      <c r="C124" s="24" t="s">
        <v>675</v>
      </c>
      <c r="D124" s="25" t="s">
        <v>9</v>
      </c>
      <c r="E124" s="46">
        <v>5114</v>
      </c>
      <c r="F124" s="33">
        <v>2.35</v>
      </c>
      <c r="G124" s="27">
        <f t="shared" ref="G124:G155" si="13">ROUND((E124*F124),2)</f>
        <v>12017.9</v>
      </c>
      <c r="H124" s="245"/>
      <c r="I124" s="245"/>
    </row>
    <row r="125" spans="1:9" s="333" customFormat="1" ht="33" customHeight="1" x14ac:dyDescent="0.25">
      <c r="A125" s="67" t="s">
        <v>686</v>
      </c>
      <c r="B125" s="75" t="s">
        <v>186</v>
      </c>
      <c r="C125" s="63" t="s">
        <v>264</v>
      </c>
      <c r="D125" s="64" t="s">
        <v>9</v>
      </c>
      <c r="E125" s="65">
        <v>569</v>
      </c>
      <c r="F125" s="58">
        <v>17.55</v>
      </c>
      <c r="G125" s="28">
        <f t="shared" si="13"/>
        <v>9985.9500000000007</v>
      </c>
      <c r="H125" s="245"/>
      <c r="I125" s="245"/>
    </row>
    <row r="126" spans="1:9" s="333" customFormat="1" ht="84" customHeight="1" x14ac:dyDescent="0.25">
      <c r="A126" s="67" t="s">
        <v>686</v>
      </c>
      <c r="B126" s="75" t="s">
        <v>187</v>
      </c>
      <c r="C126" s="63" t="s">
        <v>1398</v>
      </c>
      <c r="D126" s="64" t="s">
        <v>7</v>
      </c>
      <c r="E126" s="65">
        <v>1</v>
      </c>
      <c r="F126" s="58">
        <v>2039.8</v>
      </c>
      <c r="G126" s="28">
        <f t="shared" si="13"/>
        <v>2039.8</v>
      </c>
      <c r="H126" s="245"/>
      <c r="I126" s="245"/>
    </row>
    <row r="127" spans="1:9" s="333" customFormat="1" ht="27.75" customHeight="1" x14ac:dyDescent="0.25">
      <c r="A127" s="67" t="s">
        <v>686</v>
      </c>
      <c r="B127" s="75" t="s">
        <v>188</v>
      </c>
      <c r="C127" s="63" t="s">
        <v>1501</v>
      </c>
      <c r="D127" s="64" t="s">
        <v>18</v>
      </c>
      <c r="E127" s="65">
        <v>197</v>
      </c>
      <c r="F127" s="58">
        <v>9.27</v>
      </c>
      <c r="G127" s="28">
        <f t="shared" si="13"/>
        <v>1826.19</v>
      </c>
      <c r="H127" s="245"/>
      <c r="I127" s="245"/>
    </row>
    <row r="128" spans="1:9" s="333" customFormat="1" ht="30" x14ac:dyDescent="0.25">
      <c r="A128" s="67" t="s">
        <v>686</v>
      </c>
      <c r="B128" s="75" t="s">
        <v>189</v>
      </c>
      <c r="C128" s="63" t="s">
        <v>284</v>
      </c>
      <c r="D128" s="64" t="s">
        <v>10</v>
      </c>
      <c r="E128" s="65">
        <v>15152</v>
      </c>
      <c r="F128" s="58">
        <v>4.2300000000000004</v>
      </c>
      <c r="G128" s="28">
        <f t="shared" si="13"/>
        <v>64092.959999999999</v>
      </c>
      <c r="H128" s="245"/>
      <c r="I128" s="245"/>
    </row>
    <row r="129" spans="1:9" s="333" customFormat="1" ht="30" x14ac:dyDescent="0.25">
      <c r="A129" s="67" t="s">
        <v>686</v>
      </c>
      <c r="B129" s="75" t="s">
        <v>206</v>
      </c>
      <c r="C129" s="63" t="s">
        <v>285</v>
      </c>
      <c r="D129" s="64" t="s">
        <v>9</v>
      </c>
      <c r="E129" s="65">
        <v>1970</v>
      </c>
      <c r="F129" s="58">
        <v>65.819999999999993</v>
      </c>
      <c r="G129" s="28">
        <f t="shared" si="13"/>
        <v>129665.4</v>
      </c>
      <c r="H129" s="245"/>
      <c r="I129" s="245"/>
    </row>
    <row r="130" spans="1:9" s="333" customFormat="1" ht="30" x14ac:dyDescent="0.25">
      <c r="A130" s="67" t="s">
        <v>686</v>
      </c>
      <c r="B130" s="75" t="s">
        <v>190</v>
      </c>
      <c r="C130" s="63" t="s">
        <v>286</v>
      </c>
      <c r="D130" s="64" t="s">
        <v>8</v>
      </c>
      <c r="E130" s="65">
        <v>26516</v>
      </c>
      <c r="F130" s="58">
        <v>1.26</v>
      </c>
      <c r="G130" s="28">
        <f t="shared" si="13"/>
        <v>33410.160000000003</v>
      </c>
      <c r="H130" s="245"/>
      <c r="I130" s="245"/>
    </row>
    <row r="131" spans="1:9" s="333" customFormat="1" ht="30" x14ac:dyDescent="0.25">
      <c r="A131" s="67" t="s">
        <v>686</v>
      </c>
      <c r="B131" s="75" t="s">
        <v>191</v>
      </c>
      <c r="C131" s="2" t="s">
        <v>287</v>
      </c>
      <c r="D131" s="22" t="s">
        <v>9</v>
      </c>
      <c r="E131" s="19">
        <v>3561</v>
      </c>
      <c r="F131" s="21">
        <v>21.49</v>
      </c>
      <c r="G131" s="28">
        <f t="shared" si="13"/>
        <v>76525.89</v>
      </c>
      <c r="H131" s="245"/>
      <c r="I131" s="245"/>
    </row>
    <row r="132" spans="1:9" s="333" customFormat="1" ht="30.75" thickBot="1" x14ac:dyDescent="0.3">
      <c r="A132" s="67" t="s">
        <v>686</v>
      </c>
      <c r="B132" s="75" t="s">
        <v>192</v>
      </c>
      <c r="C132" s="2" t="s">
        <v>1399</v>
      </c>
      <c r="D132" s="22" t="s">
        <v>18</v>
      </c>
      <c r="E132" s="19">
        <v>4</v>
      </c>
      <c r="F132" s="21">
        <v>2550.88</v>
      </c>
      <c r="G132" s="28">
        <f t="shared" si="13"/>
        <v>10203.52</v>
      </c>
      <c r="H132" s="245"/>
      <c r="I132" s="245"/>
    </row>
    <row r="133" spans="1:9" s="333" customFormat="1" ht="32.25" customHeight="1" thickBot="1" x14ac:dyDescent="0.3">
      <c r="A133" s="56" t="s">
        <v>686</v>
      </c>
      <c r="B133" s="201" t="s">
        <v>193</v>
      </c>
      <c r="C133" s="50" t="s">
        <v>1400</v>
      </c>
      <c r="D133" s="51" t="s">
        <v>8</v>
      </c>
      <c r="E133" s="52">
        <v>6</v>
      </c>
      <c r="F133" s="60">
        <v>125.22</v>
      </c>
      <c r="G133" s="53">
        <f t="shared" si="13"/>
        <v>751.32</v>
      </c>
      <c r="H133" s="337" t="s">
        <v>184</v>
      </c>
      <c r="I133" s="332">
        <f>ROUND(SUM(G124:G133),2)</f>
        <v>340519.09</v>
      </c>
    </row>
    <row r="134" spans="1:9" s="333" customFormat="1" ht="32.25" customHeight="1" x14ac:dyDescent="0.25">
      <c r="A134" s="67" t="s">
        <v>687</v>
      </c>
      <c r="B134" s="75" t="s">
        <v>195</v>
      </c>
      <c r="C134" s="213" t="s">
        <v>1401</v>
      </c>
      <c r="D134" s="64" t="s">
        <v>10</v>
      </c>
      <c r="E134" s="65">
        <v>394</v>
      </c>
      <c r="F134" s="58">
        <v>320.36</v>
      </c>
      <c r="G134" s="59">
        <f t="shared" si="13"/>
        <v>126221.84</v>
      </c>
      <c r="H134" s="245"/>
      <c r="I134" s="245"/>
    </row>
    <row r="135" spans="1:9" s="333" customFormat="1" ht="45" x14ac:dyDescent="0.25">
      <c r="A135" s="67" t="s">
        <v>687</v>
      </c>
      <c r="B135" s="75" t="s">
        <v>234</v>
      </c>
      <c r="C135" s="2" t="s">
        <v>353</v>
      </c>
      <c r="D135" s="22" t="s">
        <v>9</v>
      </c>
      <c r="E135" s="19">
        <v>3621.1</v>
      </c>
      <c r="F135" s="21">
        <v>2.35</v>
      </c>
      <c r="G135" s="28">
        <f t="shared" si="13"/>
        <v>8509.59</v>
      </c>
      <c r="H135" s="245"/>
      <c r="I135" s="245"/>
    </row>
    <row r="136" spans="1:9" s="333" customFormat="1" ht="32.25" customHeight="1" x14ac:dyDescent="0.25">
      <c r="A136" s="67" t="s">
        <v>687</v>
      </c>
      <c r="B136" s="75" t="s">
        <v>235</v>
      </c>
      <c r="C136" s="2" t="s">
        <v>289</v>
      </c>
      <c r="D136" s="22" t="s">
        <v>8</v>
      </c>
      <c r="E136" s="19">
        <v>669.2</v>
      </c>
      <c r="F136" s="21">
        <v>0.54</v>
      </c>
      <c r="G136" s="28">
        <f t="shared" si="13"/>
        <v>361.37</v>
      </c>
      <c r="H136" s="245"/>
      <c r="I136" s="245"/>
    </row>
    <row r="137" spans="1:9" s="333" customFormat="1" ht="32.25" customHeight="1" x14ac:dyDescent="0.25">
      <c r="A137" s="67" t="s">
        <v>687</v>
      </c>
      <c r="B137" s="75" t="s">
        <v>236</v>
      </c>
      <c r="C137" s="2" t="s">
        <v>290</v>
      </c>
      <c r="D137" s="22" t="s">
        <v>9</v>
      </c>
      <c r="E137" s="19">
        <v>231</v>
      </c>
      <c r="F137" s="21">
        <v>35.93</v>
      </c>
      <c r="G137" s="28">
        <f t="shared" si="13"/>
        <v>8299.83</v>
      </c>
      <c r="H137" s="245"/>
      <c r="I137" s="245"/>
    </row>
    <row r="138" spans="1:9" s="333" customFormat="1" ht="32.25" customHeight="1" x14ac:dyDescent="0.25">
      <c r="A138" s="67" t="s">
        <v>687</v>
      </c>
      <c r="B138" s="75" t="s">
        <v>196</v>
      </c>
      <c r="C138" s="2" t="s">
        <v>291</v>
      </c>
      <c r="D138" s="22" t="s">
        <v>8</v>
      </c>
      <c r="E138" s="19">
        <v>3813.8</v>
      </c>
      <c r="F138" s="21">
        <v>1.26</v>
      </c>
      <c r="G138" s="28">
        <f t="shared" si="13"/>
        <v>4805.3900000000003</v>
      </c>
      <c r="H138" s="245"/>
      <c r="I138" s="245"/>
    </row>
    <row r="139" spans="1:9" s="333" customFormat="1" ht="32.25" customHeight="1" x14ac:dyDescent="0.25">
      <c r="A139" s="67" t="s">
        <v>687</v>
      </c>
      <c r="B139" s="75" t="s">
        <v>237</v>
      </c>
      <c r="C139" s="2" t="s">
        <v>277</v>
      </c>
      <c r="D139" s="22" t="s">
        <v>8</v>
      </c>
      <c r="E139" s="19">
        <v>124.8</v>
      </c>
      <c r="F139" s="21">
        <v>8.6199999999999992</v>
      </c>
      <c r="G139" s="28">
        <f t="shared" si="13"/>
        <v>1075.78</v>
      </c>
      <c r="H139" s="245"/>
      <c r="I139" s="245"/>
    </row>
    <row r="140" spans="1:9" s="333" customFormat="1" ht="32.25" customHeight="1" x14ac:dyDescent="0.25">
      <c r="A140" s="67" t="s">
        <v>687</v>
      </c>
      <c r="B140" s="75" t="s">
        <v>238</v>
      </c>
      <c r="C140" s="2" t="s">
        <v>292</v>
      </c>
      <c r="D140" s="22" t="s">
        <v>8</v>
      </c>
      <c r="E140" s="19">
        <v>725</v>
      </c>
      <c r="F140" s="21">
        <v>87.46</v>
      </c>
      <c r="G140" s="28">
        <f t="shared" si="13"/>
        <v>63408.5</v>
      </c>
      <c r="H140" s="245"/>
      <c r="I140" s="245"/>
    </row>
    <row r="141" spans="1:9" s="333" customFormat="1" ht="32.25" customHeight="1" x14ac:dyDescent="0.25">
      <c r="A141" s="67" t="s">
        <v>687</v>
      </c>
      <c r="B141" s="75" t="s">
        <v>239</v>
      </c>
      <c r="C141" s="2" t="s">
        <v>293</v>
      </c>
      <c r="D141" s="22" t="s">
        <v>9</v>
      </c>
      <c r="E141" s="19">
        <v>13.8</v>
      </c>
      <c r="F141" s="21">
        <v>113.64</v>
      </c>
      <c r="G141" s="28">
        <f t="shared" si="13"/>
        <v>1568.23</v>
      </c>
      <c r="H141" s="245"/>
      <c r="I141" s="245"/>
    </row>
    <row r="142" spans="1:9" s="333" customFormat="1" ht="32.25" customHeight="1" x14ac:dyDescent="0.25">
      <c r="A142" s="67" t="s">
        <v>687</v>
      </c>
      <c r="B142" s="75" t="s">
        <v>240</v>
      </c>
      <c r="C142" s="2" t="s">
        <v>676</v>
      </c>
      <c r="D142" s="22" t="s">
        <v>8</v>
      </c>
      <c r="E142" s="19">
        <v>34.200000000000003</v>
      </c>
      <c r="F142" s="21">
        <v>12.03</v>
      </c>
      <c r="G142" s="28">
        <f t="shared" si="13"/>
        <v>411.43</v>
      </c>
      <c r="H142" s="245"/>
      <c r="I142" s="245"/>
    </row>
    <row r="143" spans="1:9" s="333" customFormat="1" ht="32.25" customHeight="1" x14ac:dyDescent="0.25">
      <c r="A143" s="67" t="s">
        <v>687</v>
      </c>
      <c r="B143" s="75" t="s">
        <v>241</v>
      </c>
      <c r="C143" s="2" t="s">
        <v>294</v>
      </c>
      <c r="D143" s="22" t="s">
        <v>18</v>
      </c>
      <c r="E143" s="19">
        <v>37</v>
      </c>
      <c r="F143" s="21">
        <v>528.66999999999996</v>
      </c>
      <c r="G143" s="28">
        <f t="shared" si="13"/>
        <v>19560.79</v>
      </c>
      <c r="H143" s="245"/>
      <c r="I143" s="245"/>
    </row>
    <row r="144" spans="1:9" s="333" customFormat="1" ht="32.25" customHeight="1" x14ac:dyDescent="0.25">
      <c r="A144" s="67" t="s">
        <v>687</v>
      </c>
      <c r="B144" s="75" t="s">
        <v>242</v>
      </c>
      <c r="C144" s="2" t="s">
        <v>295</v>
      </c>
      <c r="D144" s="22" t="s">
        <v>8</v>
      </c>
      <c r="E144" s="19">
        <v>111</v>
      </c>
      <c r="F144" s="21">
        <v>1.26</v>
      </c>
      <c r="G144" s="28">
        <f t="shared" si="13"/>
        <v>139.86000000000001</v>
      </c>
      <c r="H144" s="245"/>
      <c r="I144" s="245"/>
    </row>
    <row r="145" spans="1:9" s="333" customFormat="1" ht="32.25" customHeight="1" x14ac:dyDescent="0.25">
      <c r="A145" s="67" t="s">
        <v>687</v>
      </c>
      <c r="B145" s="75" t="s">
        <v>243</v>
      </c>
      <c r="C145" s="2" t="s">
        <v>296</v>
      </c>
      <c r="D145" s="22" t="s">
        <v>9</v>
      </c>
      <c r="E145" s="19">
        <v>1155</v>
      </c>
      <c r="F145" s="21">
        <v>25.42</v>
      </c>
      <c r="G145" s="28">
        <f t="shared" si="13"/>
        <v>29360.1</v>
      </c>
      <c r="H145" s="245"/>
      <c r="I145" s="245"/>
    </row>
    <row r="146" spans="1:9" s="333" customFormat="1" ht="45" x14ac:dyDescent="0.25">
      <c r="A146" s="43" t="s">
        <v>687</v>
      </c>
      <c r="B146" s="200" t="s">
        <v>244</v>
      </c>
      <c r="C146" s="2" t="s">
        <v>352</v>
      </c>
      <c r="D146" s="22" t="s">
        <v>9</v>
      </c>
      <c r="E146" s="19">
        <v>2236.1</v>
      </c>
      <c r="F146" s="21">
        <v>16.87</v>
      </c>
      <c r="G146" s="28">
        <f t="shared" ref="G146" si="14">ROUND((E146*F146),2)</f>
        <v>37723.01</v>
      </c>
      <c r="H146" s="245"/>
      <c r="I146" s="245"/>
    </row>
    <row r="147" spans="1:9" s="333" customFormat="1" ht="30.75" thickBot="1" x14ac:dyDescent="0.3">
      <c r="A147" s="178" t="s">
        <v>687</v>
      </c>
      <c r="B147" s="51" t="s">
        <v>254</v>
      </c>
      <c r="C147" s="86" t="s">
        <v>297</v>
      </c>
      <c r="D147" s="88" t="s">
        <v>9</v>
      </c>
      <c r="E147" s="92">
        <v>20</v>
      </c>
      <c r="F147" s="89">
        <v>14.34</v>
      </c>
      <c r="G147" s="90">
        <f t="shared" si="13"/>
        <v>286.8</v>
      </c>
      <c r="H147" s="245"/>
      <c r="I147" s="245"/>
    </row>
    <row r="148" spans="1:9" s="333" customFormat="1" ht="32.25" customHeight="1" x14ac:dyDescent="0.25">
      <c r="A148" s="67" t="s">
        <v>687</v>
      </c>
      <c r="B148" s="75" t="s">
        <v>370</v>
      </c>
      <c r="C148" s="213" t="s">
        <v>1402</v>
      </c>
      <c r="D148" s="64" t="s">
        <v>10</v>
      </c>
      <c r="E148" s="65">
        <v>189</v>
      </c>
      <c r="F148" s="58">
        <v>371.66</v>
      </c>
      <c r="G148" s="59">
        <f t="shared" si="13"/>
        <v>70243.740000000005</v>
      </c>
      <c r="H148" s="245"/>
      <c r="I148" s="245"/>
    </row>
    <row r="149" spans="1:9" s="333" customFormat="1" ht="45" x14ac:dyDescent="0.25">
      <c r="A149" s="67" t="s">
        <v>687</v>
      </c>
      <c r="B149" s="75" t="s">
        <v>372</v>
      </c>
      <c r="C149" s="2" t="s">
        <v>353</v>
      </c>
      <c r="D149" s="22" t="s">
        <v>9</v>
      </c>
      <c r="E149" s="19">
        <v>2001.7</v>
      </c>
      <c r="F149" s="21">
        <v>2.35</v>
      </c>
      <c r="G149" s="28">
        <f t="shared" si="13"/>
        <v>4704</v>
      </c>
      <c r="H149" s="245"/>
      <c r="I149" s="245"/>
    </row>
    <row r="150" spans="1:9" s="333" customFormat="1" ht="32.25" customHeight="1" x14ac:dyDescent="0.25">
      <c r="A150" s="67" t="s">
        <v>687</v>
      </c>
      <c r="B150" s="75" t="s">
        <v>575</v>
      </c>
      <c r="C150" s="2" t="s">
        <v>289</v>
      </c>
      <c r="D150" s="22" t="s">
        <v>8</v>
      </c>
      <c r="E150" s="19">
        <v>354.1</v>
      </c>
      <c r="F150" s="21">
        <v>0.54</v>
      </c>
      <c r="G150" s="28">
        <f t="shared" si="13"/>
        <v>191.21</v>
      </c>
      <c r="H150" s="245"/>
      <c r="I150" s="245"/>
    </row>
    <row r="151" spans="1:9" s="333" customFormat="1" ht="32.25" customHeight="1" x14ac:dyDescent="0.25">
      <c r="A151" s="67" t="s">
        <v>687</v>
      </c>
      <c r="B151" s="75" t="s">
        <v>576</v>
      </c>
      <c r="C151" s="2" t="s">
        <v>290</v>
      </c>
      <c r="D151" s="22" t="s">
        <v>9</v>
      </c>
      <c r="E151" s="19">
        <v>104.9</v>
      </c>
      <c r="F151" s="21">
        <v>35.93</v>
      </c>
      <c r="G151" s="28">
        <f t="shared" si="13"/>
        <v>3769.06</v>
      </c>
      <c r="H151" s="245"/>
      <c r="I151" s="245"/>
    </row>
    <row r="152" spans="1:9" s="333" customFormat="1" ht="32.25" customHeight="1" x14ac:dyDescent="0.25">
      <c r="A152" s="67" t="s">
        <v>687</v>
      </c>
      <c r="B152" s="75" t="s">
        <v>577</v>
      </c>
      <c r="C152" s="2" t="s">
        <v>291</v>
      </c>
      <c r="D152" s="22" t="s">
        <v>8</v>
      </c>
      <c r="E152" s="19">
        <v>1874.8</v>
      </c>
      <c r="F152" s="21">
        <v>1.26</v>
      </c>
      <c r="G152" s="28">
        <f t="shared" si="13"/>
        <v>2362.25</v>
      </c>
      <c r="H152" s="245"/>
      <c r="I152" s="245"/>
    </row>
    <row r="153" spans="1:9" s="333" customFormat="1" ht="32.25" customHeight="1" x14ac:dyDescent="0.25">
      <c r="A153" s="67" t="s">
        <v>687</v>
      </c>
      <c r="B153" s="75" t="s">
        <v>578</v>
      </c>
      <c r="C153" s="2" t="s">
        <v>277</v>
      </c>
      <c r="D153" s="22" t="s">
        <v>8</v>
      </c>
      <c r="E153" s="19">
        <v>13.5</v>
      </c>
      <c r="F153" s="21">
        <v>8.6199999999999992</v>
      </c>
      <c r="G153" s="28">
        <f t="shared" si="13"/>
        <v>116.37</v>
      </c>
      <c r="H153" s="245"/>
      <c r="I153" s="245"/>
    </row>
    <row r="154" spans="1:9" s="333" customFormat="1" ht="32.25" customHeight="1" x14ac:dyDescent="0.25">
      <c r="A154" s="67" t="s">
        <v>687</v>
      </c>
      <c r="B154" s="75" t="s">
        <v>579</v>
      </c>
      <c r="C154" s="2" t="s">
        <v>292</v>
      </c>
      <c r="D154" s="22" t="s">
        <v>8</v>
      </c>
      <c r="E154" s="19">
        <v>370.1</v>
      </c>
      <c r="F154" s="21">
        <v>87.46</v>
      </c>
      <c r="G154" s="28">
        <f t="shared" si="13"/>
        <v>32368.95</v>
      </c>
      <c r="H154" s="245"/>
      <c r="I154" s="245"/>
    </row>
    <row r="155" spans="1:9" s="333" customFormat="1" ht="32.25" customHeight="1" x14ac:dyDescent="0.25">
      <c r="A155" s="67" t="s">
        <v>687</v>
      </c>
      <c r="B155" s="75" t="s">
        <v>580</v>
      </c>
      <c r="C155" s="2" t="s">
        <v>293</v>
      </c>
      <c r="D155" s="22" t="s">
        <v>9</v>
      </c>
      <c r="E155" s="19">
        <v>7.6</v>
      </c>
      <c r="F155" s="21">
        <v>113.64</v>
      </c>
      <c r="G155" s="28">
        <f t="shared" si="13"/>
        <v>863.66</v>
      </c>
      <c r="H155" s="245"/>
      <c r="I155" s="245"/>
    </row>
    <row r="156" spans="1:9" s="333" customFormat="1" ht="32.25" customHeight="1" x14ac:dyDescent="0.25">
      <c r="A156" s="67" t="s">
        <v>687</v>
      </c>
      <c r="B156" s="75" t="s">
        <v>581</v>
      </c>
      <c r="C156" s="2" t="s">
        <v>676</v>
      </c>
      <c r="D156" s="22" t="s">
        <v>8</v>
      </c>
      <c r="E156" s="19">
        <v>15.3</v>
      </c>
      <c r="F156" s="21">
        <v>12.03</v>
      </c>
      <c r="G156" s="28">
        <f t="shared" ref="G156:G160" si="15">ROUND((E156*F156),2)</f>
        <v>184.06</v>
      </c>
      <c r="H156" s="245"/>
      <c r="I156" s="245"/>
    </row>
    <row r="157" spans="1:9" s="333" customFormat="1" ht="32.25" customHeight="1" x14ac:dyDescent="0.25">
      <c r="A157" s="67" t="s">
        <v>687</v>
      </c>
      <c r="B157" s="75" t="s">
        <v>677</v>
      </c>
      <c r="C157" s="2" t="s">
        <v>294</v>
      </c>
      <c r="D157" s="22" t="s">
        <v>18</v>
      </c>
      <c r="E157" s="19">
        <v>14</v>
      </c>
      <c r="F157" s="21">
        <v>595.58000000000004</v>
      </c>
      <c r="G157" s="28">
        <f t="shared" si="15"/>
        <v>8338.1200000000008</v>
      </c>
      <c r="H157" s="245"/>
      <c r="I157" s="245"/>
    </row>
    <row r="158" spans="1:9" s="333" customFormat="1" ht="32.25" customHeight="1" x14ac:dyDescent="0.25">
      <c r="A158" s="67" t="s">
        <v>687</v>
      </c>
      <c r="B158" s="75" t="s">
        <v>678</v>
      </c>
      <c r="C158" s="2" t="s">
        <v>295</v>
      </c>
      <c r="D158" s="22" t="s">
        <v>8</v>
      </c>
      <c r="E158" s="19">
        <v>55.4</v>
      </c>
      <c r="F158" s="21">
        <v>1.26</v>
      </c>
      <c r="G158" s="28">
        <f t="shared" si="15"/>
        <v>69.8</v>
      </c>
      <c r="H158" s="245"/>
      <c r="I158" s="245"/>
    </row>
    <row r="159" spans="1:9" s="333" customFormat="1" ht="32.25" customHeight="1" x14ac:dyDescent="0.25">
      <c r="A159" s="67" t="s">
        <v>687</v>
      </c>
      <c r="B159" s="75" t="s">
        <v>679</v>
      </c>
      <c r="C159" s="2" t="s">
        <v>296</v>
      </c>
      <c r="D159" s="22" t="s">
        <v>9</v>
      </c>
      <c r="E159" s="19">
        <v>678.8</v>
      </c>
      <c r="F159" s="21">
        <v>25.42</v>
      </c>
      <c r="G159" s="28">
        <f t="shared" si="15"/>
        <v>17255.099999999999</v>
      </c>
      <c r="H159" s="245"/>
      <c r="I159" s="245"/>
    </row>
    <row r="160" spans="1:9" s="333" customFormat="1" ht="45" x14ac:dyDescent="0.25">
      <c r="A160" s="67" t="s">
        <v>687</v>
      </c>
      <c r="B160" s="75" t="s">
        <v>680</v>
      </c>
      <c r="C160" s="2" t="s">
        <v>352</v>
      </c>
      <c r="D160" s="22" t="s">
        <v>9</v>
      </c>
      <c r="E160" s="19">
        <v>1218</v>
      </c>
      <c r="F160" s="21">
        <v>16.87</v>
      </c>
      <c r="G160" s="28">
        <f t="shared" si="15"/>
        <v>20547.66</v>
      </c>
      <c r="H160" s="245"/>
      <c r="I160" s="245"/>
    </row>
    <row r="161" spans="1:9" s="333" customFormat="1" ht="30.75" thickBot="1" x14ac:dyDescent="0.3">
      <c r="A161" s="56" t="s">
        <v>687</v>
      </c>
      <c r="B161" s="51" t="s">
        <v>681</v>
      </c>
      <c r="C161" s="50" t="s">
        <v>297</v>
      </c>
      <c r="D161" s="51" t="s">
        <v>9</v>
      </c>
      <c r="E161" s="52">
        <v>20</v>
      </c>
      <c r="F161" s="60">
        <v>14.34</v>
      </c>
      <c r="G161" s="53">
        <f t="shared" ref="G161:G177" si="16">ROUND((E161*F161),2)</f>
        <v>286.8</v>
      </c>
      <c r="H161" s="245"/>
      <c r="I161" s="245"/>
    </row>
    <row r="162" spans="1:9" s="333" customFormat="1" ht="30" x14ac:dyDescent="0.25">
      <c r="A162" s="67" t="s">
        <v>687</v>
      </c>
      <c r="B162" s="64" t="s">
        <v>682</v>
      </c>
      <c r="C162" s="338" t="s">
        <v>1403</v>
      </c>
      <c r="D162" s="79" t="s">
        <v>10</v>
      </c>
      <c r="E162" s="80">
        <v>384</v>
      </c>
      <c r="F162" s="81">
        <v>625</v>
      </c>
      <c r="G162" s="214">
        <f t="shared" si="16"/>
        <v>240000</v>
      </c>
      <c r="H162" s="245"/>
      <c r="I162" s="245"/>
    </row>
    <row r="163" spans="1:9" s="333" customFormat="1" ht="45" x14ac:dyDescent="0.25">
      <c r="A163" s="43" t="s">
        <v>687</v>
      </c>
      <c r="B163" s="22" t="s">
        <v>793</v>
      </c>
      <c r="C163" s="2" t="s">
        <v>353</v>
      </c>
      <c r="D163" s="22" t="s">
        <v>9</v>
      </c>
      <c r="E163" s="49">
        <v>8791.1</v>
      </c>
      <c r="F163" s="45">
        <v>2.35</v>
      </c>
      <c r="G163" s="112">
        <f t="shared" si="16"/>
        <v>20659.09</v>
      </c>
      <c r="H163" s="245"/>
      <c r="I163" s="245"/>
    </row>
    <row r="164" spans="1:9" s="333" customFormat="1" ht="30" x14ac:dyDescent="0.25">
      <c r="A164" s="43" t="s">
        <v>687</v>
      </c>
      <c r="B164" s="22" t="s">
        <v>794</v>
      </c>
      <c r="C164" s="2" t="s">
        <v>289</v>
      </c>
      <c r="D164" s="22" t="s">
        <v>8</v>
      </c>
      <c r="E164" s="49">
        <v>939.6</v>
      </c>
      <c r="F164" s="45">
        <v>0.54</v>
      </c>
      <c r="G164" s="112">
        <f t="shared" si="16"/>
        <v>507.38</v>
      </c>
      <c r="H164" s="245"/>
      <c r="I164" s="245"/>
    </row>
    <row r="165" spans="1:9" s="333" customFormat="1" ht="30" x14ac:dyDescent="0.25">
      <c r="A165" s="43" t="s">
        <v>687</v>
      </c>
      <c r="B165" s="22" t="s">
        <v>795</v>
      </c>
      <c r="C165" s="2" t="s">
        <v>290</v>
      </c>
      <c r="D165" s="22" t="s">
        <v>9</v>
      </c>
      <c r="E165" s="49">
        <v>397.4</v>
      </c>
      <c r="F165" s="45">
        <v>34.880000000000003</v>
      </c>
      <c r="G165" s="112">
        <f t="shared" si="16"/>
        <v>13861.31</v>
      </c>
      <c r="H165" s="245"/>
      <c r="I165" s="245"/>
    </row>
    <row r="166" spans="1:9" s="333" customFormat="1" ht="30" x14ac:dyDescent="0.25">
      <c r="A166" s="43" t="s">
        <v>687</v>
      </c>
      <c r="B166" s="22" t="s">
        <v>796</v>
      </c>
      <c r="C166" s="2" t="s">
        <v>291</v>
      </c>
      <c r="D166" s="22" t="s">
        <v>8</v>
      </c>
      <c r="E166" s="49">
        <v>5705.6</v>
      </c>
      <c r="F166" s="45">
        <v>1.26</v>
      </c>
      <c r="G166" s="112">
        <f t="shared" si="16"/>
        <v>7189.06</v>
      </c>
      <c r="H166" s="245"/>
      <c r="I166" s="245"/>
    </row>
    <row r="167" spans="1:9" s="333" customFormat="1" ht="30" x14ac:dyDescent="0.25">
      <c r="A167" s="43" t="s">
        <v>687</v>
      </c>
      <c r="B167" s="22" t="s">
        <v>797</v>
      </c>
      <c r="C167" s="2" t="s">
        <v>292</v>
      </c>
      <c r="D167" s="22" t="s">
        <v>8</v>
      </c>
      <c r="E167" s="49">
        <v>576.1</v>
      </c>
      <c r="F167" s="45">
        <v>87.46</v>
      </c>
      <c r="G167" s="112">
        <f t="shared" si="16"/>
        <v>50385.71</v>
      </c>
      <c r="H167" s="245"/>
      <c r="I167" s="245"/>
    </row>
    <row r="168" spans="1:9" s="333" customFormat="1" ht="30" x14ac:dyDescent="0.25">
      <c r="A168" s="43" t="s">
        <v>687</v>
      </c>
      <c r="B168" s="22" t="s">
        <v>1406</v>
      </c>
      <c r="C168" s="2" t="s">
        <v>293</v>
      </c>
      <c r="D168" s="22" t="s">
        <v>9</v>
      </c>
      <c r="E168" s="49">
        <v>13</v>
      </c>
      <c r="F168" s="45">
        <v>113.64</v>
      </c>
      <c r="G168" s="112">
        <f t="shared" si="16"/>
        <v>1477.32</v>
      </c>
      <c r="H168" s="245"/>
      <c r="I168" s="245"/>
    </row>
    <row r="169" spans="1:9" s="333" customFormat="1" ht="30" x14ac:dyDescent="0.25">
      <c r="A169" s="43" t="s">
        <v>687</v>
      </c>
      <c r="B169" s="22" t="s">
        <v>1407</v>
      </c>
      <c r="C169" s="2" t="s">
        <v>1404</v>
      </c>
      <c r="D169" s="22" t="s">
        <v>8</v>
      </c>
      <c r="E169" s="49">
        <v>130.6</v>
      </c>
      <c r="F169" s="45">
        <v>9.0500000000000007</v>
      </c>
      <c r="G169" s="112">
        <f t="shared" si="16"/>
        <v>1181.93</v>
      </c>
      <c r="H169" s="245"/>
      <c r="I169" s="245"/>
    </row>
    <row r="170" spans="1:9" s="333" customFormat="1" ht="30" x14ac:dyDescent="0.25">
      <c r="A170" s="43" t="s">
        <v>687</v>
      </c>
      <c r="B170" s="22" t="s">
        <v>1408</v>
      </c>
      <c r="C170" s="2" t="s">
        <v>676</v>
      </c>
      <c r="D170" s="22" t="s">
        <v>8</v>
      </c>
      <c r="E170" s="49">
        <v>121.8</v>
      </c>
      <c r="F170" s="45">
        <v>12.03</v>
      </c>
      <c r="G170" s="112">
        <f t="shared" si="16"/>
        <v>1465.25</v>
      </c>
      <c r="H170" s="245"/>
      <c r="I170" s="245"/>
    </row>
    <row r="171" spans="1:9" s="333" customFormat="1" ht="30" x14ac:dyDescent="0.25">
      <c r="A171" s="43" t="s">
        <v>687</v>
      </c>
      <c r="B171" s="22" t="s">
        <v>1409</v>
      </c>
      <c r="C171" s="2" t="s">
        <v>294</v>
      </c>
      <c r="D171" s="22" t="s">
        <v>18</v>
      </c>
      <c r="E171" s="49">
        <v>29</v>
      </c>
      <c r="F171" s="45">
        <v>1070.9000000000001</v>
      </c>
      <c r="G171" s="112">
        <f t="shared" si="16"/>
        <v>31056.1</v>
      </c>
      <c r="H171" s="245"/>
      <c r="I171" s="245"/>
    </row>
    <row r="172" spans="1:9" s="333" customFormat="1" ht="30" x14ac:dyDescent="0.25">
      <c r="A172" s="43" t="s">
        <v>687</v>
      </c>
      <c r="B172" s="22" t="s">
        <v>1410</v>
      </c>
      <c r="C172" s="2" t="s">
        <v>295</v>
      </c>
      <c r="D172" s="22" t="s">
        <v>8</v>
      </c>
      <c r="E172" s="49">
        <v>232.6</v>
      </c>
      <c r="F172" s="45">
        <v>1.26</v>
      </c>
      <c r="G172" s="112">
        <f t="shared" si="16"/>
        <v>293.08</v>
      </c>
      <c r="H172" s="245"/>
      <c r="I172" s="245"/>
    </row>
    <row r="173" spans="1:9" s="333" customFormat="1" ht="30" x14ac:dyDescent="0.25">
      <c r="A173" s="43" t="s">
        <v>687</v>
      </c>
      <c r="B173" s="22" t="s">
        <v>1411</v>
      </c>
      <c r="C173" s="2" t="s">
        <v>296</v>
      </c>
      <c r="D173" s="22" t="s">
        <v>9</v>
      </c>
      <c r="E173" s="49">
        <v>2953.8</v>
      </c>
      <c r="F173" s="45">
        <v>25.42</v>
      </c>
      <c r="G173" s="112">
        <f t="shared" si="16"/>
        <v>75085.600000000006</v>
      </c>
      <c r="H173" s="245"/>
      <c r="I173" s="245"/>
    </row>
    <row r="174" spans="1:9" s="333" customFormat="1" ht="45" x14ac:dyDescent="0.25">
      <c r="A174" s="43" t="s">
        <v>687</v>
      </c>
      <c r="B174" s="22" t="s">
        <v>1412</v>
      </c>
      <c r="C174" s="2" t="s">
        <v>352</v>
      </c>
      <c r="D174" s="22" t="s">
        <v>9</v>
      </c>
      <c r="E174" s="49">
        <v>5440.1</v>
      </c>
      <c r="F174" s="45">
        <v>16.87</v>
      </c>
      <c r="G174" s="112">
        <f t="shared" si="16"/>
        <v>91774.49</v>
      </c>
      <c r="H174" s="245"/>
      <c r="I174" s="245"/>
    </row>
    <row r="175" spans="1:9" s="333" customFormat="1" ht="30" x14ac:dyDescent="0.25">
      <c r="A175" s="43" t="s">
        <v>687</v>
      </c>
      <c r="B175" s="22" t="s">
        <v>1413</v>
      </c>
      <c r="C175" s="2" t="s">
        <v>1405</v>
      </c>
      <c r="D175" s="22" t="s">
        <v>18</v>
      </c>
      <c r="E175" s="49">
        <v>6</v>
      </c>
      <c r="F175" s="45">
        <v>2550.88</v>
      </c>
      <c r="G175" s="112">
        <f t="shared" si="16"/>
        <v>15305.28</v>
      </c>
      <c r="H175" s="245"/>
      <c r="I175" s="245"/>
    </row>
    <row r="176" spans="1:9" s="333" customFormat="1" ht="30.75" thickBot="1" x14ac:dyDescent="0.3">
      <c r="A176" s="43" t="s">
        <v>687</v>
      </c>
      <c r="B176" s="22" t="s">
        <v>1414</v>
      </c>
      <c r="C176" s="2" t="s">
        <v>298</v>
      </c>
      <c r="D176" s="22" t="s">
        <v>9</v>
      </c>
      <c r="E176" s="49">
        <v>7.6</v>
      </c>
      <c r="F176" s="45">
        <v>192.21</v>
      </c>
      <c r="G176" s="112">
        <f t="shared" si="16"/>
        <v>1460.8</v>
      </c>
      <c r="H176" s="245"/>
      <c r="I176" s="245"/>
    </row>
    <row r="177" spans="1:9" s="333" customFormat="1" ht="30.75" thickBot="1" x14ac:dyDescent="0.3">
      <c r="A177" s="56" t="s">
        <v>687</v>
      </c>
      <c r="B177" s="51" t="s">
        <v>1415</v>
      </c>
      <c r="C177" s="50" t="s">
        <v>297</v>
      </c>
      <c r="D177" s="51" t="s">
        <v>9</v>
      </c>
      <c r="E177" s="52">
        <v>40</v>
      </c>
      <c r="F177" s="60">
        <v>14.34</v>
      </c>
      <c r="G177" s="53">
        <f t="shared" si="16"/>
        <v>573.6</v>
      </c>
      <c r="H177" s="331" t="s">
        <v>197</v>
      </c>
      <c r="I177" s="332">
        <f>ROUND(SUM(G134:G177),2)</f>
        <v>1015309.3</v>
      </c>
    </row>
    <row r="178" spans="1:9" s="333" customFormat="1" ht="45" x14ac:dyDescent="0.25">
      <c r="A178" s="67" t="s">
        <v>1416</v>
      </c>
      <c r="B178" s="198" t="s">
        <v>514</v>
      </c>
      <c r="C178" s="63" t="s">
        <v>299</v>
      </c>
      <c r="D178" s="64" t="s">
        <v>8</v>
      </c>
      <c r="E178" s="83">
        <v>522190</v>
      </c>
      <c r="F178" s="58">
        <v>0</v>
      </c>
      <c r="G178" s="59">
        <f t="shared" ref="G178:G199" si="17">ROUND((E178*F178),2)</f>
        <v>0</v>
      </c>
      <c r="H178" s="431" t="s">
        <v>318</v>
      </c>
      <c r="I178" s="245"/>
    </row>
    <row r="179" spans="1:9" s="333" customFormat="1" ht="45" x14ac:dyDescent="0.25">
      <c r="A179" s="67" t="s">
        <v>1416</v>
      </c>
      <c r="B179" s="41" t="s">
        <v>515</v>
      </c>
      <c r="C179" s="2" t="s">
        <v>688</v>
      </c>
      <c r="D179" s="22" t="s">
        <v>9</v>
      </c>
      <c r="E179" s="84">
        <v>155539</v>
      </c>
      <c r="F179" s="21">
        <v>0</v>
      </c>
      <c r="G179" s="28">
        <f t="shared" si="17"/>
        <v>0</v>
      </c>
      <c r="H179" s="432"/>
      <c r="I179" s="245"/>
    </row>
    <row r="180" spans="1:9" s="333" customFormat="1" ht="41.25" customHeight="1" x14ac:dyDescent="0.25">
      <c r="A180" s="67" t="s">
        <v>1416</v>
      </c>
      <c r="B180" s="41" t="s">
        <v>516</v>
      </c>
      <c r="C180" s="2" t="s">
        <v>300</v>
      </c>
      <c r="D180" s="22" t="s">
        <v>8</v>
      </c>
      <c r="E180" s="84">
        <v>399089</v>
      </c>
      <c r="F180" s="21">
        <v>0</v>
      </c>
      <c r="G180" s="28">
        <f t="shared" si="17"/>
        <v>0</v>
      </c>
      <c r="H180" s="432"/>
      <c r="I180" s="245"/>
    </row>
    <row r="181" spans="1:9" s="333" customFormat="1" ht="41.25" customHeight="1" x14ac:dyDescent="0.25">
      <c r="A181" s="67" t="s">
        <v>1416</v>
      </c>
      <c r="B181" s="41" t="s">
        <v>517</v>
      </c>
      <c r="C181" s="2" t="s">
        <v>301</v>
      </c>
      <c r="D181" s="22" t="s">
        <v>8</v>
      </c>
      <c r="E181" s="84">
        <v>360894</v>
      </c>
      <c r="F181" s="21">
        <v>0</v>
      </c>
      <c r="G181" s="28">
        <f t="shared" si="17"/>
        <v>0</v>
      </c>
      <c r="H181" s="432"/>
      <c r="I181" s="245"/>
    </row>
    <row r="182" spans="1:9" s="333" customFormat="1" ht="41.25" customHeight="1" x14ac:dyDescent="0.25">
      <c r="A182" s="67" t="s">
        <v>1416</v>
      </c>
      <c r="B182" s="41" t="s">
        <v>518</v>
      </c>
      <c r="C182" s="2" t="s">
        <v>313</v>
      </c>
      <c r="D182" s="22" t="s">
        <v>10</v>
      </c>
      <c r="E182" s="84">
        <v>31603</v>
      </c>
      <c r="F182" s="21">
        <v>0</v>
      </c>
      <c r="G182" s="28">
        <f t="shared" si="17"/>
        <v>0</v>
      </c>
      <c r="H182" s="432"/>
      <c r="I182" s="245"/>
    </row>
    <row r="183" spans="1:9" s="333" customFormat="1" ht="41.25" customHeight="1" x14ac:dyDescent="0.25">
      <c r="A183" s="67" t="s">
        <v>1416</v>
      </c>
      <c r="B183" s="41" t="s">
        <v>519</v>
      </c>
      <c r="C183" s="2" t="s">
        <v>302</v>
      </c>
      <c r="D183" s="22" t="s">
        <v>8</v>
      </c>
      <c r="E183" s="84">
        <v>358798</v>
      </c>
      <c r="F183" s="21">
        <v>0</v>
      </c>
      <c r="G183" s="28">
        <f t="shared" si="17"/>
        <v>0</v>
      </c>
      <c r="H183" s="432"/>
      <c r="I183" s="245"/>
    </row>
    <row r="184" spans="1:9" s="333" customFormat="1" ht="41.25" customHeight="1" x14ac:dyDescent="0.25">
      <c r="A184" s="67" t="s">
        <v>1416</v>
      </c>
      <c r="B184" s="41" t="s">
        <v>520</v>
      </c>
      <c r="C184" s="2" t="s">
        <v>314</v>
      </c>
      <c r="D184" s="22" t="s">
        <v>8</v>
      </c>
      <c r="E184" s="84">
        <v>357148</v>
      </c>
      <c r="F184" s="21">
        <v>0</v>
      </c>
      <c r="G184" s="28">
        <f t="shared" si="17"/>
        <v>0</v>
      </c>
      <c r="H184" s="432"/>
      <c r="I184" s="245"/>
    </row>
    <row r="185" spans="1:9" s="333" customFormat="1" ht="41.25" customHeight="1" x14ac:dyDescent="0.25">
      <c r="A185" s="67" t="s">
        <v>1416</v>
      </c>
      <c r="B185" s="41" t="s">
        <v>1419</v>
      </c>
      <c r="C185" s="2" t="s">
        <v>315</v>
      </c>
      <c r="D185" s="22" t="s">
        <v>10</v>
      </c>
      <c r="E185" s="84">
        <v>31603</v>
      </c>
      <c r="F185" s="21">
        <v>0</v>
      </c>
      <c r="G185" s="28">
        <f t="shared" si="17"/>
        <v>0</v>
      </c>
      <c r="H185" s="432"/>
      <c r="I185" s="245"/>
    </row>
    <row r="186" spans="1:9" s="333" customFormat="1" ht="41.25" customHeight="1" x14ac:dyDescent="0.25">
      <c r="A186" s="67" t="s">
        <v>1416</v>
      </c>
      <c r="B186" s="41" t="s">
        <v>1420</v>
      </c>
      <c r="C186" s="2" t="s">
        <v>303</v>
      </c>
      <c r="D186" s="22" t="s">
        <v>8</v>
      </c>
      <c r="E186" s="84">
        <v>356411</v>
      </c>
      <c r="F186" s="21">
        <v>0</v>
      </c>
      <c r="G186" s="28">
        <f t="shared" si="17"/>
        <v>0</v>
      </c>
      <c r="H186" s="432"/>
      <c r="I186" s="245"/>
    </row>
    <row r="187" spans="1:9" s="333" customFormat="1" ht="41.25" customHeight="1" x14ac:dyDescent="0.25">
      <c r="A187" s="67" t="s">
        <v>1416</v>
      </c>
      <c r="B187" s="41" t="s">
        <v>1421</v>
      </c>
      <c r="C187" s="2" t="s">
        <v>316</v>
      </c>
      <c r="D187" s="22" t="s">
        <v>8</v>
      </c>
      <c r="E187" s="84">
        <v>355305</v>
      </c>
      <c r="F187" s="21">
        <v>0</v>
      </c>
      <c r="G187" s="28">
        <f t="shared" si="17"/>
        <v>0</v>
      </c>
      <c r="H187" s="432"/>
      <c r="I187" s="245"/>
    </row>
    <row r="188" spans="1:9" s="333" customFormat="1" ht="41.25" customHeight="1" x14ac:dyDescent="0.25">
      <c r="A188" s="67" t="s">
        <v>1416</v>
      </c>
      <c r="B188" s="41" t="s">
        <v>1422</v>
      </c>
      <c r="C188" s="2" t="s">
        <v>317</v>
      </c>
      <c r="D188" s="22" t="s">
        <v>10</v>
      </c>
      <c r="E188" s="84">
        <v>31603</v>
      </c>
      <c r="F188" s="21">
        <v>0</v>
      </c>
      <c r="G188" s="28">
        <f t="shared" si="17"/>
        <v>0</v>
      </c>
      <c r="H188" s="432"/>
      <c r="I188" s="245"/>
    </row>
    <row r="189" spans="1:9" s="333" customFormat="1" ht="41.25" customHeight="1" x14ac:dyDescent="0.25">
      <c r="A189" s="67" t="s">
        <v>1416</v>
      </c>
      <c r="B189" s="41" t="s">
        <v>1423</v>
      </c>
      <c r="C189" s="2" t="s">
        <v>304</v>
      </c>
      <c r="D189" s="22" t="s">
        <v>8</v>
      </c>
      <c r="E189" s="84">
        <v>354811</v>
      </c>
      <c r="F189" s="21">
        <v>0</v>
      </c>
      <c r="G189" s="28">
        <f t="shared" si="17"/>
        <v>0</v>
      </c>
      <c r="H189" s="432"/>
      <c r="I189" s="245"/>
    </row>
    <row r="190" spans="1:9" s="333" customFormat="1" ht="41.25" customHeight="1" x14ac:dyDescent="0.25">
      <c r="A190" s="67" t="s">
        <v>1416</v>
      </c>
      <c r="B190" s="41" t="s">
        <v>1424</v>
      </c>
      <c r="C190" s="2" t="s">
        <v>305</v>
      </c>
      <c r="D190" s="22" t="s">
        <v>10</v>
      </c>
      <c r="E190" s="84">
        <v>7499</v>
      </c>
      <c r="F190" s="21">
        <v>0</v>
      </c>
      <c r="G190" s="28">
        <f t="shared" si="17"/>
        <v>0</v>
      </c>
      <c r="H190" s="432"/>
      <c r="I190" s="245"/>
    </row>
    <row r="191" spans="1:9" s="333" customFormat="1" ht="41.25" customHeight="1" x14ac:dyDescent="0.25">
      <c r="A191" s="67" t="s">
        <v>1416</v>
      </c>
      <c r="B191" s="41" t="s">
        <v>1425</v>
      </c>
      <c r="C191" s="2" t="s">
        <v>306</v>
      </c>
      <c r="D191" s="22" t="s">
        <v>9</v>
      </c>
      <c r="E191" s="84">
        <v>21692</v>
      </c>
      <c r="F191" s="21">
        <v>0</v>
      </c>
      <c r="G191" s="28">
        <f t="shared" si="17"/>
        <v>0</v>
      </c>
      <c r="H191" s="432"/>
      <c r="I191" s="245"/>
    </row>
    <row r="192" spans="1:9" s="333" customFormat="1" ht="41.25" customHeight="1" x14ac:dyDescent="0.25">
      <c r="A192" s="67" t="s">
        <v>1416</v>
      </c>
      <c r="B192" s="41" t="s">
        <v>1426</v>
      </c>
      <c r="C192" s="2" t="s">
        <v>307</v>
      </c>
      <c r="D192" s="22" t="s">
        <v>8</v>
      </c>
      <c r="E192" s="84">
        <v>38390</v>
      </c>
      <c r="F192" s="21">
        <v>0</v>
      </c>
      <c r="G192" s="28">
        <f t="shared" si="17"/>
        <v>0</v>
      </c>
      <c r="H192" s="432"/>
      <c r="I192" s="245"/>
    </row>
    <row r="193" spans="1:9" s="333" customFormat="1" ht="45" x14ac:dyDescent="0.25">
      <c r="A193" s="67" t="s">
        <v>1416</v>
      </c>
      <c r="B193" s="41" t="s">
        <v>1427</v>
      </c>
      <c r="C193" s="78" t="s">
        <v>308</v>
      </c>
      <c r="D193" s="79" t="s">
        <v>8</v>
      </c>
      <c r="E193" s="175">
        <v>5124</v>
      </c>
      <c r="F193" s="58">
        <v>0</v>
      </c>
      <c r="G193" s="28">
        <f t="shared" si="17"/>
        <v>0</v>
      </c>
      <c r="H193" s="432"/>
      <c r="I193" s="245"/>
    </row>
    <row r="194" spans="1:9" s="333" customFormat="1" ht="45" x14ac:dyDescent="0.25">
      <c r="A194" s="67" t="s">
        <v>1416</v>
      </c>
      <c r="B194" s="41" t="s">
        <v>1428</v>
      </c>
      <c r="C194" s="2" t="s">
        <v>309</v>
      </c>
      <c r="D194" s="22" t="s">
        <v>10</v>
      </c>
      <c r="E194" s="84">
        <v>5509</v>
      </c>
      <c r="F194" s="119">
        <v>0</v>
      </c>
      <c r="G194" s="28">
        <f t="shared" si="17"/>
        <v>0</v>
      </c>
      <c r="H194" s="432"/>
      <c r="I194" s="245"/>
    </row>
    <row r="195" spans="1:9" s="333" customFormat="1" ht="45" x14ac:dyDescent="0.25">
      <c r="A195" s="67" t="s">
        <v>1416</v>
      </c>
      <c r="B195" s="41" t="s">
        <v>1429</v>
      </c>
      <c r="C195" s="63" t="s">
        <v>310</v>
      </c>
      <c r="D195" s="64" t="s">
        <v>10</v>
      </c>
      <c r="E195" s="83">
        <v>5509</v>
      </c>
      <c r="F195" s="58">
        <v>0</v>
      </c>
      <c r="G195" s="59">
        <f t="shared" si="17"/>
        <v>0</v>
      </c>
      <c r="H195" s="432"/>
      <c r="I195" s="245"/>
    </row>
    <row r="196" spans="1:9" s="333" customFormat="1" ht="45.75" thickBot="1" x14ac:dyDescent="0.3">
      <c r="A196" s="56" t="s">
        <v>1416</v>
      </c>
      <c r="B196" s="57" t="s">
        <v>1430</v>
      </c>
      <c r="C196" s="50" t="s">
        <v>311</v>
      </c>
      <c r="D196" s="51" t="s">
        <v>8</v>
      </c>
      <c r="E196" s="85">
        <v>5509</v>
      </c>
      <c r="F196" s="60">
        <v>0</v>
      </c>
      <c r="G196" s="53">
        <f t="shared" si="17"/>
        <v>0</v>
      </c>
      <c r="H196" s="432"/>
      <c r="I196" s="245"/>
    </row>
    <row r="197" spans="1:9" s="333" customFormat="1" ht="45" x14ac:dyDescent="0.25">
      <c r="A197" s="67" t="s">
        <v>1417</v>
      </c>
      <c r="B197" s="75" t="s">
        <v>514</v>
      </c>
      <c r="C197" s="24" t="s">
        <v>299</v>
      </c>
      <c r="D197" s="22" t="s">
        <v>8</v>
      </c>
      <c r="E197" s="84">
        <v>522190</v>
      </c>
      <c r="F197" s="120">
        <v>4.95</v>
      </c>
      <c r="G197" s="59">
        <f t="shared" si="17"/>
        <v>2584840.5</v>
      </c>
      <c r="H197" s="432"/>
      <c r="I197" s="245"/>
    </row>
    <row r="198" spans="1:9" s="333" customFormat="1" ht="45" x14ac:dyDescent="0.25">
      <c r="A198" s="67" t="s">
        <v>1417</v>
      </c>
      <c r="B198" s="200" t="s">
        <v>515</v>
      </c>
      <c r="C198" s="2" t="s">
        <v>689</v>
      </c>
      <c r="D198" s="22" t="s">
        <v>9</v>
      </c>
      <c r="E198" s="84">
        <v>199090</v>
      </c>
      <c r="F198" s="121">
        <v>21.56</v>
      </c>
      <c r="G198" s="28">
        <f t="shared" si="17"/>
        <v>4292380.4000000004</v>
      </c>
      <c r="H198" s="432"/>
      <c r="I198" s="245"/>
    </row>
    <row r="199" spans="1:9" s="333" customFormat="1" ht="45" x14ac:dyDescent="0.25">
      <c r="A199" s="67" t="s">
        <v>1417</v>
      </c>
      <c r="B199" s="200" t="s">
        <v>516</v>
      </c>
      <c r="C199" s="2" t="s">
        <v>312</v>
      </c>
      <c r="D199" s="22" t="s">
        <v>8</v>
      </c>
      <c r="E199" s="84">
        <v>395658</v>
      </c>
      <c r="F199" s="121">
        <v>14.16</v>
      </c>
      <c r="G199" s="28">
        <f t="shared" si="17"/>
        <v>5602517.2800000003</v>
      </c>
      <c r="H199" s="432"/>
      <c r="I199" s="245"/>
    </row>
    <row r="200" spans="1:9" s="333" customFormat="1" ht="45" x14ac:dyDescent="0.25">
      <c r="A200" s="67" t="s">
        <v>1417</v>
      </c>
      <c r="B200" s="200" t="s">
        <v>517</v>
      </c>
      <c r="C200" s="2" t="s">
        <v>301</v>
      </c>
      <c r="D200" s="22" t="s">
        <v>8</v>
      </c>
      <c r="E200" s="84">
        <v>360894</v>
      </c>
      <c r="F200" s="121">
        <v>24.82</v>
      </c>
      <c r="G200" s="28">
        <f t="shared" ref="G200:G201" si="18">ROUND((E200*F200),2)</f>
        <v>8957389.0800000001</v>
      </c>
      <c r="H200" s="432"/>
      <c r="I200" s="245"/>
    </row>
    <row r="201" spans="1:9" s="333" customFormat="1" ht="45" x14ac:dyDescent="0.25">
      <c r="A201" s="67" t="s">
        <v>1417</v>
      </c>
      <c r="B201" s="200" t="s">
        <v>518</v>
      </c>
      <c r="C201" s="2" t="s">
        <v>313</v>
      </c>
      <c r="D201" s="22" t="s">
        <v>10</v>
      </c>
      <c r="E201" s="84">
        <v>31603</v>
      </c>
      <c r="F201" s="121">
        <v>1.39</v>
      </c>
      <c r="G201" s="28">
        <f t="shared" si="18"/>
        <v>43928.17</v>
      </c>
      <c r="H201" s="432"/>
      <c r="I201" s="245"/>
    </row>
    <row r="202" spans="1:9" s="333" customFormat="1" ht="45" x14ac:dyDescent="0.25">
      <c r="A202" s="67" t="s">
        <v>1417</v>
      </c>
      <c r="B202" s="200" t="s">
        <v>519</v>
      </c>
      <c r="C202" s="2" t="s">
        <v>302</v>
      </c>
      <c r="D202" s="22" t="s">
        <v>8</v>
      </c>
      <c r="E202" s="84">
        <v>358798</v>
      </c>
      <c r="F202" s="121">
        <v>0.38</v>
      </c>
      <c r="G202" s="28">
        <f t="shared" ref="G202:G215" si="19">ROUND((E202*F202),2)</f>
        <v>136343.24</v>
      </c>
      <c r="H202" s="432"/>
      <c r="I202" s="245"/>
    </row>
    <row r="203" spans="1:9" s="333" customFormat="1" ht="45" x14ac:dyDescent="0.25">
      <c r="A203" s="67" t="s">
        <v>1417</v>
      </c>
      <c r="B203" s="200" t="s">
        <v>520</v>
      </c>
      <c r="C203" s="2" t="s">
        <v>314</v>
      </c>
      <c r="D203" s="22" t="s">
        <v>8</v>
      </c>
      <c r="E203" s="84">
        <v>357148</v>
      </c>
      <c r="F203" s="121">
        <v>19.12</v>
      </c>
      <c r="G203" s="28">
        <f t="shared" si="19"/>
        <v>6828669.7599999998</v>
      </c>
      <c r="H203" s="432"/>
      <c r="I203" s="245"/>
    </row>
    <row r="204" spans="1:9" s="333" customFormat="1" ht="45" x14ac:dyDescent="0.25">
      <c r="A204" s="67" t="s">
        <v>1417</v>
      </c>
      <c r="B204" s="200" t="s">
        <v>1419</v>
      </c>
      <c r="C204" s="2" t="s">
        <v>315</v>
      </c>
      <c r="D204" s="22" t="s">
        <v>10</v>
      </c>
      <c r="E204" s="84">
        <v>31603</v>
      </c>
      <c r="F204" s="121">
        <v>0.86</v>
      </c>
      <c r="G204" s="28">
        <f t="shared" si="19"/>
        <v>27178.58</v>
      </c>
      <c r="H204" s="432"/>
      <c r="I204" s="245"/>
    </row>
    <row r="205" spans="1:9" s="333" customFormat="1" ht="45" x14ac:dyDescent="0.25">
      <c r="A205" s="67" t="s">
        <v>1417</v>
      </c>
      <c r="B205" s="200" t="s">
        <v>1420</v>
      </c>
      <c r="C205" s="2" t="s">
        <v>303</v>
      </c>
      <c r="D205" s="22" t="s">
        <v>8</v>
      </c>
      <c r="E205" s="84">
        <v>356411</v>
      </c>
      <c r="F205" s="121">
        <v>0.38</v>
      </c>
      <c r="G205" s="28">
        <f t="shared" si="19"/>
        <v>135436.18</v>
      </c>
      <c r="H205" s="432"/>
      <c r="I205" s="245"/>
    </row>
    <row r="206" spans="1:9" s="333" customFormat="1" ht="45" x14ac:dyDescent="0.25">
      <c r="A206" s="67" t="s">
        <v>1417</v>
      </c>
      <c r="B206" s="200" t="s">
        <v>1421</v>
      </c>
      <c r="C206" s="2" t="s">
        <v>316</v>
      </c>
      <c r="D206" s="22" t="s">
        <v>8</v>
      </c>
      <c r="E206" s="84">
        <v>355305</v>
      </c>
      <c r="F206" s="121">
        <v>10.48</v>
      </c>
      <c r="G206" s="28">
        <f t="shared" si="19"/>
        <v>3723596.4</v>
      </c>
      <c r="H206" s="432"/>
      <c r="I206" s="245"/>
    </row>
    <row r="207" spans="1:9" s="333" customFormat="1" ht="45" x14ac:dyDescent="0.25">
      <c r="A207" s="67" t="s">
        <v>1417</v>
      </c>
      <c r="B207" s="200" t="s">
        <v>1422</v>
      </c>
      <c r="C207" s="2" t="s">
        <v>317</v>
      </c>
      <c r="D207" s="22" t="s">
        <v>10</v>
      </c>
      <c r="E207" s="84">
        <v>31603</v>
      </c>
      <c r="F207" s="121">
        <v>0.42</v>
      </c>
      <c r="G207" s="28">
        <f t="shared" si="19"/>
        <v>13273.26</v>
      </c>
      <c r="H207" s="432"/>
      <c r="I207" s="245"/>
    </row>
    <row r="208" spans="1:9" s="333" customFormat="1" ht="47.25" customHeight="1" x14ac:dyDescent="0.25">
      <c r="A208" s="67" t="s">
        <v>1417</v>
      </c>
      <c r="B208" s="200" t="s">
        <v>1423</v>
      </c>
      <c r="C208" s="2" t="s">
        <v>304</v>
      </c>
      <c r="D208" s="22" t="s">
        <v>8</v>
      </c>
      <c r="E208" s="84">
        <v>354811</v>
      </c>
      <c r="F208" s="121">
        <v>0.22</v>
      </c>
      <c r="G208" s="28">
        <f t="shared" si="19"/>
        <v>78058.42</v>
      </c>
      <c r="H208" s="432"/>
      <c r="I208" s="245"/>
    </row>
    <row r="209" spans="1:9" s="333" customFormat="1" ht="45" x14ac:dyDescent="0.25">
      <c r="A209" s="67" t="s">
        <v>1417</v>
      </c>
      <c r="B209" s="200" t="s">
        <v>1424</v>
      </c>
      <c r="C209" s="2" t="s">
        <v>305</v>
      </c>
      <c r="D209" s="22" t="s">
        <v>10</v>
      </c>
      <c r="E209" s="84">
        <v>7499</v>
      </c>
      <c r="F209" s="120">
        <v>1.25</v>
      </c>
      <c r="G209" s="28">
        <f t="shared" si="19"/>
        <v>9373.75</v>
      </c>
      <c r="H209" s="432"/>
      <c r="I209" s="336"/>
    </row>
    <row r="210" spans="1:9" s="333" customFormat="1" ht="45" x14ac:dyDescent="0.25">
      <c r="A210" s="67" t="s">
        <v>1417</v>
      </c>
      <c r="B210" s="200" t="s">
        <v>1425</v>
      </c>
      <c r="C210" s="2" t="s">
        <v>306</v>
      </c>
      <c r="D210" s="22" t="s">
        <v>9</v>
      </c>
      <c r="E210" s="84">
        <v>21692</v>
      </c>
      <c r="F210" s="120">
        <v>15.46</v>
      </c>
      <c r="G210" s="28">
        <f t="shared" si="19"/>
        <v>335358.32</v>
      </c>
      <c r="H210" s="432"/>
      <c r="I210" s="336"/>
    </row>
    <row r="211" spans="1:9" s="333" customFormat="1" ht="45" x14ac:dyDescent="0.25">
      <c r="A211" s="67" t="s">
        <v>1417</v>
      </c>
      <c r="B211" s="200" t="s">
        <v>1426</v>
      </c>
      <c r="C211" s="2" t="s">
        <v>307</v>
      </c>
      <c r="D211" s="22" t="s">
        <v>8</v>
      </c>
      <c r="E211" s="84">
        <v>38390</v>
      </c>
      <c r="F211" s="120">
        <v>6.49</v>
      </c>
      <c r="G211" s="28">
        <f t="shared" si="19"/>
        <v>249151.1</v>
      </c>
      <c r="H211" s="432"/>
      <c r="I211" s="336"/>
    </row>
    <row r="212" spans="1:9" s="333" customFormat="1" ht="45" x14ac:dyDescent="0.25">
      <c r="A212" s="67" t="s">
        <v>1417</v>
      </c>
      <c r="B212" s="200" t="s">
        <v>1427</v>
      </c>
      <c r="C212" s="2" t="s">
        <v>308</v>
      </c>
      <c r="D212" s="22" t="s">
        <v>8</v>
      </c>
      <c r="E212" s="84">
        <v>5124</v>
      </c>
      <c r="F212" s="120">
        <v>11.82</v>
      </c>
      <c r="G212" s="28">
        <f t="shared" si="19"/>
        <v>60565.68</v>
      </c>
      <c r="H212" s="432"/>
      <c r="I212" s="336"/>
    </row>
    <row r="213" spans="1:9" s="333" customFormat="1" ht="45" x14ac:dyDescent="0.25">
      <c r="A213" s="67" t="s">
        <v>1417</v>
      </c>
      <c r="B213" s="200" t="s">
        <v>1428</v>
      </c>
      <c r="C213" s="2" t="s">
        <v>309</v>
      </c>
      <c r="D213" s="22" t="s">
        <v>10</v>
      </c>
      <c r="E213" s="84">
        <v>5509</v>
      </c>
      <c r="F213" s="120">
        <v>1.25</v>
      </c>
      <c r="G213" s="28">
        <f t="shared" si="19"/>
        <v>6886.25</v>
      </c>
      <c r="H213" s="432"/>
      <c r="I213" s="336"/>
    </row>
    <row r="214" spans="1:9" s="333" customFormat="1" ht="45.75" thickBot="1" x14ac:dyDescent="0.3">
      <c r="A214" s="67" t="s">
        <v>1417</v>
      </c>
      <c r="B214" s="200" t="s">
        <v>1429</v>
      </c>
      <c r="C214" s="2" t="s">
        <v>310</v>
      </c>
      <c r="D214" s="22" t="s">
        <v>10</v>
      </c>
      <c r="E214" s="84">
        <v>5509</v>
      </c>
      <c r="F214" s="120">
        <v>1.99</v>
      </c>
      <c r="G214" s="28">
        <f t="shared" si="19"/>
        <v>10962.91</v>
      </c>
      <c r="H214" s="433"/>
      <c r="I214" s="336"/>
    </row>
    <row r="215" spans="1:9" s="333" customFormat="1" ht="45.75" thickBot="1" x14ac:dyDescent="0.3">
      <c r="A215" s="67" t="s">
        <v>1417</v>
      </c>
      <c r="B215" s="200" t="s">
        <v>1430</v>
      </c>
      <c r="C215" s="50" t="s">
        <v>311</v>
      </c>
      <c r="D215" s="51" t="s">
        <v>8</v>
      </c>
      <c r="E215" s="85">
        <v>5509</v>
      </c>
      <c r="F215" s="122">
        <v>12.87</v>
      </c>
      <c r="G215" s="53">
        <f t="shared" si="19"/>
        <v>70900.83</v>
      </c>
      <c r="H215" s="331" t="s">
        <v>513</v>
      </c>
      <c r="I215" s="339">
        <f>ROUND(SUM(G178:G215),2)</f>
        <v>33166810.109999999</v>
      </c>
    </row>
    <row r="216" spans="1:9" s="333" customFormat="1" ht="32.25" customHeight="1" x14ac:dyDescent="0.25">
      <c r="A216" s="42" t="s">
        <v>1418</v>
      </c>
      <c r="B216" s="202" t="s">
        <v>522</v>
      </c>
      <c r="C216" s="63" t="s">
        <v>1431</v>
      </c>
      <c r="D216" s="64" t="s">
        <v>18</v>
      </c>
      <c r="E216" s="83">
        <v>1</v>
      </c>
      <c r="F216" s="58">
        <v>264.2</v>
      </c>
      <c r="G216" s="59">
        <f t="shared" ref="G216:G265" si="20">ROUND((E216*F216),2)</f>
        <v>264.2</v>
      </c>
      <c r="H216" s="245"/>
      <c r="I216" s="245"/>
    </row>
    <row r="217" spans="1:9" s="333" customFormat="1" ht="32.25" customHeight="1" x14ac:dyDescent="0.25">
      <c r="A217" s="43" t="s">
        <v>1418</v>
      </c>
      <c r="B217" s="75" t="s">
        <v>523</v>
      </c>
      <c r="C217" s="63" t="s">
        <v>1432</v>
      </c>
      <c r="D217" s="64" t="s">
        <v>18</v>
      </c>
      <c r="E217" s="83">
        <v>3</v>
      </c>
      <c r="F217" s="58">
        <v>307.97000000000003</v>
      </c>
      <c r="G217" s="59">
        <f t="shared" si="20"/>
        <v>923.91</v>
      </c>
      <c r="H217" s="245"/>
      <c r="I217" s="245"/>
    </row>
    <row r="218" spans="1:9" s="333" customFormat="1" ht="32.25" customHeight="1" x14ac:dyDescent="0.25">
      <c r="A218" s="43" t="s">
        <v>1418</v>
      </c>
      <c r="B218" s="75" t="s">
        <v>524</v>
      </c>
      <c r="C218" s="63" t="s">
        <v>321</v>
      </c>
      <c r="D218" s="64" t="s">
        <v>18</v>
      </c>
      <c r="E218" s="83">
        <v>45</v>
      </c>
      <c r="F218" s="58">
        <v>151.41</v>
      </c>
      <c r="G218" s="28">
        <f t="shared" si="20"/>
        <v>6813.45</v>
      </c>
      <c r="H218" s="245"/>
      <c r="I218" s="245"/>
    </row>
    <row r="219" spans="1:9" s="333" customFormat="1" ht="32.25" customHeight="1" x14ac:dyDescent="0.25">
      <c r="A219" s="43" t="s">
        <v>1418</v>
      </c>
      <c r="B219" s="75" t="s">
        <v>525</v>
      </c>
      <c r="C219" s="2" t="s">
        <v>1622</v>
      </c>
      <c r="D219" s="64" t="s">
        <v>18</v>
      </c>
      <c r="E219" s="84">
        <v>9</v>
      </c>
      <c r="F219" s="21">
        <v>372.24</v>
      </c>
      <c r="G219" s="28">
        <f t="shared" si="20"/>
        <v>3350.16</v>
      </c>
      <c r="H219" s="245"/>
      <c r="I219" s="245"/>
    </row>
    <row r="220" spans="1:9" s="333" customFormat="1" ht="32.25" customHeight="1" x14ac:dyDescent="0.25">
      <c r="A220" s="43" t="s">
        <v>1418</v>
      </c>
      <c r="B220" s="75" t="s">
        <v>526</v>
      </c>
      <c r="C220" s="2" t="s">
        <v>1623</v>
      </c>
      <c r="D220" s="64" t="s">
        <v>18</v>
      </c>
      <c r="E220" s="84">
        <v>5</v>
      </c>
      <c r="F220" s="21">
        <v>597.29999999999995</v>
      </c>
      <c r="G220" s="28">
        <f t="shared" si="20"/>
        <v>2986.5</v>
      </c>
      <c r="H220" s="245"/>
      <c r="I220" s="245"/>
    </row>
    <row r="221" spans="1:9" s="333" customFormat="1" ht="32.25" customHeight="1" x14ac:dyDescent="0.25">
      <c r="A221" s="43" t="s">
        <v>1418</v>
      </c>
      <c r="B221" s="75" t="s">
        <v>527</v>
      </c>
      <c r="C221" s="2" t="s">
        <v>1624</v>
      </c>
      <c r="D221" s="22" t="s">
        <v>18</v>
      </c>
      <c r="E221" s="84">
        <v>2</v>
      </c>
      <c r="F221" s="21">
        <v>1147.32</v>
      </c>
      <c r="G221" s="28">
        <f t="shared" ref="G221:G264" si="21">ROUND((E221*F221),2)</f>
        <v>2294.64</v>
      </c>
      <c r="H221" s="245"/>
      <c r="I221" s="245"/>
    </row>
    <row r="222" spans="1:9" s="333" customFormat="1" ht="32.25" customHeight="1" x14ac:dyDescent="0.25">
      <c r="A222" s="43" t="s">
        <v>1418</v>
      </c>
      <c r="B222" s="75" t="s">
        <v>528</v>
      </c>
      <c r="C222" s="63" t="s">
        <v>1625</v>
      </c>
      <c r="D222" s="64" t="s">
        <v>18</v>
      </c>
      <c r="E222" s="83">
        <v>4</v>
      </c>
      <c r="F222" s="58">
        <v>2837.75</v>
      </c>
      <c r="G222" s="28">
        <f t="shared" si="21"/>
        <v>11351</v>
      </c>
      <c r="H222" s="245"/>
      <c r="I222" s="245"/>
    </row>
    <row r="223" spans="1:9" s="333" customFormat="1" ht="32.25" customHeight="1" x14ac:dyDescent="0.25">
      <c r="A223" s="43" t="s">
        <v>1418</v>
      </c>
      <c r="B223" s="75" t="s">
        <v>529</v>
      </c>
      <c r="C223" s="63" t="s">
        <v>322</v>
      </c>
      <c r="D223" s="64" t="s">
        <v>18</v>
      </c>
      <c r="E223" s="83">
        <v>89</v>
      </c>
      <c r="F223" s="58">
        <v>70.040000000000006</v>
      </c>
      <c r="G223" s="28">
        <f t="shared" si="21"/>
        <v>6233.56</v>
      </c>
      <c r="H223" s="245"/>
      <c r="I223" s="245"/>
    </row>
    <row r="224" spans="1:9" s="333" customFormat="1" ht="32.25" customHeight="1" x14ac:dyDescent="0.25">
      <c r="A224" s="43" t="s">
        <v>1418</v>
      </c>
      <c r="B224" s="75" t="s">
        <v>530</v>
      </c>
      <c r="C224" s="63" t="s">
        <v>354</v>
      </c>
      <c r="D224" s="64" t="s">
        <v>18</v>
      </c>
      <c r="E224" s="83">
        <v>18</v>
      </c>
      <c r="F224" s="58">
        <v>458.97</v>
      </c>
      <c r="G224" s="28">
        <f t="shared" si="21"/>
        <v>8261.4599999999991</v>
      </c>
      <c r="H224" s="245"/>
      <c r="I224" s="245"/>
    </row>
    <row r="225" spans="1:9" s="333" customFormat="1" ht="32.25" customHeight="1" x14ac:dyDescent="0.25">
      <c r="A225" s="43" t="s">
        <v>1418</v>
      </c>
      <c r="B225" s="75" t="s">
        <v>531</v>
      </c>
      <c r="C225" s="63" t="s">
        <v>690</v>
      </c>
      <c r="D225" s="64" t="s">
        <v>18</v>
      </c>
      <c r="E225" s="83">
        <v>2</v>
      </c>
      <c r="F225" s="58">
        <v>963.87</v>
      </c>
      <c r="G225" s="28">
        <f t="shared" si="21"/>
        <v>1927.74</v>
      </c>
      <c r="H225" s="245"/>
      <c r="I225" s="245"/>
    </row>
    <row r="226" spans="1:9" s="333" customFormat="1" ht="32.25" customHeight="1" x14ac:dyDescent="0.25">
      <c r="A226" s="43" t="s">
        <v>1418</v>
      </c>
      <c r="B226" s="75" t="s">
        <v>532</v>
      </c>
      <c r="C226" s="63" t="s">
        <v>323</v>
      </c>
      <c r="D226" s="64" t="s">
        <v>18</v>
      </c>
      <c r="E226" s="83">
        <v>4</v>
      </c>
      <c r="F226" s="58">
        <v>2896.77</v>
      </c>
      <c r="G226" s="28">
        <f t="shared" si="21"/>
        <v>11587.08</v>
      </c>
      <c r="H226" s="245"/>
      <c r="I226" s="245"/>
    </row>
    <row r="227" spans="1:9" s="333" customFormat="1" ht="32.25" customHeight="1" x14ac:dyDescent="0.25">
      <c r="A227" s="43" t="s">
        <v>1418</v>
      </c>
      <c r="B227" s="75" t="s">
        <v>533</v>
      </c>
      <c r="C227" s="63" t="s">
        <v>1433</v>
      </c>
      <c r="D227" s="64" t="s">
        <v>18</v>
      </c>
      <c r="E227" s="83">
        <v>6</v>
      </c>
      <c r="F227" s="58">
        <v>216.2</v>
      </c>
      <c r="G227" s="28">
        <f t="shared" si="21"/>
        <v>1297.2</v>
      </c>
      <c r="H227" s="245"/>
      <c r="I227" s="245"/>
    </row>
    <row r="228" spans="1:9" s="333" customFormat="1" ht="32.25" customHeight="1" x14ac:dyDescent="0.25">
      <c r="A228" s="43" t="s">
        <v>1418</v>
      </c>
      <c r="B228" s="75" t="s">
        <v>534</v>
      </c>
      <c r="C228" s="63" t="s">
        <v>1434</v>
      </c>
      <c r="D228" s="64" t="s">
        <v>18</v>
      </c>
      <c r="E228" s="83">
        <v>41</v>
      </c>
      <c r="F228" s="58">
        <v>910.42</v>
      </c>
      <c r="G228" s="28">
        <f t="shared" si="21"/>
        <v>37327.22</v>
      </c>
      <c r="H228" s="245"/>
      <c r="I228" s="245"/>
    </row>
    <row r="229" spans="1:9" s="333" customFormat="1" ht="32.25" customHeight="1" thickBot="1" x14ac:dyDescent="0.3">
      <c r="A229" s="56" t="s">
        <v>1418</v>
      </c>
      <c r="B229" s="51" t="s">
        <v>535</v>
      </c>
      <c r="C229" s="50" t="s">
        <v>347</v>
      </c>
      <c r="D229" s="51" t="s">
        <v>18</v>
      </c>
      <c r="E229" s="85">
        <v>8</v>
      </c>
      <c r="F229" s="60">
        <v>82.09</v>
      </c>
      <c r="G229" s="53">
        <f t="shared" si="21"/>
        <v>656.72</v>
      </c>
      <c r="H229" s="245"/>
      <c r="I229" s="245"/>
    </row>
    <row r="230" spans="1:9" s="333" customFormat="1" ht="32.25" customHeight="1" x14ac:dyDescent="0.25">
      <c r="A230" s="67" t="s">
        <v>1418</v>
      </c>
      <c r="B230" s="64" t="s">
        <v>536</v>
      </c>
      <c r="C230" s="63" t="s">
        <v>1435</v>
      </c>
      <c r="D230" s="64" t="s">
        <v>10</v>
      </c>
      <c r="E230" s="83">
        <v>136</v>
      </c>
      <c r="F230" s="58">
        <v>42.33</v>
      </c>
      <c r="G230" s="59">
        <f t="shared" si="21"/>
        <v>5756.88</v>
      </c>
      <c r="H230" s="245"/>
      <c r="I230" s="245"/>
    </row>
    <row r="231" spans="1:9" s="333" customFormat="1" ht="32.25" customHeight="1" x14ac:dyDescent="0.25">
      <c r="A231" s="43" t="s">
        <v>1418</v>
      </c>
      <c r="B231" s="22" t="s">
        <v>537</v>
      </c>
      <c r="C231" s="2" t="s">
        <v>324</v>
      </c>
      <c r="D231" s="22" t="s">
        <v>10</v>
      </c>
      <c r="E231" s="83">
        <v>3012</v>
      </c>
      <c r="F231" s="21">
        <v>35.020000000000003</v>
      </c>
      <c r="G231" s="28">
        <f t="shared" si="21"/>
        <v>105480.24</v>
      </c>
      <c r="H231" s="245"/>
      <c r="I231" s="245"/>
    </row>
    <row r="232" spans="1:9" s="333" customFormat="1" ht="32.25" customHeight="1" x14ac:dyDescent="0.25">
      <c r="A232" s="43" t="s">
        <v>1418</v>
      </c>
      <c r="B232" s="22" t="s">
        <v>538</v>
      </c>
      <c r="C232" s="2" t="s">
        <v>327</v>
      </c>
      <c r="D232" s="22" t="s">
        <v>10</v>
      </c>
      <c r="E232" s="83">
        <v>6262</v>
      </c>
      <c r="F232" s="21">
        <v>37.49</v>
      </c>
      <c r="G232" s="28">
        <f t="shared" si="21"/>
        <v>234762.38</v>
      </c>
      <c r="H232" s="245"/>
      <c r="I232" s="245"/>
    </row>
    <row r="233" spans="1:9" s="333" customFormat="1" ht="32.25" customHeight="1" x14ac:dyDescent="0.25">
      <c r="A233" s="43" t="s">
        <v>1418</v>
      </c>
      <c r="B233" s="22" t="s">
        <v>539</v>
      </c>
      <c r="C233" s="2" t="s">
        <v>371</v>
      </c>
      <c r="D233" s="22" t="s">
        <v>10</v>
      </c>
      <c r="E233" s="83">
        <v>308</v>
      </c>
      <c r="F233" s="21">
        <v>55</v>
      </c>
      <c r="G233" s="28">
        <f t="shared" si="21"/>
        <v>16940</v>
      </c>
      <c r="H233" s="245"/>
      <c r="I233" s="245"/>
    </row>
    <row r="234" spans="1:9" s="333" customFormat="1" ht="32.25" customHeight="1" x14ac:dyDescent="0.25">
      <c r="A234" s="43" t="s">
        <v>1418</v>
      </c>
      <c r="B234" s="22" t="s">
        <v>540</v>
      </c>
      <c r="C234" s="2" t="s">
        <v>393</v>
      </c>
      <c r="D234" s="22" t="s">
        <v>10</v>
      </c>
      <c r="E234" s="83">
        <v>1620</v>
      </c>
      <c r="F234" s="21">
        <v>88.07</v>
      </c>
      <c r="G234" s="28">
        <f t="shared" si="21"/>
        <v>142673.4</v>
      </c>
      <c r="H234" s="245"/>
      <c r="I234" s="245"/>
    </row>
    <row r="235" spans="1:9" s="333" customFormat="1" ht="32.25" customHeight="1" x14ac:dyDescent="0.25">
      <c r="A235" s="43" t="s">
        <v>1418</v>
      </c>
      <c r="B235" s="22" t="s">
        <v>1437</v>
      </c>
      <c r="C235" s="2" t="s">
        <v>325</v>
      </c>
      <c r="D235" s="22" t="s">
        <v>10</v>
      </c>
      <c r="E235" s="83">
        <v>948</v>
      </c>
      <c r="F235" s="21">
        <v>62.32</v>
      </c>
      <c r="G235" s="28">
        <f t="shared" si="21"/>
        <v>59079.360000000001</v>
      </c>
      <c r="H235" s="245"/>
      <c r="I235" s="245"/>
    </row>
    <row r="236" spans="1:9" s="333" customFormat="1" ht="32.25" customHeight="1" x14ac:dyDescent="0.25">
      <c r="A236" s="43" t="s">
        <v>1418</v>
      </c>
      <c r="B236" s="22" t="s">
        <v>1438</v>
      </c>
      <c r="C236" s="2" t="s">
        <v>326</v>
      </c>
      <c r="D236" s="22" t="s">
        <v>10</v>
      </c>
      <c r="E236" s="83">
        <v>45854</v>
      </c>
      <c r="F236" s="21">
        <v>57.47</v>
      </c>
      <c r="G236" s="28">
        <f t="shared" si="21"/>
        <v>2635229.38</v>
      </c>
      <c r="H236" s="245"/>
      <c r="I236" s="245"/>
    </row>
    <row r="237" spans="1:9" s="333" customFormat="1" ht="32.25" customHeight="1" x14ac:dyDescent="0.25">
      <c r="A237" s="43" t="s">
        <v>1418</v>
      </c>
      <c r="B237" s="22" t="s">
        <v>1439</v>
      </c>
      <c r="C237" s="2" t="s">
        <v>691</v>
      </c>
      <c r="D237" s="64" t="s">
        <v>10</v>
      </c>
      <c r="E237" s="83">
        <v>72</v>
      </c>
      <c r="F237" s="21">
        <v>53.35</v>
      </c>
      <c r="G237" s="28">
        <f t="shared" si="21"/>
        <v>3841.2</v>
      </c>
      <c r="H237" s="245"/>
      <c r="I237" s="245"/>
    </row>
    <row r="238" spans="1:9" s="333" customFormat="1" ht="32.25" customHeight="1" x14ac:dyDescent="0.25">
      <c r="A238" s="43" t="s">
        <v>1418</v>
      </c>
      <c r="B238" s="22" t="s">
        <v>1440</v>
      </c>
      <c r="C238" s="2" t="s">
        <v>1436</v>
      </c>
      <c r="D238" s="64" t="s">
        <v>10</v>
      </c>
      <c r="E238" s="83">
        <v>72</v>
      </c>
      <c r="F238" s="21">
        <v>64.790000000000006</v>
      </c>
      <c r="G238" s="28">
        <f t="shared" si="21"/>
        <v>4664.88</v>
      </c>
      <c r="H238" s="245"/>
      <c r="I238" s="245"/>
    </row>
    <row r="239" spans="1:9" s="333" customFormat="1" ht="32.25" customHeight="1" x14ac:dyDescent="0.25">
      <c r="A239" s="43" t="s">
        <v>1418</v>
      </c>
      <c r="B239" s="22" t="s">
        <v>1441</v>
      </c>
      <c r="C239" s="2" t="s">
        <v>692</v>
      </c>
      <c r="D239" s="64" t="s">
        <v>10</v>
      </c>
      <c r="E239" s="83">
        <v>240</v>
      </c>
      <c r="F239" s="21">
        <v>75.81</v>
      </c>
      <c r="G239" s="28">
        <f t="shared" si="21"/>
        <v>18194.400000000001</v>
      </c>
      <c r="H239" s="245"/>
      <c r="I239" s="245"/>
    </row>
    <row r="240" spans="1:9" s="333" customFormat="1" ht="32.25" customHeight="1" x14ac:dyDescent="0.25">
      <c r="A240" s="43" t="s">
        <v>1418</v>
      </c>
      <c r="B240" s="22" t="s">
        <v>1451</v>
      </c>
      <c r="C240" s="2" t="s">
        <v>328</v>
      </c>
      <c r="D240" s="64" t="s">
        <v>18</v>
      </c>
      <c r="E240" s="83">
        <v>2</v>
      </c>
      <c r="F240" s="21">
        <v>414.68</v>
      </c>
      <c r="G240" s="28">
        <f t="shared" si="21"/>
        <v>829.36</v>
      </c>
      <c r="H240" s="245"/>
      <c r="I240" s="245"/>
    </row>
    <row r="241" spans="1:9" s="333" customFormat="1" ht="32.25" customHeight="1" x14ac:dyDescent="0.25">
      <c r="A241" s="43" t="s">
        <v>1418</v>
      </c>
      <c r="B241" s="22" t="s">
        <v>1452</v>
      </c>
      <c r="C241" s="2" t="s">
        <v>693</v>
      </c>
      <c r="D241" s="64" t="s">
        <v>18</v>
      </c>
      <c r="E241" s="83">
        <v>1</v>
      </c>
      <c r="F241" s="21">
        <v>439.09</v>
      </c>
      <c r="G241" s="28">
        <f t="shared" si="21"/>
        <v>439.09</v>
      </c>
      <c r="H241" s="245"/>
      <c r="I241" s="245"/>
    </row>
    <row r="242" spans="1:9" s="333" customFormat="1" ht="32.25" customHeight="1" x14ac:dyDescent="0.25">
      <c r="A242" s="43" t="s">
        <v>1418</v>
      </c>
      <c r="B242" s="22" t="s">
        <v>1453</v>
      </c>
      <c r="C242" s="2" t="s">
        <v>1442</v>
      </c>
      <c r="D242" s="64" t="s">
        <v>18</v>
      </c>
      <c r="E242" s="83">
        <v>1</v>
      </c>
      <c r="F242" s="21">
        <v>439.09</v>
      </c>
      <c r="G242" s="28">
        <f t="shared" si="21"/>
        <v>439.09</v>
      </c>
      <c r="H242" s="245"/>
      <c r="I242" s="245"/>
    </row>
    <row r="243" spans="1:9" s="333" customFormat="1" ht="32.25" customHeight="1" x14ac:dyDescent="0.25">
      <c r="A243" s="43" t="s">
        <v>1418</v>
      </c>
      <c r="B243" s="22" t="s">
        <v>1454</v>
      </c>
      <c r="C243" s="2" t="s">
        <v>1443</v>
      </c>
      <c r="D243" s="64" t="s">
        <v>18</v>
      </c>
      <c r="E243" s="83">
        <v>2</v>
      </c>
      <c r="F243" s="21">
        <v>414.68</v>
      </c>
      <c r="G243" s="28">
        <f t="shared" si="21"/>
        <v>829.36</v>
      </c>
      <c r="H243" s="245"/>
      <c r="I243" s="245"/>
    </row>
    <row r="244" spans="1:9" s="333" customFormat="1" ht="32.25" customHeight="1" x14ac:dyDescent="0.25">
      <c r="A244" s="43" t="s">
        <v>1418</v>
      </c>
      <c r="B244" s="22" t="s">
        <v>1455</v>
      </c>
      <c r="C244" s="2" t="s">
        <v>1444</v>
      </c>
      <c r="D244" s="64" t="s">
        <v>18</v>
      </c>
      <c r="E244" s="83">
        <v>1</v>
      </c>
      <c r="F244" s="21">
        <v>475.86</v>
      </c>
      <c r="G244" s="28">
        <f t="shared" si="21"/>
        <v>475.86</v>
      </c>
      <c r="H244" s="245"/>
      <c r="I244" s="245"/>
    </row>
    <row r="245" spans="1:9" s="333" customFormat="1" ht="32.25" customHeight="1" x14ac:dyDescent="0.25">
      <c r="A245" s="43" t="s">
        <v>1418</v>
      </c>
      <c r="B245" s="22" t="s">
        <v>1456</v>
      </c>
      <c r="C245" s="2" t="s">
        <v>1445</v>
      </c>
      <c r="D245" s="64" t="s">
        <v>18</v>
      </c>
      <c r="E245" s="83">
        <v>7</v>
      </c>
      <c r="F245" s="21">
        <v>451.35</v>
      </c>
      <c r="G245" s="28">
        <f t="shared" si="21"/>
        <v>3159.45</v>
      </c>
      <c r="H245" s="245"/>
      <c r="I245" s="245"/>
    </row>
    <row r="246" spans="1:9" s="333" customFormat="1" ht="32.25" customHeight="1" x14ac:dyDescent="0.25">
      <c r="A246" s="43" t="s">
        <v>1418</v>
      </c>
      <c r="B246" s="22" t="s">
        <v>1457</v>
      </c>
      <c r="C246" s="2" t="s">
        <v>1446</v>
      </c>
      <c r="D246" s="64" t="s">
        <v>18</v>
      </c>
      <c r="E246" s="83">
        <v>1</v>
      </c>
      <c r="F246" s="21">
        <v>439.09</v>
      </c>
      <c r="G246" s="28">
        <f t="shared" si="21"/>
        <v>439.09</v>
      </c>
      <c r="H246" s="245"/>
      <c r="I246" s="245"/>
    </row>
    <row r="247" spans="1:9" s="333" customFormat="1" ht="32.25" customHeight="1" x14ac:dyDescent="0.25">
      <c r="A247" s="43" t="s">
        <v>1418</v>
      </c>
      <c r="B247" s="22" t="s">
        <v>1458</v>
      </c>
      <c r="C247" s="2" t="s">
        <v>329</v>
      </c>
      <c r="D247" s="64" t="s">
        <v>18</v>
      </c>
      <c r="E247" s="83">
        <v>1</v>
      </c>
      <c r="F247" s="21">
        <v>603.99</v>
      </c>
      <c r="G247" s="28">
        <f t="shared" si="21"/>
        <v>603.99</v>
      </c>
      <c r="H247" s="245"/>
      <c r="I247" s="245"/>
    </row>
    <row r="248" spans="1:9" s="333" customFormat="1" ht="32.25" customHeight="1" x14ac:dyDescent="0.25">
      <c r="A248" s="43" t="s">
        <v>1418</v>
      </c>
      <c r="B248" s="22" t="s">
        <v>1459</v>
      </c>
      <c r="C248" s="2" t="s">
        <v>1447</v>
      </c>
      <c r="D248" s="64" t="s">
        <v>18</v>
      </c>
      <c r="E248" s="83">
        <v>2</v>
      </c>
      <c r="F248" s="21">
        <v>726.36</v>
      </c>
      <c r="G248" s="28">
        <f t="shared" si="21"/>
        <v>1452.72</v>
      </c>
      <c r="H248" s="245"/>
      <c r="I248" s="245"/>
    </row>
    <row r="249" spans="1:9" s="333" customFormat="1" ht="32.25" customHeight="1" x14ac:dyDescent="0.25">
      <c r="A249" s="43" t="s">
        <v>1418</v>
      </c>
      <c r="B249" s="22" t="s">
        <v>1460</v>
      </c>
      <c r="C249" s="2" t="s">
        <v>1448</v>
      </c>
      <c r="D249" s="64" t="s">
        <v>18</v>
      </c>
      <c r="E249" s="83">
        <v>3</v>
      </c>
      <c r="F249" s="21">
        <v>701.95</v>
      </c>
      <c r="G249" s="28">
        <f t="shared" si="21"/>
        <v>2105.85</v>
      </c>
      <c r="H249" s="245"/>
      <c r="I249" s="245"/>
    </row>
    <row r="250" spans="1:9" s="333" customFormat="1" ht="32.25" customHeight="1" x14ac:dyDescent="0.25">
      <c r="A250" s="43" t="s">
        <v>1418</v>
      </c>
      <c r="B250" s="22" t="s">
        <v>1461</v>
      </c>
      <c r="C250" s="2" t="s">
        <v>1449</v>
      </c>
      <c r="D250" s="64" t="s">
        <v>18</v>
      </c>
      <c r="E250" s="83">
        <v>1</v>
      </c>
      <c r="F250" s="21">
        <v>824.31</v>
      </c>
      <c r="G250" s="28">
        <f t="shared" si="21"/>
        <v>824.31</v>
      </c>
      <c r="H250" s="245"/>
      <c r="I250" s="245"/>
    </row>
    <row r="251" spans="1:9" s="333" customFormat="1" ht="32.25" customHeight="1" x14ac:dyDescent="0.25">
      <c r="A251" s="43" t="s">
        <v>1418</v>
      </c>
      <c r="B251" s="22" t="s">
        <v>1462</v>
      </c>
      <c r="C251" s="47" t="s">
        <v>1450</v>
      </c>
      <c r="D251" s="64" t="s">
        <v>18</v>
      </c>
      <c r="E251" s="107">
        <v>5</v>
      </c>
      <c r="F251" s="45">
        <v>763.13</v>
      </c>
      <c r="G251" s="112">
        <f t="shared" si="21"/>
        <v>3815.65</v>
      </c>
      <c r="H251" s="245"/>
      <c r="I251" s="245"/>
    </row>
    <row r="252" spans="1:9" s="333" customFormat="1" ht="32.25" customHeight="1" x14ac:dyDescent="0.25">
      <c r="A252" s="43" t="s">
        <v>1418</v>
      </c>
      <c r="B252" s="22" t="s">
        <v>1465</v>
      </c>
      <c r="C252" s="103" t="s">
        <v>330</v>
      </c>
      <c r="D252" s="84" t="s">
        <v>10</v>
      </c>
      <c r="E252" s="84">
        <v>9285.6</v>
      </c>
      <c r="F252" s="21">
        <v>35.020000000000003</v>
      </c>
      <c r="G252" s="28">
        <f t="shared" si="21"/>
        <v>325181.71000000002</v>
      </c>
      <c r="H252" s="245"/>
      <c r="I252" s="245"/>
    </row>
    <row r="253" spans="1:9" s="333" customFormat="1" ht="32.25" customHeight="1" x14ac:dyDescent="0.25">
      <c r="A253" s="43" t="s">
        <v>1418</v>
      </c>
      <c r="B253" s="22" t="s">
        <v>1466</v>
      </c>
      <c r="C253" s="103" t="s">
        <v>1463</v>
      </c>
      <c r="D253" s="84" t="s">
        <v>18</v>
      </c>
      <c r="E253" s="84">
        <v>1</v>
      </c>
      <c r="F253" s="21">
        <v>6356.85</v>
      </c>
      <c r="G253" s="28">
        <f>ROUND((E253*F253),2)</f>
        <v>6356.85</v>
      </c>
      <c r="H253" s="245"/>
      <c r="I253" s="245"/>
    </row>
    <row r="254" spans="1:9" s="333" customFormat="1" ht="32.25" customHeight="1" x14ac:dyDescent="0.25">
      <c r="A254" s="43" t="s">
        <v>1418</v>
      </c>
      <c r="B254" s="22" t="s">
        <v>1467</v>
      </c>
      <c r="C254" s="106" t="s">
        <v>1464</v>
      </c>
      <c r="D254" s="107" t="s">
        <v>18</v>
      </c>
      <c r="E254" s="107">
        <v>2</v>
      </c>
      <c r="F254" s="45">
        <v>9653.98</v>
      </c>
      <c r="G254" s="112">
        <f>ROUND((E254*F254),2)</f>
        <v>19307.96</v>
      </c>
      <c r="H254" s="245"/>
      <c r="I254" s="245"/>
    </row>
    <row r="255" spans="1:9" s="333" customFormat="1" ht="60.75" thickBot="1" x14ac:dyDescent="0.3">
      <c r="A255" s="56" t="s">
        <v>1418</v>
      </c>
      <c r="B255" s="51" t="s">
        <v>1469</v>
      </c>
      <c r="C255" s="104" t="s">
        <v>1468</v>
      </c>
      <c r="D255" s="85" t="s">
        <v>7</v>
      </c>
      <c r="E255" s="85">
        <v>1</v>
      </c>
      <c r="F255" s="60">
        <v>7069.1</v>
      </c>
      <c r="G255" s="53">
        <f>ROUND((E255*F255),2)</f>
        <v>7069.1</v>
      </c>
      <c r="H255" s="245"/>
      <c r="I255" s="245"/>
    </row>
    <row r="256" spans="1:9" s="333" customFormat="1" ht="30.75" thickBot="1" x14ac:dyDescent="0.3">
      <c r="A256" s="171" t="s">
        <v>1418</v>
      </c>
      <c r="B256" s="61" t="s">
        <v>1470</v>
      </c>
      <c r="C256" s="173" t="s">
        <v>331</v>
      </c>
      <c r="D256" s="61" t="s">
        <v>18</v>
      </c>
      <c r="E256" s="174">
        <v>124</v>
      </c>
      <c r="F256" s="62">
        <v>24.21</v>
      </c>
      <c r="G256" s="35">
        <f t="shared" si="21"/>
        <v>3002.04</v>
      </c>
      <c r="H256" s="245"/>
      <c r="I256" s="245"/>
    </row>
    <row r="257" spans="1:9" s="333" customFormat="1" ht="30" x14ac:dyDescent="0.25">
      <c r="A257" s="67" t="s">
        <v>1418</v>
      </c>
      <c r="B257" s="64" t="s">
        <v>1471</v>
      </c>
      <c r="C257" s="63" t="s">
        <v>332</v>
      </c>
      <c r="D257" s="64" t="s">
        <v>10</v>
      </c>
      <c r="E257" s="65">
        <v>62013</v>
      </c>
      <c r="F257" s="58">
        <v>3.24</v>
      </c>
      <c r="G257" s="59">
        <f t="shared" si="21"/>
        <v>200922.12</v>
      </c>
      <c r="H257" s="245"/>
      <c r="I257" s="245"/>
    </row>
    <row r="258" spans="1:9" s="333" customFormat="1" ht="30.75" thickBot="1" x14ac:dyDescent="0.3">
      <c r="A258" s="56" t="s">
        <v>1418</v>
      </c>
      <c r="B258" s="51" t="s">
        <v>1472</v>
      </c>
      <c r="C258" s="50" t="s">
        <v>333</v>
      </c>
      <c r="D258" s="51" t="s">
        <v>8</v>
      </c>
      <c r="E258" s="52">
        <v>2871</v>
      </c>
      <c r="F258" s="60">
        <v>17</v>
      </c>
      <c r="G258" s="53">
        <f t="shared" si="21"/>
        <v>48807</v>
      </c>
      <c r="H258" s="245"/>
      <c r="I258" s="245"/>
    </row>
    <row r="259" spans="1:9" s="333" customFormat="1" ht="30" x14ac:dyDescent="0.25">
      <c r="A259" s="67" t="s">
        <v>1418</v>
      </c>
      <c r="B259" s="64" t="s">
        <v>1473</v>
      </c>
      <c r="C259" s="63" t="s">
        <v>334</v>
      </c>
      <c r="D259" s="64" t="s">
        <v>10</v>
      </c>
      <c r="E259" s="65">
        <v>25129</v>
      </c>
      <c r="F259" s="58">
        <v>21.63</v>
      </c>
      <c r="G259" s="59">
        <f t="shared" si="21"/>
        <v>543540.27</v>
      </c>
      <c r="H259" s="245"/>
      <c r="I259" s="245"/>
    </row>
    <row r="260" spans="1:9" s="333" customFormat="1" ht="30" x14ac:dyDescent="0.25">
      <c r="A260" s="43" t="s">
        <v>1418</v>
      </c>
      <c r="B260" s="22" t="s">
        <v>1474</v>
      </c>
      <c r="C260" s="2" t="s">
        <v>695</v>
      </c>
      <c r="D260" s="22" t="s">
        <v>18</v>
      </c>
      <c r="E260" s="19">
        <v>17</v>
      </c>
      <c r="F260" s="21">
        <v>463.5</v>
      </c>
      <c r="G260" s="28">
        <f t="shared" si="21"/>
        <v>7879.5</v>
      </c>
      <c r="H260" s="245"/>
      <c r="I260" s="245"/>
    </row>
    <row r="261" spans="1:9" s="333" customFormat="1" ht="30" x14ac:dyDescent="0.25">
      <c r="A261" s="43" t="s">
        <v>1418</v>
      </c>
      <c r="B261" s="22" t="s">
        <v>1475</v>
      </c>
      <c r="C261" s="2" t="s">
        <v>335</v>
      </c>
      <c r="D261" s="22" t="s">
        <v>18</v>
      </c>
      <c r="E261" s="19">
        <v>55</v>
      </c>
      <c r="F261" s="21">
        <v>927</v>
      </c>
      <c r="G261" s="28">
        <f t="shared" si="21"/>
        <v>50985</v>
      </c>
      <c r="H261" s="245"/>
      <c r="I261" s="245"/>
    </row>
    <row r="262" spans="1:9" s="333" customFormat="1" ht="30" x14ac:dyDescent="0.25">
      <c r="A262" s="43" t="s">
        <v>1418</v>
      </c>
      <c r="B262" s="22" t="s">
        <v>1476</v>
      </c>
      <c r="C262" s="47" t="s">
        <v>1480</v>
      </c>
      <c r="D262" s="22" t="s">
        <v>18</v>
      </c>
      <c r="E262" s="49">
        <v>1</v>
      </c>
      <c r="F262" s="45">
        <v>10461.17</v>
      </c>
      <c r="G262" s="112">
        <f t="shared" si="21"/>
        <v>10461.17</v>
      </c>
      <c r="H262" s="245"/>
      <c r="I262" s="245"/>
    </row>
    <row r="263" spans="1:9" s="333" customFormat="1" ht="30.75" thickBot="1" x14ac:dyDescent="0.3">
      <c r="A263" s="56" t="s">
        <v>1418</v>
      </c>
      <c r="B263" s="51" t="s">
        <v>1477</v>
      </c>
      <c r="C263" s="50" t="s">
        <v>696</v>
      </c>
      <c r="D263" s="51" t="s">
        <v>18</v>
      </c>
      <c r="E263" s="52">
        <v>8</v>
      </c>
      <c r="F263" s="60">
        <v>824</v>
      </c>
      <c r="G263" s="53">
        <f t="shared" si="21"/>
        <v>6592</v>
      </c>
      <c r="H263" s="245"/>
      <c r="I263" s="245"/>
    </row>
    <row r="264" spans="1:9" s="333" customFormat="1" ht="135.75" thickBot="1" x14ac:dyDescent="0.3">
      <c r="A264" s="171" t="s">
        <v>1418</v>
      </c>
      <c r="B264" s="61" t="s">
        <v>1478</v>
      </c>
      <c r="C264" s="173" t="s">
        <v>1481</v>
      </c>
      <c r="D264" s="61" t="s">
        <v>7</v>
      </c>
      <c r="E264" s="174">
        <v>1</v>
      </c>
      <c r="F264" s="62">
        <v>27612.76</v>
      </c>
      <c r="G264" s="35">
        <f t="shared" si="21"/>
        <v>27612.76</v>
      </c>
      <c r="H264" s="245"/>
      <c r="I264" s="245"/>
    </row>
    <row r="265" spans="1:9" s="333" customFormat="1" ht="32.25" customHeight="1" thickBot="1" x14ac:dyDescent="0.3">
      <c r="A265" s="178" t="s">
        <v>1418</v>
      </c>
      <c r="B265" s="88" t="s">
        <v>1479</v>
      </c>
      <c r="C265" s="86" t="s">
        <v>697</v>
      </c>
      <c r="D265" s="88" t="s">
        <v>10</v>
      </c>
      <c r="E265" s="92">
        <v>1868</v>
      </c>
      <c r="F265" s="89">
        <v>16.48</v>
      </c>
      <c r="G265" s="90">
        <f t="shared" si="20"/>
        <v>30784.639999999999</v>
      </c>
      <c r="H265" s="331" t="s">
        <v>521</v>
      </c>
      <c r="I265" s="332">
        <f>ROUND(SUM(G216:G265),2)</f>
        <v>4625812.9000000004</v>
      </c>
    </row>
    <row r="266" spans="1:9" ht="44.25" customHeight="1" thickBot="1" x14ac:dyDescent="0.3">
      <c r="A266" s="6"/>
      <c r="B266" s="4"/>
      <c r="C266" s="6"/>
      <c r="D266" s="4"/>
      <c r="E266" s="4"/>
      <c r="F266" s="54" t="s">
        <v>44</v>
      </c>
      <c r="G266" s="55">
        <f>SUM(G5:G265)</f>
        <v>57246499.280000038</v>
      </c>
      <c r="H266" s="323"/>
      <c r="I266" s="336"/>
    </row>
    <row r="267" spans="1:9" ht="20.25" customHeight="1" x14ac:dyDescent="0.25">
      <c r="A267" s="38"/>
      <c r="B267" s="37"/>
      <c r="C267" s="37"/>
      <c r="D267" s="37"/>
      <c r="E267" s="39"/>
      <c r="F267" s="37"/>
      <c r="G267" s="12"/>
    </row>
    <row r="268" spans="1:9" x14ac:dyDescent="0.25">
      <c r="A268" s="6"/>
      <c r="B268" s="4"/>
      <c r="C268" s="6"/>
      <c r="D268" s="4"/>
      <c r="E268" s="4"/>
      <c r="F268" s="13"/>
      <c r="G268" s="12"/>
    </row>
    <row r="269" spans="1:9" x14ac:dyDescent="0.25">
      <c r="A269" s="6"/>
      <c r="B269" s="4"/>
      <c r="C269" s="6"/>
      <c r="D269" s="4"/>
      <c r="E269" s="4"/>
      <c r="F269" s="13"/>
      <c r="G269" s="12"/>
    </row>
    <row r="271" spans="1:9" x14ac:dyDescent="0.25">
      <c r="A271" s="7"/>
      <c r="B271" s="5"/>
      <c r="C271" s="7"/>
      <c r="D271" s="5"/>
      <c r="E271" s="5"/>
      <c r="F271" s="15"/>
      <c r="G271" s="5"/>
    </row>
    <row r="272" spans="1:9" ht="26.25" customHeight="1" x14ac:dyDescent="0.25">
      <c r="A272" s="20"/>
      <c r="B272" s="20"/>
      <c r="C272" s="20"/>
      <c r="D272" s="20"/>
      <c r="E272" s="20"/>
      <c r="F272" s="16"/>
      <c r="G272" s="20"/>
    </row>
  </sheetData>
  <sheetProtection algorithmName="SHA-512" hashValue="wQg1mLmpGIJ1WCQTaAL+rQUPdAr37wTqTNnb0OTwMjvmO/Iv0nGacxEjua4TZvcezQbLWojKIkHNDUvdvdGX+g==" saltValue="wJscxM16PfoctgT1/zWRxA==" spinCount="100000" sheet="1" objects="1" scenarios="1"/>
  <mergeCells count="3">
    <mergeCell ref="A1:G1"/>
    <mergeCell ref="A3:G3"/>
    <mergeCell ref="H178:H214"/>
  </mergeCells>
  <phoneticPr fontId="10"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54A26-AECC-4E3C-841A-79119C1102E7}">
  <dimension ref="A1:J78"/>
  <sheetViews>
    <sheetView topLeftCell="A58" zoomScale="80" zoomScaleNormal="80" workbookViewId="0">
      <selection activeCell="F52" sqref="F52"/>
    </sheetView>
  </sheetViews>
  <sheetFormatPr defaultColWidth="9.140625" defaultRowHeight="15" x14ac:dyDescent="0.25"/>
  <cols>
    <col min="1" max="1" width="39.7109375" style="23" customWidth="1"/>
    <col min="2" max="2" width="10.5703125" style="10" customWidth="1"/>
    <col min="3" max="3" width="71.7109375" style="11" customWidth="1"/>
    <col min="4" max="4" width="9.140625" style="10"/>
    <col min="5" max="5" width="16.28515625" style="10" customWidth="1"/>
    <col min="6" max="6" width="20.7109375" style="17" customWidth="1"/>
    <col min="7" max="7" width="14.7109375" style="10" customWidth="1"/>
    <col min="8" max="8" width="21.5703125" style="68" customWidth="1"/>
    <col min="9" max="9" width="20.7109375" style="68" customWidth="1"/>
    <col min="10" max="16384" width="9.140625" style="8"/>
  </cols>
  <sheetData>
    <row r="1" spans="1:9" ht="39.950000000000003" customHeight="1" x14ac:dyDescent="0.25">
      <c r="A1" s="427" t="s">
        <v>3728</v>
      </c>
      <c r="B1" s="427"/>
      <c r="C1" s="427"/>
      <c r="D1" s="427"/>
      <c r="E1" s="427"/>
      <c r="F1" s="427"/>
      <c r="G1" s="427"/>
    </row>
    <row r="2" spans="1:9" ht="21.75" customHeight="1" thickBot="1" x14ac:dyDescent="0.3">
      <c r="A2" s="1"/>
      <c r="B2" s="1"/>
      <c r="C2" s="1"/>
      <c r="D2" s="1"/>
      <c r="E2" s="18"/>
      <c r="F2" s="1"/>
      <c r="G2" s="1"/>
    </row>
    <row r="3" spans="1:9" x14ac:dyDescent="0.25">
      <c r="A3" s="428" t="s">
        <v>1066</v>
      </c>
      <c r="B3" s="429"/>
      <c r="C3" s="429"/>
      <c r="D3" s="429"/>
      <c r="E3" s="429"/>
      <c r="F3" s="429"/>
      <c r="G3" s="430"/>
    </row>
    <row r="4" spans="1:9" ht="39.6" customHeight="1" thickBot="1" x14ac:dyDescent="0.3">
      <c r="A4" s="29" t="s">
        <v>38</v>
      </c>
      <c r="B4" s="44" t="s">
        <v>0</v>
      </c>
      <c r="C4" s="30" t="s">
        <v>1</v>
      </c>
      <c r="D4" s="30" t="s">
        <v>2</v>
      </c>
      <c r="E4" s="31" t="s">
        <v>3</v>
      </c>
      <c r="F4" s="32" t="s">
        <v>4</v>
      </c>
      <c r="G4" s="69" t="s">
        <v>5</v>
      </c>
    </row>
    <row r="5" spans="1:9" ht="33" customHeight="1" thickBot="1" x14ac:dyDescent="0.3">
      <c r="A5" s="56" t="s">
        <v>6</v>
      </c>
      <c r="B5" s="57" t="s">
        <v>12</v>
      </c>
      <c r="C5" s="50" t="s">
        <v>355</v>
      </c>
      <c r="D5" s="51" t="s">
        <v>128</v>
      </c>
      <c r="E5" s="52">
        <v>0.69</v>
      </c>
      <c r="F5" s="66">
        <v>790.22</v>
      </c>
      <c r="G5" s="53">
        <f t="shared" ref="G5:G58" si="0">ROUND((E5*F5),2)</f>
        <v>545.25</v>
      </c>
      <c r="H5" s="36" t="s">
        <v>39</v>
      </c>
      <c r="I5" s="70">
        <f>ROUND(SUM(G5:G5),2)</f>
        <v>545.25</v>
      </c>
    </row>
    <row r="6" spans="1:9" s="9" customFormat="1" ht="32.25" customHeight="1" x14ac:dyDescent="0.25">
      <c r="A6" s="42" t="s">
        <v>45</v>
      </c>
      <c r="B6" s="179" t="s">
        <v>19</v>
      </c>
      <c r="C6" s="180" t="s">
        <v>711</v>
      </c>
      <c r="D6" s="181" t="s">
        <v>9</v>
      </c>
      <c r="E6" s="182">
        <v>700</v>
      </c>
      <c r="F6" s="183">
        <v>1.4</v>
      </c>
      <c r="G6" s="27">
        <f t="shared" si="0"/>
        <v>980</v>
      </c>
      <c r="H6" s="71"/>
      <c r="I6" s="71"/>
    </row>
    <row r="7" spans="1:9" s="9" customFormat="1" ht="30" x14ac:dyDescent="0.25">
      <c r="A7" s="43" t="s">
        <v>45</v>
      </c>
      <c r="B7" s="108" t="s">
        <v>20</v>
      </c>
      <c r="C7" s="103" t="s">
        <v>712</v>
      </c>
      <c r="D7" s="48" t="s">
        <v>9</v>
      </c>
      <c r="E7" s="84">
        <v>350</v>
      </c>
      <c r="F7" s="95">
        <v>0.94</v>
      </c>
      <c r="G7" s="28">
        <f t="shared" si="0"/>
        <v>329</v>
      </c>
      <c r="H7" s="71"/>
      <c r="I7" s="71"/>
    </row>
    <row r="8" spans="1:9" s="9" customFormat="1" ht="33" customHeight="1" x14ac:dyDescent="0.25">
      <c r="A8" s="43" t="s">
        <v>45</v>
      </c>
      <c r="B8" s="108" t="s">
        <v>21</v>
      </c>
      <c r="C8" s="103" t="s">
        <v>356</v>
      </c>
      <c r="D8" s="48" t="s">
        <v>9</v>
      </c>
      <c r="E8" s="84">
        <v>350</v>
      </c>
      <c r="F8" s="95">
        <v>2.5</v>
      </c>
      <c r="G8" s="28">
        <f t="shared" si="0"/>
        <v>875</v>
      </c>
      <c r="H8" s="71"/>
      <c r="I8" s="71"/>
    </row>
    <row r="9" spans="1:9" s="9" customFormat="1" ht="33" customHeight="1" x14ac:dyDescent="0.25">
      <c r="A9" s="43" t="s">
        <v>45</v>
      </c>
      <c r="B9" s="108" t="s">
        <v>22</v>
      </c>
      <c r="C9" s="103" t="s">
        <v>357</v>
      </c>
      <c r="D9" s="48" t="s">
        <v>9</v>
      </c>
      <c r="E9" s="84">
        <v>350</v>
      </c>
      <c r="F9" s="95">
        <v>1.18</v>
      </c>
      <c r="G9" s="28">
        <f t="shared" si="0"/>
        <v>413</v>
      </c>
      <c r="H9" s="71"/>
      <c r="I9" s="71"/>
    </row>
    <row r="10" spans="1:9" s="9" customFormat="1" ht="45" x14ac:dyDescent="0.25">
      <c r="A10" s="43" t="s">
        <v>45</v>
      </c>
      <c r="B10" s="108" t="s">
        <v>23</v>
      </c>
      <c r="C10" s="103" t="s">
        <v>710</v>
      </c>
      <c r="D10" s="48" t="s">
        <v>9</v>
      </c>
      <c r="E10" s="84">
        <v>1000</v>
      </c>
      <c r="F10" s="95">
        <v>1.18</v>
      </c>
      <c r="G10" s="28">
        <f t="shared" si="0"/>
        <v>1180</v>
      </c>
      <c r="H10" s="71"/>
      <c r="I10" s="71"/>
    </row>
    <row r="11" spans="1:9" s="9" customFormat="1" ht="45" x14ac:dyDescent="0.25">
      <c r="A11" s="43" t="s">
        <v>45</v>
      </c>
      <c r="B11" s="108" t="s">
        <v>24</v>
      </c>
      <c r="C11" s="103" t="s">
        <v>273</v>
      </c>
      <c r="D11" s="48" t="s">
        <v>9</v>
      </c>
      <c r="E11" s="84">
        <v>5000</v>
      </c>
      <c r="F11" s="95">
        <v>15.46</v>
      </c>
      <c r="G11" s="28">
        <f t="shared" si="0"/>
        <v>77300</v>
      </c>
      <c r="H11" s="71"/>
      <c r="I11" s="71"/>
    </row>
    <row r="12" spans="1:9" s="9" customFormat="1" ht="30" x14ac:dyDescent="0.25">
      <c r="A12" s="43" t="s">
        <v>45</v>
      </c>
      <c r="B12" s="108" t="s">
        <v>25</v>
      </c>
      <c r="C12" s="103" t="s">
        <v>1169</v>
      </c>
      <c r="D12" s="48" t="s">
        <v>9</v>
      </c>
      <c r="E12" s="84">
        <v>1000</v>
      </c>
      <c r="F12" s="95">
        <v>4.4000000000000004</v>
      </c>
      <c r="G12" s="28">
        <f t="shared" si="0"/>
        <v>4400</v>
      </c>
      <c r="H12" s="71"/>
      <c r="I12" s="71"/>
    </row>
    <row r="13" spans="1:9" s="9" customFormat="1" ht="32.25" customHeight="1" x14ac:dyDescent="0.25">
      <c r="A13" s="43" t="s">
        <v>45</v>
      </c>
      <c r="B13" s="108" t="s">
        <v>26</v>
      </c>
      <c r="C13" s="103" t="s">
        <v>360</v>
      </c>
      <c r="D13" s="48" t="s">
        <v>8</v>
      </c>
      <c r="E13" s="84">
        <v>3300</v>
      </c>
      <c r="F13" s="95">
        <v>0.1</v>
      </c>
      <c r="G13" s="28">
        <f t="shared" si="0"/>
        <v>330</v>
      </c>
      <c r="H13" s="71"/>
      <c r="I13" s="71"/>
    </row>
    <row r="14" spans="1:9" s="9" customFormat="1" ht="32.25" customHeight="1" x14ac:dyDescent="0.25">
      <c r="A14" s="43" t="s">
        <v>45</v>
      </c>
      <c r="B14" s="108" t="s">
        <v>27</v>
      </c>
      <c r="C14" s="103" t="s">
        <v>395</v>
      </c>
      <c r="D14" s="48" t="s">
        <v>9</v>
      </c>
      <c r="E14" s="84">
        <v>990</v>
      </c>
      <c r="F14" s="95">
        <v>1.28</v>
      </c>
      <c r="G14" s="28">
        <f t="shared" si="0"/>
        <v>1267.2</v>
      </c>
      <c r="H14" s="71"/>
      <c r="I14" s="71"/>
    </row>
    <row r="15" spans="1:9" s="9" customFormat="1" ht="32.25" customHeight="1" x14ac:dyDescent="0.25">
      <c r="A15" s="43" t="s">
        <v>45</v>
      </c>
      <c r="B15" s="108" t="s">
        <v>68</v>
      </c>
      <c r="C15" s="103" t="s">
        <v>384</v>
      </c>
      <c r="D15" s="48" t="s">
        <v>8</v>
      </c>
      <c r="E15" s="84">
        <v>1700</v>
      </c>
      <c r="F15" s="95">
        <v>0.2</v>
      </c>
      <c r="G15" s="28">
        <f t="shared" si="0"/>
        <v>340</v>
      </c>
      <c r="H15" s="71"/>
      <c r="I15" s="71"/>
    </row>
    <row r="16" spans="1:9" s="9" customFormat="1" ht="32.25" customHeight="1" x14ac:dyDescent="0.25">
      <c r="A16" s="43" t="s">
        <v>45</v>
      </c>
      <c r="B16" s="108" t="s">
        <v>69</v>
      </c>
      <c r="C16" s="103" t="s">
        <v>268</v>
      </c>
      <c r="D16" s="48" t="s">
        <v>8</v>
      </c>
      <c r="E16" s="84">
        <v>115</v>
      </c>
      <c r="F16" s="95">
        <v>0.16</v>
      </c>
      <c r="G16" s="28">
        <f t="shared" si="0"/>
        <v>18.399999999999999</v>
      </c>
      <c r="H16" s="71"/>
      <c r="I16" s="71"/>
    </row>
    <row r="17" spans="1:9" s="9" customFormat="1" ht="32.25" customHeight="1" thickBot="1" x14ac:dyDescent="0.3">
      <c r="A17" s="43" t="s">
        <v>45</v>
      </c>
      <c r="B17" s="108" t="s">
        <v>70</v>
      </c>
      <c r="C17" s="103" t="s">
        <v>270</v>
      </c>
      <c r="D17" s="48" t="s">
        <v>8</v>
      </c>
      <c r="E17" s="84">
        <v>2000</v>
      </c>
      <c r="F17" s="95">
        <v>1.69</v>
      </c>
      <c r="G17" s="28">
        <f t="shared" si="0"/>
        <v>3380</v>
      </c>
      <c r="H17" s="71"/>
      <c r="I17" s="71"/>
    </row>
    <row r="18" spans="1:9" s="9" customFormat="1" ht="32.25" customHeight="1" thickBot="1" x14ac:dyDescent="0.3">
      <c r="A18" s="56" t="s">
        <v>45</v>
      </c>
      <c r="B18" s="74" t="s">
        <v>127</v>
      </c>
      <c r="C18" s="104" t="s">
        <v>713</v>
      </c>
      <c r="D18" s="51" t="s">
        <v>8</v>
      </c>
      <c r="E18" s="85">
        <v>1500</v>
      </c>
      <c r="F18" s="177">
        <v>1.69</v>
      </c>
      <c r="G18" s="53">
        <f t="shared" si="0"/>
        <v>2535</v>
      </c>
      <c r="H18" s="36" t="s">
        <v>40</v>
      </c>
      <c r="I18" s="70">
        <f>ROUND(SUM(G6:G18),2)</f>
        <v>93347.6</v>
      </c>
    </row>
    <row r="19" spans="1:9" s="9" customFormat="1" ht="45.75" thickBot="1" x14ac:dyDescent="0.3">
      <c r="A19" s="171" t="s">
        <v>574</v>
      </c>
      <c r="B19" s="172" t="s">
        <v>34</v>
      </c>
      <c r="C19" s="173" t="s">
        <v>714</v>
      </c>
      <c r="D19" s="61" t="s">
        <v>8</v>
      </c>
      <c r="E19" s="174">
        <v>150</v>
      </c>
      <c r="F19" s="62">
        <v>216.04</v>
      </c>
      <c r="G19" s="35">
        <f t="shared" si="0"/>
        <v>32406</v>
      </c>
      <c r="H19" s="36" t="s">
        <v>41</v>
      </c>
      <c r="I19" s="70">
        <f>ROUND(SUM(G19:G19),2)</f>
        <v>32406</v>
      </c>
    </row>
    <row r="20" spans="1:9" s="9" customFormat="1" ht="32.25" customHeight="1" x14ac:dyDescent="0.25">
      <c r="A20" s="101" t="s">
        <v>388</v>
      </c>
      <c r="B20" s="123" t="s">
        <v>71</v>
      </c>
      <c r="C20" s="63" t="s">
        <v>715</v>
      </c>
      <c r="D20" s="64" t="s">
        <v>8</v>
      </c>
      <c r="E20" s="83">
        <v>3300</v>
      </c>
      <c r="F20" s="58">
        <v>0</v>
      </c>
      <c r="G20" s="59">
        <f t="shared" si="0"/>
        <v>0</v>
      </c>
      <c r="H20" s="434" t="s">
        <v>318</v>
      </c>
    </row>
    <row r="21" spans="1:9" s="9" customFormat="1" ht="30" x14ac:dyDescent="0.25">
      <c r="A21" s="67" t="s">
        <v>388</v>
      </c>
      <c r="B21" s="41" t="s">
        <v>72</v>
      </c>
      <c r="C21" s="2" t="s">
        <v>751</v>
      </c>
      <c r="D21" s="22" t="s">
        <v>9</v>
      </c>
      <c r="E21" s="84">
        <v>90</v>
      </c>
      <c r="F21" s="21">
        <v>0</v>
      </c>
      <c r="G21" s="28">
        <f t="shared" si="0"/>
        <v>0</v>
      </c>
      <c r="H21" s="435"/>
    </row>
    <row r="22" spans="1:9" s="9" customFormat="1" ht="33" customHeight="1" x14ac:dyDescent="0.25">
      <c r="A22" s="67" t="s">
        <v>388</v>
      </c>
      <c r="B22" s="41" t="s">
        <v>73</v>
      </c>
      <c r="C22" s="2" t="s">
        <v>750</v>
      </c>
      <c r="D22" s="22" t="s">
        <v>9</v>
      </c>
      <c r="E22" s="84">
        <v>750</v>
      </c>
      <c r="F22" s="21">
        <v>0</v>
      </c>
      <c r="G22" s="28">
        <f t="shared" si="0"/>
        <v>0</v>
      </c>
      <c r="H22" s="435"/>
    </row>
    <row r="23" spans="1:9" s="9" customFormat="1" ht="33" customHeight="1" x14ac:dyDescent="0.25">
      <c r="A23" s="67" t="s">
        <v>388</v>
      </c>
      <c r="B23" s="41" t="s">
        <v>74</v>
      </c>
      <c r="C23" s="2" t="s">
        <v>718</v>
      </c>
      <c r="D23" s="22" t="s">
        <v>8</v>
      </c>
      <c r="E23" s="84">
        <v>2600</v>
      </c>
      <c r="F23" s="21">
        <v>0</v>
      </c>
      <c r="G23" s="28">
        <f t="shared" si="0"/>
        <v>0</v>
      </c>
      <c r="H23" s="435"/>
    </row>
    <row r="24" spans="1:9" s="9" customFormat="1" ht="33" customHeight="1" x14ac:dyDescent="0.25">
      <c r="A24" s="67" t="s">
        <v>388</v>
      </c>
      <c r="B24" s="41" t="s">
        <v>75</v>
      </c>
      <c r="C24" s="2" t="s">
        <v>719</v>
      </c>
      <c r="D24" s="22" t="s">
        <v>8</v>
      </c>
      <c r="E24" s="84">
        <v>202</v>
      </c>
      <c r="F24" s="21">
        <v>0</v>
      </c>
      <c r="G24" s="28">
        <f t="shared" si="0"/>
        <v>0</v>
      </c>
      <c r="H24" s="435"/>
    </row>
    <row r="25" spans="1:9" s="9" customFormat="1" ht="33" customHeight="1" x14ac:dyDescent="0.25">
      <c r="A25" s="67" t="s">
        <v>388</v>
      </c>
      <c r="B25" s="41" t="s">
        <v>76</v>
      </c>
      <c r="C25" s="2" t="s">
        <v>720</v>
      </c>
      <c r="D25" s="22" t="s">
        <v>8</v>
      </c>
      <c r="E25" s="84">
        <v>1900</v>
      </c>
      <c r="F25" s="21">
        <v>0</v>
      </c>
      <c r="G25" s="28">
        <f t="shared" si="0"/>
        <v>0</v>
      </c>
      <c r="H25" s="435"/>
    </row>
    <row r="26" spans="1:9" s="9" customFormat="1" ht="33" customHeight="1" x14ac:dyDescent="0.25">
      <c r="A26" s="67" t="s">
        <v>388</v>
      </c>
      <c r="B26" s="41" t="s">
        <v>77</v>
      </c>
      <c r="C26" s="2" t="s">
        <v>721</v>
      </c>
      <c r="D26" s="22" t="s">
        <v>8</v>
      </c>
      <c r="E26" s="84">
        <v>1900</v>
      </c>
      <c r="F26" s="21">
        <v>0</v>
      </c>
      <c r="G26" s="28">
        <f t="shared" si="0"/>
        <v>0</v>
      </c>
      <c r="H26" s="435"/>
    </row>
    <row r="27" spans="1:9" s="9" customFormat="1" ht="33" customHeight="1" x14ac:dyDescent="0.25">
      <c r="A27" s="67" t="s">
        <v>388</v>
      </c>
      <c r="B27" s="41" t="s">
        <v>122</v>
      </c>
      <c r="C27" s="2" t="s">
        <v>752</v>
      </c>
      <c r="D27" s="22" t="s">
        <v>8</v>
      </c>
      <c r="E27" s="84">
        <v>2000</v>
      </c>
      <c r="F27" s="21">
        <v>0</v>
      </c>
      <c r="G27" s="28">
        <f t="shared" si="0"/>
        <v>0</v>
      </c>
      <c r="H27" s="435"/>
    </row>
    <row r="28" spans="1:9" s="9" customFormat="1" ht="33" customHeight="1" x14ac:dyDescent="0.25">
      <c r="A28" s="67" t="s">
        <v>388</v>
      </c>
      <c r="B28" s="41" t="s">
        <v>123</v>
      </c>
      <c r="C28" s="2" t="s">
        <v>390</v>
      </c>
      <c r="D28" s="22" t="s">
        <v>8</v>
      </c>
      <c r="E28" s="84">
        <v>2000</v>
      </c>
      <c r="F28" s="21">
        <v>0</v>
      </c>
      <c r="G28" s="28">
        <f t="shared" si="0"/>
        <v>0</v>
      </c>
      <c r="H28" s="435"/>
    </row>
    <row r="29" spans="1:9" s="9" customFormat="1" ht="33" customHeight="1" x14ac:dyDescent="0.25">
      <c r="A29" s="67" t="s">
        <v>388</v>
      </c>
      <c r="B29" s="41" t="s">
        <v>124</v>
      </c>
      <c r="C29" s="2" t="s">
        <v>723</v>
      </c>
      <c r="D29" s="22" t="s">
        <v>8</v>
      </c>
      <c r="E29" s="84">
        <v>2000</v>
      </c>
      <c r="F29" s="21">
        <v>0</v>
      </c>
      <c r="G29" s="28">
        <f t="shared" si="0"/>
        <v>0</v>
      </c>
      <c r="H29" s="435"/>
    </row>
    <row r="30" spans="1:9" s="9" customFormat="1" ht="33" customHeight="1" x14ac:dyDescent="0.25">
      <c r="A30" s="67" t="s">
        <v>388</v>
      </c>
      <c r="B30" s="41" t="s">
        <v>125</v>
      </c>
      <c r="C30" s="2" t="s">
        <v>304</v>
      </c>
      <c r="D30" s="22" t="s">
        <v>8</v>
      </c>
      <c r="E30" s="84">
        <v>2000</v>
      </c>
      <c r="F30" s="21">
        <v>0</v>
      </c>
      <c r="G30" s="28">
        <f t="shared" si="0"/>
        <v>0</v>
      </c>
      <c r="H30" s="435"/>
    </row>
    <row r="31" spans="1:9" s="9" customFormat="1" ht="33" customHeight="1" x14ac:dyDescent="0.25">
      <c r="A31" s="67" t="s">
        <v>388</v>
      </c>
      <c r="B31" s="41" t="s">
        <v>126</v>
      </c>
      <c r="C31" s="2" t="s">
        <v>724</v>
      </c>
      <c r="D31" s="22" t="s">
        <v>9</v>
      </c>
      <c r="E31" s="84">
        <v>200</v>
      </c>
      <c r="F31" s="21">
        <v>0</v>
      </c>
      <c r="G31" s="28">
        <f t="shared" si="0"/>
        <v>0</v>
      </c>
      <c r="H31" s="435"/>
    </row>
    <row r="32" spans="1:9" s="9" customFormat="1" ht="33" customHeight="1" thickBot="1" x14ac:dyDescent="0.3">
      <c r="A32" s="56" t="s">
        <v>388</v>
      </c>
      <c r="B32" s="74" t="s">
        <v>216</v>
      </c>
      <c r="C32" s="50" t="s">
        <v>725</v>
      </c>
      <c r="D32" s="51" t="s">
        <v>8</v>
      </c>
      <c r="E32" s="85">
        <v>240</v>
      </c>
      <c r="F32" s="60">
        <v>0</v>
      </c>
      <c r="G32" s="53">
        <f t="shared" si="0"/>
        <v>0</v>
      </c>
      <c r="H32" s="435"/>
    </row>
    <row r="33" spans="1:9" s="9" customFormat="1" ht="33" customHeight="1" x14ac:dyDescent="0.25">
      <c r="A33" s="101" t="s">
        <v>1504</v>
      </c>
      <c r="B33" s="123" t="s">
        <v>71</v>
      </c>
      <c r="C33" s="63" t="s">
        <v>715</v>
      </c>
      <c r="D33" s="64" t="s">
        <v>8</v>
      </c>
      <c r="E33" s="83">
        <v>3300</v>
      </c>
      <c r="F33" s="120">
        <v>4.07</v>
      </c>
      <c r="G33" s="59">
        <f t="shared" si="0"/>
        <v>13431</v>
      </c>
      <c r="H33" s="435"/>
    </row>
    <row r="34" spans="1:9" s="9" customFormat="1" ht="33" customHeight="1" x14ac:dyDescent="0.25">
      <c r="A34" s="67" t="s">
        <v>1504</v>
      </c>
      <c r="B34" s="41" t="s">
        <v>72</v>
      </c>
      <c r="C34" s="2" t="s">
        <v>751</v>
      </c>
      <c r="D34" s="22" t="s">
        <v>9</v>
      </c>
      <c r="E34" s="84">
        <v>90</v>
      </c>
      <c r="F34" s="121">
        <v>25.68</v>
      </c>
      <c r="G34" s="28">
        <f t="shared" si="0"/>
        <v>2311.1999999999998</v>
      </c>
      <c r="H34" s="435"/>
    </row>
    <row r="35" spans="1:9" s="9" customFormat="1" ht="33" customHeight="1" x14ac:dyDescent="0.25">
      <c r="A35" s="67" t="s">
        <v>1504</v>
      </c>
      <c r="B35" s="41" t="s">
        <v>73</v>
      </c>
      <c r="C35" s="2" t="s">
        <v>754</v>
      </c>
      <c r="D35" s="22" t="s">
        <v>9</v>
      </c>
      <c r="E35" s="84">
        <v>1100</v>
      </c>
      <c r="F35" s="121">
        <v>25.8</v>
      </c>
      <c r="G35" s="28">
        <f t="shared" si="0"/>
        <v>28380</v>
      </c>
      <c r="H35" s="435"/>
    </row>
    <row r="36" spans="1:9" s="9" customFormat="1" ht="33" customHeight="1" x14ac:dyDescent="0.25">
      <c r="A36" s="67" t="s">
        <v>1504</v>
      </c>
      <c r="B36" s="41" t="s">
        <v>74</v>
      </c>
      <c r="C36" s="2" t="s">
        <v>727</v>
      </c>
      <c r="D36" s="22" t="s">
        <v>8</v>
      </c>
      <c r="E36" s="84">
        <v>2600</v>
      </c>
      <c r="F36" s="121">
        <v>15.26</v>
      </c>
      <c r="G36" s="28">
        <f t="shared" si="0"/>
        <v>39676</v>
      </c>
      <c r="H36" s="435"/>
    </row>
    <row r="37" spans="1:9" s="9" customFormat="1" ht="33" customHeight="1" x14ac:dyDescent="0.25">
      <c r="A37" s="67" t="s">
        <v>1504</v>
      </c>
      <c r="B37" s="41" t="s">
        <v>75</v>
      </c>
      <c r="C37" s="2" t="s">
        <v>719</v>
      </c>
      <c r="D37" s="22" t="s">
        <v>8</v>
      </c>
      <c r="E37" s="84">
        <v>202</v>
      </c>
      <c r="F37" s="121">
        <v>51.79</v>
      </c>
      <c r="G37" s="28">
        <f t="shared" si="0"/>
        <v>10461.58</v>
      </c>
      <c r="H37" s="435"/>
    </row>
    <row r="38" spans="1:9" s="9" customFormat="1" ht="33" customHeight="1" x14ac:dyDescent="0.25">
      <c r="A38" s="67" t="s">
        <v>1504</v>
      </c>
      <c r="B38" s="41" t="s">
        <v>76</v>
      </c>
      <c r="C38" s="2" t="s">
        <v>720</v>
      </c>
      <c r="D38" s="22" t="s">
        <v>8</v>
      </c>
      <c r="E38" s="84">
        <v>1900</v>
      </c>
      <c r="F38" s="121">
        <v>17.760000000000002</v>
      </c>
      <c r="G38" s="28">
        <f t="shared" si="0"/>
        <v>33744</v>
      </c>
      <c r="H38" s="435"/>
    </row>
    <row r="39" spans="1:9" s="9" customFormat="1" ht="33" customHeight="1" x14ac:dyDescent="0.25">
      <c r="A39" s="67" t="s">
        <v>1504</v>
      </c>
      <c r="B39" s="41" t="s">
        <v>77</v>
      </c>
      <c r="C39" s="2" t="s">
        <v>721</v>
      </c>
      <c r="D39" s="22" t="s">
        <v>8</v>
      </c>
      <c r="E39" s="84">
        <v>1900</v>
      </c>
      <c r="F39" s="121">
        <v>0.38</v>
      </c>
      <c r="G39" s="28">
        <f t="shared" si="0"/>
        <v>722</v>
      </c>
      <c r="H39" s="435"/>
    </row>
    <row r="40" spans="1:9" s="9" customFormat="1" ht="33" customHeight="1" x14ac:dyDescent="0.25">
      <c r="A40" s="67" t="s">
        <v>1504</v>
      </c>
      <c r="B40" s="41" t="s">
        <v>122</v>
      </c>
      <c r="C40" s="2" t="s">
        <v>752</v>
      </c>
      <c r="D40" s="22" t="s">
        <v>8</v>
      </c>
      <c r="E40" s="84">
        <v>2000</v>
      </c>
      <c r="F40" s="121">
        <v>10.06</v>
      </c>
      <c r="G40" s="28">
        <f t="shared" si="0"/>
        <v>20120</v>
      </c>
      <c r="H40" s="435"/>
    </row>
    <row r="41" spans="1:9" s="9" customFormat="1" ht="33" customHeight="1" x14ac:dyDescent="0.25">
      <c r="A41" s="67" t="s">
        <v>1504</v>
      </c>
      <c r="B41" s="41" t="s">
        <v>123</v>
      </c>
      <c r="C41" s="2" t="s">
        <v>390</v>
      </c>
      <c r="D41" s="22" t="s">
        <v>8</v>
      </c>
      <c r="E41" s="84">
        <v>2000</v>
      </c>
      <c r="F41" s="121">
        <v>0.38</v>
      </c>
      <c r="G41" s="28">
        <f t="shared" si="0"/>
        <v>760</v>
      </c>
      <c r="H41" s="435"/>
    </row>
    <row r="42" spans="1:9" s="9" customFormat="1" ht="33" customHeight="1" x14ac:dyDescent="0.25">
      <c r="A42" s="67" t="s">
        <v>1504</v>
      </c>
      <c r="B42" s="41" t="s">
        <v>124</v>
      </c>
      <c r="C42" s="2" t="s">
        <v>723</v>
      </c>
      <c r="D42" s="22" t="s">
        <v>8</v>
      </c>
      <c r="E42" s="84">
        <v>2000</v>
      </c>
      <c r="F42" s="121">
        <v>11.92</v>
      </c>
      <c r="G42" s="28">
        <f t="shared" si="0"/>
        <v>23840</v>
      </c>
      <c r="H42" s="435"/>
    </row>
    <row r="43" spans="1:9" s="9" customFormat="1" ht="33" customHeight="1" x14ac:dyDescent="0.25">
      <c r="A43" s="67" t="s">
        <v>1504</v>
      </c>
      <c r="B43" s="41" t="s">
        <v>125</v>
      </c>
      <c r="C43" s="2" t="s">
        <v>304</v>
      </c>
      <c r="D43" s="22" t="s">
        <v>8</v>
      </c>
      <c r="E43" s="84">
        <v>2000</v>
      </c>
      <c r="F43" s="121">
        <v>0.22</v>
      </c>
      <c r="G43" s="28">
        <f t="shared" si="0"/>
        <v>440</v>
      </c>
      <c r="H43" s="435"/>
    </row>
    <row r="44" spans="1:9" s="9" customFormat="1" ht="39" customHeight="1" thickBot="1" x14ac:dyDescent="0.3">
      <c r="A44" s="67" t="s">
        <v>1504</v>
      </c>
      <c r="B44" s="41" t="s">
        <v>126</v>
      </c>
      <c r="C44" s="2" t="s">
        <v>724</v>
      </c>
      <c r="D44" s="22" t="s">
        <v>9</v>
      </c>
      <c r="E44" s="84">
        <v>200</v>
      </c>
      <c r="F44" s="121">
        <v>13.99</v>
      </c>
      <c r="G44" s="28">
        <f t="shared" si="0"/>
        <v>2798</v>
      </c>
      <c r="H44" s="435"/>
    </row>
    <row r="45" spans="1:9" s="9" customFormat="1" ht="30.75" thickBot="1" x14ac:dyDescent="0.3">
      <c r="A45" s="56" t="s">
        <v>1504</v>
      </c>
      <c r="B45" s="74" t="s">
        <v>216</v>
      </c>
      <c r="C45" s="50" t="s">
        <v>725</v>
      </c>
      <c r="D45" s="51" t="s">
        <v>8</v>
      </c>
      <c r="E45" s="85">
        <v>240</v>
      </c>
      <c r="F45" s="122">
        <v>5.42</v>
      </c>
      <c r="G45" s="99">
        <f>ROUND((E45*F45),2)</f>
        <v>1300.8</v>
      </c>
      <c r="H45" s="36" t="s">
        <v>78</v>
      </c>
      <c r="I45" s="72">
        <f>ROUND(SUM(G20:G45),2)</f>
        <v>177984.58</v>
      </c>
    </row>
    <row r="46" spans="1:9" s="9" customFormat="1" ht="33" customHeight="1" x14ac:dyDescent="0.25">
      <c r="A46" s="67" t="s">
        <v>728</v>
      </c>
      <c r="B46" s="75" t="s">
        <v>28</v>
      </c>
      <c r="C46" s="63" t="s">
        <v>729</v>
      </c>
      <c r="D46" s="64" t="s">
        <v>10</v>
      </c>
      <c r="E46" s="83">
        <v>173</v>
      </c>
      <c r="F46" s="58">
        <v>110.02</v>
      </c>
      <c r="G46" s="59">
        <f t="shared" si="0"/>
        <v>19033.46</v>
      </c>
      <c r="H46" s="71"/>
      <c r="I46" s="71"/>
    </row>
    <row r="47" spans="1:9" s="9" customFormat="1" ht="33" customHeight="1" x14ac:dyDescent="0.25">
      <c r="A47" s="67" t="s">
        <v>728</v>
      </c>
      <c r="B47" s="22" t="s">
        <v>29</v>
      </c>
      <c r="C47" s="2" t="s">
        <v>1153</v>
      </c>
      <c r="D47" s="64" t="s">
        <v>10</v>
      </c>
      <c r="E47" s="84">
        <v>160</v>
      </c>
      <c r="F47" s="21">
        <v>112.21</v>
      </c>
      <c r="G47" s="28">
        <f t="shared" si="0"/>
        <v>17953.599999999999</v>
      </c>
      <c r="H47" s="71"/>
      <c r="I47" s="71"/>
    </row>
    <row r="48" spans="1:9" s="9" customFormat="1" ht="33" customHeight="1" x14ac:dyDescent="0.25">
      <c r="A48" s="67" t="s">
        <v>728</v>
      </c>
      <c r="B48" s="22" t="s">
        <v>30</v>
      </c>
      <c r="C48" s="2" t="s">
        <v>730</v>
      </c>
      <c r="D48" s="64" t="s">
        <v>10</v>
      </c>
      <c r="E48" s="84">
        <v>350</v>
      </c>
      <c r="F48" s="21">
        <v>157.25</v>
      </c>
      <c r="G48" s="28">
        <f t="shared" si="0"/>
        <v>55037.5</v>
      </c>
      <c r="H48" s="71"/>
      <c r="I48" s="71"/>
    </row>
    <row r="49" spans="1:9" s="9" customFormat="1" ht="33" customHeight="1" x14ac:dyDescent="0.25">
      <c r="A49" s="67" t="s">
        <v>728</v>
      </c>
      <c r="B49" s="22" t="s">
        <v>31</v>
      </c>
      <c r="C49" s="2" t="s">
        <v>1154</v>
      </c>
      <c r="D49" s="64" t="s">
        <v>10</v>
      </c>
      <c r="E49" s="84">
        <v>164</v>
      </c>
      <c r="F49" s="21">
        <v>40.799999999999997</v>
      </c>
      <c r="G49" s="28">
        <f t="shared" si="0"/>
        <v>6691.2</v>
      </c>
      <c r="H49" s="71"/>
      <c r="I49" s="71"/>
    </row>
    <row r="50" spans="1:9" s="9" customFormat="1" ht="33" customHeight="1" x14ac:dyDescent="0.25">
      <c r="A50" s="67" t="s">
        <v>728</v>
      </c>
      <c r="B50" s="22" t="s">
        <v>32</v>
      </c>
      <c r="C50" s="63" t="s">
        <v>732</v>
      </c>
      <c r="D50" s="64" t="s">
        <v>10</v>
      </c>
      <c r="E50" s="83">
        <v>340</v>
      </c>
      <c r="F50" s="58">
        <v>23.44</v>
      </c>
      <c r="G50" s="59">
        <f t="shared" si="0"/>
        <v>7969.6</v>
      </c>
      <c r="H50" s="71"/>
      <c r="I50" s="71"/>
    </row>
    <row r="51" spans="1:9" s="9" customFormat="1" ht="33" customHeight="1" x14ac:dyDescent="0.25">
      <c r="A51" s="67" t="s">
        <v>728</v>
      </c>
      <c r="B51" s="22" t="s">
        <v>33</v>
      </c>
      <c r="C51" s="2" t="s">
        <v>733</v>
      </c>
      <c r="D51" s="22" t="s">
        <v>10</v>
      </c>
      <c r="E51" s="83">
        <v>683</v>
      </c>
      <c r="F51" s="21">
        <v>1.99</v>
      </c>
      <c r="G51" s="28">
        <f t="shared" si="0"/>
        <v>1359.17</v>
      </c>
      <c r="H51" s="71"/>
      <c r="I51" s="71"/>
    </row>
    <row r="52" spans="1:9" s="9" customFormat="1" ht="33" customHeight="1" x14ac:dyDescent="0.25">
      <c r="A52" s="67" t="s">
        <v>728</v>
      </c>
      <c r="B52" s="22" t="s">
        <v>47</v>
      </c>
      <c r="C52" s="2" t="s">
        <v>734</v>
      </c>
      <c r="D52" s="64" t="s">
        <v>8</v>
      </c>
      <c r="E52" s="83">
        <v>160</v>
      </c>
      <c r="F52" s="21">
        <v>23.55</v>
      </c>
      <c r="G52" s="28">
        <f t="shared" si="0"/>
        <v>3768</v>
      </c>
      <c r="H52" s="71"/>
      <c r="I52" s="71"/>
    </row>
    <row r="53" spans="1:9" s="9" customFormat="1" ht="30" x14ac:dyDescent="0.25">
      <c r="A53" s="67" t="s">
        <v>728</v>
      </c>
      <c r="B53" s="22" t="s">
        <v>48</v>
      </c>
      <c r="C53" s="2" t="s">
        <v>735</v>
      </c>
      <c r="D53" s="64" t="s">
        <v>8</v>
      </c>
      <c r="E53" s="83">
        <v>170</v>
      </c>
      <c r="F53" s="21">
        <v>124.35</v>
      </c>
      <c r="G53" s="28">
        <f t="shared" si="0"/>
        <v>21139.5</v>
      </c>
      <c r="H53" s="71"/>
      <c r="I53" s="71"/>
    </row>
    <row r="54" spans="1:9" s="9" customFormat="1" ht="30" x14ac:dyDescent="0.25">
      <c r="A54" s="67" t="s">
        <v>728</v>
      </c>
      <c r="B54" s="22" t="s">
        <v>58</v>
      </c>
      <c r="C54" s="2" t="s">
        <v>736</v>
      </c>
      <c r="D54" s="64" t="s">
        <v>8</v>
      </c>
      <c r="E54" s="83">
        <v>252</v>
      </c>
      <c r="F54" s="21">
        <v>164.55</v>
      </c>
      <c r="G54" s="28">
        <f t="shared" si="0"/>
        <v>41466.6</v>
      </c>
      <c r="H54" s="71"/>
      <c r="I54" s="71"/>
    </row>
    <row r="55" spans="1:9" s="9" customFormat="1" ht="33" customHeight="1" x14ac:dyDescent="0.25">
      <c r="A55" s="67" t="s">
        <v>728</v>
      </c>
      <c r="B55" s="22" t="s">
        <v>64</v>
      </c>
      <c r="C55" s="2" t="s">
        <v>737</v>
      </c>
      <c r="D55" s="64" t="s">
        <v>8</v>
      </c>
      <c r="E55" s="83">
        <v>330</v>
      </c>
      <c r="F55" s="21">
        <v>3.46</v>
      </c>
      <c r="G55" s="28">
        <f t="shared" si="0"/>
        <v>1141.8</v>
      </c>
      <c r="H55" s="71"/>
      <c r="I55" s="71"/>
    </row>
    <row r="56" spans="1:9" s="9" customFormat="1" ht="33" customHeight="1" x14ac:dyDescent="0.25">
      <c r="A56" s="67" t="s">
        <v>728</v>
      </c>
      <c r="B56" s="22" t="s">
        <v>65</v>
      </c>
      <c r="C56" s="2" t="s">
        <v>738</v>
      </c>
      <c r="D56" s="64" t="s">
        <v>8</v>
      </c>
      <c r="E56" s="83">
        <v>252</v>
      </c>
      <c r="F56" s="21">
        <v>9.34</v>
      </c>
      <c r="G56" s="28">
        <f t="shared" si="0"/>
        <v>2353.6799999999998</v>
      </c>
      <c r="H56" s="71"/>
      <c r="I56" s="71"/>
    </row>
    <row r="57" spans="1:9" s="9" customFormat="1" ht="33" customHeight="1" thickBot="1" x14ac:dyDescent="0.3">
      <c r="A57" s="67" t="s">
        <v>728</v>
      </c>
      <c r="B57" s="22" t="s">
        <v>66</v>
      </c>
      <c r="C57" s="2" t="s">
        <v>739</v>
      </c>
      <c r="D57" s="64" t="s">
        <v>10</v>
      </c>
      <c r="E57" s="83">
        <v>62</v>
      </c>
      <c r="F57" s="21">
        <v>324.39999999999998</v>
      </c>
      <c r="G57" s="28">
        <f t="shared" si="0"/>
        <v>20112.8</v>
      </c>
      <c r="H57" s="71"/>
      <c r="I57" s="71"/>
    </row>
    <row r="58" spans="1:9" s="9" customFormat="1" ht="33" customHeight="1" thickBot="1" x14ac:dyDescent="0.3">
      <c r="A58" s="67" t="s">
        <v>728</v>
      </c>
      <c r="B58" s="22" t="s">
        <v>79</v>
      </c>
      <c r="C58" s="47" t="s">
        <v>740</v>
      </c>
      <c r="D58" s="79" t="s">
        <v>10</v>
      </c>
      <c r="E58" s="175">
        <v>335</v>
      </c>
      <c r="F58" s="21">
        <v>11.79</v>
      </c>
      <c r="G58" s="28">
        <f t="shared" si="0"/>
        <v>3949.65</v>
      </c>
      <c r="H58" s="36" t="s">
        <v>42</v>
      </c>
      <c r="I58" s="72">
        <f>ROUND(SUM(G46:G58),2)</f>
        <v>201976.56</v>
      </c>
    </row>
    <row r="59" spans="1:9" s="9" customFormat="1" ht="33" customHeight="1" x14ac:dyDescent="0.25">
      <c r="A59" s="124" t="s">
        <v>573</v>
      </c>
      <c r="B59" s="25" t="s">
        <v>11</v>
      </c>
      <c r="C59" s="24" t="s">
        <v>367</v>
      </c>
      <c r="D59" s="25" t="s">
        <v>18</v>
      </c>
      <c r="E59" s="46">
        <v>25</v>
      </c>
      <c r="F59" s="33">
        <v>112.37</v>
      </c>
      <c r="G59" s="27">
        <f>ROUND((E59*F59),2)</f>
        <v>2809.25</v>
      </c>
    </row>
    <row r="60" spans="1:9" s="9" customFormat="1" ht="30" x14ac:dyDescent="0.25">
      <c r="A60" s="97" t="s">
        <v>573</v>
      </c>
      <c r="B60" s="79" t="s">
        <v>83</v>
      </c>
      <c r="C60" s="78" t="s">
        <v>368</v>
      </c>
      <c r="D60" s="79" t="s">
        <v>18</v>
      </c>
      <c r="E60" s="80">
        <v>3</v>
      </c>
      <c r="F60" s="81">
        <v>276.25</v>
      </c>
      <c r="G60" s="59">
        <f>ROUND((E60*F60),2)</f>
        <v>828.75</v>
      </c>
    </row>
    <row r="61" spans="1:9" s="9" customFormat="1" ht="30.75" thickBot="1" x14ac:dyDescent="0.3">
      <c r="A61" s="176" t="s">
        <v>573</v>
      </c>
      <c r="B61" s="51" t="s">
        <v>84</v>
      </c>
      <c r="C61" s="50" t="s">
        <v>741</v>
      </c>
      <c r="D61" s="51" t="s">
        <v>18</v>
      </c>
      <c r="E61" s="52">
        <v>2</v>
      </c>
      <c r="F61" s="60">
        <v>486.47</v>
      </c>
      <c r="G61" s="53">
        <f t="shared" ref="G61:G74" si="1">ROUND((E61*F61),2)</f>
        <v>972.94</v>
      </c>
    </row>
    <row r="62" spans="1:9" s="9" customFormat="1" ht="30" x14ac:dyDescent="0.25">
      <c r="A62" s="42" t="s">
        <v>573</v>
      </c>
      <c r="B62" s="25" t="s">
        <v>85</v>
      </c>
      <c r="C62" s="24" t="s">
        <v>396</v>
      </c>
      <c r="D62" s="25" t="s">
        <v>18</v>
      </c>
      <c r="E62" s="46">
        <v>15</v>
      </c>
      <c r="F62" s="33">
        <v>60.56</v>
      </c>
      <c r="G62" s="27">
        <f t="shared" si="1"/>
        <v>908.4</v>
      </c>
    </row>
    <row r="63" spans="1:9" s="9" customFormat="1" ht="30" x14ac:dyDescent="0.25">
      <c r="A63" s="43" t="s">
        <v>573</v>
      </c>
      <c r="B63" s="22" t="s">
        <v>86</v>
      </c>
      <c r="C63" s="63" t="s">
        <v>391</v>
      </c>
      <c r="D63" s="64" t="s">
        <v>18</v>
      </c>
      <c r="E63" s="65">
        <v>5</v>
      </c>
      <c r="F63" s="58">
        <v>78.28</v>
      </c>
      <c r="G63" s="59">
        <f t="shared" si="1"/>
        <v>391.4</v>
      </c>
    </row>
    <row r="64" spans="1:9" s="9" customFormat="1" ht="30" x14ac:dyDescent="0.25">
      <c r="A64" s="43" t="s">
        <v>573</v>
      </c>
      <c r="B64" s="22" t="s">
        <v>87</v>
      </c>
      <c r="C64" s="63" t="s">
        <v>742</v>
      </c>
      <c r="D64" s="64" t="s">
        <v>18</v>
      </c>
      <c r="E64" s="65">
        <v>1</v>
      </c>
      <c r="F64" s="58">
        <v>78.28</v>
      </c>
      <c r="G64" s="59">
        <f t="shared" si="1"/>
        <v>78.28</v>
      </c>
    </row>
    <row r="65" spans="1:10" s="9" customFormat="1" ht="33" customHeight="1" x14ac:dyDescent="0.25">
      <c r="A65" s="43" t="s">
        <v>573</v>
      </c>
      <c r="B65" s="22" t="s">
        <v>88</v>
      </c>
      <c r="C65" s="63" t="s">
        <v>743</v>
      </c>
      <c r="D65" s="64" t="s">
        <v>18</v>
      </c>
      <c r="E65" s="65">
        <v>4</v>
      </c>
      <c r="F65" s="58">
        <v>75.290000000000006</v>
      </c>
      <c r="G65" s="59">
        <f t="shared" si="1"/>
        <v>301.16000000000003</v>
      </c>
    </row>
    <row r="66" spans="1:10" s="9" customFormat="1" ht="33" customHeight="1" x14ac:dyDescent="0.25">
      <c r="A66" s="43" t="s">
        <v>573</v>
      </c>
      <c r="B66" s="22" t="s">
        <v>89</v>
      </c>
      <c r="C66" s="63" t="s">
        <v>744</v>
      </c>
      <c r="D66" s="64" t="s">
        <v>18</v>
      </c>
      <c r="E66" s="65">
        <v>5</v>
      </c>
      <c r="F66" s="58">
        <v>75.81</v>
      </c>
      <c r="G66" s="59">
        <f t="shared" si="1"/>
        <v>379.05</v>
      </c>
    </row>
    <row r="67" spans="1:10" s="9" customFormat="1" ht="33" customHeight="1" x14ac:dyDescent="0.25">
      <c r="A67" s="43" t="s">
        <v>573</v>
      </c>
      <c r="B67" s="22" t="s">
        <v>90</v>
      </c>
      <c r="C67" s="63" t="s">
        <v>1160</v>
      </c>
      <c r="D67" s="64" t="s">
        <v>18</v>
      </c>
      <c r="E67" s="65">
        <v>4</v>
      </c>
      <c r="F67" s="58">
        <v>60.15</v>
      </c>
      <c r="G67" s="28">
        <f t="shared" si="1"/>
        <v>240.6</v>
      </c>
    </row>
    <row r="68" spans="1:10" s="9" customFormat="1" ht="33" customHeight="1" x14ac:dyDescent="0.25">
      <c r="A68" s="43" t="s">
        <v>573</v>
      </c>
      <c r="B68" s="22" t="s">
        <v>91</v>
      </c>
      <c r="C68" s="63" t="s">
        <v>369</v>
      </c>
      <c r="D68" s="64" t="s">
        <v>18</v>
      </c>
      <c r="E68" s="65">
        <v>3</v>
      </c>
      <c r="F68" s="58">
        <v>177.68</v>
      </c>
      <c r="G68" s="28">
        <f t="shared" si="1"/>
        <v>533.04</v>
      </c>
    </row>
    <row r="69" spans="1:10" s="9" customFormat="1" ht="30" x14ac:dyDescent="0.25">
      <c r="A69" s="43" t="s">
        <v>573</v>
      </c>
      <c r="B69" s="22" t="s">
        <v>92</v>
      </c>
      <c r="C69" s="2" t="s">
        <v>745</v>
      </c>
      <c r="D69" s="64" t="s">
        <v>18</v>
      </c>
      <c r="E69" s="19">
        <v>1</v>
      </c>
      <c r="F69" s="21">
        <v>307.04000000000002</v>
      </c>
      <c r="G69" s="28">
        <f t="shared" si="1"/>
        <v>307.04000000000002</v>
      </c>
    </row>
    <row r="70" spans="1:10" s="9" customFormat="1" ht="30" x14ac:dyDescent="0.25">
      <c r="A70" s="43" t="s">
        <v>573</v>
      </c>
      <c r="B70" s="22" t="s">
        <v>93</v>
      </c>
      <c r="C70" s="2" t="s">
        <v>746</v>
      </c>
      <c r="D70" s="64" t="s">
        <v>18</v>
      </c>
      <c r="E70" s="19">
        <v>1</v>
      </c>
      <c r="F70" s="21">
        <v>379.35</v>
      </c>
      <c r="G70" s="28">
        <f t="shared" ref="G70" si="2">ROUND((E70*F70),2)</f>
        <v>379.35</v>
      </c>
    </row>
    <row r="71" spans="1:10" s="9" customFormat="1" ht="30.75" thickBot="1" x14ac:dyDescent="0.3">
      <c r="A71" s="178" t="s">
        <v>573</v>
      </c>
      <c r="B71" s="51" t="s">
        <v>156</v>
      </c>
      <c r="C71" s="86" t="s">
        <v>747</v>
      </c>
      <c r="D71" s="88" t="s">
        <v>18</v>
      </c>
      <c r="E71" s="92">
        <v>4</v>
      </c>
      <c r="F71" s="89">
        <v>82.09</v>
      </c>
      <c r="G71" s="90">
        <f t="shared" si="1"/>
        <v>328.36</v>
      </c>
    </row>
    <row r="72" spans="1:10" s="9" customFormat="1" ht="30" x14ac:dyDescent="0.25">
      <c r="A72" s="101" t="s">
        <v>573</v>
      </c>
      <c r="B72" s="64" t="s">
        <v>157</v>
      </c>
      <c r="C72" s="63" t="s">
        <v>392</v>
      </c>
      <c r="D72" s="64" t="s">
        <v>18</v>
      </c>
      <c r="E72" s="65">
        <v>36</v>
      </c>
      <c r="F72" s="58">
        <v>24.21</v>
      </c>
      <c r="G72" s="59">
        <f t="shared" si="1"/>
        <v>871.56</v>
      </c>
      <c r="H72" s="71"/>
      <c r="I72" s="71"/>
    </row>
    <row r="73" spans="1:10" ht="44.25" customHeight="1" thickBot="1" x14ac:dyDescent="0.3">
      <c r="A73" s="98" t="s">
        <v>573</v>
      </c>
      <c r="B73" s="51" t="s">
        <v>158</v>
      </c>
      <c r="C73" s="50" t="s">
        <v>748</v>
      </c>
      <c r="D73" s="51" t="s">
        <v>18</v>
      </c>
      <c r="E73" s="52">
        <v>36</v>
      </c>
      <c r="F73" s="60">
        <v>29.87</v>
      </c>
      <c r="G73" s="53">
        <f t="shared" si="1"/>
        <v>1075.32</v>
      </c>
      <c r="H73" s="71"/>
      <c r="I73" s="71"/>
    </row>
    <row r="74" spans="1:10" ht="30.75" thickBot="1" x14ac:dyDescent="0.3">
      <c r="A74" s="125" t="s">
        <v>573</v>
      </c>
      <c r="B74" s="88" t="s">
        <v>159</v>
      </c>
      <c r="C74" s="86" t="s">
        <v>749</v>
      </c>
      <c r="D74" s="88" t="s">
        <v>8</v>
      </c>
      <c r="E74" s="92">
        <v>70</v>
      </c>
      <c r="F74" s="89">
        <v>17</v>
      </c>
      <c r="G74" s="90">
        <f t="shared" si="1"/>
        <v>1190</v>
      </c>
      <c r="H74" s="36" t="s">
        <v>59</v>
      </c>
      <c r="I74" s="70">
        <f>ROUND(SUM(G59:G74),2)</f>
        <v>11594.5</v>
      </c>
    </row>
    <row r="75" spans="1:10" ht="43.5" thickBot="1" x14ac:dyDescent="0.3">
      <c r="A75" s="146"/>
      <c r="B75" s="147"/>
      <c r="C75" s="6"/>
      <c r="D75" s="4"/>
      <c r="E75" s="4"/>
      <c r="F75" s="54" t="s">
        <v>1255</v>
      </c>
      <c r="G75" s="55">
        <f>SUM(G5:G74)</f>
        <v>517854.48999999987</v>
      </c>
      <c r="H75" s="34"/>
      <c r="I75" s="73"/>
    </row>
    <row r="76" spans="1:10" x14ac:dyDescent="0.25">
      <c r="F76" s="14"/>
    </row>
    <row r="77" spans="1:10" s="68" customFormat="1" x14ac:dyDescent="0.25">
      <c r="A77" s="7"/>
      <c r="B77" s="5"/>
      <c r="C77" s="7"/>
      <c r="D77" s="5"/>
      <c r="E77" s="5"/>
      <c r="F77" s="15"/>
      <c r="G77" s="5"/>
      <c r="J77" s="8"/>
    </row>
    <row r="78" spans="1:10" s="68" customFormat="1" ht="26.25" customHeight="1" x14ac:dyDescent="0.25">
      <c r="A78" s="20"/>
      <c r="B78" s="20"/>
      <c r="C78" s="20"/>
      <c r="D78" s="20"/>
      <c r="E78" s="20"/>
      <c r="F78" s="16"/>
      <c r="G78" s="20"/>
      <c r="J78" s="8"/>
    </row>
  </sheetData>
  <sheetProtection algorithmName="SHA-512" hashValue="nJVocd4BALtlOYw8uFFKr2dZBga+ZfuSpOClmrhqHfccSQhkWUnRPIEKgrNawXEruQeARY/bBg3BJFh4USGc/A==" saltValue="MmXMbiEEaSrKWqtK/dJ+ow==" spinCount="100000" sheet="1" objects="1" scenarios="1"/>
  <mergeCells count="3">
    <mergeCell ref="A1:G1"/>
    <mergeCell ref="A3:G3"/>
    <mergeCell ref="H20:H44"/>
  </mergeCells>
  <phoneticPr fontId="10"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4FB31-D840-4196-BA74-CA294D41D4C0}">
  <dimension ref="A1:J77"/>
  <sheetViews>
    <sheetView topLeftCell="A56" zoomScale="80" zoomScaleNormal="80" workbookViewId="0">
      <selection activeCell="I10" sqref="I10"/>
    </sheetView>
  </sheetViews>
  <sheetFormatPr defaultColWidth="9.140625" defaultRowHeight="15" x14ac:dyDescent="0.25"/>
  <cols>
    <col min="1" max="1" width="39.7109375" style="23" customWidth="1"/>
    <col min="2" max="2" width="10.5703125" style="10" customWidth="1"/>
    <col min="3" max="3" width="71.7109375" style="11" customWidth="1"/>
    <col min="4" max="4" width="9.140625" style="10"/>
    <col min="5" max="5" width="16.28515625" style="10" customWidth="1"/>
    <col min="6" max="6" width="20.7109375" style="17" customWidth="1"/>
    <col min="7" max="7" width="14.7109375" style="10" customWidth="1"/>
    <col min="8" max="8" width="21.5703125" style="68" customWidth="1"/>
    <col min="9" max="9" width="20.7109375" style="68" customWidth="1"/>
    <col min="10" max="16384" width="9.140625" style="8"/>
  </cols>
  <sheetData>
    <row r="1" spans="1:9" ht="39.950000000000003" customHeight="1" x14ac:dyDescent="0.25">
      <c r="A1" s="427" t="s">
        <v>3728</v>
      </c>
      <c r="B1" s="427"/>
      <c r="C1" s="427"/>
      <c r="D1" s="427"/>
      <c r="E1" s="427"/>
      <c r="F1" s="427"/>
      <c r="G1" s="427"/>
    </row>
    <row r="2" spans="1:9" ht="21.75" customHeight="1" thickBot="1" x14ac:dyDescent="0.3">
      <c r="A2" s="1"/>
      <c r="B2" s="1"/>
      <c r="C2" s="1"/>
      <c r="D2" s="1"/>
      <c r="E2" s="18"/>
      <c r="F2" s="1"/>
      <c r="G2" s="1"/>
    </row>
    <row r="3" spans="1:9" x14ac:dyDescent="0.25">
      <c r="A3" s="428" t="s">
        <v>1067</v>
      </c>
      <c r="B3" s="429"/>
      <c r="C3" s="429"/>
      <c r="D3" s="429"/>
      <c r="E3" s="429"/>
      <c r="F3" s="429"/>
      <c r="G3" s="430"/>
    </row>
    <row r="4" spans="1:9" ht="39" customHeight="1" thickBot="1" x14ac:dyDescent="0.3">
      <c r="A4" s="29" t="s">
        <v>38</v>
      </c>
      <c r="B4" s="44" t="s">
        <v>0</v>
      </c>
      <c r="C4" s="30" t="s">
        <v>1</v>
      </c>
      <c r="D4" s="30" t="s">
        <v>2</v>
      </c>
      <c r="E4" s="31" t="s">
        <v>3</v>
      </c>
      <c r="F4" s="32" t="s">
        <v>4</v>
      </c>
      <c r="G4" s="69" t="s">
        <v>5</v>
      </c>
    </row>
    <row r="5" spans="1:9" ht="33" customHeight="1" thickBot="1" x14ac:dyDescent="0.3">
      <c r="A5" s="56" t="s">
        <v>6</v>
      </c>
      <c r="B5" s="57" t="s">
        <v>12</v>
      </c>
      <c r="C5" s="50" t="s">
        <v>355</v>
      </c>
      <c r="D5" s="51" t="s">
        <v>128</v>
      </c>
      <c r="E5" s="52">
        <v>0.69</v>
      </c>
      <c r="F5" s="66">
        <v>790.22</v>
      </c>
      <c r="G5" s="53">
        <f t="shared" ref="G5:G58" si="0">ROUND((E5*F5),2)</f>
        <v>545.25</v>
      </c>
      <c r="H5" s="36" t="s">
        <v>39</v>
      </c>
      <c r="I5" s="70">
        <f>ROUND(SUM(G5:G5),2)</f>
        <v>545.25</v>
      </c>
    </row>
    <row r="6" spans="1:9" s="9" customFormat="1" ht="32.25" customHeight="1" x14ac:dyDescent="0.25">
      <c r="A6" s="42" t="s">
        <v>45</v>
      </c>
      <c r="B6" s="179" t="s">
        <v>19</v>
      </c>
      <c r="C6" s="180" t="s">
        <v>711</v>
      </c>
      <c r="D6" s="181" t="s">
        <v>9</v>
      </c>
      <c r="E6" s="182">
        <v>760</v>
      </c>
      <c r="F6" s="183">
        <v>1.4</v>
      </c>
      <c r="G6" s="27">
        <f t="shared" si="0"/>
        <v>1064</v>
      </c>
      <c r="H6" s="71"/>
      <c r="I6" s="71"/>
    </row>
    <row r="7" spans="1:9" s="9" customFormat="1" ht="30" x14ac:dyDescent="0.25">
      <c r="A7" s="43" t="s">
        <v>45</v>
      </c>
      <c r="B7" s="108" t="s">
        <v>20</v>
      </c>
      <c r="C7" s="103" t="s">
        <v>712</v>
      </c>
      <c r="D7" s="48" t="s">
        <v>9</v>
      </c>
      <c r="E7" s="84">
        <v>350</v>
      </c>
      <c r="F7" s="95">
        <v>0.94</v>
      </c>
      <c r="G7" s="28">
        <f t="shared" si="0"/>
        <v>329</v>
      </c>
      <c r="H7" s="71"/>
      <c r="I7" s="71"/>
    </row>
    <row r="8" spans="1:9" s="9" customFormat="1" ht="33" customHeight="1" x14ac:dyDescent="0.25">
      <c r="A8" s="43" t="s">
        <v>45</v>
      </c>
      <c r="B8" s="108" t="s">
        <v>21</v>
      </c>
      <c r="C8" s="103" t="s">
        <v>356</v>
      </c>
      <c r="D8" s="48" t="s">
        <v>9</v>
      </c>
      <c r="E8" s="84">
        <v>410</v>
      </c>
      <c r="F8" s="95">
        <v>2.5</v>
      </c>
      <c r="G8" s="28">
        <f t="shared" si="0"/>
        <v>1025</v>
      </c>
      <c r="H8" s="71"/>
      <c r="I8" s="71"/>
    </row>
    <row r="9" spans="1:9" s="9" customFormat="1" ht="33" customHeight="1" x14ac:dyDescent="0.25">
      <c r="A9" s="43" t="s">
        <v>45</v>
      </c>
      <c r="B9" s="108" t="s">
        <v>22</v>
      </c>
      <c r="C9" s="103" t="s">
        <v>357</v>
      </c>
      <c r="D9" s="48" t="s">
        <v>9</v>
      </c>
      <c r="E9" s="84">
        <v>350</v>
      </c>
      <c r="F9" s="95">
        <v>1.18</v>
      </c>
      <c r="G9" s="28">
        <f t="shared" si="0"/>
        <v>413</v>
      </c>
      <c r="H9" s="71"/>
      <c r="I9" s="71"/>
    </row>
    <row r="10" spans="1:9" s="9" customFormat="1" ht="45" x14ac:dyDescent="0.25">
      <c r="A10" s="43" t="s">
        <v>45</v>
      </c>
      <c r="B10" s="108" t="s">
        <v>23</v>
      </c>
      <c r="C10" s="103" t="s">
        <v>710</v>
      </c>
      <c r="D10" s="48" t="s">
        <v>9</v>
      </c>
      <c r="E10" s="84">
        <v>900</v>
      </c>
      <c r="F10" s="95">
        <v>1.18</v>
      </c>
      <c r="G10" s="28">
        <f t="shared" si="0"/>
        <v>1062</v>
      </c>
      <c r="H10" s="71"/>
      <c r="I10" s="71"/>
    </row>
    <row r="11" spans="1:9" s="9" customFormat="1" ht="45" x14ac:dyDescent="0.25">
      <c r="A11" s="43" t="s">
        <v>45</v>
      </c>
      <c r="B11" s="108" t="s">
        <v>24</v>
      </c>
      <c r="C11" s="103" t="s">
        <v>273</v>
      </c>
      <c r="D11" s="48" t="s">
        <v>9</v>
      </c>
      <c r="E11" s="84">
        <v>6100</v>
      </c>
      <c r="F11" s="95">
        <v>15.46</v>
      </c>
      <c r="G11" s="28">
        <f t="shared" si="0"/>
        <v>94306</v>
      </c>
      <c r="H11" s="71"/>
      <c r="I11" s="71"/>
    </row>
    <row r="12" spans="1:9" s="9" customFormat="1" ht="30" x14ac:dyDescent="0.25">
      <c r="A12" s="43" t="s">
        <v>45</v>
      </c>
      <c r="B12" s="108" t="s">
        <v>25</v>
      </c>
      <c r="C12" s="103" t="s">
        <v>1169</v>
      </c>
      <c r="D12" s="48" t="s">
        <v>9</v>
      </c>
      <c r="E12" s="84">
        <v>900</v>
      </c>
      <c r="F12" s="95">
        <v>4.4000000000000004</v>
      </c>
      <c r="G12" s="28">
        <f t="shared" si="0"/>
        <v>3960</v>
      </c>
      <c r="H12" s="71"/>
      <c r="I12" s="71"/>
    </row>
    <row r="13" spans="1:9" s="9" customFormat="1" ht="32.25" customHeight="1" x14ac:dyDescent="0.25">
      <c r="A13" s="43" t="s">
        <v>45</v>
      </c>
      <c r="B13" s="108" t="s">
        <v>26</v>
      </c>
      <c r="C13" s="103" t="s">
        <v>360</v>
      </c>
      <c r="D13" s="48" t="s">
        <v>8</v>
      </c>
      <c r="E13" s="84">
        <v>3600</v>
      </c>
      <c r="F13" s="95">
        <v>0.1</v>
      </c>
      <c r="G13" s="28">
        <f t="shared" si="0"/>
        <v>360</v>
      </c>
      <c r="H13" s="71"/>
      <c r="I13" s="71"/>
    </row>
    <row r="14" spans="1:9" s="9" customFormat="1" ht="32.25" customHeight="1" x14ac:dyDescent="0.25">
      <c r="A14" s="43" t="s">
        <v>45</v>
      </c>
      <c r="B14" s="108" t="s">
        <v>27</v>
      </c>
      <c r="C14" s="103" t="s">
        <v>395</v>
      </c>
      <c r="D14" s="48" t="s">
        <v>9</v>
      </c>
      <c r="E14" s="84">
        <v>1080</v>
      </c>
      <c r="F14" s="95">
        <v>1.28</v>
      </c>
      <c r="G14" s="28">
        <f t="shared" si="0"/>
        <v>1382.4</v>
      </c>
      <c r="H14" s="71"/>
      <c r="I14" s="71"/>
    </row>
    <row r="15" spans="1:9" s="9" customFormat="1" ht="32.25" customHeight="1" x14ac:dyDescent="0.25">
      <c r="A15" s="43" t="s">
        <v>45</v>
      </c>
      <c r="B15" s="108" t="s">
        <v>68</v>
      </c>
      <c r="C15" s="103" t="s">
        <v>384</v>
      </c>
      <c r="D15" s="48" t="s">
        <v>8</v>
      </c>
      <c r="E15" s="84">
        <v>1700</v>
      </c>
      <c r="F15" s="95">
        <v>0.2</v>
      </c>
      <c r="G15" s="28">
        <f t="shared" si="0"/>
        <v>340</v>
      </c>
      <c r="H15" s="71"/>
      <c r="I15" s="71"/>
    </row>
    <row r="16" spans="1:9" s="9" customFormat="1" ht="32.25" customHeight="1" x14ac:dyDescent="0.25">
      <c r="A16" s="43" t="s">
        <v>45</v>
      </c>
      <c r="B16" s="108" t="s">
        <v>69</v>
      </c>
      <c r="C16" s="103" t="s">
        <v>268</v>
      </c>
      <c r="D16" s="48" t="s">
        <v>8</v>
      </c>
      <c r="E16" s="84">
        <v>115</v>
      </c>
      <c r="F16" s="95">
        <v>0.16</v>
      </c>
      <c r="G16" s="28">
        <f t="shared" si="0"/>
        <v>18.399999999999999</v>
      </c>
      <c r="H16" s="71"/>
      <c r="I16" s="71"/>
    </row>
    <row r="17" spans="1:9" s="9" customFormat="1" ht="32.25" customHeight="1" thickBot="1" x14ac:dyDescent="0.3">
      <c r="A17" s="43" t="s">
        <v>45</v>
      </c>
      <c r="B17" s="108" t="s">
        <v>70</v>
      </c>
      <c r="C17" s="103" t="s">
        <v>270</v>
      </c>
      <c r="D17" s="48" t="s">
        <v>8</v>
      </c>
      <c r="E17" s="84">
        <v>2000</v>
      </c>
      <c r="F17" s="95">
        <v>1.69</v>
      </c>
      <c r="G17" s="28">
        <f t="shared" si="0"/>
        <v>3380</v>
      </c>
      <c r="H17" s="71"/>
      <c r="I17" s="71"/>
    </row>
    <row r="18" spans="1:9" s="9" customFormat="1" ht="32.25" customHeight="1" thickBot="1" x14ac:dyDescent="0.3">
      <c r="A18" s="56" t="s">
        <v>45</v>
      </c>
      <c r="B18" s="74" t="s">
        <v>127</v>
      </c>
      <c r="C18" s="104" t="s">
        <v>713</v>
      </c>
      <c r="D18" s="51" t="s">
        <v>8</v>
      </c>
      <c r="E18" s="85">
        <v>1500</v>
      </c>
      <c r="F18" s="177">
        <v>1.69</v>
      </c>
      <c r="G18" s="53">
        <f t="shared" si="0"/>
        <v>2535</v>
      </c>
      <c r="H18" s="36" t="s">
        <v>40</v>
      </c>
      <c r="I18" s="70">
        <f>ROUND(SUM(G6:G18),2)</f>
        <v>110174.8</v>
      </c>
    </row>
    <row r="19" spans="1:9" s="9" customFormat="1" ht="45.75" thickBot="1" x14ac:dyDescent="0.3">
      <c r="A19" s="171" t="s">
        <v>574</v>
      </c>
      <c r="B19" s="172" t="s">
        <v>34</v>
      </c>
      <c r="C19" s="173" t="s">
        <v>714</v>
      </c>
      <c r="D19" s="61" t="s">
        <v>8</v>
      </c>
      <c r="E19" s="174">
        <v>150</v>
      </c>
      <c r="F19" s="62">
        <v>216.04</v>
      </c>
      <c r="G19" s="35">
        <f t="shared" si="0"/>
        <v>32406</v>
      </c>
      <c r="H19" s="36" t="s">
        <v>41</v>
      </c>
      <c r="I19" s="70">
        <f>ROUND(SUM(G19:G19),2)</f>
        <v>32406</v>
      </c>
    </row>
    <row r="20" spans="1:9" s="9" customFormat="1" ht="32.25" customHeight="1" x14ac:dyDescent="0.25">
      <c r="A20" s="101" t="s">
        <v>388</v>
      </c>
      <c r="B20" s="123" t="s">
        <v>71</v>
      </c>
      <c r="C20" s="63" t="s">
        <v>715</v>
      </c>
      <c r="D20" s="64" t="s">
        <v>8</v>
      </c>
      <c r="E20" s="83">
        <v>3600</v>
      </c>
      <c r="F20" s="58">
        <v>0</v>
      </c>
      <c r="G20" s="59">
        <f t="shared" si="0"/>
        <v>0</v>
      </c>
      <c r="H20" s="434" t="s">
        <v>318</v>
      </c>
    </row>
    <row r="21" spans="1:9" s="9" customFormat="1" ht="30" x14ac:dyDescent="0.25">
      <c r="A21" s="67" t="s">
        <v>388</v>
      </c>
      <c r="B21" s="41" t="s">
        <v>72</v>
      </c>
      <c r="C21" s="2" t="s">
        <v>716</v>
      </c>
      <c r="D21" s="22" t="s">
        <v>9</v>
      </c>
      <c r="E21" s="84">
        <v>130</v>
      </c>
      <c r="F21" s="21">
        <v>0</v>
      </c>
      <c r="G21" s="28">
        <f t="shared" si="0"/>
        <v>0</v>
      </c>
      <c r="H21" s="435"/>
    </row>
    <row r="22" spans="1:9" s="9" customFormat="1" ht="33" customHeight="1" x14ac:dyDescent="0.25">
      <c r="A22" s="67" t="s">
        <v>388</v>
      </c>
      <c r="B22" s="41" t="s">
        <v>73</v>
      </c>
      <c r="C22" s="2" t="s">
        <v>717</v>
      </c>
      <c r="D22" s="22" t="s">
        <v>9</v>
      </c>
      <c r="E22" s="84">
        <v>860</v>
      </c>
      <c r="F22" s="21">
        <v>0</v>
      </c>
      <c r="G22" s="28">
        <f t="shared" si="0"/>
        <v>0</v>
      </c>
      <c r="H22" s="435"/>
    </row>
    <row r="23" spans="1:9" s="9" customFormat="1" ht="33" customHeight="1" x14ac:dyDescent="0.25">
      <c r="A23" s="67" t="s">
        <v>388</v>
      </c>
      <c r="B23" s="41" t="s">
        <v>74</v>
      </c>
      <c r="C23" s="2" t="s">
        <v>718</v>
      </c>
      <c r="D23" s="22" t="s">
        <v>8</v>
      </c>
      <c r="E23" s="84">
        <v>2600</v>
      </c>
      <c r="F23" s="21">
        <v>0</v>
      </c>
      <c r="G23" s="28">
        <f t="shared" si="0"/>
        <v>0</v>
      </c>
      <c r="H23" s="435"/>
    </row>
    <row r="24" spans="1:9" s="9" customFormat="1" ht="33" customHeight="1" x14ac:dyDescent="0.25">
      <c r="A24" s="67" t="s">
        <v>388</v>
      </c>
      <c r="B24" s="41" t="s">
        <v>75</v>
      </c>
      <c r="C24" s="2" t="s">
        <v>719</v>
      </c>
      <c r="D24" s="22" t="s">
        <v>8</v>
      </c>
      <c r="E24" s="84">
        <v>202</v>
      </c>
      <c r="F24" s="21">
        <v>0</v>
      </c>
      <c r="G24" s="28">
        <f t="shared" si="0"/>
        <v>0</v>
      </c>
      <c r="H24" s="435"/>
    </row>
    <row r="25" spans="1:9" s="9" customFormat="1" ht="33" customHeight="1" x14ac:dyDescent="0.25">
      <c r="A25" s="67" t="s">
        <v>388</v>
      </c>
      <c r="B25" s="41" t="s">
        <v>76</v>
      </c>
      <c r="C25" s="2" t="s">
        <v>720</v>
      </c>
      <c r="D25" s="22" t="s">
        <v>8</v>
      </c>
      <c r="E25" s="84">
        <v>1900</v>
      </c>
      <c r="F25" s="21">
        <v>0</v>
      </c>
      <c r="G25" s="28">
        <f t="shared" si="0"/>
        <v>0</v>
      </c>
      <c r="H25" s="435"/>
    </row>
    <row r="26" spans="1:9" s="9" customFormat="1" ht="33" customHeight="1" x14ac:dyDescent="0.25">
      <c r="A26" s="67" t="s">
        <v>388</v>
      </c>
      <c r="B26" s="41" t="s">
        <v>77</v>
      </c>
      <c r="C26" s="2" t="s">
        <v>721</v>
      </c>
      <c r="D26" s="22" t="s">
        <v>8</v>
      </c>
      <c r="E26" s="84">
        <v>1900</v>
      </c>
      <c r="F26" s="21">
        <v>0</v>
      </c>
      <c r="G26" s="28">
        <f t="shared" si="0"/>
        <v>0</v>
      </c>
      <c r="H26" s="435"/>
    </row>
    <row r="27" spans="1:9" s="9" customFormat="1" ht="33" customHeight="1" x14ac:dyDescent="0.25">
      <c r="A27" s="67" t="s">
        <v>388</v>
      </c>
      <c r="B27" s="41" t="s">
        <v>122</v>
      </c>
      <c r="C27" s="2" t="s">
        <v>722</v>
      </c>
      <c r="D27" s="22" t="s">
        <v>8</v>
      </c>
      <c r="E27" s="84">
        <v>1960</v>
      </c>
      <c r="F27" s="21">
        <v>0</v>
      </c>
      <c r="G27" s="28">
        <f t="shared" si="0"/>
        <v>0</v>
      </c>
      <c r="H27" s="435"/>
    </row>
    <row r="28" spans="1:9" s="9" customFormat="1" ht="33" customHeight="1" x14ac:dyDescent="0.25">
      <c r="A28" s="67" t="s">
        <v>388</v>
      </c>
      <c r="B28" s="41" t="s">
        <v>123</v>
      </c>
      <c r="C28" s="2" t="s">
        <v>390</v>
      </c>
      <c r="D28" s="22" t="s">
        <v>8</v>
      </c>
      <c r="E28" s="84">
        <v>1960</v>
      </c>
      <c r="F28" s="21">
        <v>0</v>
      </c>
      <c r="G28" s="28">
        <f t="shared" si="0"/>
        <v>0</v>
      </c>
      <c r="H28" s="435"/>
    </row>
    <row r="29" spans="1:9" s="9" customFormat="1" ht="33" customHeight="1" x14ac:dyDescent="0.25">
      <c r="A29" s="67" t="s">
        <v>388</v>
      </c>
      <c r="B29" s="41" t="s">
        <v>124</v>
      </c>
      <c r="C29" s="2" t="s">
        <v>723</v>
      </c>
      <c r="D29" s="22" t="s">
        <v>8</v>
      </c>
      <c r="E29" s="84">
        <v>1960</v>
      </c>
      <c r="F29" s="21">
        <v>0</v>
      </c>
      <c r="G29" s="28">
        <f t="shared" si="0"/>
        <v>0</v>
      </c>
      <c r="H29" s="435"/>
    </row>
    <row r="30" spans="1:9" s="9" customFormat="1" ht="33" customHeight="1" x14ac:dyDescent="0.25">
      <c r="A30" s="67" t="s">
        <v>388</v>
      </c>
      <c r="B30" s="41" t="s">
        <v>125</v>
      </c>
      <c r="C30" s="2" t="s">
        <v>304</v>
      </c>
      <c r="D30" s="22" t="s">
        <v>8</v>
      </c>
      <c r="E30" s="84">
        <v>1960</v>
      </c>
      <c r="F30" s="21">
        <v>0</v>
      </c>
      <c r="G30" s="28">
        <f t="shared" si="0"/>
        <v>0</v>
      </c>
      <c r="H30" s="435"/>
    </row>
    <row r="31" spans="1:9" s="9" customFormat="1" ht="33" customHeight="1" x14ac:dyDescent="0.25">
      <c r="A31" s="67" t="s">
        <v>388</v>
      </c>
      <c r="B31" s="41" t="s">
        <v>126</v>
      </c>
      <c r="C31" s="2" t="s">
        <v>724</v>
      </c>
      <c r="D31" s="22" t="s">
        <v>9</v>
      </c>
      <c r="E31" s="84">
        <v>280</v>
      </c>
      <c r="F31" s="21">
        <v>0</v>
      </c>
      <c r="G31" s="28">
        <f t="shared" si="0"/>
        <v>0</v>
      </c>
      <c r="H31" s="435"/>
    </row>
    <row r="32" spans="1:9" s="9" customFormat="1" ht="33" customHeight="1" thickBot="1" x14ac:dyDescent="0.3">
      <c r="A32" s="56" t="s">
        <v>388</v>
      </c>
      <c r="B32" s="74" t="s">
        <v>216</v>
      </c>
      <c r="C32" s="50" t="s">
        <v>725</v>
      </c>
      <c r="D32" s="51" t="s">
        <v>8</v>
      </c>
      <c r="E32" s="85">
        <v>240</v>
      </c>
      <c r="F32" s="60">
        <v>0</v>
      </c>
      <c r="G32" s="53">
        <f t="shared" si="0"/>
        <v>0</v>
      </c>
      <c r="H32" s="435"/>
    </row>
    <row r="33" spans="1:9" s="9" customFormat="1" ht="33" customHeight="1" x14ac:dyDescent="0.25">
      <c r="A33" s="101" t="s">
        <v>1504</v>
      </c>
      <c r="B33" s="123" t="s">
        <v>71</v>
      </c>
      <c r="C33" s="63" t="s">
        <v>715</v>
      </c>
      <c r="D33" s="64" t="s">
        <v>8</v>
      </c>
      <c r="E33" s="83">
        <v>3600</v>
      </c>
      <c r="F33" s="120">
        <v>4.07</v>
      </c>
      <c r="G33" s="59">
        <f t="shared" si="0"/>
        <v>14652</v>
      </c>
      <c r="H33" s="435"/>
    </row>
    <row r="34" spans="1:9" s="9" customFormat="1" ht="33" customHeight="1" x14ac:dyDescent="0.25">
      <c r="A34" s="67" t="s">
        <v>1504</v>
      </c>
      <c r="B34" s="41" t="s">
        <v>72</v>
      </c>
      <c r="C34" s="2" t="s">
        <v>716</v>
      </c>
      <c r="D34" s="22" t="s">
        <v>9</v>
      </c>
      <c r="E34" s="84">
        <v>130</v>
      </c>
      <c r="F34" s="121">
        <v>25.6</v>
      </c>
      <c r="G34" s="28">
        <f t="shared" si="0"/>
        <v>3328</v>
      </c>
      <c r="H34" s="435"/>
    </row>
    <row r="35" spans="1:9" s="9" customFormat="1" ht="33" customHeight="1" x14ac:dyDescent="0.25">
      <c r="A35" s="67" t="s">
        <v>1504</v>
      </c>
      <c r="B35" s="41" t="s">
        <v>73</v>
      </c>
      <c r="C35" s="2" t="s">
        <v>726</v>
      </c>
      <c r="D35" s="22" t="s">
        <v>9</v>
      </c>
      <c r="E35" s="84">
        <v>1200</v>
      </c>
      <c r="F35" s="121">
        <v>25.69</v>
      </c>
      <c r="G35" s="28">
        <f t="shared" si="0"/>
        <v>30828</v>
      </c>
      <c r="H35" s="435"/>
    </row>
    <row r="36" spans="1:9" s="9" customFormat="1" ht="33" customHeight="1" x14ac:dyDescent="0.25">
      <c r="A36" s="67" t="s">
        <v>1504</v>
      </c>
      <c r="B36" s="41" t="s">
        <v>74</v>
      </c>
      <c r="C36" s="2" t="s">
        <v>727</v>
      </c>
      <c r="D36" s="22" t="s">
        <v>8</v>
      </c>
      <c r="E36" s="84">
        <v>2600</v>
      </c>
      <c r="F36" s="121">
        <v>15.26</v>
      </c>
      <c r="G36" s="28">
        <f t="shared" si="0"/>
        <v>39676</v>
      </c>
      <c r="H36" s="435"/>
    </row>
    <row r="37" spans="1:9" s="9" customFormat="1" ht="33" customHeight="1" x14ac:dyDescent="0.25">
      <c r="A37" s="67" t="s">
        <v>1504</v>
      </c>
      <c r="B37" s="41" t="s">
        <v>75</v>
      </c>
      <c r="C37" s="2" t="s">
        <v>719</v>
      </c>
      <c r="D37" s="22" t="s">
        <v>8</v>
      </c>
      <c r="E37" s="84">
        <v>202</v>
      </c>
      <c r="F37" s="121">
        <v>51.79</v>
      </c>
      <c r="G37" s="28">
        <f t="shared" si="0"/>
        <v>10461.58</v>
      </c>
      <c r="H37" s="435"/>
    </row>
    <row r="38" spans="1:9" s="9" customFormat="1" ht="33" customHeight="1" x14ac:dyDescent="0.25">
      <c r="A38" s="67" t="s">
        <v>1504</v>
      </c>
      <c r="B38" s="41" t="s">
        <v>76</v>
      </c>
      <c r="C38" s="2" t="s">
        <v>720</v>
      </c>
      <c r="D38" s="22" t="s">
        <v>8</v>
      </c>
      <c r="E38" s="84">
        <v>1900</v>
      </c>
      <c r="F38" s="121">
        <v>17.760000000000002</v>
      </c>
      <c r="G38" s="28">
        <f t="shared" si="0"/>
        <v>33744</v>
      </c>
      <c r="H38" s="435"/>
    </row>
    <row r="39" spans="1:9" s="9" customFormat="1" ht="33" customHeight="1" x14ac:dyDescent="0.25">
      <c r="A39" s="67" t="s">
        <v>1504</v>
      </c>
      <c r="B39" s="41" t="s">
        <v>77</v>
      </c>
      <c r="C39" s="2" t="s">
        <v>721</v>
      </c>
      <c r="D39" s="22" t="s">
        <v>8</v>
      </c>
      <c r="E39" s="84">
        <v>1900</v>
      </c>
      <c r="F39" s="121">
        <v>0.38</v>
      </c>
      <c r="G39" s="28">
        <f t="shared" si="0"/>
        <v>722</v>
      </c>
      <c r="H39" s="435"/>
    </row>
    <row r="40" spans="1:9" s="9" customFormat="1" ht="33" customHeight="1" x14ac:dyDescent="0.25">
      <c r="A40" s="67" t="s">
        <v>1504</v>
      </c>
      <c r="B40" s="41" t="s">
        <v>122</v>
      </c>
      <c r="C40" s="2" t="s">
        <v>722</v>
      </c>
      <c r="D40" s="22" t="s">
        <v>8</v>
      </c>
      <c r="E40" s="84">
        <v>1960</v>
      </c>
      <c r="F40" s="121">
        <v>16.2</v>
      </c>
      <c r="G40" s="28">
        <f t="shared" si="0"/>
        <v>31752</v>
      </c>
      <c r="H40" s="435"/>
    </row>
    <row r="41" spans="1:9" s="9" customFormat="1" ht="33" customHeight="1" x14ac:dyDescent="0.25">
      <c r="A41" s="67" t="s">
        <v>1504</v>
      </c>
      <c r="B41" s="41" t="s">
        <v>123</v>
      </c>
      <c r="C41" s="2" t="s">
        <v>390</v>
      </c>
      <c r="D41" s="22" t="s">
        <v>8</v>
      </c>
      <c r="E41" s="84">
        <v>1960</v>
      </c>
      <c r="F41" s="121">
        <v>0.38</v>
      </c>
      <c r="G41" s="28">
        <f t="shared" si="0"/>
        <v>744.8</v>
      </c>
      <c r="H41" s="435"/>
    </row>
    <row r="42" spans="1:9" s="9" customFormat="1" ht="33" customHeight="1" x14ac:dyDescent="0.25">
      <c r="A42" s="67" t="s">
        <v>1504</v>
      </c>
      <c r="B42" s="41" t="s">
        <v>124</v>
      </c>
      <c r="C42" s="2" t="s">
        <v>723</v>
      </c>
      <c r="D42" s="22" t="s">
        <v>8</v>
      </c>
      <c r="E42" s="84">
        <v>1960</v>
      </c>
      <c r="F42" s="121">
        <v>11.92</v>
      </c>
      <c r="G42" s="28">
        <f t="shared" si="0"/>
        <v>23363.200000000001</v>
      </c>
      <c r="H42" s="435"/>
    </row>
    <row r="43" spans="1:9" s="9" customFormat="1" ht="33" customHeight="1" x14ac:dyDescent="0.25">
      <c r="A43" s="67" t="s">
        <v>1504</v>
      </c>
      <c r="B43" s="41" t="s">
        <v>125</v>
      </c>
      <c r="C43" s="2" t="s">
        <v>304</v>
      </c>
      <c r="D43" s="22" t="s">
        <v>8</v>
      </c>
      <c r="E43" s="84">
        <v>1960</v>
      </c>
      <c r="F43" s="121">
        <v>0.22</v>
      </c>
      <c r="G43" s="28">
        <f t="shared" si="0"/>
        <v>431.2</v>
      </c>
      <c r="H43" s="435"/>
    </row>
    <row r="44" spans="1:9" s="9" customFormat="1" ht="39" customHeight="1" thickBot="1" x14ac:dyDescent="0.3">
      <c r="A44" s="67" t="s">
        <v>1504</v>
      </c>
      <c r="B44" s="41" t="s">
        <v>126</v>
      </c>
      <c r="C44" s="2" t="s">
        <v>724</v>
      </c>
      <c r="D44" s="22" t="s">
        <v>9</v>
      </c>
      <c r="E44" s="84">
        <v>280</v>
      </c>
      <c r="F44" s="121">
        <v>13.99</v>
      </c>
      <c r="G44" s="28">
        <f t="shared" si="0"/>
        <v>3917.2</v>
      </c>
      <c r="H44" s="435"/>
    </row>
    <row r="45" spans="1:9" s="9" customFormat="1" ht="30.75" thickBot="1" x14ac:dyDescent="0.3">
      <c r="A45" s="56" t="s">
        <v>1504</v>
      </c>
      <c r="B45" s="74" t="s">
        <v>216</v>
      </c>
      <c r="C45" s="50" t="s">
        <v>725</v>
      </c>
      <c r="D45" s="51" t="s">
        <v>8</v>
      </c>
      <c r="E45" s="85">
        <v>240</v>
      </c>
      <c r="F45" s="122">
        <v>5.42</v>
      </c>
      <c r="G45" s="99">
        <f>ROUND((E45*F45),2)</f>
        <v>1300.8</v>
      </c>
      <c r="H45" s="36" t="s">
        <v>78</v>
      </c>
      <c r="I45" s="72">
        <f>ROUND(SUM(G20:G45),2)</f>
        <v>194920.78</v>
      </c>
    </row>
    <row r="46" spans="1:9" s="9" customFormat="1" ht="33" customHeight="1" x14ac:dyDescent="0.25">
      <c r="A46" s="67" t="s">
        <v>728</v>
      </c>
      <c r="B46" s="75" t="s">
        <v>28</v>
      </c>
      <c r="C46" s="63" t="s">
        <v>729</v>
      </c>
      <c r="D46" s="64" t="s">
        <v>10</v>
      </c>
      <c r="E46" s="83">
        <v>173</v>
      </c>
      <c r="F46" s="58">
        <v>110.02</v>
      </c>
      <c r="G46" s="59">
        <f t="shared" si="0"/>
        <v>19033.46</v>
      </c>
      <c r="H46" s="71"/>
      <c r="I46" s="71"/>
    </row>
    <row r="47" spans="1:9" s="9" customFormat="1" ht="33" customHeight="1" x14ac:dyDescent="0.25">
      <c r="A47" s="67" t="s">
        <v>728</v>
      </c>
      <c r="B47" s="22" t="s">
        <v>29</v>
      </c>
      <c r="C47" s="2" t="s">
        <v>1153</v>
      </c>
      <c r="D47" s="64" t="s">
        <v>10</v>
      </c>
      <c r="E47" s="84">
        <v>160</v>
      </c>
      <c r="F47" s="21">
        <v>112.21</v>
      </c>
      <c r="G47" s="28">
        <f t="shared" si="0"/>
        <v>17953.599999999999</v>
      </c>
      <c r="H47" s="71"/>
      <c r="I47" s="71"/>
    </row>
    <row r="48" spans="1:9" s="9" customFormat="1" ht="33" customHeight="1" x14ac:dyDescent="0.25">
      <c r="A48" s="67" t="s">
        <v>728</v>
      </c>
      <c r="B48" s="22" t="s">
        <v>30</v>
      </c>
      <c r="C48" s="2" t="s">
        <v>730</v>
      </c>
      <c r="D48" s="64" t="s">
        <v>10</v>
      </c>
      <c r="E48" s="84">
        <v>350</v>
      </c>
      <c r="F48" s="21">
        <v>157.25</v>
      </c>
      <c r="G48" s="28">
        <f t="shared" si="0"/>
        <v>55037.5</v>
      </c>
      <c r="H48" s="71"/>
      <c r="I48" s="71"/>
    </row>
    <row r="49" spans="1:9" s="9" customFormat="1" ht="33" customHeight="1" x14ac:dyDescent="0.25">
      <c r="A49" s="67" t="s">
        <v>728</v>
      </c>
      <c r="B49" s="22" t="s">
        <v>31</v>
      </c>
      <c r="C49" s="2" t="s">
        <v>1154</v>
      </c>
      <c r="D49" s="64" t="s">
        <v>10</v>
      </c>
      <c r="E49" s="84">
        <v>164</v>
      </c>
      <c r="F49" s="21">
        <v>40.799999999999997</v>
      </c>
      <c r="G49" s="28">
        <f t="shared" si="0"/>
        <v>6691.2</v>
      </c>
      <c r="H49" s="71"/>
      <c r="I49" s="71"/>
    </row>
    <row r="50" spans="1:9" s="9" customFormat="1" ht="33" customHeight="1" x14ac:dyDescent="0.25">
      <c r="A50" s="67" t="s">
        <v>728</v>
      </c>
      <c r="B50" s="22" t="s">
        <v>32</v>
      </c>
      <c r="C50" s="63" t="s">
        <v>732</v>
      </c>
      <c r="D50" s="64" t="s">
        <v>10</v>
      </c>
      <c r="E50" s="83">
        <v>340</v>
      </c>
      <c r="F50" s="58">
        <v>23.44</v>
      </c>
      <c r="G50" s="59">
        <f t="shared" si="0"/>
        <v>7969.6</v>
      </c>
      <c r="H50" s="71"/>
      <c r="I50" s="71"/>
    </row>
    <row r="51" spans="1:9" s="9" customFormat="1" ht="33" customHeight="1" x14ac:dyDescent="0.25">
      <c r="A51" s="67" t="s">
        <v>728</v>
      </c>
      <c r="B51" s="22" t="s">
        <v>33</v>
      </c>
      <c r="C51" s="2" t="s">
        <v>733</v>
      </c>
      <c r="D51" s="22" t="s">
        <v>10</v>
      </c>
      <c r="E51" s="83">
        <v>683</v>
      </c>
      <c r="F51" s="21">
        <v>1.99</v>
      </c>
      <c r="G51" s="28">
        <f t="shared" si="0"/>
        <v>1359.17</v>
      </c>
      <c r="H51" s="71"/>
      <c r="I51" s="71"/>
    </row>
    <row r="52" spans="1:9" s="9" customFormat="1" ht="33" customHeight="1" x14ac:dyDescent="0.25">
      <c r="A52" s="67" t="s">
        <v>728</v>
      </c>
      <c r="B52" s="22" t="s">
        <v>47</v>
      </c>
      <c r="C52" s="2" t="s">
        <v>734</v>
      </c>
      <c r="D52" s="64" t="s">
        <v>8</v>
      </c>
      <c r="E52" s="83">
        <v>160</v>
      </c>
      <c r="F52" s="21">
        <v>23.55</v>
      </c>
      <c r="G52" s="28">
        <f t="shared" si="0"/>
        <v>3768</v>
      </c>
      <c r="H52" s="71"/>
      <c r="I52" s="71"/>
    </row>
    <row r="53" spans="1:9" s="9" customFormat="1" ht="30" x14ac:dyDescent="0.25">
      <c r="A53" s="67" t="s">
        <v>728</v>
      </c>
      <c r="B53" s="22" t="s">
        <v>48</v>
      </c>
      <c r="C53" s="2" t="s">
        <v>735</v>
      </c>
      <c r="D53" s="64" t="s">
        <v>8</v>
      </c>
      <c r="E53" s="83">
        <v>180</v>
      </c>
      <c r="F53" s="21">
        <v>124.35</v>
      </c>
      <c r="G53" s="28">
        <f t="shared" si="0"/>
        <v>22383</v>
      </c>
      <c r="H53" s="71"/>
      <c r="I53" s="71"/>
    </row>
    <row r="54" spans="1:9" s="9" customFormat="1" ht="30" x14ac:dyDescent="0.25">
      <c r="A54" s="67" t="s">
        <v>728</v>
      </c>
      <c r="B54" s="22" t="s">
        <v>58</v>
      </c>
      <c r="C54" s="2" t="s">
        <v>736</v>
      </c>
      <c r="D54" s="64" t="s">
        <v>8</v>
      </c>
      <c r="E54" s="83">
        <v>252</v>
      </c>
      <c r="F54" s="21">
        <v>164.55</v>
      </c>
      <c r="G54" s="28">
        <f t="shared" si="0"/>
        <v>41466.6</v>
      </c>
      <c r="H54" s="71"/>
      <c r="I54" s="71"/>
    </row>
    <row r="55" spans="1:9" s="9" customFormat="1" ht="33" customHeight="1" x14ac:dyDescent="0.25">
      <c r="A55" s="67" t="s">
        <v>728</v>
      </c>
      <c r="B55" s="22" t="s">
        <v>64</v>
      </c>
      <c r="C55" s="2" t="s">
        <v>737</v>
      </c>
      <c r="D55" s="64" t="s">
        <v>8</v>
      </c>
      <c r="E55" s="83">
        <v>340</v>
      </c>
      <c r="F55" s="21">
        <v>3.46</v>
      </c>
      <c r="G55" s="28">
        <f t="shared" si="0"/>
        <v>1176.4000000000001</v>
      </c>
      <c r="H55" s="71"/>
      <c r="I55" s="71"/>
    </row>
    <row r="56" spans="1:9" s="9" customFormat="1" ht="33" customHeight="1" x14ac:dyDescent="0.25">
      <c r="A56" s="67" t="s">
        <v>728</v>
      </c>
      <c r="B56" s="22" t="s">
        <v>65</v>
      </c>
      <c r="C56" s="2" t="s">
        <v>738</v>
      </c>
      <c r="D56" s="64" t="s">
        <v>8</v>
      </c>
      <c r="E56" s="83">
        <v>252</v>
      </c>
      <c r="F56" s="21">
        <v>9.34</v>
      </c>
      <c r="G56" s="28">
        <f t="shared" si="0"/>
        <v>2353.6799999999998</v>
      </c>
      <c r="H56" s="71"/>
      <c r="I56" s="71"/>
    </row>
    <row r="57" spans="1:9" s="9" customFormat="1" ht="33" customHeight="1" thickBot="1" x14ac:dyDescent="0.3">
      <c r="A57" s="67" t="s">
        <v>728</v>
      </c>
      <c r="B57" s="22" t="s">
        <v>66</v>
      </c>
      <c r="C57" s="2" t="s">
        <v>739</v>
      </c>
      <c r="D57" s="64" t="s">
        <v>10</v>
      </c>
      <c r="E57" s="83">
        <v>62</v>
      </c>
      <c r="F57" s="21">
        <v>324.39999999999998</v>
      </c>
      <c r="G57" s="28">
        <f t="shared" si="0"/>
        <v>20112.8</v>
      </c>
      <c r="H57" s="71"/>
      <c r="I57" s="71"/>
    </row>
    <row r="58" spans="1:9" s="9" customFormat="1" ht="33" customHeight="1" thickBot="1" x14ac:dyDescent="0.3">
      <c r="A58" s="67" t="s">
        <v>728</v>
      </c>
      <c r="B58" s="22" t="s">
        <v>79</v>
      </c>
      <c r="C58" s="47" t="s">
        <v>740</v>
      </c>
      <c r="D58" s="79" t="s">
        <v>10</v>
      </c>
      <c r="E58" s="175">
        <v>335</v>
      </c>
      <c r="F58" s="21">
        <v>11.79</v>
      </c>
      <c r="G58" s="28">
        <f t="shared" si="0"/>
        <v>3949.65</v>
      </c>
      <c r="H58" s="36" t="s">
        <v>42</v>
      </c>
      <c r="I58" s="72">
        <f>ROUND(SUM(G46:G58),2)</f>
        <v>203254.66</v>
      </c>
    </row>
    <row r="59" spans="1:9" s="9" customFormat="1" ht="33" customHeight="1" x14ac:dyDescent="0.25">
      <c r="A59" s="124" t="s">
        <v>573</v>
      </c>
      <c r="B59" s="25" t="s">
        <v>11</v>
      </c>
      <c r="C59" s="24" t="s">
        <v>367</v>
      </c>
      <c r="D59" s="25" t="s">
        <v>18</v>
      </c>
      <c r="E59" s="46">
        <v>29</v>
      </c>
      <c r="F59" s="33">
        <v>112.37</v>
      </c>
      <c r="G59" s="27">
        <f>ROUND((E59*F59),2)</f>
        <v>3258.73</v>
      </c>
    </row>
    <row r="60" spans="1:9" s="9" customFormat="1" ht="30" x14ac:dyDescent="0.25">
      <c r="A60" s="97" t="s">
        <v>573</v>
      </c>
      <c r="B60" s="79" t="s">
        <v>83</v>
      </c>
      <c r="C60" s="78" t="s">
        <v>368</v>
      </c>
      <c r="D60" s="79" t="s">
        <v>18</v>
      </c>
      <c r="E60" s="80">
        <v>4</v>
      </c>
      <c r="F60" s="81">
        <v>276.25</v>
      </c>
      <c r="G60" s="59">
        <f>ROUND((E60*F60),2)</f>
        <v>1105</v>
      </c>
    </row>
    <row r="61" spans="1:9" s="9" customFormat="1" ht="30.75" thickBot="1" x14ac:dyDescent="0.3">
      <c r="A61" s="176" t="s">
        <v>573</v>
      </c>
      <c r="B61" s="51" t="s">
        <v>84</v>
      </c>
      <c r="C61" s="50" t="s">
        <v>741</v>
      </c>
      <c r="D61" s="51" t="s">
        <v>18</v>
      </c>
      <c r="E61" s="52">
        <v>1</v>
      </c>
      <c r="F61" s="60">
        <v>369.36</v>
      </c>
      <c r="G61" s="53">
        <f t="shared" ref="G61:G73" si="1">ROUND((E61*F61),2)</f>
        <v>369.36</v>
      </c>
    </row>
    <row r="62" spans="1:9" s="9" customFormat="1" ht="30" x14ac:dyDescent="0.25">
      <c r="A62" s="42" t="s">
        <v>573</v>
      </c>
      <c r="B62" s="25" t="s">
        <v>85</v>
      </c>
      <c r="C62" s="24" t="s">
        <v>396</v>
      </c>
      <c r="D62" s="25" t="s">
        <v>18</v>
      </c>
      <c r="E62" s="46">
        <v>15</v>
      </c>
      <c r="F62" s="33">
        <v>60.56</v>
      </c>
      <c r="G62" s="27">
        <f t="shared" si="1"/>
        <v>908.4</v>
      </c>
    </row>
    <row r="63" spans="1:9" s="9" customFormat="1" ht="30" x14ac:dyDescent="0.25">
      <c r="A63" s="43" t="s">
        <v>573</v>
      </c>
      <c r="B63" s="22" t="s">
        <v>86</v>
      </c>
      <c r="C63" s="63" t="s">
        <v>391</v>
      </c>
      <c r="D63" s="64" t="s">
        <v>18</v>
      </c>
      <c r="E63" s="65">
        <v>5</v>
      </c>
      <c r="F63" s="58">
        <v>78.28</v>
      </c>
      <c r="G63" s="59">
        <f t="shared" si="1"/>
        <v>391.4</v>
      </c>
    </row>
    <row r="64" spans="1:9" s="9" customFormat="1" ht="30" x14ac:dyDescent="0.25">
      <c r="A64" s="43" t="s">
        <v>573</v>
      </c>
      <c r="B64" s="22" t="s">
        <v>87</v>
      </c>
      <c r="C64" s="63" t="s">
        <v>742</v>
      </c>
      <c r="D64" s="64" t="s">
        <v>18</v>
      </c>
      <c r="E64" s="65">
        <v>1</v>
      </c>
      <c r="F64" s="58">
        <v>78.28</v>
      </c>
      <c r="G64" s="59">
        <f t="shared" si="1"/>
        <v>78.28</v>
      </c>
    </row>
    <row r="65" spans="1:10" s="9" customFormat="1" ht="33" customHeight="1" x14ac:dyDescent="0.25">
      <c r="A65" s="43" t="s">
        <v>573</v>
      </c>
      <c r="B65" s="22" t="s">
        <v>88</v>
      </c>
      <c r="C65" s="63" t="s">
        <v>743</v>
      </c>
      <c r="D65" s="64" t="s">
        <v>18</v>
      </c>
      <c r="E65" s="65">
        <v>4</v>
      </c>
      <c r="F65" s="58">
        <v>75.290000000000006</v>
      </c>
      <c r="G65" s="59">
        <f t="shared" si="1"/>
        <v>301.16000000000003</v>
      </c>
    </row>
    <row r="66" spans="1:10" s="9" customFormat="1" ht="33" customHeight="1" x14ac:dyDescent="0.25">
      <c r="A66" s="43" t="s">
        <v>573</v>
      </c>
      <c r="B66" s="22" t="s">
        <v>89</v>
      </c>
      <c r="C66" s="63" t="s">
        <v>744</v>
      </c>
      <c r="D66" s="64" t="s">
        <v>18</v>
      </c>
      <c r="E66" s="65">
        <v>5</v>
      </c>
      <c r="F66" s="58">
        <v>75.81</v>
      </c>
      <c r="G66" s="59">
        <f t="shared" si="1"/>
        <v>379.05</v>
      </c>
    </row>
    <row r="67" spans="1:10" s="9" customFormat="1" ht="33" customHeight="1" x14ac:dyDescent="0.25">
      <c r="A67" s="43" t="s">
        <v>573</v>
      </c>
      <c r="B67" s="22" t="s">
        <v>90</v>
      </c>
      <c r="C67" s="63" t="s">
        <v>1160</v>
      </c>
      <c r="D67" s="64" t="s">
        <v>18</v>
      </c>
      <c r="E67" s="65">
        <v>4</v>
      </c>
      <c r="F67" s="58">
        <v>60.15</v>
      </c>
      <c r="G67" s="28">
        <f t="shared" si="1"/>
        <v>240.6</v>
      </c>
    </row>
    <row r="68" spans="1:10" s="9" customFormat="1" ht="33" customHeight="1" x14ac:dyDescent="0.25">
      <c r="A68" s="43" t="s">
        <v>573</v>
      </c>
      <c r="B68" s="22" t="s">
        <v>91</v>
      </c>
      <c r="C68" s="63" t="s">
        <v>369</v>
      </c>
      <c r="D68" s="64" t="s">
        <v>18</v>
      </c>
      <c r="E68" s="65">
        <v>4</v>
      </c>
      <c r="F68" s="58">
        <v>171.6</v>
      </c>
      <c r="G68" s="28">
        <f t="shared" si="1"/>
        <v>686.4</v>
      </c>
    </row>
    <row r="69" spans="1:10" s="9" customFormat="1" ht="30" x14ac:dyDescent="0.25">
      <c r="A69" s="43" t="s">
        <v>573</v>
      </c>
      <c r="B69" s="22" t="s">
        <v>92</v>
      </c>
      <c r="C69" s="2" t="s">
        <v>745</v>
      </c>
      <c r="D69" s="64" t="s">
        <v>18</v>
      </c>
      <c r="E69" s="19">
        <v>1</v>
      </c>
      <c r="F69" s="21">
        <v>403.45</v>
      </c>
      <c r="G69" s="28">
        <f t="shared" si="1"/>
        <v>403.45</v>
      </c>
    </row>
    <row r="70" spans="1:10" s="9" customFormat="1" ht="30.75" thickBot="1" x14ac:dyDescent="0.3">
      <c r="A70" s="178" t="s">
        <v>573</v>
      </c>
      <c r="B70" s="51" t="s">
        <v>93</v>
      </c>
      <c r="C70" s="86" t="s">
        <v>747</v>
      </c>
      <c r="D70" s="88" t="s">
        <v>18</v>
      </c>
      <c r="E70" s="92">
        <v>4</v>
      </c>
      <c r="F70" s="89">
        <v>82.09</v>
      </c>
      <c r="G70" s="90">
        <f t="shared" si="1"/>
        <v>328.36</v>
      </c>
    </row>
    <row r="71" spans="1:10" s="9" customFormat="1" ht="30" x14ac:dyDescent="0.25">
      <c r="A71" s="101" t="s">
        <v>573</v>
      </c>
      <c r="B71" s="64" t="s">
        <v>157</v>
      </c>
      <c r="C71" s="63" t="s">
        <v>392</v>
      </c>
      <c r="D71" s="64" t="s">
        <v>18</v>
      </c>
      <c r="E71" s="65">
        <v>33</v>
      </c>
      <c r="F71" s="58">
        <v>24.21</v>
      </c>
      <c r="G71" s="59">
        <f t="shared" si="1"/>
        <v>798.93</v>
      </c>
      <c r="H71" s="71"/>
      <c r="I71" s="71"/>
    </row>
    <row r="72" spans="1:10" ht="44.25" customHeight="1" thickBot="1" x14ac:dyDescent="0.3">
      <c r="A72" s="98" t="s">
        <v>573</v>
      </c>
      <c r="B72" s="51" t="s">
        <v>158</v>
      </c>
      <c r="C72" s="50" t="s">
        <v>748</v>
      </c>
      <c r="D72" s="51" t="s">
        <v>18</v>
      </c>
      <c r="E72" s="52">
        <v>36</v>
      </c>
      <c r="F72" s="60">
        <v>29.87</v>
      </c>
      <c r="G72" s="53">
        <f t="shared" si="1"/>
        <v>1075.32</v>
      </c>
      <c r="H72" s="71"/>
      <c r="I72" s="71"/>
    </row>
    <row r="73" spans="1:10" ht="30.75" thickBot="1" x14ac:dyDescent="0.3">
      <c r="A73" s="125" t="s">
        <v>573</v>
      </c>
      <c r="B73" s="88" t="s">
        <v>159</v>
      </c>
      <c r="C73" s="86" t="s">
        <v>749</v>
      </c>
      <c r="D73" s="88" t="s">
        <v>8</v>
      </c>
      <c r="E73" s="92">
        <v>72</v>
      </c>
      <c r="F73" s="89">
        <v>17</v>
      </c>
      <c r="G73" s="90">
        <f t="shared" si="1"/>
        <v>1224</v>
      </c>
      <c r="H73" s="36" t="s">
        <v>59</v>
      </c>
      <c r="I73" s="70">
        <f>ROUND(SUM(G59:G73),2)</f>
        <v>11548.44</v>
      </c>
    </row>
    <row r="74" spans="1:10" ht="43.5" thickBot="1" x14ac:dyDescent="0.3">
      <c r="A74" s="146"/>
      <c r="B74" s="147"/>
      <c r="C74" s="6"/>
      <c r="D74" s="4"/>
      <c r="E74" s="4"/>
      <c r="F74" s="54" t="s">
        <v>1256</v>
      </c>
      <c r="G74" s="55">
        <f>SUM(G5:G73)</f>
        <v>552849.93000000005</v>
      </c>
      <c r="H74" s="34"/>
      <c r="I74" s="73"/>
    </row>
    <row r="75" spans="1:10" x14ac:dyDescent="0.25">
      <c r="F75" s="14"/>
    </row>
    <row r="76" spans="1:10" s="68" customFormat="1" x14ac:dyDescent="0.25">
      <c r="A76" s="7"/>
      <c r="B76" s="5"/>
      <c r="C76" s="7"/>
      <c r="D76" s="5"/>
      <c r="E76" s="5"/>
      <c r="F76" s="15"/>
      <c r="G76" s="5"/>
      <c r="J76" s="8"/>
    </row>
    <row r="77" spans="1:10" s="68" customFormat="1" ht="26.25" customHeight="1" x14ac:dyDescent="0.25">
      <c r="A77" s="20"/>
      <c r="B77" s="20"/>
      <c r="C77" s="20"/>
      <c r="D77" s="20"/>
      <c r="E77" s="20"/>
      <c r="F77" s="16"/>
      <c r="G77" s="20"/>
      <c r="J77" s="8"/>
    </row>
  </sheetData>
  <sheetProtection algorithmName="SHA-512" hashValue="lkGDkgvj1/bRuV6L+R8VtwC+J+T55DNXgW3RGgQANtJ3/M20WRX3JsWc36CFoSc4TJDhX2o+eq9BBgJI2NBYBQ==" saltValue="3jptwXAr99y71zvbmXKUDA==" spinCount="100000" sheet="1" objects="1" scenarios="1"/>
  <mergeCells count="3">
    <mergeCell ref="A1:G1"/>
    <mergeCell ref="A3:G3"/>
    <mergeCell ref="H20:H44"/>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869E9-3782-41E0-B5A5-E5C921C3AB7B}">
  <dimension ref="A1:J79"/>
  <sheetViews>
    <sheetView topLeftCell="A58" zoomScale="80" zoomScaleNormal="80" workbookViewId="0">
      <selection activeCell="I11" sqref="I11"/>
    </sheetView>
  </sheetViews>
  <sheetFormatPr defaultColWidth="9.140625" defaultRowHeight="15" x14ac:dyDescent="0.25"/>
  <cols>
    <col min="1" max="1" width="39.7109375" style="23" customWidth="1"/>
    <col min="2" max="2" width="10.5703125" style="10" customWidth="1"/>
    <col min="3" max="3" width="71.7109375" style="11" customWidth="1"/>
    <col min="4" max="4" width="9.140625" style="10"/>
    <col min="5" max="5" width="16.28515625" style="10" customWidth="1"/>
    <col min="6" max="6" width="20.7109375" style="17" customWidth="1"/>
    <col min="7" max="7" width="14.7109375" style="10" customWidth="1"/>
    <col min="8" max="8" width="21.5703125" style="68" customWidth="1"/>
    <col min="9" max="9" width="20.7109375" style="68" customWidth="1"/>
    <col min="10" max="16384" width="9.140625" style="8"/>
  </cols>
  <sheetData>
    <row r="1" spans="1:9" ht="39.950000000000003" customHeight="1" x14ac:dyDescent="0.25">
      <c r="A1" s="427" t="s">
        <v>3728</v>
      </c>
      <c r="B1" s="427"/>
      <c r="C1" s="427"/>
      <c r="D1" s="427"/>
      <c r="E1" s="427"/>
      <c r="F1" s="427"/>
      <c r="G1" s="427"/>
    </row>
    <row r="2" spans="1:9" ht="21.75" customHeight="1" thickBot="1" x14ac:dyDescent="0.3">
      <c r="A2" s="1"/>
      <c r="B2" s="1"/>
      <c r="C2" s="1"/>
      <c r="D2" s="1"/>
      <c r="E2" s="18"/>
      <c r="F2" s="1"/>
      <c r="G2" s="1"/>
    </row>
    <row r="3" spans="1:9" x14ac:dyDescent="0.25">
      <c r="A3" s="428" t="s">
        <v>1068</v>
      </c>
      <c r="B3" s="429"/>
      <c r="C3" s="429"/>
      <c r="D3" s="429"/>
      <c r="E3" s="429"/>
      <c r="F3" s="429"/>
      <c r="G3" s="430"/>
    </row>
    <row r="4" spans="1:9" ht="37.15" customHeight="1" thickBot="1" x14ac:dyDescent="0.3">
      <c r="A4" s="29" t="s">
        <v>38</v>
      </c>
      <c r="B4" s="44" t="s">
        <v>0</v>
      </c>
      <c r="C4" s="30" t="s">
        <v>1</v>
      </c>
      <c r="D4" s="30" t="s">
        <v>2</v>
      </c>
      <c r="E4" s="31" t="s">
        <v>3</v>
      </c>
      <c r="F4" s="32" t="s">
        <v>4</v>
      </c>
      <c r="G4" s="69" t="s">
        <v>5</v>
      </c>
    </row>
    <row r="5" spans="1:9" ht="33" customHeight="1" thickBot="1" x14ac:dyDescent="0.3">
      <c r="A5" s="56" t="s">
        <v>6</v>
      </c>
      <c r="B5" s="57" t="s">
        <v>12</v>
      </c>
      <c r="C5" s="50" t="s">
        <v>355</v>
      </c>
      <c r="D5" s="51" t="s">
        <v>128</v>
      </c>
      <c r="E5" s="52">
        <v>0.39500000000000002</v>
      </c>
      <c r="F5" s="66">
        <v>790.22</v>
      </c>
      <c r="G5" s="53">
        <f t="shared" ref="G5:G58" si="0">ROUND((E5*F5),2)</f>
        <v>312.14</v>
      </c>
      <c r="H5" s="36" t="s">
        <v>39</v>
      </c>
      <c r="I5" s="70">
        <f>ROUND(SUM(G5:G5),2)</f>
        <v>312.14</v>
      </c>
    </row>
    <row r="6" spans="1:9" s="9" customFormat="1" ht="32.25" customHeight="1" x14ac:dyDescent="0.25">
      <c r="A6" s="42" t="s">
        <v>45</v>
      </c>
      <c r="B6" s="179" t="s">
        <v>19</v>
      </c>
      <c r="C6" s="180" t="s">
        <v>711</v>
      </c>
      <c r="D6" s="181" t="s">
        <v>9</v>
      </c>
      <c r="E6" s="182">
        <v>350</v>
      </c>
      <c r="F6" s="183">
        <v>1.4</v>
      </c>
      <c r="G6" s="27">
        <f t="shared" si="0"/>
        <v>490</v>
      </c>
      <c r="H6" s="71"/>
      <c r="I6" s="71"/>
    </row>
    <row r="7" spans="1:9" s="9" customFormat="1" ht="30" x14ac:dyDescent="0.25">
      <c r="A7" s="43" t="s">
        <v>45</v>
      </c>
      <c r="B7" s="108" t="s">
        <v>20</v>
      </c>
      <c r="C7" s="103" t="s">
        <v>712</v>
      </c>
      <c r="D7" s="48" t="s">
        <v>9</v>
      </c>
      <c r="E7" s="84">
        <v>155</v>
      </c>
      <c r="F7" s="95">
        <v>0.94</v>
      </c>
      <c r="G7" s="28">
        <f t="shared" si="0"/>
        <v>145.69999999999999</v>
      </c>
      <c r="H7" s="71"/>
      <c r="I7" s="71"/>
    </row>
    <row r="8" spans="1:9" s="9" customFormat="1" ht="33" customHeight="1" x14ac:dyDescent="0.25">
      <c r="A8" s="43" t="s">
        <v>45</v>
      </c>
      <c r="B8" s="108" t="s">
        <v>21</v>
      </c>
      <c r="C8" s="103" t="s">
        <v>356</v>
      </c>
      <c r="D8" s="48" t="s">
        <v>9</v>
      </c>
      <c r="E8" s="84">
        <v>195</v>
      </c>
      <c r="F8" s="95">
        <v>2.5</v>
      </c>
      <c r="G8" s="28">
        <f t="shared" si="0"/>
        <v>487.5</v>
      </c>
      <c r="H8" s="71"/>
      <c r="I8" s="71"/>
    </row>
    <row r="9" spans="1:9" s="9" customFormat="1" ht="33" customHeight="1" x14ac:dyDescent="0.25">
      <c r="A9" s="43" t="s">
        <v>45</v>
      </c>
      <c r="B9" s="108" t="s">
        <v>22</v>
      </c>
      <c r="C9" s="103" t="s">
        <v>357</v>
      </c>
      <c r="D9" s="48" t="s">
        <v>9</v>
      </c>
      <c r="E9" s="84">
        <v>155</v>
      </c>
      <c r="F9" s="95">
        <v>1.18</v>
      </c>
      <c r="G9" s="28">
        <f t="shared" si="0"/>
        <v>182.9</v>
      </c>
      <c r="H9" s="71"/>
      <c r="I9" s="71"/>
    </row>
    <row r="10" spans="1:9" s="9" customFormat="1" ht="45" x14ac:dyDescent="0.25">
      <c r="A10" s="43" t="s">
        <v>45</v>
      </c>
      <c r="B10" s="108" t="s">
        <v>23</v>
      </c>
      <c r="C10" s="103" t="s">
        <v>710</v>
      </c>
      <c r="D10" s="48" t="s">
        <v>9</v>
      </c>
      <c r="E10" s="84">
        <v>100</v>
      </c>
      <c r="F10" s="95">
        <v>1.18</v>
      </c>
      <c r="G10" s="28">
        <f t="shared" si="0"/>
        <v>118</v>
      </c>
      <c r="H10" s="71"/>
      <c r="I10" s="71"/>
    </row>
    <row r="11" spans="1:9" s="9" customFormat="1" ht="45" x14ac:dyDescent="0.25">
      <c r="A11" s="43" t="s">
        <v>45</v>
      </c>
      <c r="B11" s="108" t="s">
        <v>24</v>
      </c>
      <c r="C11" s="103" t="s">
        <v>273</v>
      </c>
      <c r="D11" s="48" t="s">
        <v>9</v>
      </c>
      <c r="E11" s="84">
        <v>4600</v>
      </c>
      <c r="F11" s="95">
        <v>15.46</v>
      </c>
      <c r="G11" s="28">
        <f t="shared" si="0"/>
        <v>71116</v>
      </c>
      <c r="H11" s="71"/>
      <c r="I11" s="71"/>
    </row>
    <row r="12" spans="1:9" s="9" customFormat="1" ht="30" x14ac:dyDescent="0.25">
      <c r="A12" s="43" t="s">
        <v>45</v>
      </c>
      <c r="B12" s="108" t="s">
        <v>25</v>
      </c>
      <c r="C12" s="103" t="s">
        <v>1169</v>
      </c>
      <c r="D12" s="48" t="s">
        <v>9</v>
      </c>
      <c r="E12" s="84">
        <v>100</v>
      </c>
      <c r="F12" s="95">
        <v>4.4000000000000004</v>
      </c>
      <c r="G12" s="28">
        <f t="shared" si="0"/>
        <v>440</v>
      </c>
      <c r="H12" s="71"/>
      <c r="I12" s="71"/>
    </row>
    <row r="13" spans="1:9" s="9" customFormat="1" ht="32.25" customHeight="1" x14ac:dyDescent="0.25">
      <c r="A13" s="43" t="s">
        <v>45</v>
      </c>
      <c r="B13" s="108" t="s">
        <v>26</v>
      </c>
      <c r="C13" s="103" t="s">
        <v>360</v>
      </c>
      <c r="D13" s="48" t="s">
        <v>8</v>
      </c>
      <c r="E13" s="84">
        <v>2000</v>
      </c>
      <c r="F13" s="95">
        <v>0.1</v>
      </c>
      <c r="G13" s="28">
        <f t="shared" si="0"/>
        <v>200</v>
      </c>
      <c r="H13" s="71"/>
      <c r="I13" s="71"/>
    </row>
    <row r="14" spans="1:9" s="9" customFormat="1" ht="32.25" customHeight="1" x14ac:dyDescent="0.25">
      <c r="A14" s="43" t="s">
        <v>45</v>
      </c>
      <c r="B14" s="108" t="s">
        <v>27</v>
      </c>
      <c r="C14" s="103" t="s">
        <v>395</v>
      </c>
      <c r="D14" s="48" t="s">
        <v>9</v>
      </c>
      <c r="E14" s="84">
        <v>600</v>
      </c>
      <c r="F14" s="95">
        <v>1.28</v>
      </c>
      <c r="G14" s="28">
        <f t="shared" si="0"/>
        <v>768</v>
      </c>
      <c r="H14" s="71"/>
      <c r="I14" s="71"/>
    </row>
    <row r="15" spans="1:9" s="9" customFormat="1" ht="32.25" customHeight="1" x14ac:dyDescent="0.25">
      <c r="A15" s="43" t="s">
        <v>45</v>
      </c>
      <c r="B15" s="108" t="s">
        <v>68</v>
      </c>
      <c r="C15" s="103" t="s">
        <v>384</v>
      </c>
      <c r="D15" s="48" t="s">
        <v>8</v>
      </c>
      <c r="E15" s="84">
        <v>350</v>
      </c>
      <c r="F15" s="95">
        <v>0.2</v>
      </c>
      <c r="G15" s="28">
        <f t="shared" si="0"/>
        <v>70</v>
      </c>
      <c r="H15" s="71"/>
      <c r="I15" s="71"/>
    </row>
    <row r="16" spans="1:9" s="9" customFormat="1" ht="32.25" customHeight="1" x14ac:dyDescent="0.25">
      <c r="A16" s="43" t="s">
        <v>45</v>
      </c>
      <c r="B16" s="108" t="s">
        <v>69</v>
      </c>
      <c r="C16" s="103" t="s">
        <v>268</v>
      </c>
      <c r="D16" s="48" t="s">
        <v>8</v>
      </c>
      <c r="E16" s="84">
        <v>50</v>
      </c>
      <c r="F16" s="95">
        <v>0.16</v>
      </c>
      <c r="G16" s="28">
        <f t="shared" si="0"/>
        <v>8</v>
      </c>
      <c r="H16" s="71"/>
      <c r="I16" s="71"/>
    </row>
    <row r="17" spans="1:9" s="9" customFormat="1" ht="32.25" customHeight="1" thickBot="1" x14ac:dyDescent="0.3">
      <c r="A17" s="43" t="s">
        <v>45</v>
      </c>
      <c r="B17" s="108" t="s">
        <v>70</v>
      </c>
      <c r="C17" s="103" t="s">
        <v>270</v>
      </c>
      <c r="D17" s="48" t="s">
        <v>8</v>
      </c>
      <c r="E17" s="84">
        <v>550</v>
      </c>
      <c r="F17" s="95">
        <v>1.69</v>
      </c>
      <c r="G17" s="28">
        <f t="shared" si="0"/>
        <v>929.5</v>
      </c>
      <c r="H17" s="71"/>
      <c r="I17" s="71"/>
    </row>
    <row r="18" spans="1:9" s="9" customFormat="1" ht="32.25" customHeight="1" thickBot="1" x14ac:dyDescent="0.3">
      <c r="A18" s="56" t="s">
        <v>45</v>
      </c>
      <c r="B18" s="74" t="s">
        <v>127</v>
      </c>
      <c r="C18" s="104" t="s">
        <v>713</v>
      </c>
      <c r="D18" s="51" t="s">
        <v>8</v>
      </c>
      <c r="E18" s="85">
        <v>1000</v>
      </c>
      <c r="F18" s="177">
        <v>1.69</v>
      </c>
      <c r="G18" s="53">
        <f t="shared" si="0"/>
        <v>1690</v>
      </c>
      <c r="H18" s="36" t="s">
        <v>40</v>
      </c>
      <c r="I18" s="70">
        <f>ROUND(SUM(G6:G18),2)</f>
        <v>76645.600000000006</v>
      </c>
    </row>
    <row r="19" spans="1:9" s="9" customFormat="1" ht="45.75" thickBot="1" x14ac:dyDescent="0.3">
      <c r="A19" s="171" t="s">
        <v>574</v>
      </c>
      <c r="B19" s="172" t="s">
        <v>34</v>
      </c>
      <c r="C19" s="173" t="s">
        <v>714</v>
      </c>
      <c r="D19" s="61" t="s">
        <v>8</v>
      </c>
      <c r="E19" s="174">
        <v>20</v>
      </c>
      <c r="F19" s="62">
        <v>216.04</v>
      </c>
      <c r="G19" s="35">
        <f t="shared" si="0"/>
        <v>4320.8</v>
      </c>
      <c r="H19" s="36" t="s">
        <v>41</v>
      </c>
      <c r="I19" s="70">
        <f>ROUND(SUM(G19:G19),2)</f>
        <v>4320.8</v>
      </c>
    </row>
    <row r="20" spans="1:9" s="9" customFormat="1" ht="32.25" customHeight="1" x14ac:dyDescent="0.25">
      <c r="A20" s="101" t="s">
        <v>388</v>
      </c>
      <c r="B20" s="123" t="s">
        <v>71</v>
      </c>
      <c r="C20" s="63" t="s">
        <v>715</v>
      </c>
      <c r="D20" s="64" t="s">
        <v>8</v>
      </c>
      <c r="E20" s="83">
        <v>2000</v>
      </c>
      <c r="F20" s="58">
        <v>0</v>
      </c>
      <c r="G20" s="59">
        <f t="shared" si="0"/>
        <v>0</v>
      </c>
      <c r="H20" s="434" t="s">
        <v>318</v>
      </c>
    </row>
    <row r="21" spans="1:9" s="9" customFormat="1" ht="30" x14ac:dyDescent="0.25">
      <c r="A21" s="67" t="s">
        <v>388</v>
      </c>
      <c r="B21" s="41" t="s">
        <v>72</v>
      </c>
      <c r="C21" s="2" t="s">
        <v>1164</v>
      </c>
      <c r="D21" s="22" t="s">
        <v>9</v>
      </c>
      <c r="E21" s="84">
        <v>85</v>
      </c>
      <c r="F21" s="21">
        <v>0</v>
      </c>
      <c r="G21" s="28">
        <f t="shared" si="0"/>
        <v>0</v>
      </c>
      <c r="H21" s="435"/>
    </row>
    <row r="22" spans="1:9" s="9" customFormat="1" ht="33" customHeight="1" x14ac:dyDescent="0.25">
      <c r="A22" s="67" t="s">
        <v>388</v>
      </c>
      <c r="B22" s="41" t="s">
        <v>73</v>
      </c>
      <c r="C22" s="2" t="s">
        <v>1165</v>
      </c>
      <c r="D22" s="22" t="s">
        <v>9</v>
      </c>
      <c r="E22" s="84">
        <v>585</v>
      </c>
      <c r="F22" s="21">
        <v>0</v>
      </c>
      <c r="G22" s="28">
        <f t="shared" si="0"/>
        <v>0</v>
      </c>
      <c r="H22" s="435"/>
    </row>
    <row r="23" spans="1:9" s="9" customFormat="1" ht="33" customHeight="1" x14ac:dyDescent="0.25">
      <c r="A23" s="67" t="s">
        <v>388</v>
      </c>
      <c r="B23" s="41" t="s">
        <v>74</v>
      </c>
      <c r="C23" s="2" t="s">
        <v>718</v>
      </c>
      <c r="D23" s="22" t="s">
        <v>8</v>
      </c>
      <c r="E23" s="84">
        <v>1600</v>
      </c>
      <c r="F23" s="21">
        <v>0</v>
      </c>
      <c r="G23" s="28">
        <f t="shared" si="0"/>
        <v>0</v>
      </c>
      <c r="H23" s="435"/>
    </row>
    <row r="24" spans="1:9" s="9" customFormat="1" ht="33" customHeight="1" x14ac:dyDescent="0.25">
      <c r="A24" s="67" t="s">
        <v>388</v>
      </c>
      <c r="B24" s="41" t="s">
        <v>75</v>
      </c>
      <c r="C24" s="2" t="s">
        <v>719</v>
      </c>
      <c r="D24" s="22" t="s">
        <v>8</v>
      </c>
      <c r="E24" s="84">
        <v>126</v>
      </c>
      <c r="F24" s="21">
        <v>0</v>
      </c>
      <c r="G24" s="28">
        <f t="shared" si="0"/>
        <v>0</v>
      </c>
      <c r="H24" s="435"/>
    </row>
    <row r="25" spans="1:9" s="9" customFormat="1" ht="33" customHeight="1" x14ac:dyDescent="0.25">
      <c r="A25" s="67" t="s">
        <v>388</v>
      </c>
      <c r="B25" s="41" t="s">
        <v>76</v>
      </c>
      <c r="C25" s="2" t="s">
        <v>1166</v>
      </c>
      <c r="D25" s="22" t="s">
        <v>8</v>
      </c>
      <c r="E25" s="84">
        <v>1150</v>
      </c>
      <c r="F25" s="21">
        <v>0</v>
      </c>
      <c r="G25" s="28">
        <f t="shared" si="0"/>
        <v>0</v>
      </c>
      <c r="H25" s="435"/>
    </row>
    <row r="26" spans="1:9" s="9" customFormat="1" ht="33" customHeight="1" x14ac:dyDescent="0.25">
      <c r="A26" s="67" t="s">
        <v>388</v>
      </c>
      <c r="B26" s="41" t="s">
        <v>77</v>
      </c>
      <c r="C26" s="2" t="s">
        <v>721</v>
      </c>
      <c r="D26" s="22" t="s">
        <v>8</v>
      </c>
      <c r="E26" s="84">
        <v>1150</v>
      </c>
      <c r="F26" s="21">
        <v>0</v>
      </c>
      <c r="G26" s="28">
        <f t="shared" si="0"/>
        <v>0</v>
      </c>
      <c r="H26" s="435"/>
    </row>
    <row r="27" spans="1:9" s="9" customFormat="1" ht="33" customHeight="1" x14ac:dyDescent="0.25">
      <c r="A27" s="67" t="s">
        <v>388</v>
      </c>
      <c r="B27" s="41" t="s">
        <v>122</v>
      </c>
      <c r="C27" s="2" t="s">
        <v>1167</v>
      </c>
      <c r="D27" s="22" t="s">
        <v>8</v>
      </c>
      <c r="E27" s="84">
        <v>1220</v>
      </c>
      <c r="F27" s="21">
        <v>0</v>
      </c>
      <c r="G27" s="28">
        <f t="shared" si="0"/>
        <v>0</v>
      </c>
      <c r="H27" s="435"/>
    </row>
    <row r="28" spans="1:9" s="9" customFormat="1" ht="33" customHeight="1" x14ac:dyDescent="0.25">
      <c r="A28" s="67" t="s">
        <v>388</v>
      </c>
      <c r="B28" s="41" t="s">
        <v>123</v>
      </c>
      <c r="C28" s="2" t="s">
        <v>390</v>
      </c>
      <c r="D28" s="22" t="s">
        <v>8</v>
      </c>
      <c r="E28" s="84">
        <v>1220</v>
      </c>
      <c r="F28" s="21">
        <v>0</v>
      </c>
      <c r="G28" s="28">
        <f t="shared" si="0"/>
        <v>0</v>
      </c>
      <c r="H28" s="435"/>
    </row>
    <row r="29" spans="1:9" s="9" customFormat="1" ht="33" customHeight="1" x14ac:dyDescent="0.25">
      <c r="A29" s="67" t="s">
        <v>388</v>
      </c>
      <c r="B29" s="41" t="s">
        <v>124</v>
      </c>
      <c r="C29" s="2" t="s">
        <v>723</v>
      </c>
      <c r="D29" s="22" t="s">
        <v>8</v>
      </c>
      <c r="E29" s="84">
        <v>1220</v>
      </c>
      <c r="F29" s="21">
        <v>0</v>
      </c>
      <c r="G29" s="28">
        <f t="shared" si="0"/>
        <v>0</v>
      </c>
      <c r="H29" s="435"/>
    </row>
    <row r="30" spans="1:9" s="9" customFormat="1" ht="33" customHeight="1" x14ac:dyDescent="0.25">
      <c r="A30" s="67" t="s">
        <v>388</v>
      </c>
      <c r="B30" s="41" t="s">
        <v>125</v>
      </c>
      <c r="C30" s="2" t="s">
        <v>304</v>
      </c>
      <c r="D30" s="22" t="s">
        <v>8</v>
      </c>
      <c r="E30" s="84">
        <v>1220</v>
      </c>
      <c r="F30" s="21">
        <v>0</v>
      </c>
      <c r="G30" s="28">
        <f t="shared" si="0"/>
        <v>0</v>
      </c>
      <c r="H30" s="435"/>
    </row>
    <row r="31" spans="1:9" s="9" customFormat="1" ht="33" customHeight="1" x14ac:dyDescent="0.25">
      <c r="A31" s="67" t="s">
        <v>388</v>
      </c>
      <c r="B31" s="41" t="s">
        <v>126</v>
      </c>
      <c r="C31" s="2" t="s">
        <v>724</v>
      </c>
      <c r="D31" s="22" t="s">
        <v>9</v>
      </c>
      <c r="E31" s="84">
        <v>85</v>
      </c>
      <c r="F31" s="21">
        <v>0</v>
      </c>
      <c r="G31" s="28">
        <f t="shared" si="0"/>
        <v>0</v>
      </c>
      <c r="H31" s="435"/>
    </row>
    <row r="32" spans="1:9" s="9" customFormat="1" ht="33" customHeight="1" thickBot="1" x14ac:dyDescent="0.3">
      <c r="A32" s="56" t="s">
        <v>388</v>
      </c>
      <c r="B32" s="74" t="s">
        <v>216</v>
      </c>
      <c r="C32" s="50" t="s">
        <v>725</v>
      </c>
      <c r="D32" s="51" t="s">
        <v>8</v>
      </c>
      <c r="E32" s="85">
        <v>170</v>
      </c>
      <c r="F32" s="60">
        <v>0</v>
      </c>
      <c r="G32" s="53">
        <f t="shared" si="0"/>
        <v>0</v>
      </c>
      <c r="H32" s="435"/>
    </row>
    <row r="33" spans="1:9" s="9" customFormat="1" ht="33" customHeight="1" x14ac:dyDescent="0.25">
      <c r="A33" s="101" t="s">
        <v>1504</v>
      </c>
      <c r="B33" s="123" t="s">
        <v>71</v>
      </c>
      <c r="C33" s="63" t="s">
        <v>715</v>
      </c>
      <c r="D33" s="64" t="s">
        <v>8</v>
      </c>
      <c r="E33" s="83">
        <v>2000</v>
      </c>
      <c r="F33" s="120">
        <v>4.07</v>
      </c>
      <c r="G33" s="59">
        <f t="shared" si="0"/>
        <v>8140</v>
      </c>
      <c r="H33" s="435"/>
    </row>
    <row r="34" spans="1:9" s="9" customFormat="1" ht="33" customHeight="1" x14ac:dyDescent="0.25">
      <c r="A34" s="67" t="s">
        <v>1504</v>
      </c>
      <c r="B34" s="41" t="s">
        <v>72</v>
      </c>
      <c r="C34" s="2" t="s">
        <v>1164</v>
      </c>
      <c r="D34" s="22" t="s">
        <v>9</v>
      </c>
      <c r="E34" s="84">
        <v>85</v>
      </c>
      <c r="F34" s="121">
        <v>25.83</v>
      </c>
      <c r="G34" s="28">
        <f t="shared" si="0"/>
        <v>2195.5500000000002</v>
      </c>
      <c r="H34" s="435"/>
    </row>
    <row r="35" spans="1:9" s="9" customFormat="1" ht="33" customHeight="1" x14ac:dyDescent="0.25">
      <c r="A35" s="67" t="s">
        <v>1504</v>
      </c>
      <c r="B35" s="41" t="s">
        <v>73</v>
      </c>
      <c r="C35" s="2" t="s">
        <v>1168</v>
      </c>
      <c r="D35" s="22" t="s">
        <v>9</v>
      </c>
      <c r="E35" s="84">
        <v>790</v>
      </c>
      <c r="F35" s="121">
        <v>25.65</v>
      </c>
      <c r="G35" s="28">
        <f t="shared" si="0"/>
        <v>20263.5</v>
      </c>
      <c r="H35" s="435"/>
    </row>
    <row r="36" spans="1:9" s="9" customFormat="1" ht="33" customHeight="1" x14ac:dyDescent="0.25">
      <c r="A36" s="67" t="s">
        <v>1504</v>
      </c>
      <c r="B36" s="41" t="s">
        <v>74</v>
      </c>
      <c r="C36" s="2" t="s">
        <v>727</v>
      </c>
      <c r="D36" s="22" t="s">
        <v>8</v>
      </c>
      <c r="E36" s="84">
        <v>1600</v>
      </c>
      <c r="F36" s="121">
        <v>15.26</v>
      </c>
      <c r="G36" s="28">
        <f t="shared" si="0"/>
        <v>24416</v>
      </c>
      <c r="H36" s="435"/>
    </row>
    <row r="37" spans="1:9" s="9" customFormat="1" ht="33" customHeight="1" x14ac:dyDescent="0.25">
      <c r="A37" s="67" t="s">
        <v>1504</v>
      </c>
      <c r="B37" s="41" t="s">
        <v>75</v>
      </c>
      <c r="C37" s="2" t="s">
        <v>719</v>
      </c>
      <c r="D37" s="22" t="s">
        <v>8</v>
      </c>
      <c r="E37" s="84">
        <v>126</v>
      </c>
      <c r="F37" s="121">
        <v>51.79</v>
      </c>
      <c r="G37" s="28">
        <f t="shared" si="0"/>
        <v>6525.54</v>
      </c>
      <c r="H37" s="435"/>
    </row>
    <row r="38" spans="1:9" s="9" customFormat="1" ht="33" customHeight="1" x14ac:dyDescent="0.25">
      <c r="A38" s="67" t="s">
        <v>1504</v>
      </c>
      <c r="B38" s="41" t="s">
        <v>76</v>
      </c>
      <c r="C38" s="2" t="s">
        <v>1166</v>
      </c>
      <c r="D38" s="22" t="s">
        <v>8</v>
      </c>
      <c r="E38" s="84">
        <v>1150</v>
      </c>
      <c r="F38" s="121">
        <v>24.12</v>
      </c>
      <c r="G38" s="28">
        <f t="shared" si="0"/>
        <v>27738</v>
      </c>
      <c r="H38" s="435"/>
    </row>
    <row r="39" spans="1:9" s="9" customFormat="1" ht="33" customHeight="1" x14ac:dyDescent="0.25">
      <c r="A39" s="67" t="s">
        <v>1504</v>
      </c>
      <c r="B39" s="41" t="s">
        <v>77</v>
      </c>
      <c r="C39" s="2" t="s">
        <v>721</v>
      </c>
      <c r="D39" s="22" t="s">
        <v>8</v>
      </c>
      <c r="E39" s="84">
        <v>1150</v>
      </c>
      <c r="F39" s="121">
        <v>0.38</v>
      </c>
      <c r="G39" s="28">
        <f t="shared" si="0"/>
        <v>437</v>
      </c>
      <c r="H39" s="435"/>
    </row>
    <row r="40" spans="1:9" s="9" customFormat="1" ht="33" customHeight="1" x14ac:dyDescent="0.25">
      <c r="A40" s="67" t="s">
        <v>1504</v>
      </c>
      <c r="B40" s="41" t="s">
        <v>122</v>
      </c>
      <c r="C40" s="2" t="s">
        <v>1167</v>
      </c>
      <c r="D40" s="22" t="s">
        <v>8</v>
      </c>
      <c r="E40" s="84">
        <v>1220</v>
      </c>
      <c r="F40" s="121">
        <v>20.3</v>
      </c>
      <c r="G40" s="28">
        <f t="shared" si="0"/>
        <v>24766</v>
      </c>
      <c r="H40" s="435"/>
    </row>
    <row r="41" spans="1:9" s="9" customFormat="1" ht="33" customHeight="1" x14ac:dyDescent="0.25">
      <c r="A41" s="67" t="s">
        <v>1504</v>
      </c>
      <c r="B41" s="41" t="s">
        <v>123</v>
      </c>
      <c r="C41" s="2" t="s">
        <v>390</v>
      </c>
      <c r="D41" s="22" t="s">
        <v>8</v>
      </c>
      <c r="E41" s="84">
        <v>1220</v>
      </c>
      <c r="F41" s="121">
        <v>0.38</v>
      </c>
      <c r="G41" s="28">
        <f t="shared" si="0"/>
        <v>463.6</v>
      </c>
      <c r="H41" s="435"/>
    </row>
    <row r="42" spans="1:9" s="9" customFormat="1" ht="33" customHeight="1" x14ac:dyDescent="0.25">
      <c r="A42" s="67" t="s">
        <v>1504</v>
      </c>
      <c r="B42" s="41" t="s">
        <v>124</v>
      </c>
      <c r="C42" s="2" t="s">
        <v>723</v>
      </c>
      <c r="D42" s="22" t="s">
        <v>8</v>
      </c>
      <c r="E42" s="84">
        <v>1220</v>
      </c>
      <c r="F42" s="121">
        <v>11.92</v>
      </c>
      <c r="G42" s="28">
        <f t="shared" si="0"/>
        <v>14542.4</v>
      </c>
      <c r="H42" s="435"/>
    </row>
    <row r="43" spans="1:9" s="9" customFormat="1" ht="33" customHeight="1" x14ac:dyDescent="0.25">
      <c r="A43" s="67" t="s">
        <v>1504</v>
      </c>
      <c r="B43" s="41" t="s">
        <v>125</v>
      </c>
      <c r="C43" s="2" t="s">
        <v>304</v>
      </c>
      <c r="D43" s="22" t="s">
        <v>8</v>
      </c>
      <c r="E43" s="84">
        <v>1220</v>
      </c>
      <c r="F43" s="121">
        <v>0.22</v>
      </c>
      <c r="G43" s="28">
        <f t="shared" si="0"/>
        <v>268.39999999999998</v>
      </c>
      <c r="H43" s="435"/>
    </row>
    <row r="44" spans="1:9" s="9" customFormat="1" ht="39" customHeight="1" thickBot="1" x14ac:dyDescent="0.3">
      <c r="A44" s="67" t="s">
        <v>1504</v>
      </c>
      <c r="B44" s="41" t="s">
        <v>126</v>
      </c>
      <c r="C44" s="2" t="s">
        <v>724</v>
      </c>
      <c r="D44" s="22" t="s">
        <v>9</v>
      </c>
      <c r="E44" s="84">
        <v>85</v>
      </c>
      <c r="F44" s="121">
        <v>13.99</v>
      </c>
      <c r="G44" s="28">
        <f t="shared" si="0"/>
        <v>1189.1500000000001</v>
      </c>
      <c r="H44" s="435"/>
    </row>
    <row r="45" spans="1:9" s="9" customFormat="1" ht="30.75" thickBot="1" x14ac:dyDescent="0.3">
      <c r="A45" s="56" t="s">
        <v>1504</v>
      </c>
      <c r="B45" s="74" t="s">
        <v>216</v>
      </c>
      <c r="C45" s="50" t="s">
        <v>725</v>
      </c>
      <c r="D45" s="51" t="s">
        <v>8</v>
      </c>
      <c r="E45" s="85">
        <v>170</v>
      </c>
      <c r="F45" s="122">
        <v>5.42</v>
      </c>
      <c r="G45" s="99">
        <f>ROUND((E45*F45),2)</f>
        <v>921.4</v>
      </c>
      <c r="H45" s="36" t="s">
        <v>78</v>
      </c>
      <c r="I45" s="72">
        <f>ROUND(SUM(G20:G45),2)</f>
        <v>131866.54</v>
      </c>
    </row>
    <row r="46" spans="1:9" s="9" customFormat="1" ht="33" customHeight="1" x14ac:dyDescent="0.25">
      <c r="A46" s="67" t="s">
        <v>728</v>
      </c>
      <c r="B46" s="75" t="s">
        <v>28</v>
      </c>
      <c r="C46" s="63" t="s">
        <v>729</v>
      </c>
      <c r="D46" s="64" t="s">
        <v>10</v>
      </c>
      <c r="E46" s="83">
        <v>110</v>
      </c>
      <c r="F46" s="58">
        <v>110.02</v>
      </c>
      <c r="G46" s="59">
        <f t="shared" si="0"/>
        <v>12102.2</v>
      </c>
      <c r="H46" s="71"/>
      <c r="I46" s="71"/>
    </row>
    <row r="47" spans="1:9" s="9" customFormat="1" ht="33" customHeight="1" x14ac:dyDescent="0.25">
      <c r="A47" s="67" t="s">
        <v>728</v>
      </c>
      <c r="B47" s="22" t="s">
        <v>29</v>
      </c>
      <c r="C47" s="2" t="s">
        <v>1153</v>
      </c>
      <c r="D47" s="64" t="s">
        <v>10</v>
      </c>
      <c r="E47" s="84">
        <v>40</v>
      </c>
      <c r="F47" s="21">
        <v>112.21</v>
      </c>
      <c r="G47" s="28">
        <f t="shared" si="0"/>
        <v>4488.3999999999996</v>
      </c>
      <c r="H47" s="71"/>
      <c r="I47" s="71"/>
    </row>
    <row r="48" spans="1:9" s="9" customFormat="1" ht="33" customHeight="1" x14ac:dyDescent="0.25">
      <c r="A48" s="67" t="s">
        <v>728</v>
      </c>
      <c r="B48" s="22" t="s">
        <v>30</v>
      </c>
      <c r="C48" s="2" t="s">
        <v>730</v>
      </c>
      <c r="D48" s="64" t="s">
        <v>10</v>
      </c>
      <c r="E48" s="84">
        <v>245</v>
      </c>
      <c r="F48" s="21">
        <v>157.25</v>
      </c>
      <c r="G48" s="28">
        <f t="shared" si="0"/>
        <v>38526.25</v>
      </c>
      <c r="H48" s="71"/>
      <c r="I48" s="71"/>
    </row>
    <row r="49" spans="1:9" s="9" customFormat="1" ht="33" customHeight="1" x14ac:dyDescent="0.25">
      <c r="A49" s="67" t="s">
        <v>728</v>
      </c>
      <c r="B49" s="22" t="s">
        <v>31</v>
      </c>
      <c r="C49" s="2" t="s">
        <v>1154</v>
      </c>
      <c r="D49" s="64" t="s">
        <v>10</v>
      </c>
      <c r="E49" s="84">
        <v>100</v>
      </c>
      <c r="F49" s="21">
        <v>40.799999999999997</v>
      </c>
      <c r="G49" s="28">
        <f t="shared" si="0"/>
        <v>4080</v>
      </c>
      <c r="H49" s="71"/>
      <c r="I49" s="71"/>
    </row>
    <row r="50" spans="1:9" s="9" customFormat="1" ht="33" customHeight="1" x14ac:dyDescent="0.25">
      <c r="A50" s="67" t="s">
        <v>728</v>
      </c>
      <c r="B50" s="22" t="s">
        <v>32</v>
      </c>
      <c r="C50" s="63" t="s">
        <v>732</v>
      </c>
      <c r="D50" s="64" t="s">
        <v>10</v>
      </c>
      <c r="E50" s="83">
        <v>240</v>
      </c>
      <c r="F50" s="58">
        <v>23.44</v>
      </c>
      <c r="G50" s="59">
        <f t="shared" si="0"/>
        <v>5625.6</v>
      </c>
      <c r="H50" s="71"/>
      <c r="I50" s="71"/>
    </row>
    <row r="51" spans="1:9" s="9" customFormat="1" ht="33" customHeight="1" x14ac:dyDescent="0.25">
      <c r="A51" s="67" t="s">
        <v>728</v>
      </c>
      <c r="B51" s="22" t="s">
        <v>33</v>
      </c>
      <c r="C51" s="2" t="s">
        <v>733</v>
      </c>
      <c r="D51" s="22" t="s">
        <v>10</v>
      </c>
      <c r="E51" s="83">
        <v>395</v>
      </c>
      <c r="F51" s="21">
        <v>1.99</v>
      </c>
      <c r="G51" s="28">
        <f t="shared" si="0"/>
        <v>786.05</v>
      </c>
      <c r="H51" s="71"/>
      <c r="I51" s="71"/>
    </row>
    <row r="52" spans="1:9" s="9" customFormat="1" ht="33" customHeight="1" x14ac:dyDescent="0.25">
      <c r="A52" s="67" t="s">
        <v>728</v>
      </c>
      <c r="B52" s="22" t="s">
        <v>47</v>
      </c>
      <c r="C52" s="2" t="s">
        <v>734</v>
      </c>
      <c r="D52" s="64" t="s">
        <v>8</v>
      </c>
      <c r="E52" s="83">
        <v>115</v>
      </c>
      <c r="F52" s="21">
        <v>23.55</v>
      </c>
      <c r="G52" s="28">
        <f t="shared" si="0"/>
        <v>2708.25</v>
      </c>
      <c r="H52" s="71"/>
      <c r="I52" s="71"/>
    </row>
    <row r="53" spans="1:9" s="9" customFormat="1" ht="30" x14ac:dyDescent="0.25">
      <c r="A53" s="67" t="s">
        <v>728</v>
      </c>
      <c r="B53" s="22" t="s">
        <v>48</v>
      </c>
      <c r="C53" s="2" t="s">
        <v>735</v>
      </c>
      <c r="D53" s="64" t="s">
        <v>8</v>
      </c>
      <c r="E53" s="83">
        <v>50</v>
      </c>
      <c r="F53" s="21">
        <v>124.35</v>
      </c>
      <c r="G53" s="28">
        <f t="shared" si="0"/>
        <v>6217.5</v>
      </c>
      <c r="H53" s="71"/>
      <c r="I53" s="71"/>
    </row>
    <row r="54" spans="1:9" s="9" customFormat="1" ht="30" x14ac:dyDescent="0.25">
      <c r="A54" s="67" t="s">
        <v>728</v>
      </c>
      <c r="B54" s="22" t="s">
        <v>58</v>
      </c>
      <c r="C54" s="2" t="s">
        <v>736</v>
      </c>
      <c r="D54" s="64" t="s">
        <v>8</v>
      </c>
      <c r="E54" s="83">
        <v>157</v>
      </c>
      <c r="F54" s="21">
        <v>164.55</v>
      </c>
      <c r="G54" s="28">
        <f t="shared" si="0"/>
        <v>25834.35</v>
      </c>
      <c r="H54" s="71"/>
      <c r="I54" s="71"/>
    </row>
    <row r="55" spans="1:9" s="9" customFormat="1" ht="33" customHeight="1" x14ac:dyDescent="0.25">
      <c r="A55" s="67" t="s">
        <v>728</v>
      </c>
      <c r="B55" s="22" t="s">
        <v>64</v>
      </c>
      <c r="C55" s="2" t="s">
        <v>737</v>
      </c>
      <c r="D55" s="64" t="s">
        <v>8</v>
      </c>
      <c r="E55" s="83">
        <v>165</v>
      </c>
      <c r="F55" s="21">
        <v>3.46</v>
      </c>
      <c r="G55" s="28">
        <f t="shared" si="0"/>
        <v>570.9</v>
      </c>
      <c r="H55" s="71"/>
      <c r="I55" s="71"/>
    </row>
    <row r="56" spans="1:9" s="9" customFormat="1" ht="33" customHeight="1" x14ac:dyDescent="0.25">
      <c r="A56" s="67" t="s">
        <v>728</v>
      </c>
      <c r="B56" s="22" t="s">
        <v>65</v>
      </c>
      <c r="C56" s="2" t="s">
        <v>738</v>
      </c>
      <c r="D56" s="64" t="s">
        <v>8</v>
      </c>
      <c r="E56" s="83">
        <v>157</v>
      </c>
      <c r="F56" s="21">
        <v>9.34</v>
      </c>
      <c r="G56" s="28">
        <f t="shared" si="0"/>
        <v>1466.38</v>
      </c>
      <c r="H56" s="71"/>
      <c r="I56" s="71"/>
    </row>
    <row r="57" spans="1:9" s="9" customFormat="1" ht="33" customHeight="1" thickBot="1" x14ac:dyDescent="0.3">
      <c r="A57" s="67" t="s">
        <v>728</v>
      </c>
      <c r="B57" s="22" t="s">
        <v>66</v>
      </c>
      <c r="C57" s="2" t="s">
        <v>739</v>
      </c>
      <c r="D57" s="64" t="s">
        <v>10</v>
      </c>
      <c r="E57" s="83">
        <v>38</v>
      </c>
      <c r="F57" s="21">
        <v>324.39999999999998</v>
      </c>
      <c r="G57" s="28">
        <f t="shared" si="0"/>
        <v>12327.2</v>
      </c>
      <c r="H57" s="71"/>
      <c r="I57" s="71"/>
    </row>
    <row r="58" spans="1:9" s="9" customFormat="1" ht="33" customHeight="1" thickBot="1" x14ac:dyDescent="0.3">
      <c r="A58" s="67" t="s">
        <v>728</v>
      </c>
      <c r="B58" s="22" t="s">
        <v>79</v>
      </c>
      <c r="C58" s="47" t="s">
        <v>740</v>
      </c>
      <c r="D58" s="79" t="s">
        <v>10</v>
      </c>
      <c r="E58" s="175">
        <v>210</v>
      </c>
      <c r="F58" s="21">
        <v>11.79</v>
      </c>
      <c r="G58" s="28">
        <f t="shared" si="0"/>
        <v>2475.9</v>
      </c>
      <c r="H58" s="36" t="s">
        <v>42</v>
      </c>
      <c r="I58" s="72">
        <f>ROUND(SUM(G46:G58),2)</f>
        <v>117208.98</v>
      </c>
    </row>
    <row r="59" spans="1:9" s="9" customFormat="1" ht="33" customHeight="1" x14ac:dyDescent="0.25">
      <c r="A59" s="124" t="s">
        <v>573</v>
      </c>
      <c r="B59" s="25" t="s">
        <v>11</v>
      </c>
      <c r="C59" s="24" t="s">
        <v>367</v>
      </c>
      <c r="D59" s="25" t="s">
        <v>18</v>
      </c>
      <c r="E59" s="46">
        <v>16</v>
      </c>
      <c r="F59" s="33">
        <v>112.37</v>
      </c>
      <c r="G59" s="27">
        <f>ROUND((E59*F59),2)</f>
        <v>1797.92</v>
      </c>
    </row>
    <row r="60" spans="1:9" s="9" customFormat="1" ht="30.75" thickBot="1" x14ac:dyDescent="0.3">
      <c r="A60" s="97" t="s">
        <v>573</v>
      </c>
      <c r="B60" s="79" t="s">
        <v>83</v>
      </c>
      <c r="C60" s="78" t="s">
        <v>368</v>
      </c>
      <c r="D60" s="79" t="s">
        <v>18</v>
      </c>
      <c r="E60" s="80">
        <v>1</v>
      </c>
      <c r="F60" s="81">
        <v>276.25</v>
      </c>
      <c r="G60" s="59">
        <f>ROUND((E60*F60),2)</f>
        <v>276.25</v>
      </c>
    </row>
    <row r="61" spans="1:9" s="9" customFormat="1" ht="30" x14ac:dyDescent="0.25">
      <c r="A61" s="42" t="s">
        <v>573</v>
      </c>
      <c r="B61" s="25" t="s">
        <v>84</v>
      </c>
      <c r="C61" s="24" t="s">
        <v>396</v>
      </c>
      <c r="D61" s="25" t="s">
        <v>18</v>
      </c>
      <c r="E61" s="46">
        <v>9</v>
      </c>
      <c r="F61" s="33">
        <v>256.16000000000003</v>
      </c>
      <c r="G61" s="27">
        <f t="shared" ref="G61:G75" si="1">ROUND((E61*F61),2)</f>
        <v>2305.44</v>
      </c>
    </row>
    <row r="62" spans="1:9" s="9" customFormat="1" ht="30" x14ac:dyDescent="0.25">
      <c r="A62" s="43" t="s">
        <v>573</v>
      </c>
      <c r="B62" s="22" t="s">
        <v>85</v>
      </c>
      <c r="C62" s="63" t="s">
        <v>391</v>
      </c>
      <c r="D62" s="64" t="s">
        <v>18</v>
      </c>
      <c r="E62" s="65">
        <v>3</v>
      </c>
      <c r="F62" s="58">
        <v>78.28</v>
      </c>
      <c r="G62" s="59">
        <f t="shared" si="1"/>
        <v>234.84</v>
      </c>
    </row>
    <row r="63" spans="1:9" s="9" customFormat="1" ht="30" x14ac:dyDescent="0.25">
      <c r="A63" s="43" t="s">
        <v>573</v>
      </c>
      <c r="B63" s="22" t="s">
        <v>86</v>
      </c>
      <c r="C63" s="63" t="s">
        <v>742</v>
      </c>
      <c r="D63" s="64" t="s">
        <v>18</v>
      </c>
      <c r="E63" s="65">
        <v>2</v>
      </c>
      <c r="F63" s="58">
        <v>78.28</v>
      </c>
      <c r="G63" s="59">
        <f t="shared" si="1"/>
        <v>156.56</v>
      </c>
    </row>
    <row r="64" spans="1:9" s="9" customFormat="1" ht="30" x14ac:dyDescent="0.25">
      <c r="A64" s="43" t="s">
        <v>573</v>
      </c>
      <c r="B64" s="22" t="s">
        <v>87</v>
      </c>
      <c r="C64" s="63" t="s">
        <v>1177</v>
      </c>
      <c r="D64" s="64" t="s">
        <v>18</v>
      </c>
      <c r="E64" s="65">
        <v>1</v>
      </c>
      <c r="F64" s="58">
        <v>78.28</v>
      </c>
      <c r="G64" s="59">
        <f t="shared" si="1"/>
        <v>78.28</v>
      </c>
    </row>
    <row r="65" spans="1:10" s="9" customFormat="1" ht="30" x14ac:dyDescent="0.25">
      <c r="A65" s="43" t="s">
        <v>573</v>
      </c>
      <c r="B65" s="22" t="s">
        <v>88</v>
      </c>
      <c r="C65" s="63" t="s">
        <v>1178</v>
      </c>
      <c r="D65" s="64" t="s">
        <v>18</v>
      </c>
      <c r="E65" s="65">
        <v>1</v>
      </c>
      <c r="F65" s="58">
        <v>78.28</v>
      </c>
      <c r="G65" s="59">
        <f t="shared" si="1"/>
        <v>78.28</v>
      </c>
    </row>
    <row r="66" spans="1:10" s="9" customFormat="1" ht="33" customHeight="1" x14ac:dyDescent="0.25">
      <c r="A66" s="43" t="s">
        <v>573</v>
      </c>
      <c r="B66" s="22" t="s">
        <v>89</v>
      </c>
      <c r="C66" s="63" t="s">
        <v>743</v>
      </c>
      <c r="D66" s="64" t="s">
        <v>18</v>
      </c>
      <c r="E66" s="65">
        <v>1</v>
      </c>
      <c r="F66" s="58">
        <v>78.28</v>
      </c>
      <c r="G66" s="59">
        <f t="shared" si="1"/>
        <v>78.28</v>
      </c>
    </row>
    <row r="67" spans="1:10" s="9" customFormat="1" ht="33" customHeight="1" x14ac:dyDescent="0.25">
      <c r="A67" s="43" t="s">
        <v>573</v>
      </c>
      <c r="B67" s="22" t="s">
        <v>90</v>
      </c>
      <c r="C67" s="63" t="s">
        <v>744</v>
      </c>
      <c r="D67" s="64" t="s">
        <v>18</v>
      </c>
      <c r="E67" s="65">
        <v>3</v>
      </c>
      <c r="F67" s="58">
        <v>78.28</v>
      </c>
      <c r="G67" s="59">
        <f t="shared" si="1"/>
        <v>234.84</v>
      </c>
    </row>
    <row r="68" spans="1:10" s="9" customFormat="1" ht="33" customHeight="1" x14ac:dyDescent="0.25">
      <c r="A68" s="43" t="s">
        <v>573</v>
      </c>
      <c r="B68" s="22" t="s">
        <v>91</v>
      </c>
      <c r="C68" s="63" t="s">
        <v>1160</v>
      </c>
      <c r="D68" s="64" t="s">
        <v>18</v>
      </c>
      <c r="E68" s="65">
        <v>1</v>
      </c>
      <c r="F68" s="58">
        <v>66.23</v>
      </c>
      <c r="G68" s="28">
        <f t="shared" si="1"/>
        <v>66.23</v>
      </c>
    </row>
    <row r="69" spans="1:10" s="9" customFormat="1" ht="33" customHeight="1" x14ac:dyDescent="0.25">
      <c r="A69" s="43" t="s">
        <v>573</v>
      </c>
      <c r="B69" s="22" t="s">
        <v>92</v>
      </c>
      <c r="C69" s="63" t="s">
        <v>1179</v>
      </c>
      <c r="D69" s="64" t="s">
        <v>18</v>
      </c>
      <c r="E69" s="65">
        <v>1</v>
      </c>
      <c r="F69" s="58">
        <v>66.23</v>
      </c>
      <c r="G69" s="28">
        <f t="shared" si="1"/>
        <v>66.23</v>
      </c>
    </row>
    <row r="70" spans="1:10" s="9" customFormat="1" ht="33" customHeight="1" x14ac:dyDescent="0.25">
      <c r="A70" s="43" t="s">
        <v>573</v>
      </c>
      <c r="B70" s="22" t="s">
        <v>93</v>
      </c>
      <c r="C70" s="63" t="s">
        <v>1180</v>
      </c>
      <c r="D70" s="64" t="s">
        <v>18</v>
      </c>
      <c r="E70" s="65">
        <v>1</v>
      </c>
      <c r="F70" s="58">
        <v>66.23</v>
      </c>
      <c r="G70" s="28">
        <f t="shared" si="1"/>
        <v>66.23</v>
      </c>
    </row>
    <row r="71" spans="1:10" s="9" customFormat="1" ht="33" customHeight="1" x14ac:dyDescent="0.25">
      <c r="A71" s="43" t="s">
        <v>573</v>
      </c>
      <c r="B71" s="22" t="s">
        <v>156</v>
      </c>
      <c r="C71" s="63" t="s">
        <v>369</v>
      </c>
      <c r="D71" s="64" t="s">
        <v>18</v>
      </c>
      <c r="E71" s="65">
        <v>1</v>
      </c>
      <c r="F71" s="58">
        <v>310.24</v>
      </c>
      <c r="G71" s="28">
        <f t="shared" si="1"/>
        <v>310.24</v>
      </c>
    </row>
    <row r="72" spans="1:10" s="9" customFormat="1" ht="30.75" thickBot="1" x14ac:dyDescent="0.3">
      <c r="A72" s="178" t="s">
        <v>573</v>
      </c>
      <c r="B72" s="51" t="s">
        <v>157</v>
      </c>
      <c r="C72" s="86" t="s">
        <v>747</v>
      </c>
      <c r="D72" s="88" t="s">
        <v>18</v>
      </c>
      <c r="E72" s="92">
        <v>1</v>
      </c>
      <c r="F72" s="89">
        <v>82.09</v>
      </c>
      <c r="G72" s="90">
        <f t="shared" si="1"/>
        <v>82.09</v>
      </c>
    </row>
    <row r="73" spans="1:10" s="9" customFormat="1" ht="30" x14ac:dyDescent="0.25">
      <c r="A73" s="42" t="s">
        <v>573</v>
      </c>
      <c r="B73" s="25" t="s">
        <v>158</v>
      </c>
      <c r="C73" s="24" t="s">
        <v>392</v>
      </c>
      <c r="D73" s="25" t="s">
        <v>18</v>
      </c>
      <c r="E73" s="46">
        <v>30</v>
      </c>
      <c r="F73" s="33">
        <v>24.21</v>
      </c>
      <c r="G73" s="27">
        <f t="shared" si="1"/>
        <v>726.3</v>
      </c>
      <c r="H73" s="71"/>
      <c r="I73" s="71"/>
    </row>
    <row r="74" spans="1:10" ht="44.25" customHeight="1" thickBot="1" x14ac:dyDescent="0.3">
      <c r="A74" s="56" t="s">
        <v>573</v>
      </c>
      <c r="B74" s="51" t="s">
        <v>159</v>
      </c>
      <c r="C74" s="50" t="s">
        <v>748</v>
      </c>
      <c r="D74" s="51" t="s">
        <v>18</v>
      </c>
      <c r="E74" s="52">
        <v>10</v>
      </c>
      <c r="F74" s="60">
        <v>29.87</v>
      </c>
      <c r="G74" s="53">
        <f t="shared" si="1"/>
        <v>298.7</v>
      </c>
      <c r="H74" s="71"/>
      <c r="I74" s="71"/>
    </row>
    <row r="75" spans="1:10" ht="30.75" thickBot="1" x14ac:dyDescent="0.3">
      <c r="A75" s="171" t="s">
        <v>573</v>
      </c>
      <c r="B75" s="61" t="s">
        <v>160</v>
      </c>
      <c r="C75" s="173" t="s">
        <v>749</v>
      </c>
      <c r="D75" s="61" t="s">
        <v>8</v>
      </c>
      <c r="E75" s="174">
        <v>40</v>
      </c>
      <c r="F75" s="62">
        <v>17</v>
      </c>
      <c r="G75" s="35">
        <f t="shared" si="1"/>
        <v>680</v>
      </c>
      <c r="H75" s="36" t="s">
        <v>59</v>
      </c>
      <c r="I75" s="70">
        <f>ROUND(SUM(G59:G75),2)</f>
        <v>7536.71</v>
      </c>
    </row>
    <row r="76" spans="1:10" ht="43.5" thickBot="1" x14ac:dyDescent="0.3">
      <c r="A76" s="146"/>
      <c r="B76" s="147"/>
      <c r="C76" s="6"/>
      <c r="D76" s="4"/>
      <c r="E76" s="4"/>
      <c r="F76" s="54" t="s">
        <v>1257</v>
      </c>
      <c r="G76" s="55">
        <f>SUM(G5:G75)</f>
        <v>337890.77000000014</v>
      </c>
      <c r="H76" s="34"/>
      <c r="I76" s="73"/>
    </row>
    <row r="77" spans="1:10" x14ac:dyDescent="0.25">
      <c r="F77" s="14"/>
    </row>
    <row r="78" spans="1:10" s="68" customFormat="1" x14ac:dyDescent="0.25">
      <c r="A78" s="7"/>
      <c r="B78" s="5"/>
      <c r="C78" s="7"/>
      <c r="D78" s="5"/>
      <c r="E78" s="5"/>
      <c r="F78" s="15"/>
      <c r="G78" s="5"/>
      <c r="J78" s="8"/>
    </row>
    <row r="79" spans="1:10" s="68" customFormat="1" ht="26.25" customHeight="1" x14ac:dyDescent="0.25">
      <c r="A79" s="20"/>
      <c r="B79" s="20"/>
      <c r="C79" s="20"/>
      <c r="D79" s="20"/>
      <c r="E79" s="20"/>
      <c r="F79" s="16"/>
      <c r="G79" s="20"/>
      <c r="J79" s="8"/>
    </row>
  </sheetData>
  <sheetProtection algorithmName="SHA-512" hashValue="MVx/bky//9djmx3Sd0Q7BUupWUOLFXx6SaqcbNVdy9RYK8DvGWwws2yuX1N3G99MGDw+eEw++sduRoSO5CtOiw==" saltValue="c4sFqrh9Ba1H2cjt4cPqig==" spinCount="100000" sheet="1" objects="1" scenarios="1"/>
  <mergeCells count="3">
    <mergeCell ref="A1:G1"/>
    <mergeCell ref="A3:G3"/>
    <mergeCell ref="H20:H44"/>
  </mergeCells>
  <phoneticPr fontId="10" type="noConversion"/>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1CBD4-718A-4AA1-91AA-B5FEA2F43A07}">
  <dimension ref="A1:J164"/>
  <sheetViews>
    <sheetView topLeftCell="A148" zoomScale="85" zoomScaleNormal="85" workbookViewId="0">
      <selection activeCell="I12" sqref="I12"/>
    </sheetView>
  </sheetViews>
  <sheetFormatPr defaultColWidth="9.140625" defaultRowHeight="15" x14ac:dyDescent="0.25"/>
  <cols>
    <col min="1" max="1" width="39.7109375" style="23" customWidth="1"/>
    <col min="2" max="2" width="10.5703125" style="10" customWidth="1"/>
    <col min="3" max="3" width="71.7109375" style="11" customWidth="1"/>
    <col min="4" max="4" width="9.140625" style="10"/>
    <col min="5" max="5" width="16.28515625" style="10" customWidth="1"/>
    <col min="6" max="6" width="20.7109375" style="17" customWidth="1"/>
    <col min="7" max="7" width="14.7109375" style="10" customWidth="1"/>
    <col min="8" max="8" width="21.5703125" style="68" customWidth="1"/>
    <col min="9" max="9" width="20.7109375" style="68" customWidth="1"/>
    <col min="10" max="16384" width="9.140625" style="8"/>
  </cols>
  <sheetData>
    <row r="1" spans="1:9" ht="39.950000000000003" customHeight="1" x14ac:dyDescent="0.25">
      <c r="A1" s="427" t="s">
        <v>3728</v>
      </c>
      <c r="B1" s="427"/>
      <c r="C1" s="427"/>
      <c r="D1" s="427"/>
      <c r="E1" s="427"/>
      <c r="F1" s="427"/>
      <c r="G1" s="427"/>
    </row>
    <row r="2" spans="1:9" ht="21.75" customHeight="1" thickBot="1" x14ac:dyDescent="0.3">
      <c r="A2" s="1"/>
      <c r="B2" s="1"/>
      <c r="C2" s="1"/>
      <c r="D2" s="1"/>
      <c r="E2" s="18"/>
      <c r="F2" s="1"/>
      <c r="G2" s="1"/>
    </row>
    <row r="3" spans="1:9" x14ac:dyDescent="0.25">
      <c r="A3" s="428" t="s">
        <v>1069</v>
      </c>
      <c r="B3" s="429"/>
      <c r="C3" s="429"/>
      <c r="D3" s="429"/>
      <c r="E3" s="429"/>
      <c r="F3" s="429"/>
      <c r="G3" s="430"/>
    </row>
    <row r="4" spans="1:9" ht="43.5" thickBot="1" x14ac:dyDescent="0.3">
      <c r="A4" s="29" t="s">
        <v>38</v>
      </c>
      <c r="B4" s="44" t="s">
        <v>0</v>
      </c>
      <c r="C4" s="30" t="s">
        <v>1</v>
      </c>
      <c r="D4" s="30" t="s">
        <v>2</v>
      </c>
      <c r="E4" s="31" t="s">
        <v>3</v>
      </c>
      <c r="F4" s="32" t="s">
        <v>4</v>
      </c>
      <c r="G4" s="69" t="s">
        <v>5</v>
      </c>
      <c r="H4" s="142"/>
      <c r="I4" s="142"/>
    </row>
    <row r="5" spans="1:9" ht="33" customHeight="1" thickBot="1" x14ac:dyDescent="0.3">
      <c r="A5" s="56" t="s">
        <v>6</v>
      </c>
      <c r="B5" s="57" t="s">
        <v>12</v>
      </c>
      <c r="C5" s="50" t="s">
        <v>756</v>
      </c>
      <c r="D5" s="51" t="s">
        <v>128</v>
      </c>
      <c r="E5" s="52">
        <v>0.78800000000000003</v>
      </c>
      <c r="F5" s="66">
        <v>790.22</v>
      </c>
      <c r="G5" s="53">
        <f t="shared" ref="G5:G119" si="0">ROUND((E5*F5),2)</f>
        <v>622.69000000000005</v>
      </c>
      <c r="H5" s="36" t="s">
        <v>39</v>
      </c>
      <c r="I5" s="70">
        <f>ROUND(SUM(G5:G5),2)</f>
        <v>622.69000000000005</v>
      </c>
    </row>
    <row r="6" spans="1:9" s="9" customFormat="1" ht="32.25" customHeight="1" x14ac:dyDescent="0.25">
      <c r="A6" s="42" t="s">
        <v>45</v>
      </c>
      <c r="B6" s="179" t="s">
        <v>19</v>
      </c>
      <c r="C6" s="180" t="s">
        <v>359</v>
      </c>
      <c r="D6" s="181" t="s">
        <v>9</v>
      </c>
      <c r="E6" s="182">
        <v>8336</v>
      </c>
      <c r="F6" s="218">
        <v>0.7</v>
      </c>
      <c r="G6" s="27">
        <f t="shared" si="0"/>
        <v>5835.2</v>
      </c>
    </row>
    <row r="7" spans="1:9" s="9" customFormat="1" ht="30" x14ac:dyDescent="0.25">
      <c r="A7" s="43" t="s">
        <v>45</v>
      </c>
      <c r="B7" s="91" t="s">
        <v>20</v>
      </c>
      <c r="C7" s="103" t="s">
        <v>358</v>
      </c>
      <c r="D7" s="48" t="s">
        <v>9</v>
      </c>
      <c r="E7" s="84">
        <v>759</v>
      </c>
      <c r="F7" s="149">
        <v>0.94</v>
      </c>
      <c r="G7" s="28">
        <f t="shared" si="0"/>
        <v>713.46</v>
      </c>
    </row>
    <row r="8" spans="1:9" s="9" customFormat="1" ht="33" customHeight="1" x14ac:dyDescent="0.25">
      <c r="A8" s="43" t="s">
        <v>45</v>
      </c>
      <c r="B8" s="91" t="s">
        <v>21</v>
      </c>
      <c r="C8" s="103" t="s">
        <v>356</v>
      </c>
      <c r="D8" s="48" t="s">
        <v>9</v>
      </c>
      <c r="E8" s="84">
        <v>7577</v>
      </c>
      <c r="F8" s="149">
        <v>2.5</v>
      </c>
      <c r="G8" s="28">
        <f t="shared" si="0"/>
        <v>18942.5</v>
      </c>
    </row>
    <row r="9" spans="1:9" s="9" customFormat="1" ht="33" customHeight="1" x14ac:dyDescent="0.25">
      <c r="A9" s="43" t="s">
        <v>45</v>
      </c>
      <c r="B9" s="91" t="s">
        <v>22</v>
      </c>
      <c r="C9" s="103" t="s">
        <v>275</v>
      </c>
      <c r="D9" s="48" t="s">
        <v>9</v>
      </c>
      <c r="E9" s="84">
        <v>327</v>
      </c>
      <c r="F9" s="149">
        <v>5.51</v>
      </c>
      <c r="G9" s="28">
        <f t="shared" si="0"/>
        <v>1801.77</v>
      </c>
    </row>
    <row r="10" spans="1:9" s="9" customFormat="1" x14ac:dyDescent="0.25">
      <c r="A10" s="43" t="s">
        <v>45</v>
      </c>
      <c r="B10" s="91" t="s">
        <v>23</v>
      </c>
      <c r="C10" s="103" t="s">
        <v>1374</v>
      </c>
      <c r="D10" s="48" t="s">
        <v>9</v>
      </c>
      <c r="E10" s="84">
        <v>1439</v>
      </c>
      <c r="F10" s="149">
        <v>0.94</v>
      </c>
      <c r="G10" s="28">
        <f t="shared" si="0"/>
        <v>1352.66</v>
      </c>
    </row>
    <row r="11" spans="1:9" s="9" customFormat="1" ht="45" x14ac:dyDescent="0.25">
      <c r="A11" s="43" t="s">
        <v>45</v>
      </c>
      <c r="B11" s="91" t="s">
        <v>24</v>
      </c>
      <c r="C11" s="103" t="s">
        <v>276</v>
      </c>
      <c r="D11" s="48" t="s">
        <v>9</v>
      </c>
      <c r="E11" s="84">
        <v>1439</v>
      </c>
      <c r="F11" s="149">
        <v>4.4000000000000004</v>
      </c>
      <c r="G11" s="28">
        <f t="shared" si="0"/>
        <v>6331.6</v>
      </c>
    </row>
    <row r="12" spans="1:9" s="9" customFormat="1" ht="45" x14ac:dyDescent="0.25">
      <c r="A12" s="43" t="s">
        <v>45</v>
      </c>
      <c r="B12" s="91" t="s">
        <v>25</v>
      </c>
      <c r="C12" s="103" t="s">
        <v>273</v>
      </c>
      <c r="D12" s="48" t="s">
        <v>9</v>
      </c>
      <c r="E12" s="84">
        <v>10180</v>
      </c>
      <c r="F12" s="149">
        <v>15.46</v>
      </c>
      <c r="G12" s="28">
        <f t="shared" si="0"/>
        <v>157382.79999999999</v>
      </c>
    </row>
    <row r="13" spans="1:9" s="9" customFormat="1" ht="32.25" customHeight="1" x14ac:dyDescent="0.25">
      <c r="A13" s="43" t="s">
        <v>45</v>
      </c>
      <c r="B13" s="91" t="s">
        <v>26</v>
      </c>
      <c r="C13" s="103" t="s">
        <v>264</v>
      </c>
      <c r="D13" s="48" t="s">
        <v>9</v>
      </c>
      <c r="E13" s="84">
        <v>67</v>
      </c>
      <c r="F13" s="149">
        <v>13.16</v>
      </c>
      <c r="G13" s="28">
        <f t="shared" si="0"/>
        <v>881.72</v>
      </c>
    </row>
    <row r="14" spans="1:9" s="9" customFormat="1" ht="32.25" customHeight="1" x14ac:dyDescent="0.25">
      <c r="A14" s="43" t="s">
        <v>45</v>
      </c>
      <c r="B14" s="91" t="s">
        <v>27</v>
      </c>
      <c r="C14" s="103" t="s">
        <v>265</v>
      </c>
      <c r="D14" s="48" t="s">
        <v>8</v>
      </c>
      <c r="E14" s="84">
        <v>12658</v>
      </c>
      <c r="F14" s="149">
        <v>0.1</v>
      </c>
      <c r="G14" s="28">
        <f t="shared" si="0"/>
        <v>1265.8</v>
      </c>
    </row>
    <row r="15" spans="1:9" s="9" customFormat="1" ht="32.25" customHeight="1" x14ac:dyDescent="0.25">
      <c r="A15" s="43" t="s">
        <v>45</v>
      </c>
      <c r="B15" s="91" t="s">
        <v>68</v>
      </c>
      <c r="C15" s="103" t="s">
        <v>1486</v>
      </c>
      <c r="D15" s="48" t="s">
        <v>9</v>
      </c>
      <c r="E15" s="84">
        <v>3798</v>
      </c>
      <c r="F15" s="149">
        <v>1.28</v>
      </c>
      <c r="G15" s="28">
        <f t="shared" si="0"/>
        <v>4861.4399999999996</v>
      </c>
    </row>
    <row r="16" spans="1:9" s="9" customFormat="1" ht="32.25" customHeight="1" x14ac:dyDescent="0.25">
      <c r="A16" s="43" t="s">
        <v>45</v>
      </c>
      <c r="B16" s="91" t="s">
        <v>69</v>
      </c>
      <c r="C16" s="103" t="s">
        <v>267</v>
      </c>
      <c r="D16" s="48" t="s">
        <v>8</v>
      </c>
      <c r="E16" s="84">
        <v>4301</v>
      </c>
      <c r="F16" s="149">
        <v>0.2</v>
      </c>
      <c r="G16" s="28">
        <f t="shared" si="0"/>
        <v>860.2</v>
      </c>
    </row>
    <row r="17" spans="1:9" s="9" customFormat="1" ht="32.25" customHeight="1" x14ac:dyDescent="0.25">
      <c r="A17" s="43" t="s">
        <v>45</v>
      </c>
      <c r="B17" s="91" t="s">
        <v>70</v>
      </c>
      <c r="C17" s="103" t="s">
        <v>1565</v>
      </c>
      <c r="D17" s="48" t="s">
        <v>8</v>
      </c>
      <c r="E17" s="84">
        <v>754</v>
      </c>
      <c r="F17" s="149">
        <v>0.24</v>
      </c>
      <c r="G17" s="28">
        <f t="shared" si="0"/>
        <v>180.96</v>
      </c>
    </row>
    <row r="18" spans="1:9" s="9" customFormat="1" ht="32.25" customHeight="1" x14ac:dyDescent="0.25">
      <c r="A18" s="43" t="s">
        <v>45</v>
      </c>
      <c r="B18" s="91" t="s">
        <v>127</v>
      </c>
      <c r="C18" s="103" t="s">
        <v>278</v>
      </c>
      <c r="D18" s="48" t="s">
        <v>8</v>
      </c>
      <c r="E18" s="84">
        <v>1576</v>
      </c>
      <c r="F18" s="149">
        <v>0.1</v>
      </c>
      <c r="G18" s="28">
        <f t="shared" si="0"/>
        <v>157.6</v>
      </c>
    </row>
    <row r="19" spans="1:9" s="9" customFormat="1" ht="32.25" customHeight="1" x14ac:dyDescent="0.25">
      <c r="A19" s="43" t="s">
        <v>45</v>
      </c>
      <c r="B19" s="91" t="s">
        <v>165</v>
      </c>
      <c r="C19" s="103" t="s">
        <v>268</v>
      </c>
      <c r="D19" s="48" t="s">
        <v>8</v>
      </c>
      <c r="E19" s="84">
        <v>402</v>
      </c>
      <c r="F19" s="149">
        <v>0.21</v>
      </c>
      <c r="G19" s="28">
        <f t="shared" si="0"/>
        <v>84.42</v>
      </c>
    </row>
    <row r="20" spans="1:9" s="9" customFormat="1" ht="32.25" customHeight="1" x14ac:dyDescent="0.25">
      <c r="A20" s="43" t="s">
        <v>45</v>
      </c>
      <c r="B20" s="91" t="s">
        <v>166</v>
      </c>
      <c r="C20" s="103" t="s">
        <v>269</v>
      </c>
      <c r="D20" s="48" t="s">
        <v>8</v>
      </c>
      <c r="E20" s="84">
        <v>703</v>
      </c>
      <c r="F20" s="149">
        <v>0.24</v>
      </c>
      <c r="G20" s="28">
        <f t="shared" si="0"/>
        <v>168.72</v>
      </c>
    </row>
    <row r="21" spans="1:9" s="9" customFormat="1" ht="45" x14ac:dyDescent="0.25">
      <c r="A21" s="43" t="s">
        <v>45</v>
      </c>
      <c r="B21" s="91" t="s">
        <v>167</v>
      </c>
      <c r="C21" s="103" t="s">
        <v>1487</v>
      </c>
      <c r="D21" s="48" t="s">
        <v>9</v>
      </c>
      <c r="E21" s="84">
        <v>759</v>
      </c>
      <c r="F21" s="149">
        <v>4.4000000000000004</v>
      </c>
      <c r="G21" s="28">
        <f t="shared" si="0"/>
        <v>3339.6</v>
      </c>
    </row>
    <row r="22" spans="1:9" s="9" customFormat="1" ht="30" x14ac:dyDescent="0.25">
      <c r="A22" s="43" t="s">
        <v>45</v>
      </c>
      <c r="B22" s="91" t="s">
        <v>168</v>
      </c>
      <c r="C22" s="103" t="s">
        <v>340</v>
      </c>
      <c r="D22" s="48" t="s">
        <v>8</v>
      </c>
      <c r="E22" s="84">
        <v>6888</v>
      </c>
      <c r="F22" s="149">
        <v>1.49</v>
      </c>
      <c r="G22" s="28">
        <f t="shared" si="0"/>
        <v>10263.120000000001</v>
      </c>
    </row>
    <row r="23" spans="1:9" s="9" customFormat="1" ht="30" x14ac:dyDescent="0.25">
      <c r="A23" s="43" t="s">
        <v>45</v>
      </c>
      <c r="B23" s="91" t="s">
        <v>169</v>
      </c>
      <c r="C23" s="103" t="s">
        <v>709</v>
      </c>
      <c r="D23" s="48" t="s">
        <v>8</v>
      </c>
      <c r="E23" s="84">
        <v>703</v>
      </c>
      <c r="F23" s="149">
        <v>1.44</v>
      </c>
      <c r="G23" s="28">
        <f t="shared" si="0"/>
        <v>1012.32</v>
      </c>
    </row>
    <row r="24" spans="1:9" s="9" customFormat="1" x14ac:dyDescent="0.25">
      <c r="A24" s="43" t="s">
        <v>45</v>
      </c>
      <c r="B24" s="91" t="s">
        <v>170</v>
      </c>
      <c r="C24" s="103" t="s">
        <v>271</v>
      </c>
      <c r="D24" s="48" t="s">
        <v>8</v>
      </c>
      <c r="E24" s="84">
        <v>52</v>
      </c>
      <c r="F24" s="149">
        <v>7.91</v>
      </c>
      <c r="G24" s="28">
        <f t="shared" si="0"/>
        <v>411.32</v>
      </c>
    </row>
    <row r="25" spans="1:9" s="9" customFormat="1" x14ac:dyDescent="0.25">
      <c r="A25" s="43" t="s">
        <v>45</v>
      </c>
      <c r="B25" s="91" t="s">
        <v>171</v>
      </c>
      <c r="C25" s="103" t="s">
        <v>272</v>
      </c>
      <c r="D25" s="48" t="s">
        <v>8</v>
      </c>
      <c r="E25" s="84">
        <v>92</v>
      </c>
      <c r="F25" s="149">
        <v>7.81</v>
      </c>
      <c r="G25" s="28">
        <f t="shared" si="0"/>
        <v>718.52</v>
      </c>
    </row>
    <row r="26" spans="1:9" s="9" customFormat="1" x14ac:dyDescent="0.25">
      <c r="A26" s="43" t="s">
        <v>45</v>
      </c>
      <c r="B26" s="91" t="s">
        <v>172</v>
      </c>
      <c r="C26" s="103" t="s">
        <v>362</v>
      </c>
      <c r="D26" s="48" t="s">
        <v>8</v>
      </c>
      <c r="E26" s="84">
        <v>1334</v>
      </c>
      <c r="F26" s="149">
        <v>4.49</v>
      </c>
      <c r="G26" s="28">
        <f t="shared" si="0"/>
        <v>5989.66</v>
      </c>
    </row>
    <row r="27" spans="1:9" s="9" customFormat="1" x14ac:dyDescent="0.25">
      <c r="A27" s="43" t="s">
        <v>45</v>
      </c>
      <c r="B27" s="91" t="s">
        <v>173</v>
      </c>
      <c r="C27" s="103" t="s">
        <v>1484</v>
      </c>
      <c r="D27" s="48" t="s">
        <v>10</v>
      </c>
      <c r="E27" s="84">
        <v>45</v>
      </c>
      <c r="F27" s="149">
        <v>100.14</v>
      </c>
      <c r="G27" s="28">
        <f t="shared" si="0"/>
        <v>4506.3</v>
      </c>
    </row>
    <row r="28" spans="1:9" s="9" customFormat="1" ht="15.75" thickBot="1" x14ac:dyDescent="0.3">
      <c r="A28" s="56" t="s">
        <v>45</v>
      </c>
      <c r="B28" s="219" t="s">
        <v>174</v>
      </c>
      <c r="C28" s="104" t="s">
        <v>1485</v>
      </c>
      <c r="D28" s="51" t="s">
        <v>18</v>
      </c>
      <c r="E28" s="85">
        <v>31</v>
      </c>
      <c r="F28" s="150">
        <v>77.03</v>
      </c>
      <c r="G28" s="53">
        <f t="shared" ref="G28" si="1">ROUND((E28*F28),2)</f>
        <v>2387.9299999999998</v>
      </c>
      <c r="H28" s="225"/>
      <c r="I28" s="73"/>
    </row>
    <row r="29" spans="1:9" s="9" customFormat="1" ht="30" x14ac:dyDescent="0.25">
      <c r="A29" s="67" t="s">
        <v>1488</v>
      </c>
      <c r="B29" s="222" t="s">
        <v>175</v>
      </c>
      <c r="C29" s="223" t="s">
        <v>336</v>
      </c>
      <c r="D29" s="79" t="s">
        <v>9</v>
      </c>
      <c r="E29" s="175">
        <v>11.3</v>
      </c>
      <c r="F29" s="224">
        <v>30.95</v>
      </c>
      <c r="G29" s="28">
        <f t="shared" si="0"/>
        <v>349.74</v>
      </c>
    </row>
    <row r="30" spans="1:9" s="9" customFormat="1" ht="30" x14ac:dyDescent="0.25">
      <c r="A30" s="43" t="s">
        <v>1488</v>
      </c>
      <c r="B30" s="220" t="s">
        <v>176</v>
      </c>
      <c r="C30" s="106" t="s">
        <v>1489</v>
      </c>
      <c r="D30" s="48" t="s">
        <v>10</v>
      </c>
      <c r="E30" s="107">
        <v>12.6</v>
      </c>
      <c r="F30" s="152">
        <v>50.99</v>
      </c>
      <c r="G30" s="28">
        <f t="shared" si="0"/>
        <v>642.47</v>
      </c>
    </row>
    <row r="31" spans="1:9" s="9" customFormat="1" ht="30" x14ac:dyDescent="0.25">
      <c r="A31" s="43" t="s">
        <v>1488</v>
      </c>
      <c r="B31" s="220" t="s">
        <v>177</v>
      </c>
      <c r="C31" s="106" t="s">
        <v>1490</v>
      </c>
      <c r="D31" s="48" t="s">
        <v>10</v>
      </c>
      <c r="E31" s="107">
        <v>47</v>
      </c>
      <c r="F31" s="152">
        <v>105.47</v>
      </c>
      <c r="G31" s="28">
        <f t="shared" si="0"/>
        <v>4957.09</v>
      </c>
    </row>
    <row r="32" spans="1:9" s="9" customFormat="1" ht="60" x14ac:dyDescent="0.25">
      <c r="A32" s="43" t="s">
        <v>1488</v>
      </c>
      <c r="B32" s="220" t="s">
        <v>178</v>
      </c>
      <c r="C32" s="106" t="s">
        <v>1491</v>
      </c>
      <c r="D32" s="48" t="s">
        <v>7</v>
      </c>
      <c r="E32" s="107">
        <v>1</v>
      </c>
      <c r="F32" s="152">
        <v>3208.4</v>
      </c>
      <c r="G32" s="28">
        <f t="shared" si="0"/>
        <v>3208.4</v>
      </c>
    </row>
    <row r="33" spans="1:9" s="9" customFormat="1" ht="30" x14ac:dyDescent="0.25">
      <c r="A33" s="43" t="s">
        <v>1488</v>
      </c>
      <c r="B33" s="220" t="s">
        <v>179</v>
      </c>
      <c r="C33" s="106" t="s">
        <v>1495</v>
      </c>
      <c r="D33" s="48" t="s">
        <v>9</v>
      </c>
      <c r="E33" s="107">
        <v>112</v>
      </c>
      <c r="F33" s="152">
        <v>5.0599999999999996</v>
      </c>
      <c r="G33" s="28">
        <f t="shared" si="0"/>
        <v>566.72</v>
      </c>
    </row>
    <row r="34" spans="1:9" s="9" customFormat="1" ht="30" x14ac:dyDescent="0.25">
      <c r="A34" s="43" t="s">
        <v>1488</v>
      </c>
      <c r="B34" s="220" t="s">
        <v>1496</v>
      </c>
      <c r="C34" s="106" t="s">
        <v>1492</v>
      </c>
      <c r="D34" s="48" t="s">
        <v>18</v>
      </c>
      <c r="E34" s="107">
        <v>2</v>
      </c>
      <c r="F34" s="152">
        <v>76.33</v>
      </c>
      <c r="G34" s="28">
        <f t="shared" si="0"/>
        <v>152.66</v>
      </c>
    </row>
    <row r="35" spans="1:9" s="9" customFormat="1" ht="30.75" thickBot="1" x14ac:dyDescent="0.3">
      <c r="A35" s="43" t="s">
        <v>1488</v>
      </c>
      <c r="B35" s="220" t="s">
        <v>1497</v>
      </c>
      <c r="C35" s="106" t="s">
        <v>1493</v>
      </c>
      <c r="D35" s="48" t="s">
        <v>18</v>
      </c>
      <c r="E35" s="107">
        <v>2</v>
      </c>
      <c r="F35" s="152">
        <v>152.55000000000001</v>
      </c>
      <c r="G35" s="28">
        <f t="shared" si="0"/>
        <v>305.10000000000002</v>
      </c>
    </row>
    <row r="36" spans="1:9" s="9" customFormat="1" ht="30.75" thickBot="1" x14ac:dyDescent="0.3">
      <c r="A36" s="56" t="s">
        <v>1488</v>
      </c>
      <c r="B36" s="219" t="s">
        <v>1498</v>
      </c>
      <c r="C36" s="104" t="s">
        <v>1494</v>
      </c>
      <c r="D36" s="51" t="s">
        <v>8</v>
      </c>
      <c r="E36" s="85">
        <v>7.2</v>
      </c>
      <c r="F36" s="150">
        <v>7.91</v>
      </c>
      <c r="G36" s="53">
        <f t="shared" si="0"/>
        <v>56.95</v>
      </c>
      <c r="H36" s="36" t="s">
        <v>40</v>
      </c>
      <c r="I36" s="70">
        <f>ROUND(SUM(G6:G36),2)</f>
        <v>239688.75</v>
      </c>
    </row>
    <row r="37" spans="1:9" s="9" customFormat="1" ht="33" customHeight="1" x14ac:dyDescent="0.25">
      <c r="A37" s="221" t="s">
        <v>1499</v>
      </c>
      <c r="B37" s="226" t="s">
        <v>34</v>
      </c>
      <c r="C37" s="78" t="s">
        <v>1151</v>
      </c>
      <c r="D37" s="79" t="s">
        <v>9</v>
      </c>
      <c r="E37" s="80">
        <v>65</v>
      </c>
      <c r="F37" s="141">
        <v>2.35</v>
      </c>
      <c r="G37" s="59">
        <f t="shared" si="0"/>
        <v>152.75</v>
      </c>
      <c r="H37" s="153"/>
      <c r="I37" s="138"/>
    </row>
    <row r="38" spans="1:9" s="9" customFormat="1" ht="30" x14ac:dyDescent="0.25">
      <c r="A38" s="43" t="s">
        <v>1499</v>
      </c>
      <c r="B38" s="22" t="s">
        <v>35</v>
      </c>
      <c r="C38" s="2" t="s">
        <v>264</v>
      </c>
      <c r="D38" s="22" t="s">
        <v>9</v>
      </c>
      <c r="E38" s="19">
        <v>8</v>
      </c>
      <c r="F38" s="77">
        <v>17.55</v>
      </c>
      <c r="G38" s="28">
        <f t="shared" si="0"/>
        <v>140.4</v>
      </c>
      <c r="H38" s="153"/>
      <c r="I38" s="138"/>
    </row>
    <row r="39" spans="1:9" s="9" customFormat="1" ht="75" x14ac:dyDescent="0.25">
      <c r="A39" s="43" t="s">
        <v>1499</v>
      </c>
      <c r="B39" s="22" t="s">
        <v>36</v>
      </c>
      <c r="C39" s="63" t="s">
        <v>1500</v>
      </c>
      <c r="D39" s="64" t="s">
        <v>7</v>
      </c>
      <c r="E39" s="19">
        <v>1</v>
      </c>
      <c r="F39" s="77">
        <v>611.94000000000005</v>
      </c>
      <c r="G39" s="28">
        <f t="shared" si="0"/>
        <v>611.94000000000005</v>
      </c>
      <c r="H39" s="153"/>
      <c r="I39" s="138"/>
    </row>
    <row r="40" spans="1:9" s="9" customFormat="1" ht="33" customHeight="1" x14ac:dyDescent="0.25">
      <c r="A40" s="43" t="s">
        <v>1499</v>
      </c>
      <c r="B40" s="22" t="s">
        <v>37</v>
      </c>
      <c r="C40" s="63" t="s">
        <v>1501</v>
      </c>
      <c r="D40" s="64" t="s">
        <v>18</v>
      </c>
      <c r="E40" s="65">
        <v>5</v>
      </c>
      <c r="F40" s="76">
        <v>7.56</v>
      </c>
      <c r="G40" s="28">
        <f t="shared" si="0"/>
        <v>37.799999999999997</v>
      </c>
      <c r="H40" s="153"/>
      <c r="I40" s="138"/>
    </row>
    <row r="41" spans="1:9" s="9" customFormat="1" ht="33" customHeight="1" x14ac:dyDescent="0.25">
      <c r="A41" s="43" t="s">
        <v>1499</v>
      </c>
      <c r="B41" s="22" t="s">
        <v>82</v>
      </c>
      <c r="C41" s="63" t="s">
        <v>284</v>
      </c>
      <c r="D41" s="64" t="s">
        <v>10</v>
      </c>
      <c r="E41" s="65">
        <v>201</v>
      </c>
      <c r="F41" s="76">
        <v>4.2300000000000004</v>
      </c>
      <c r="G41" s="28">
        <f t="shared" si="0"/>
        <v>850.23</v>
      </c>
      <c r="H41" s="153"/>
      <c r="I41" s="138"/>
    </row>
    <row r="42" spans="1:9" s="9" customFormat="1" ht="33" customHeight="1" x14ac:dyDescent="0.25">
      <c r="A42" s="43" t="s">
        <v>1499</v>
      </c>
      <c r="B42" s="22" t="s">
        <v>105</v>
      </c>
      <c r="C42" s="63" t="s">
        <v>285</v>
      </c>
      <c r="D42" s="64" t="s">
        <v>9</v>
      </c>
      <c r="E42" s="65">
        <v>26.1</v>
      </c>
      <c r="F42" s="76">
        <v>65.819999999999993</v>
      </c>
      <c r="G42" s="28">
        <f t="shared" si="0"/>
        <v>1717.9</v>
      </c>
      <c r="H42" s="153"/>
      <c r="I42" s="138"/>
    </row>
    <row r="43" spans="1:9" s="9" customFormat="1" ht="33" customHeight="1" x14ac:dyDescent="0.25">
      <c r="A43" s="43" t="s">
        <v>1499</v>
      </c>
      <c r="B43" s="22" t="s">
        <v>106</v>
      </c>
      <c r="C43" s="63" t="s">
        <v>286</v>
      </c>
      <c r="D43" s="64" t="s">
        <v>8</v>
      </c>
      <c r="E43" s="65">
        <v>352</v>
      </c>
      <c r="F43" s="76">
        <v>1.26</v>
      </c>
      <c r="G43" s="28">
        <f t="shared" si="0"/>
        <v>443.52</v>
      </c>
      <c r="H43" s="153"/>
      <c r="I43" s="138"/>
    </row>
    <row r="44" spans="1:9" s="9" customFormat="1" ht="33" customHeight="1" x14ac:dyDescent="0.25">
      <c r="A44" s="43" t="s">
        <v>1499</v>
      </c>
      <c r="B44" s="22" t="s">
        <v>107</v>
      </c>
      <c r="C44" s="63" t="s">
        <v>1502</v>
      </c>
      <c r="D44" s="64" t="s">
        <v>9</v>
      </c>
      <c r="E44" s="65">
        <v>47</v>
      </c>
      <c r="F44" s="76">
        <v>21.49</v>
      </c>
      <c r="G44" s="28">
        <f t="shared" si="0"/>
        <v>1010.03</v>
      </c>
      <c r="H44" s="153"/>
      <c r="I44" s="138"/>
    </row>
    <row r="45" spans="1:9" s="9" customFormat="1" ht="33" customHeight="1" x14ac:dyDescent="0.25">
      <c r="A45" s="43" t="s">
        <v>1499</v>
      </c>
      <c r="B45" s="22" t="s">
        <v>108</v>
      </c>
      <c r="C45" s="63" t="s">
        <v>1399</v>
      </c>
      <c r="D45" s="64" t="s">
        <v>18</v>
      </c>
      <c r="E45" s="65">
        <v>1</v>
      </c>
      <c r="F45" s="76">
        <v>1545.99</v>
      </c>
      <c r="G45" s="28">
        <f t="shared" si="0"/>
        <v>1545.99</v>
      </c>
      <c r="H45" s="153"/>
      <c r="I45" s="138"/>
    </row>
    <row r="46" spans="1:9" s="9" customFormat="1" ht="33" customHeight="1" thickBot="1" x14ac:dyDescent="0.3">
      <c r="A46" s="56" t="s">
        <v>1499</v>
      </c>
      <c r="B46" s="51" t="s">
        <v>109</v>
      </c>
      <c r="C46" s="50" t="s">
        <v>1400</v>
      </c>
      <c r="D46" s="51" t="s">
        <v>8</v>
      </c>
      <c r="E46" s="52">
        <v>1.5</v>
      </c>
      <c r="F46" s="139">
        <v>123.01</v>
      </c>
      <c r="G46" s="53">
        <f t="shared" si="0"/>
        <v>184.52</v>
      </c>
      <c r="H46" s="153"/>
      <c r="I46" s="138"/>
    </row>
    <row r="47" spans="1:9" s="9" customFormat="1" ht="33" customHeight="1" x14ac:dyDescent="0.25">
      <c r="A47" s="67" t="s">
        <v>1503</v>
      </c>
      <c r="B47" s="64" t="s">
        <v>110</v>
      </c>
      <c r="C47" s="213" t="s">
        <v>387</v>
      </c>
      <c r="D47" s="64" t="s">
        <v>10</v>
      </c>
      <c r="E47" s="65">
        <v>18.5</v>
      </c>
      <c r="F47" s="58">
        <v>261.45</v>
      </c>
      <c r="G47" s="59">
        <f t="shared" si="0"/>
        <v>4836.83</v>
      </c>
      <c r="H47" s="153"/>
      <c r="I47" s="138"/>
    </row>
    <row r="48" spans="1:9" s="9" customFormat="1" ht="45" x14ac:dyDescent="0.25">
      <c r="A48" s="43" t="s">
        <v>1503</v>
      </c>
      <c r="B48" s="22" t="s">
        <v>111</v>
      </c>
      <c r="C48" s="2" t="s">
        <v>353</v>
      </c>
      <c r="D48" s="22" t="s">
        <v>9</v>
      </c>
      <c r="E48" s="65">
        <v>65.400000000000006</v>
      </c>
      <c r="F48" s="76">
        <v>2.35</v>
      </c>
      <c r="G48" s="28">
        <f t="shared" si="0"/>
        <v>153.69</v>
      </c>
      <c r="H48" s="153"/>
      <c r="I48" s="138"/>
    </row>
    <row r="49" spans="1:9" s="9" customFormat="1" ht="33" customHeight="1" x14ac:dyDescent="0.25">
      <c r="A49" s="43" t="s">
        <v>1503</v>
      </c>
      <c r="B49" s="22" t="s">
        <v>112</v>
      </c>
      <c r="C49" s="2" t="s">
        <v>289</v>
      </c>
      <c r="D49" s="22" t="s">
        <v>8</v>
      </c>
      <c r="E49" s="65">
        <v>30</v>
      </c>
      <c r="F49" s="76">
        <v>0.54</v>
      </c>
      <c r="G49" s="28">
        <f t="shared" si="0"/>
        <v>16.2</v>
      </c>
      <c r="H49" s="153"/>
      <c r="I49" s="138"/>
    </row>
    <row r="50" spans="1:9" s="9" customFormat="1" ht="33" customHeight="1" x14ac:dyDescent="0.25">
      <c r="A50" s="43" t="s">
        <v>1503</v>
      </c>
      <c r="B50" s="22" t="s">
        <v>113</v>
      </c>
      <c r="C50" s="2" t="s">
        <v>290</v>
      </c>
      <c r="D50" s="22" t="s">
        <v>9</v>
      </c>
      <c r="E50" s="65">
        <v>15.2</v>
      </c>
      <c r="F50" s="76">
        <v>34.880000000000003</v>
      </c>
      <c r="G50" s="28">
        <f t="shared" si="0"/>
        <v>530.17999999999995</v>
      </c>
      <c r="H50" s="153"/>
      <c r="I50" s="138"/>
    </row>
    <row r="51" spans="1:9" s="9" customFormat="1" ht="33" customHeight="1" x14ac:dyDescent="0.25">
      <c r="A51" s="43" t="s">
        <v>1503</v>
      </c>
      <c r="B51" s="22" t="s">
        <v>114</v>
      </c>
      <c r="C51" s="2" t="s">
        <v>291</v>
      </c>
      <c r="D51" s="22" t="s">
        <v>8</v>
      </c>
      <c r="E51" s="65">
        <v>188</v>
      </c>
      <c r="F51" s="76">
        <v>1.26</v>
      </c>
      <c r="G51" s="28">
        <f t="shared" si="0"/>
        <v>236.88</v>
      </c>
      <c r="H51" s="153"/>
      <c r="I51" s="138"/>
    </row>
    <row r="52" spans="1:9" s="9" customFormat="1" ht="33" customHeight="1" x14ac:dyDescent="0.25">
      <c r="A52" s="43" t="s">
        <v>1503</v>
      </c>
      <c r="B52" s="22" t="s">
        <v>115</v>
      </c>
      <c r="C52" s="2" t="s">
        <v>277</v>
      </c>
      <c r="D52" s="22" t="s">
        <v>8</v>
      </c>
      <c r="E52" s="65">
        <v>14.8</v>
      </c>
      <c r="F52" s="76">
        <v>8.6199999999999992</v>
      </c>
      <c r="G52" s="28">
        <f t="shared" si="0"/>
        <v>127.58</v>
      </c>
      <c r="H52" s="153"/>
      <c r="I52" s="138"/>
    </row>
    <row r="53" spans="1:9" s="9" customFormat="1" ht="33" customHeight="1" x14ac:dyDescent="0.25">
      <c r="A53" s="43" t="s">
        <v>1503</v>
      </c>
      <c r="B53" s="22" t="s">
        <v>116</v>
      </c>
      <c r="C53" s="2" t="s">
        <v>292</v>
      </c>
      <c r="D53" s="22" t="s">
        <v>8</v>
      </c>
      <c r="E53" s="65">
        <v>84.7</v>
      </c>
      <c r="F53" s="76">
        <v>87.46</v>
      </c>
      <c r="G53" s="28">
        <f t="shared" si="0"/>
        <v>7407.86</v>
      </c>
      <c r="H53" s="153"/>
      <c r="I53" s="138"/>
    </row>
    <row r="54" spans="1:9" s="9" customFormat="1" ht="33" customHeight="1" x14ac:dyDescent="0.25">
      <c r="A54" s="43" t="s">
        <v>1503</v>
      </c>
      <c r="B54" s="22" t="s">
        <v>117</v>
      </c>
      <c r="C54" s="2" t="s">
        <v>293</v>
      </c>
      <c r="D54" s="22" t="s">
        <v>9</v>
      </c>
      <c r="E54" s="65">
        <v>1.7</v>
      </c>
      <c r="F54" s="76">
        <v>113.64</v>
      </c>
      <c r="G54" s="28">
        <f t="shared" si="0"/>
        <v>193.19</v>
      </c>
      <c r="H54" s="153"/>
      <c r="I54" s="138"/>
    </row>
    <row r="55" spans="1:9" s="9" customFormat="1" ht="33" customHeight="1" x14ac:dyDescent="0.25">
      <c r="A55" s="43" t="s">
        <v>1503</v>
      </c>
      <c r="B55" s="22" t="s">
        <v>118</v>
      </c>
      <c r="C55" s="2" t="s">
        <v>294</v>
      </c>
      <c r="D55" s="22" t="s">
        <v>18</v>
      </c>
      <c r="E55" s="65">
        <v>3</v>
      </c>
      <c r="F55" s="76">
        <v>448.41</v>
      </c>
      <c r="G55" s="28">
        <f t="shared" si="0"/>
        <v>1345.23</v>
      </c>
      <c r="H55" s="153"/>
      <c r="I55" s="138"/>
    </row>
    <row r="56" spans="1:9" s="9" customFormat="1" ht="33" customHeight="1" x14ac:dyDescent="0.25">
      <c r="A56" s="43" t="s">
        <v>1503</v>
      </c>
      <c r="B56" s="22" t="s">
        <v>119</v>
      </c>
      <c r="C56" s="2" t="s">
        <v>295</v>
      </c>
      <c r="D56" s="22" t="s">
        <v>8</v>
      </c>
      <c r="E56" s="65">
        <v>6.4</v>
      </c>
      <c r="F56" s="76">
        <v>1.26</v>
      </c>
      <c r="G56" s="28">
        <f t="shared" si="0"/>
        <v>8.06</v>
      </c>
      <c r="H56" s="153"/>
      <c r="I56" s="138"/>
    </row>
    <row r="57" spans="1:9" s="9" customFormat="1" ht="33" customHeight="1" thickBot="1" x14ac:dyDescent="0.3">
      <c r="A57" s="43" t="s">
        <v>1503</v>
      </c>
      <c r="B57" s="22" t="s">
        <v>120</v>
      </c>
      <c r="C57" s="2" t="s">
        <v>296</v>
      </c>
      <c r="D57" s="22" t="s">
        <v>9</v>
      </c>
      <c r="E57" s="65">
        <v>39</v>
      </c>
      <c r="F57" s="76">
        <v>25.42</v>
      </c>
      <c r="G57" s="28">
        <f t="shared" si="0"/>
        <v>991.38</v>
      </c>
      <c r="H57" s="153"/>
      <c r="I57" s="138"/>
    </row>
    <row r="58" spans="1:9" s="9" customFormat="1" ht="45.75" thickBot="1" x14ac:dyDescent="0.3">
      <c r="A58" s="56" t="s">
        <v>1503</v>
      </c>
      <c r="B58" s="51" t="s">
        <v>121</v>
      </c>
      <c r="C58" s="50" t="s">
        <v>352</v>
      </c>
      <c r="D58" s="51" t="s">
        <v>9</v>
      </c>
      <c r="E58" s="52">
        <v>11.2</v>
      </c>
      <c r="F58" s="139">
        <v>16.87</v>
      </c>
      <c r="G58" s="53">
        <f t="shared" si="0"/>
        <v>188.94</v>
      </c>
      <c r="H58" s="36" t="s">
        <v>41</v>
      </c>
      <c r="I58" s="70">
        <f>ROUND(SUM(G37:G58),2)</f>
        <v>22731.1</v>
      </c>
    </row>
    <row r="59" spans="1:9" s="9" customFormat="1" ht="33" customHeight="1" x14ac:dyDescent="0.25">
      <c r="A59" s="101" t="s">
        <v>388</v>
      </c>
      <c r="B59" s="123" t="s">
        <v>71</v>
      </c>
      <c r="C59" s="63" t="s">
        <v>715</v>
      </c>
      <c r="D59" s="64" t="s">
        <v>8</v>
      </c>
      <c r="E59" s="83">
        <v>12658</v>
      </c>
      <c r="F59" s="76">
        <v>0</v>
      </c>
      <c r="G59" s="59">
        <f t="shared" si="0"/>
        <v>0</v>
      </c>
      <c r="H59" s="434" t="s">
        <v>318</v>
      </c>
    </row>
    <row r="60" spans="1:9" s="9" customFormat="1" ht="33" customHeight="1" x14ac:dyDescent="0.25">
      <c r="A60" s="67" t="s">
        <v>388</v>
      </c>
      <c r="B60" s="41" t="s">
        <v>72</v>
      </c>
      <c r="C60" s="2" t="s">
        <v>1505</v>
      </c>
      <c r="D60" s="22" t="s">
        <v>9</v>
      </c>
      <c r="E60" s="84">
        <v>4624</v>
      </c>
      <c r="F60" s="77">
        <v>0</v>
      </c>
      <c r="G60" s="28">
        <f t="shared" si="0"/>
        <v>0</v>
      </c>
      <c r="H60" s="435"/>
    </row>
    <row r="61" spans="1:9" s="9" customFormat="1" ht="33" customHeight="1" x14ac:dyDescent="0.25">
      <c r="A61" s="67" t="s">
        <v>388</v>
      </c>
      <c r="B61" s="41" t="s">
        <v>73</v>
      </c>
      <c r="C61" s="2" t="s">
        <v>300</v>
      </c>
      <c r="D61" s="22" t="s">
        <v>8</v>
      </c>
      <c r="E61" s="84">
        <v>6149</v>
      </c>
      <c r="F61" s="77">
        <v>0</v>
      </c>
      <c r="G61" s="28">
        <f t="shared" si="0"/>
        <v>0</v>
      </c>
      <c r="H61" s="435"/>
    </row>
    <row r="62" spans="1:9" s="9" customFormat="1" ht="33" customHeight="1" x14ac:dyDescent="0.25">
      <c r="A62" s="67" t="s">
        <v>388</v>
      </c>
      <c r="B62" s="41" t="s">
        <v>74</v>
      </c>
      <c r="C62" s="2" t="s">
        <v>1506</v>
      </c>
      <c r="D62" s="22" t="s">
        <v>9</v>
      </c>
      <c r="E62" s="84">
        <v>348</v>
      </c>
      <c r="F62" s="77">
        <v>0</v>
      </c>
      <c r="G62" s="28">
        <f t="shared" si="0"/>
        <v>0</v>
      </c>
      <c r="H62" s="435"/>
    </row>
    <row r="63" spans="1:9" s="9" customFormat="1" ht="33" customHeight="1" x14ac:dyDescent="0.25">
      <c r="A63" s="67" t="s">
        <v>388</v>
      </c>
      <c r="B63" s="41" t="s">
        <v>75</v>
      </c>
      <c r="C63" s="2" t="s">
        <v>1507</v>
      </c>
      <c r="D63" s="22" t="s">
        <v>8</v>
      </c>
      <c r="E63" s="84">
        <v>6159</v>
      </c>
      <c r="F63" s="77">
        <v>0</v>
      </c>
      <c r="G63" s="28">
        <f t="shared" si="0"/>
        <v>0</v>
      </c>
      <c r="H63" s="435"/>
    </row>
    <row r="64" spans="1:9" s="9" customFormat="1" ht="33" customHeight="1" x14ac:dyDescent="0.25">
      <c r="A64" s="67" t="s">
        <v>388</v>
      </c>
      <c r="B64" s="41" t="s">
        <v>76</v>
      </c>
      <c r="C64" s="2" t="s">
        <v>313</v>
      </c>
      <c r="D64" s="22" t="s">
        <v>10</v>
      </c>
      <c r="E64" s="84">
        <v>813</v>
      </c>
      <c r="F64" s="77">
        <v>0</v>
      </c>
      <c r="G64" s="28">
        <f t="shared" si="0"/>
        <v>0</v>
      </c>
      <c r="H64" s="435"/>
    </row>
    <row r="65" spans="1:8" s="9" customFormat="1" ht="33" customHeight="1" x14ac:dyDescent="0.25">
      <c r="A65" s="67" t="s">
        <v>388</v>
      </c>
      <c r="B65" s="41" t="s">
        <v>77</v>
      </c>
      <c r="C65" s="2" t="s">
        <v>302</v>
      </c>
      <c r="D65" s="22" t="s">
        <v>8</v>
      </c>
      <c r="E65" s="84">
        <v>6144</v>
      </c>
      <c r="F65" s="77">
        <v>0</v>
      </c>
      <c r="G65" s="28">
        <f t="shared" si="0"/>
        <v>0</v>
      </c>
      <c r="H65" s="435"/>
    </row>
    <row r="66" spans="1:8" s="9" customFormat="1" ht="33" customHeight="1" x14ac:dyDescent="0.25">
      <c r="A66" s="67" t="s">
        <v>388</v>
      </c>
      <c r="B66" s="41" t="s">
        <v>122</v>
      </c>
      <c r="C66" s="2" t="s">
        <v>1508</v>
      </c>
      <c r="D66" s="22" t="s">
        <v>8</v>
      </c>
      <c r="E66" s="84">
        <v>6128</v>
      </c>
      <c r="F66" s="77">
        <v>0</v>
      </c>
      <c r="G66" s="28">
        <f t="shared" si="0"/>
        <v>0</v>
      </c>
      <c r="H66" s="435"/>
    </row>
    <row r="67" spans="1:8" s="9" customFormat="1" ht="33" customHeight="1" x14ac:dyDescent="0.25">
      <c r="A67" s="67" t="s">
        <v>388</v>
      </c>
      <c r="B67" s="41" t="s">
        <v>123</v>
      </c>
      <c r="C67" s="2" t="s">
        <v>315</v>
      </c>
      <c r="D67" s="22" t="s">
        <v>10</v>
      </c>
      <c r="E67" s="84">
        <v>813</v>
      </c>
      <c r="F67" s="77">
        <v>0</v>
      </c>
      <c r="G67" s="28">
        <f t="shared" si="0"/>
        <v>0</v>
      </c>
      <c r="H67" s="435"/>
    </row>
    <row r="68" spans="1:8" s="9" customFormat="1" ht="33" customHeight="1" x14ac:dyDescent="0.25">
      <c r="A68" s="67" t="s">
        <v>388</v>
      </c>
      <c r="B68" s="41" t="s">
        <v>124</v>
      </c>
      <c r="C68" s="2" t="s">
        <v>1509</v>
      </c>
      <c r="D68" s="22" t="s">
        <v>8</v>
      </c>
      <c r="E68" s="84">
        <v>6112</v>
      </c>
      <c r="F68" s="77">
        <v>0</v>
      </c>
      <c r="G68" s="28">
        <f t="shared" si="0"/>
        <v>0</v>
      </c>
      <c r="H68" s="435"/>
    </row>
    <row r="69" spans="1:8" s="9" customFormat="1" ht="33" customHeight="1" x14ac:dyDescent="0.25">
      <c r="A69" s="67" t="s">
        <v>388</v>
      </c>
      <c r="B69" s="41" t="s">
        <v>125</v>
      </c>
      <c r="C69" s="2" t="s">
        <v>1510</v>
      </c>
      <c r="D69" s="22" t="s">
        <v>8</v>
      </c>
      <c r="E69" s="84">
        <v>6101</v>
      </c>
      <c r="F69" s="77">
        <v>0</v>
      </c>
      <c r="G69" s="28">
        <f t="shared" si="0"/>
        <v>0</v>
      </c>
      <c r="H69" s="435"/>
    </row>
    <row r="70" spans="1:8" s="9" customFormat="1" ht="33" customHeight="1" x14ac:dyDescent="0.25">
      <c r="A70" s="67" t="s">
        <v>388</v>
      </c>
      <c r="B70" s="41" t="s">
        <v>126</v>
      </c>
      <c r="C70" s="2" t="s">
        <v>1511</v>
      </c>
      <c r="D70" s="22" t="s">
        <v>10</v>
      </c>
      <c r="E70" s="84">
        <v>813</v>
      </c>
      <c r="F70" s="77">
        <v>0</v>
      </c>
      <c r="G70" s="28">
        <f t="shared" si="0"/>
        <v>0</v>
      </c>
      <c r="H70" s="435"/>
    </row>
    <row r="71" spans="1:8" s="9" customFormat="1" ht="33" customHeight="1" x14ac:dyDescent="0.25">
      <c r="A71" s="67" t="s">
        <v>388</v>
      </c>
      <c r="B71" s="41" t="s">
        <v>216</v>
      </c>
      <c r="C71" s="2" t="s">
        <v>304</v>
      </c>
      <c r="D71" s="22" t="s">
        <v>8</v>
      </c>
      <c r="E71" s="84">
        <v>6082</v>
      </c>
      <c r="F71" s="77">
        <v>0</v>
      </c>
      <c r="G71" s="28">
        <f t="shared" si="0"/>
        <v>0</v>
      </c>
      <c r="H71" s="435"/>
    </row>
    <row r="72" spans="1:8" s="9" customFormat="1" ht="33" customHeight="1" x14ac:dyDescent="0.25">
      <c r="A72" s="67" t="s">
        <v>388</v>
      </c>
      <c r="B72" s="41" t="s">
        <v>217</v>
      </c>
      <c r="C72" s="2" t="s">
        <v>305</v>
      </c>
      <c r="D72" s="22" t="s">
        <v>10</v>
      </c>
      <c r="E72" s="84">
        <v>788</v>
      </c>
      <c r="F72" s="77">
        <v>0</v>
      </c>
      <c r="G72" s="28">
        <f t="shared" si="0"/>
        <v>0</v>
      </c>
      <c r="H72" s="435"/>
    </row>
    <row r="73" spans="1:8" s="9" customFormat="1" ht="33" customHeight="1" thickBot="1" x14ac:dyDescent="0.3">
      <c r="A73" s="56" t="s">
        <v>388</v>
      </c>
      <c r="B73" s="74" t="s">
        <v>218</v>
      </c>
      <c r="C73" s="50" t="s">
        <v>1512</v>
      </c>
      <c r="D73" s="51" t="s">
        <v>8</v>
      </c>
      <c r="E73" s="85">
        <v>795</v>
      </c>
      <c r="F73" s="139">
        <v>0</v>
      </c>
      <c r="G73" s="53">
        <f t="shared" si="0"/>
        <v>0</v>
      </c>
      <c r="H73" s="435"/>
    </row>
    <row r="74" spans="1:8" s="9" customFormat="1" ht="33" customHeight="1" x14ac:dyDescent="0.25">
      <c r="A74" s="101" t="s">
        <v>1504</v>
      </c>
      <c r="B74" s="123" t="s">
        <v>71</v>
      </c>
      <c r="C74" s="63" t="s">
        <v>715</v>
      </c>
      <c r="D74" s="64" t="s">
        <v>8</v>
      </c>
      <c r="E74" s="83">
        <v>12658</v>
      </c>
      <c r="F74" s="135">
        <v>4.07</v>
      </c>
      <c r="G74" s="59">
        <f t="shared" si="0"/>
        <v>51518.06</v>
      </c>
      <c r="H74" s="435"/>
    </row>
    <row r="75" spans="1:8" s="9" customFormat="1" ht="33" customHeight="1" x14ac:dyDescent="0.25">
      <c r="A75" s="67" t="s">
        <v>1504</v>
      </c>
      <c r="B75" s="41" t="s">
        <v>72</v>
      </c>
      <c r="C75" s="2" t="s">
        <v>1513</v>
      </c>
      <c r="D75" s="22" t="s">
        <v>9</v>
      </c>
      <c r="E75" s="84">
        <v>5549</v>
      </c>
      <c r="F75" s="133">
        <v>24.85</v>
      </c>
      <c r="G75" s="28">
        <f t="shared" si="0"/>
        <v>137892.65</v>
      </c>
      <c r="H75" s="435"/>
    </row>
    <row r="76" spans="1:8" s="9" customFormat="1" ht="33" customHeight="1" x14ac:dyDescent="0.25">
      <c r="A76" s="67" t="s">
        <v>1504</v>
      </c>
      <c r="B76" s="41" t="s">
        <v>73</v>
      </c>
      <c r="C76" s="2" t="s">
        <v>312</v>
      </c>
      <c r="D76" s="22" t="s">
        <v>8</v>
      </c>
      <c r="E76" s="84">
        <v>6149</v>
      </c>
      <c r="F76" s="133">
        <v>15.26</v>
      </c>
      <c r="G76" s="28">
        <f t="shared" si="0"/>
        <v>93833.74</v>
      </c>
      <c r="H76" s="435"/>
    </row>
    <row r="77" spans="1:8" s="9" customFormat="1" ht="33" customHeight="1" x14ac:dyDescent="0.25">
      <c r="A77" s="67" t="s">
        <v>1504</v>
      </c>
      <c r="B77" s="41" t="s">
        <v>74</v>
      </c>
      <c r="C77" s="2" t="s">
        <v>1506</v>
      </c>
      <c r="D77" s="22" t="s">
        <v>9</v>
      </c>
      <c r="E77" s="84">
        <v>308</v>
      </c>
      <c r="F77" s="133">
        <v>74.47</v>
      </c>
      <c r="G77" s="28">
        <f t="shared" si="0"/>
        <v>22936.76</v>
      </c>
      <c r="H77" s="435"/>
    </row>
    <row r="78" spans="1:8" s="9" customFormat="1" ht="33" customHeight="1" x14ac:dyDescent="0.25">
      <c r="A78" s="67" t="s">
        <v>1504</v>
      </c>
      <c r="B78" s="41" t="s">
        <v>75</v>
      </c>
      <c r="C78" s="2" t="s">
        <v>1507</v>
      </c>
      <c r="D78" s="22" t="s">
        <v>8</v>
      </c>
      <c r="E78" s="84">
        <v>6159</v>
      </c>
      <c r="F78" s="133">
        <v>17.760000000000002</v>
      </c>
      <c r="G78" s="28">
        <f t="shared" si="0"/>
        <v>109383.84</v>
      </c>
      <c r="H78" s="435"/>
    </row>
    <row r="79" spans="1:8" s="9" customFormat="1" ht="33" customHeight="1" x14ac:dyDescent="0.25">
      <c r="A79" s="67" t="s">
        <v>1504</v>
      </c>
      <c r="B79" s="41" t="s">
        <v>76</v>
      </c>
      <c r="C79" s="2" t="s">
        <v>313</v>
      </c>
      <c r="D79" s="22" t="s">
        <v>10</v>
      </c>
      <c r="E79" s="84">
        <v>813</v>
      </c>
      <c r="F79" s="133">
        <v>0.95</v>
      </c>
      <c r="G79" s="28">
        <f t="shared" si="0"/>
        <v>772.35</v>
      </c>
      <c r="H79" s="435"/>
    </row>
    <row r="80" spans="1:8" s="9" customFormat="1" ht="33" customHeight="1" x14ac:dyDescent="0.25">
      <c r="A80" s="67" t="s">
        <v>1504</v>
      </c>
      <c r="B80" s="41" t="s">
        <v>77</v>
      </c>
      <c r="C80" s="2" t="s">
        <v>302</v>
      </c>
      <c r="D80" s="22" t="s">
        <v>8</v>
      </c>
      <c r="E80" s="84">
        <v>6144</v>
      </c>
      <c r="F80" s="133">
        <v>0.38</v>
      </c>
      <c r="G80" s="28">
        <f t="shared" si="0"/>
        <v>2334.7199999999998</v>
      </c>
      <c r="H80" s="435"/>
    </row>
    <row r="81" spans="1:9" s="9" customFormat="1" ht="33" customHeight="1" x14ac:dyDescent="0.25">
      <c r="A81" s="67" t="s">
        <v>1504</v>
      </c>
      <c r="B81" s="41" t="s">
        <v>122</v>
      </c>
      <c r="C81" s="2" t="s">
        <v>1508</v>
      </c>
      <c r="D81" s="22" t="s">
        <v>8</v>
      </c>
      <c r="E81" s="84">
        <v>6128</v>
      </c>
      <c r="F81" s="133">
        <v>10.06</v>
      </c>
      <c r="G81" s="28">
        <f t="shared" si="0"/>
        <v>61647.68</v>
      </c>
      <c r="H81" s="435"/>
    </row>
    <row r="82" spans="1:9" s="9" customFormat="1" ht="33" customHeight="1" x14ac:dyDescent="0.25">
      <c r="A82" s="67" t="s">
        <v>1504</v>
      </c>
      <c r="B82" s="41" t="s">
        <v>123</v>
      </c>
      <c r="C82" s="2" t="s">
        <v>315</v>
      </c>
      <c r="D82" s="22" t="s">
        <v>10</v>
      </c>
      <c r="E82" s="84">
        <v>813</v>
      </c>
      <c r="F82" s="133">
        <v>0.42</v>
      </c>
      <c r="G82" s="28">
        <f t="shared" si="0"/>
        <v>341.46</v>
      </c>
      <c r="H82" s="435"/>
    </row>
    <row r="83" spans="1:9" s="9" customFormat="1" ht="33" customHeight="1" x14ac:dyDescent="0.25">
      <c r="A83" s="67" t="s">
        <v>1504</v>
      </c>
      <c r="B83" s="41" t="s">
        <v>124</v>
      </c>
      <c r="C83" s="2" t="s">
        <v>1509</v>
      </c>
      <c r="D83" s="22" t="s">
        <v>8</v>
      </c>
      <c r="E83" s="84">
        <v>6112</v>
      </c>
      <c r="F83" s="133">
        <v>0.38</v>
      </c>
      <c r="G83" s="28">
        <f t="shared" si="0"/>
        <v>2322.56</v>
      </c>
      <c r="H83" s="435"/>
    </row>
    <row r="84" spans="1:9" s="9" customFormat="1" ht="33" customHeight="1" x14ac:dyDescent="0.25">
      <c r="A84" s="67" t="s">
        <v>1504</v>
      </c>
      <c r="B84" s="41" t="s">
        <v>125</v>
      </c>
      <c r="C84" s="2" t="s">
        <v>1510</v>
      </c>
      <c r="D84" s="22" t="s">
        <v>8</v>
      </c>
      <c r="E84" s="84">
        <v>6101</v>
      </c>
      <c r="F84" s="133">
        <v>11.92</v>
      </c>
      <c r="G84" s="28">
        <f t="shared" si="0"/>
        <v>72723.92</v>
      </c>
      <c r="H84" s="435"/>
    </row>
    <row r="85" spans="1:9" s="9" customFormat="1" ht="33" customHeight="1" x14ac:dyDescent="0.25">
      <c r="A85" s="67" t="s">
        <v>1504</v>
      </c>
      <c r="B85" s="41" t="s">
        <v>126</v>
      </c>
      <c r="C85" s="2" t="s">
        <v>1511</v>
      </c>
      <c r="D85" s="22" t="s">
        <v>10</v>
      </c>
      <c r="E85" s="84">
        <v>813</v>
      </c>
      <c r="F85" s="133">
        <v>0.42</v>
      </c>
      <c r="G85" s="28">
        <f t="shared" si="0"/>
        <v>341.46</v>
      </c>
      <c r="H85" s="435"/>
    </row>
    <row r="86" spans="1:9" s="9" customFormat="1" ht="33" customHeight="1" x14ac:dyDescent="0.25">
      <c r="A86" s="67" t="s">
        <v>1504</v>
      </c>
      <c r="B86" s="41" t="s">
        <v>216</v>
      </c>
      <c r="C86" s="2" t="s">
        <v>304</v>
      </c>
      <c r="D86" s="22" t="s">
        <v>8</v>
      </c>
      <c r="E86" s="84">
        <v>6082</v>
      </c>
      <c r="F86" s="133">
        <v>0.22</v>
      </c>
      <c r="G86" s="28">
        <f t="shared" si="0"/>
        <v>1338.04</v>
      </c>
      <c r="H86" s="435"/>
    </row>
    <row r="87" spans="1:9" s="9" customFormat="1" ht="33" customHeight="1" thickBot="1" x14ac:dyDescent="0.3">
      <c r="A87" s="67" t="s">
        <v>1504</v>
      </c>
      <c r="B87" s="41" t="s">
        <v>217</v>
      </c>
      <c r="C87" s="2" t="s">
        <v>305</v>
      </c>
      <c r="D87" s="22" t="s">
        <v>10</v>
      </c>
      <c r="E87" s="84">
        <v>788</v>
      </c>
      <c r="F87" s="133">
        <v>1.25</v>
      </c>
      <c r="G87" s="28">
        <f t="shared" si="0"/>
        <v>985</v>
      </c>
      <c r="H87" s="435"/>
    </row>
    <row r="88" spans="1:9" s="9" customFormat="1" ht="33" customHeight="1" thickBot="1" x14ac:dyDescent="0.3">
      <c r="A88" s="56" t="s">
        <v>1504</v>
      </c>
      <c r="B88" s="74" t="s">
        <v>218</v>
      </c>
      <c r="C88" s="50" t="s">
        <v>1512</v>
      </c>
      <c r="D88" s="51" t="s">
        <v>8</v>
      </c>
      <c r="E88" s="85">
        <v>795</v>
      </c>
      <c r="F88" s="87">
        <v>8.6199999999999992</v>
      </c>
      <c r="G88" s="99">
        <f>ROUND((E88*F88),2)</f>
        <v>6852.9</v>
      </c>
      <c r="H88" s="36" t="s">
        <v>78</v>
      </c>
      <c r="I88" s="72">
        <f>ROUND(SUM(G59:G88),2)</f>
        <v>565225.14</v>
      </c>
    </row>
    <row r="89" spans="1:9" s="9" customFormat="1" ht="33" customHeight="1" x14ac:dyDescent="0.25">
      <c r="A89" s="229" t="s">
        <v>1514</v>
      </c>
      <c r="B89" s="188" t="s">
        <v>28</v>
      </c>
      <c r="C89" s="24" t="s">
        <v>715</v>
      </c>
      <c r="D89" s="25" t="s">
        <v>8</v>
      </c>
      <c r="E89" s="182">
        <v>477</v>
      </c>
      <c r="F89" s="132">
        <v>0</v>
      </c>
      <c r="G89" s="28">
        <f t="shared" si="0"/>
        <v>0</v>
      </c>
      <c r="H89" s="436" t="s">
        <v>318</v>
      </c>
      <c r="I89" s="73"/>
    </row>
    <row r="90" spans="1:9" s="9" customFormat="1" ht="33" customHeight="1" x14ac:dyDescent="0.25">
      <c r="A90" s="97" t="s">
        <v>1514</v>
      </c>
      <c r="B90" s="108" t="s">
        <v>29</v>
      </c>
      <c r="C90" s="2" t="s">
        <v>1505</v>
      </c>
      <c r="D90" s="22" t="s">
        <v>9</v>
      </c>
      <c r="E90" s="84">
        <v>115</v>
      </c>
      <c r="F90" s="133">
        <v>0</v>
      </c>
      <c r="G90" s="28">
        <f t="shared" si="0"/>
        <v>0</v>
      </c>
      <c r="H90" s="437"/>
      <c r="I90" s="73"/>
    </row>
    <row r="91" spans="1:9" s="9" customFormat="1" ht="33" customHeight="1" x14ac:dyDescent="0.25">
      <c r="A91" s="97" t="s">
        <v>1514</v>
      </c>
      <c r="B91" s="108" t="s">
        <v>30</v>
      </c>
      <c r="C91" s="2" t="s">
        <v>300</v>
      </c>
      <c r="D91" s="22" t="s">
        <v>8</v>
      </c>
      <c r="E91" s="84">
        <v>172</v>
      </c>
      <c r="F91" s="133">
        <v>0</v>
      </c>
      <c r="G91" s="28">
        <f t="shared" si="0"/>
        <v>0</v>
      </c>
      <c r="H91" s="437"/>
      <c r="I91" s="73"/>
    </row>
    <row r="92" spans="1:9" s="9" customFormat="1" ht="33" customHeight="1" x14ac:dyDescent="0.25">
      <c r="A92" s="97" t="s">
        <v>1514</v>
      </c>
      <c r="B92" s="108" t="s">
        <v>31</v>
      </c>
      <c r="C92" s="2" t="s">
        <v>1506</v>
      </c>
      <c r="D92" s="22" t="s">
        <v>9</v>
      </c>
      <c r="E92" s="84">
        <v>78</v>
      </c>
      <c r="F92" s="133">
        <v>0</v>
      </c>
      <c r="G92" s="28">
        <f t="shared" si="0"/>
        <v>0</v>
      </c>
      <c r="H92" s="437"/>
      <c r="I92" s="73"/>
    </row>
    <row r="93" spans="1:9" s="9" customFormat="1" ht="33" customHeight="1" x14ac:dyDescent="0.25">
      <c r="A93" s="97" t="s">
        <v>1514</v>
      </c>
      <c r="B93" s="108" t="s">
        <v>32</v>
      </c>
      <c r="C93" s="2" t="s">
        <v>1507</v>
      </c>
      <c r="D93" s="22" t="s">
        <v>8</v>
      </c>
      <c r="E93" s="84">
        <v>364</v>
      </c>
      <c r="F93" s="133">
        <v>0</v>
      </c>
      <c r="G93" s="28">
        <f t="shared" si="0"/>
        <v>0</v>
      </c>
      <c r="H93" s="437"/>
      <c r="I93" s="73"/>
    </row>
    <row r="94" spans="1:9" s="9" customFormat="1" ht="33" customHeight="1" x14ac:dyDescent="0.25">
      <c r="A94" s="97" t="s">
        <v>1514</v>
      </c>
      <c r="B94" s="108" t="s">
        <v>33</v>
      </c>
      <c r="C94" s="2" t="s">
        <v>313</v>
      </c>
      <c r="D94" s="22" t="s">
        <v>10</v>
      </c>
      <c r="E94" s="84">
        <v>126</v>
      </c>
      <c r="F94" s="133">
        <v>0</v>
      </c>
      <c r="G94" s="28">
        <f t="shared" si="0"/>
        <v>0</v>
      </c>
      <c r="H94" s="437"/>
      <c r="I94" s="73"/>
    </row>
    <row r="95" spans="1:9" s="9" customFormat="1" ht="33" customHeight="1" x14ac:dyDescent="0.25">
      <c r="A95" s="97" t="s">
        <v>1514</v>
      </c>
      <c r="B95" s="108" t="s">
        <v>47</v>
      </c>
      <c r="C95" s="2" t="s">
        <v>302</v>
      </c>
      <c r="D95" s="22" t="s">
        <v>8</v>
      </c>
      <c r="E95" s="84">
        <v>360</v>
      </c>
      <c r="F95" s="133">
        <v>0</v>
      </c>
      <c r="G95" s="28">
        <f t="shared" si="0"/>
        <v>0</v>
      </c>
      <c r="H95" s="437"/>
      <c r="I95" s="73"/>
    </row>
    <row r="96" spans="1:9" s="9" customFormat="1" ht="33" customHeight="1" x14ac:dyDescent="0.25">
      <c r="A96" s="97" t="s">
        <v>1514</v>
      </c>
      <c r="B96" s="108" t="s">
        <v>48</v>
      </c>
      <c r="C96" s="2" t="s">
        <v>1508</v>
      </c>
      <c r="D96" s="22" t="s">
        <v>8</v>
      </c>
      <c r="E96" s="84">
        <v>360</v>
      </c>
      <c r="F96" s="133">
        <v>0</v>
      </c>
      <c r="G96" s="28">
        <f t="shared" si="0"/>
        <v>0</v>
      </c>
      <c r="H96" s="437"/>
      <c r="I96" s="73"/>
    </row>
    <row r="97" spans="1:9" s="9" customFormat="1" ht="33" customHeight="1" x14ac:dyDescent="0.25">
      <c r="A97" s="97" t="s">
        <v>1514</v>
      </c>
      <c r="B97" s="108" t="s">
        <v>58</v>
      </c>
      <c r="C97" s="2" t="s">
        <v>315</v>
      </c>
      <c r="D97" s="22" t="s">
        <v>10</v>
      </c>
      <c r="E97" s="84">
        <v>126</v>
      </c>
      <c r="F97" s="133">
        <v>0</v>
      </c>
      <c r="G97" s="28">
        <f t="shared" si="0"/>
        <v>0</v>
      </c>
      <c r="H97" s="437"/>
      <c r="I97" s="73"/>
    </row>
    <row r="98" spans="1:9" s="9" customFormat="1" ht="33" customHeight="1" x14ac:dyDescent="0.25">
      <c r="A98" s="97" t="s">
        <v>1514</v>
      </c>
      <c r="B98" s="108" t="s">
        <v>64</v>
      </c>
      <c r="C98" s="2" t="s">
        <v>1509</v>
      </c>
      <c r="D98" s="22" t="s">
        <v>8</v>
      </c>
      <c r="E98" s="84">
        <v>357</v>
      </c>
      <c r="F98" s="133">
        <v>0</v>
      </c>
      <c r="G98" s="28">
        <f t="shared" si="0"/>
        <v>0</v>
      </c>
      <c r="H98" s="437"/>
      <c r="I98" s="73"/>
    </row>
    <row r="99" spans="1:9" s="9" customFormat="1" ht="33" customHeight="1" x14ac:dyDescent="0.25">
      <c r="A99" s="97" t="s">
        <v>1514</v>
      </c>
      <c r="B99" s="108" t="s">
        <v>65</v>
      </c>
      <c r="C99" s="2" t="s">
        <v>1510</v>
      </c>
      <c r="D99" s="22" t="s">
        <v>8</v>
      </c>
      <c r="E99" s="84">
        <v>357</v>
      </c>
      <c r="F99" s="133">
        <v>0</v>
      </c>
      <c r="G99" s="28">
        <f t="shared" si="0"/>
        <v>0</v>
      </c>
      <c r="H99" s="437"/>
      <c r="I99" s="73"/>
    </row>
    <row r="100" spans="1:9" s="9" customFormat="1" ht="33" customHeight="1" x14ac:dyDescent="0.25">
      <c r="A100" s="97" t="s">
        <v>1514</v>
      </c>
      <c r="B100" s="108" t="s">
        <v>66</v>
      </c>
      <c r="C100" s="2" t="s">
        <v>1511</v>
      </c>
      <c r="D100" s="22" t="s">
        <v>10</v>
      </c>
      <c r="E100" s="84">
        <v>126</v>
      </c>
      <c r="F100" s="133">
        <v>0</v>
      </c>
      <c r="G100" s="28">
        <f t="shared" si="0"/>
        <v>0</v>
      </c>
      <c r="H100" s="437"/>
      <c r="I100" s="73"/>
    </row>
    <row r="101" spans="1:9" s="9" customFormat="1" ht="33" customHeight="1" x14ac:dyDescent="0.25">
      <c r="A101" s="97" t="s">
        <v>1514</v>
      </c>
      <c r="B101" s="108" t="s">
        <v>79</v>
      </c>
      <c r="C101" s="2" t="s">
        <v>304</v>
      </c>
      <c r="D101" s="22" t="s">
        <v>8</v>
      </c>
      <c r="E101" s="84">
        <v>353</v>
      </c>
      <c r="F101" s="133">
        <v>0</v>
      </c>
      <c r="G101" s="28">
        <f t="shared" si="0"/>
        <v>0</v>
      </c>
      <c r="H101" s="437"/>
      <c r="I101" s="73"/>
    </row>
    <row r="102" spans="1:9" s="9" customFormat="1" ht="33" customHeight="1" thickBot="1" x14ac:dyDescent="0.3">
      <c r="A102" s="98" t="s">
        <v>1514</v>
      </c>
      <c r="B102" s="74" t="s">
        <v>215</v>
      </c>
      <c r="C102" s="50" t="s">
        <v>1512</v>
      </c>
      <c r="D102" s="51" t="s">
        <v>8</v>
      </c>
      <c r="E102" s="85">
        <v>38</v>
      </c>
      <c r="F102" s="87">
        <v>0</v>
      </c>
      <c r="G102" s="53">
        <f t="shared" si="0"/>
        <v>0</v>
      </c>
      <c r="H102" s="437"/>
      <c r="I102" s="73"/>
    </row>
    <row r="103" spans="1:9" s="9" customFormat="1" ht="33" customHeight="1" x14ac:dyDescent="0.25">
      <c r="A103" s="229" t="s">
        <v>1515</v>
      </c>
      <c r="B103" s="188" t="s">
        <v>28</v>
      </c>
      <c r="C103" s="63" t="s">
        <v>715</v>
      </c>
      <c r="D103" s="64" t="s">
        <v>8</v>
      </c>
      <c r="E103" s="83">
        <v>477</v>
      </c>
      <c r="F103" s="135">
        <v>4.07</v>
      </c>
      <c r="G103" s="59">
        <f t="shared" si="0"/>
        <v>1941.39</v>
      </c>
      <c r="H103" s="437"/>
      <c r="I103" s="73"/>
    </row>
    <row r="104" spans="1:9" s="9" customFormat="1" ht="33" customHeight="1" x14ac:dyDescent="0.25">
      <c r="A104" s="97" t="s">
        <v>1515</v>
      </c>
      <c r="B104" s="108" t="s">
        <v>29</v>
      </c>
      <c r="C104" s="2" t="s">
        <v>1513</v>
      </c>
      <c r="D104" s="22" t="s">
        <v>9</v>
      </c>
      <c r="E104" s="84">
        <v>138</v>
      </c>
      <c r="F104" s="133">
        <v>24.85</v>
      </c>
      <c r="G104" s="28">
        <f t="shared" si="0"/>
        <v>3429.3</v>
      </c>
      <c r="H104" s="437"/>
      <c r="I104" s="73"/>
    </row>
    <row r="105" spans="1:9" s="9" customFormat="1" ht="33" customHeight="1" x14ac:dyDescent="0.25">
      <c r="A105" s="97" t="s">
        <v>1515</v>
      </c>
      <c r="B105" s="108" t="s">
        <v>30</v>
      </c>
      <c r="C105" s="2" t="s">
        <v>312</v>
      </c>
      <c r="D105" s="22" t="s">
        <v>8</v>
      </c>
      <c r="E105" s="84">
        <v>172</v>
      </c>
      <c r="F105" s="133">
        <v>15.26</v>
      </c>
      <c r="G105" s="28">
        <f t="shared" si="0"/>
        <v>2624.72</v>
      </c>
      <c r="H105" s="437"/>
      <c r="I105" s="73"/>
    </row>
    <row r="106" spans="1:9" s="9" customFormat="1" ht="33" customHeight="1" x14ac:dyDescent="0.25">
      <c r="A106" s="97" t="s">
        <v>1515</v>
      </c>
      <c r="B106" s="108" t="s">
        <v>31</v>
      </c>
      <c r="C106" s="2" t="s">
        <v>1506</v>
      </c>
      <c r="D106" s="22" t="s">
        <v>9</v>
      </c>
      <c r="E106" s="84">
        <v>56</v>
      </c>
      <c r="F106" s="133">
        <v>74.47</v>
      </c>
      <c r="G106" s="28">
        <f t="shared" si="0"/>
        <v>4170.32</v>
      </c>
      <c r="H106" s="437"/>
      <c r="I106" s="73"/>
    </row>
    <row r="107" spans="1:9" s="9" customFormat="1" ht="33" customHeight="1" x14ac:dyDescent="0.25">
      <c r="A107" s="97" t="s">
        <v>1515</v>
      </c>
      <c r="B107" s="108" t="s">
        <v>32</v>
      </c>
      <c r="C107" s="2" t="s">
        <v>1507</v>
      </c>
      <c r="D107" s="22" t="s">
        <v>8</v>
      </c>
      <c r="E107" s="84">
        <v>364</v>
      </c>
      <c r="F107" s="133">
        <v>18.170000000000002</v>
      </c>
      <c r="G107" s="28">
        <f t="shared" si="0"/>
        <v>6613.88</v>
      </c>
      <c r="H107" s="437"/>
      <c r="I107" s="73"/>
    </row>
    <row r="108" spans="1:9" s="9" customFormat="1" ht="33" customHeight="1" x14ac:dyDescent="0.25">
      <c r="A108" s="97" t="s">
        <v>1515</v>
      </c>
      <c r="B108" s="108" t="s">
        <v>33</v>
      </c>
      <c r="C108" s="2" t="s">
        <v>313</v>
      </c>
      <c r="D108" s="22" t="s">
        <v>10</v>
      </c>
      <c r="E108" s="84">
        <v>126</v>
      </c>
      <c r="F108" s="133">
        <v>1.39</v>
      </c>
      <c r="G108" s="28">
        <f t="shared" si="0"/>
        <v>175.14</v>
      </c>
      <c r="H108" s="437"/>
      <c r="I108" s="73"/>
    </row>
    <row r="109" spans="1:9" s="9" customFormat="1" ht="33" customHeight="1" x14ac:dyDescent="0.25">
      <c r="A109" s="97" t="s">
        <v>1515</v>
      </c>
      <c r="B109" s="108" t="s">
        <v>47</v>
      </c>
      <c r="C109" s="2" t="s">
        <v>302</v>
      </c>
      <c r="D109" s="22" t="s">
        <v>8</v>
      </c>
      <c r="E109" s="84">
        <v>360</v>
      </c>
      <c r="F109" s="133">
        <v>0.38</v>
      </c>
      <c r="G109" s="28">
        <f t="shared" si="0"/>
        <v>136.80000000000001</v>
      </c>
      <c r="H109" s="437"/>
      <c r="I109" s="73"/>
    </row>
    <row r="110" spans="1:9" s="9" customFormat="1" ht="33" customHeight="1" x14ac:dyDescent="0.25">
      <c r="A110" s="97" t="s">
        <v>1515</v>
      </c>
      <c r="B110" s="108" t="s">
        <v>48</v>
      </c>
      <c r="C110" s="2" t="s">
        <v>1508</v>
      </c>
      <c r="D110" s="22" t="s">
        <v>8</v>
      </c>
      <c r="E110" s="84">
        <v>360</v>
      </c>
      <c r="F110" s="133">
        <v>10.23</v>
      </c>
      <c r="G110" s="28">
        <f t="shared" si="0"/>
        <v>3682.8</v>
      </c>
      <c r="H110" s="437"/>
      <c r="I110" s="73"/>
    </row>
    <row r="111" spans="1:9" s="9" customFormat="1" ht="33" customHeight="1" x14ac:dyDescent="0.25">
      <c r="A111" s="97" t="s">
        <v>1515</v>
      </c>
      <c r="B111" s="108" t="s">
        <v>58</v>
      </c>
      <c r="C111" s="2" t="s">
        <v>315</v>
      </c>
      <c r="D111" s="22" t="s">
        <v>10</v>
      </c>
      <c r="E111" s="84">
        <v>126</v>
      </c>
      <c r="F111" s="133">
        <v>0.42</v>
      </c>
      <c r="G111" s="28">
        <f t="shared" si="0"/>
        <v>52.92</v>
      </c>
      <c r="H111" s="437"/>
      <c r="I111" s="73"/>
    </row>
    <row r="112" spans="1:9" s="9" customFormat="1" ht="33" customHeight="1" x14ac:dyDescent="0.25">
      <c r="A112" s="97" t="s">
        <v>1515</v>
      </c>
      <c r="B112" s="108" t="s">
        <v>64</v>
      </c>
      <c r="C112" s="2" t="s">
        <v>1509</v>
      </c>
      <c r="D112" s="22" t="s">
        <v>8</v>
      </c>
      <c r="E112" s="84">
        <v>357</v>
      </c>
      <c r="F112" s="133">
        <v>0.38</v>
      </c>
      <c r="G112" s="28">
        <f t="shared" si="0"/>
        <v>135.66</v>
      </c>
      <c r="H112" s="437"/>
      <c r="I112" s="73"/>
    </row>
    <row r="113" spans="1:9" s="9" customFormat="1" ht="33" customHeight="1" x14ac:dyDescent="0.25">
      <c r="A113" s="97" t="s">
        <v>1515</v>
      </c>
      <c r="B113" s="108" t="s">
        <v>65</v>
      </c>
      <c r="C113" s="2" t="s">
        <v>1510</v>
      </c>
      <c r="D113" s="22" t="s">
        <v>8</v>
      </c>
      <c r="E113" s="84">
        <v>357</v>
      </c>
      <c r="F113" s="133">
        <v>12.04</v>
      </c>
      <c r="G113" s="28">
        <f t="shared" si="0"/>
        <v>4298.28</v>
      </c>
      <c r="H113" s="437"/>
      <c r="I113" s="73"/>
    </row>
    <row r="114" spans="1:9" s="9" customFormat="1" ht="33" customHeight="1" x14ac:dyDescent="0.25">
      <c r="A114" s="97" t="s">
        <v>1515</v>
      </c>
      <c r="B114" s="108" t="s">
        <v>66</v>
      </c>
      <c r="C114" s="2" t="s">
        <v>1511</v>
      </c>
      <c r="D114" s="22" t="s">
        <v>10</v>
      </c>
      <c r="E114" s="84">
        <v>126</v>
      </c>
      <c r="F114" s="133">
        <v>0.42</v>
      </c>
      <c r="G114" s="28">
        <f t="shared" si="0"/>
        <v>52.92</v>
      </c>
      <c r="H114" s="437"/>
      <c r="I114" s="73"/>
    </row>
    <row r="115" spans="1:9" s="9" customFormat="1" ht="33" customHeight="1" thickBot="1" x14ac:dyDescent="0.3">
      <c r="A115" s="97" t="s">
        <v>1515</v>
      </c>
      <c r="B115" s="108" t="s">
        <v>79</v>
      </c>
      <c r="C115" s="2" t="s">
        <v>304</v>
      </c>
      <c r="D115" s="22" t="s">
        <v>8</v>
      </c>
      <c r="E115" s="84">
        <v>353</v>
      </c>
      <c r="F115" s="133">
        <v>0.22</v>
      </c>
      <c r="G115" s="28">
        <f t="shared" si="0"/>
        <v>77.66</v>
      </c>
      <c r="H115" s="438"/>
      <c r="I115" s="73"/>
    </row>
    <row r="116" spans="1:9" s="9" customFormat="1" ht="33" customHeight="1" thickBot="1" x14ac:dyDescent="0.3">
      <c r="A116" s="98" t="s">
        <v>1515</v>
      </c>
      <c r="B116" s="74" t="s">
        <v>215</v>
      </c>
      <c r="C116" s="50" t="s">
        <v>1512</v>
      </c>
      <c r="D116" s="51" t="s">
        <v>8</v>
      </c>
      <c r="E116" s="85">
        <v>38</v>
      </c>
      <c r="F116" s="87">
        <v>8.6199999999999992</v>
      </c>
      <c r="G116" s="53">
        <f t="shared" si="0"/>
        <v>327.56</v>
      </c>
      <c r="H116" s="36" t="s">
        <v>42</v>
      </c>
      <c r="I116" s="72">
        <f>ROUND(SUM(G89:G116),2)</f>
        <v>27719.35</v>
      </c>
    </row>
    <row r="117" spans="1:9" s="9" customFormat="1" ht="33" customHeight="1" x14ac:dyDescent="0.25">
      <c r="A117" s="42" t="s">
        <v>757</v>
      </c>
      <c r="B117" s="202" t="s">
        <v>11</v>
      </c>
      <c r="C117" s="24" t="s">
        <v>1516</v>
      </c>
      <c r="D117" s="25" t="s">
        <v>9</v>
      </c>
      <c r="E117" s="182">
        <v>662</v>
      </c>
      <c r="F117" s="33">
        <v>5.51</v>
      </c>
      <c r="G117" s="27">
        <f t="shared" si="0"/>
        <v>3647.62</v>
      </c>
    </row>
    <row r="118" spans="1:9" s="9" customFormat="1" ht="33" customHeight="1" x14ac:dyDescent="0.25">
      <c r="A118" s="67" t="s">
        <v>757</v>
      </c>
      <c r="B118" s="22" t="s">
        <v>83</v>
      </c>
      <c r="C118" s="2" t="s">
        <v>346</v>
      </c>
      <c r="D118" s="64" t="s">
        <v>8</v>
      </c>
      <c r="E118" s="84">
        <v>933</v>
      </c>
      <c r="F118" s="77">
        <v>0.2</v>
      </c>
      <c r="G118" s="28">
        <f t="shared" si="0"/>
        <v>186.6</v>
      </c>
      <c r="H118" s="71"/>
      <c r="I118" s="71"/>
    </row>
    <row r="119" spans="1:9" s="9" customFormat="1" ht="90" x14ac:dyDescent="0.25">
      <c r="A119" s="67" t="s">
        <v>757</v>
      </c>
      <c r="B119" s="22" t="s">
        <v>84</v>
      </c>
      <c r="C119" s="2" t="s">
        <v>1518</v>
      </c>
      <c r="D119" s="64" t="s">
        <v>7</v>
      </c>
      <c r="E119" s="84">
        <v>1</v>
      </c>
      <c r="F119" s="77">
        <v>8718.4</v>
      </c>
      <c r="G119" s="28">
        <f t="shared" si="0"/>
        <v>8718.4</v>
      </c>
      <c r="H119" s="71"/>
      <c r="I119" s="71"/>
    </row>
    <row r="120" spans="1:9" s="9" customFormat="1" ht="45" x14ac:dyDescent="0.25">
      <c r="A120" s="67" t="s">
        <v>757</v>
      </c>
      <c r="B120" s="22" t="s">
        <v>85</v>
      </c>
      <c r="C120" s="2" t="s">
        <v>1519</v>
      </c>
      <c r="D120" s="64" t="s">
        <v>7</v>
      </c>
      <c r="E120" s="84">
        <v>1</v>
      </c>
      <c r="F120" s="77">
        <v>801.71</v>
      </c>
      <c r="G120" s="28">
        <f t="shared" ref="G120:G134" si="2">ROUND((E120*F120),2)</f>
        <v>801.71</v>
      </c>
      <c r="H120" s="71"/>
      <c r="I120" s="71"/>
    </row>
    <row r="121" spans="1:9" s="9" customFormat="1" ht="45" x14ac:dyDescent="0.25">
      <c r="A121" s="67" t="s">
        <v>757</v>
      </c>
      <c r="B121" s="22" t="s">
        <v>86</v>
      </c>
      <c r="C121" s="2" t="s">
        <v>1520</v>
      </c>
      <c r="D121" s="64" t="s">
        <v>7</v>
      </c>
      <c r="E121" s="83">
        <v>1</v>
      </c>
      <c r="F121" s="76">
        <v>2368.63</v>
      </c>
      <c r="G121" s="59">
        <f t="shared" si="2"/>
        <v>2368.63</v>
      </c>
      <c r="H121" s="71"/>
      <c r="I121" s="71"/>
    </row>
    <row r="122" spans="1:9" s="9" customFormat="1" ht="75" x14ac:dyDescent="0.25">
      <c r="A122" s="67" t="s">
        <v>757</v>
      </c>
      <c r="B122" s="22" t="s">
        <v>87</v>
      </c>
      <c r="C122" s="2" t="s">
        <v>1521</v>
      </c>
      <c r="D122" s="64" t="s">
        <v>7</v>
      </c>
      <c r="E122" s="84">
        <v>1</v>
      </c>
      <c r="F122" s="77">
        <v>3197.75</v>
      </c>
      <c r="G122" s="28">
        <f t="shared" si="2"/>
        <v>3197.75</v>
      </c>
      <c r="H122" s="71"/>
      <c r="I122" s="71"/>
    </row>
    <row r="123" spans="1:9" s="9" customFormat="1" ht="90" x14ac:dyDescent="0.25">
      <c r="A123" s="67" t="s">
        <v>757</v>
      </c>
      <c r="B123" s="22" t="s">
        <v>88</v>
      </c>
      <c r="C123" s="2" t="s">
        <v>1522</v>
      </c>
      <c r="D123" s="64" t="s">
        <v>7</v>
      </c>
      <c r="E123" s="84">
        <v>1</v>
      </c>
      <c r="F123" s="77">
        <v>10954.36</v>
      </c>
      <c r="G123" s="28">
        <f t="shared" si="2"/>
        <v>10954.36</v>
      </c>
      <c r="H123" s="71"/>
      <c r="I123" s="71"/>
    </row>
    <row r="124" spans="1:9" s="9" customFormat="1" x14ac:dyDescent="0.25">
      <c r="A124" s="67" t="s">
        <v>757</v>
      </c>
      <c r="B124" s="22" t="s">
        <v>89</v>
      </c>
      <c r="C124" s="2" t="s">
        <v>1523</v>
      </c>
      <c r="D124" s="64" t="s">
        <v>18</v>
      </c>
      <c r="E124" s="83">
        <v>6</v>
      </c>
      <c r="F124" s="77">
        <v>76.33</v>
      </c>
      <c r="G124" s="28">
        <f t="shared" si="2"/>
        <v>457.98</v>
      </c>
      <c r="H124" s="71"/>
      <c r="I124" s="71"/>
    </row>
    <row r="125" spans="1:9" s="9" customFormat="1" x14ac:dyDescent="0.25">
      <c r="A125" s="67" t="s">
        <v>757</v>
      </c>
      <c r="B125" s="22" t="s">
        <v>90</v>
      </c>
      <c r="C125" s="2" t="s">
        <v>1344</v>
      </c>
      <c r="D125" s="64" t="s">
        <v>10</v>
      </c>
      <c r="E125" s="83">
        <v>77</v>
      </c>
      <c r="F125" s="77">
        <v>0.42</v>
      </c>
      <c r="G125" s="28">
        <f t="shared" si="2"/>
        <v>32.340000000000003</v>
      </c>
      <c r="H125" s="71"/>
      <c r="I125" s="71"/>
    </row>
    <row r="126" spans="1:9" s="9" customFormat="1" ht="33" customHeight="1" x14ac:dyDescent="0.25">
      <c r="A126" s="67" t="s">
        <v>757</v>
      </c>
      <c r="B126" s="22" t="s">
        <v>91</v>
      </c>
      <c r="C126" s="2" t="s">
        <v>1345</v>
      </c>
      <c r="D126" s="64" t="s">
        <v>8</v>
      </c>
      <c r="E126" s="83">
        <v>277</v>
      </c>
      <c r="F126" s="77">
        <v>15.62</v>
      </c>
      <c r="G126" s="28">
        <f t="shared" si="2"/>
        <v>4326.74</v>
      </c>
      <c r="H126" s="71"/>
      <c r="I126" s="71"/>
    </row>
    <row r="127" spans="1:9" s="9" customFormat="1" x14ac:dyDescent="0.25">
      <c r="A127" s="67" t="s">
        <v>757</v>
      </c>
      <c r="B127" s="22" t="s">
        <v>92</v>
      </c>
      <c r="C127" s="2" t="s">
        <v>385</v>
      </c>
      <c r="D127" s="64" t="s">
        <v>8</v>
      </c>
      <c r="E127" s="83">
        <v>250</v>
      </c>
      <c r="F127" s="77">
        <v>5.0999999999999996</v>
      </c>
      <c r="G127" s="28">
        <f t="shared" si="2"/>
        <v>1275</v>
      </c>
      <c r="H127" s="71"/>
      <c r="I127" s="71"/>
    </row>
    <row r="128" spans="1:9" s="9" customFormat="1" ht="45" x14ac:dyDescent="0.25">
      <c r="A128" s="67" t="s">
        <v>757</v>
      </c>
      <c r="B128" s="22" t="s">
        <v>93</v>
      </c>
      <c r="C128" s="2" t="s">
        <v>1524</v>
      </c>
      <c r="D128" s="64" t="s">
        <v>8</v>
      </c>
      <c r="E128" s="83">
        <v>14</v>
      </c>
      <c r="F128" s="77">
        <v>20.84</v>
      </c>
      <c r="G128" s="28">
        <f t="shared" si="2"/>
        <v>291.76</v>
      </c>
      <c r="H128" s="71"/>
      <c r="I128" s="71"/>
    </row>
    <row r="129" spans="1:9" s="9" customFormat="1" ht="33" customHeight="1" x14ac:dyDescent="0.25">
      <c r="A129" s="67" t="s">
        <v>757</v>
      </c>
      <c r="B129" s="22" t="s">
        <v>156</v>
      </c>
      <c r="C129" s="2" t="s">
        <v>302</v>
      </c>
      <c r="D129" s="64" t="s">
        <v>8</v>
      </c>
      <c r="E129" s="83">
        <v>14</v>
      </c>
      <c r="F129" s="77">
        <v>0.38</v>
      </c>
      <c r="G129" s="28">
        <f t="shared" si="2"/>
        <v>5.32</v>
      </c>
      <c r="H129" s="71"/>
      <c r="I129" s="71"/>
    </row>
    <row r="130" spans="1:9" s="9" customFormat="1" ht="45" x14ac:dyDescent="0.25">
      <c r="A130" s="67" t="s">
        <v>757</v>
      </c>
      <c r="B130" s="22" t="s">
        <v>157</v>
      </c>
      <c r="C130" s="2" t="s">
        <v>1525</v>
      </c>
      <c r="D130" s="64" t="s">
        <v>8</v>
      </c>
      <c r="E130" s="83">
        <v>14</v>
      </c>
      <c r="F130" s="77">
        <v>12.82</v>
      </c>
      <c r="G130" s="28">
        <f t="shared" si="2"/>
        <v>179.48</v>
      </c>
      <c r="H130" s="71"/>
      <c r="I130" s="71"/>
    </row>
    <row r="131" spans="1:9" s="9" customFormat="1" ht="33" customHeight="1" x14ac:dyDescent="0.25">
      <c r="A131" s="67" t="s">
        <v>757</v>
      </c>
      <c r="B131" s="22" t="s">
        <v>158</v>
      </c>
      <c r="C131" s="2" t="s">
        <v>1509</v>
      </c>
      <c r="D131" s="64" t="s">
        <v>8</v>
      </c>
      <c r="E131" s="83">
        <v>14</v>
      </c>
      <c r="F131" s="77">
        <v>0.38</v>
      </c>
      <c r="G131" s="28">
        <f t="shared" si="2"/>
        <v>5.32</v>
      </c>
      <c r="H131" s="71"/>
      <c r="I131" s="71"/>
    </row>
    <row r="132" spans="1:9" s="9" customFormat="1" ht="45" x14ac:dyDescent="0.25">
      <c r="A132" s="67" t="s">
        <v>757</v>
      </c>
      <c r="B132" s="22" t="s">
        <v>159</v>
      </c>
      <c r="C132" s="2" t="s">
        <v>1526</v>
      </c>
      <c r="D132" s="64" t="s">
        <v>8</v>
      </c>
      <c r="E132" s="83">
        <v>14</v>
      </c>
      <c r="F132" s="77">
        <v>14.97</v>
      </c>
      <c r="G132" s="28">
        <f t="shared" si="2"/>
        <v>209.58</v>
      </c>
      <c r="H132" s="71"/>
      <c r="I132" s="71"/>
    </row>
    <row r="133" spans="1:9" s="9" customFormat="1" ht="30" x14ac:dyDescent="0.25">
      <c r="A133" s="67" t="s">
        <v>757</v>
      </c>
      <c r="B133" s="22" t="s">
        <v>160</v>
      </c>
      <c r="C133" s="2" t="s">
        <v>344</v>
      </c>
      <c r="D133" s="64" t="s">
        <v>8</v>
      </c>
      <c r="E133" s="83">
        <v>188</v>
      </c>
      <c r="F133" s="77">
        <v>0.87</v>
      </c>
      <c r="G133" s="28">
        <f t="shared" si="2"/>
        <v>163.56</v>
      </c>
      <c r="H133" s="71"/>
      <c r="I133" s="71"/>
    </row>
    <row r="134" spans="1:9" s="9" customFormat="1" ht="15.75" thickBot="1" x14ac:dyDescent="0.3">
      <c r="A134" s="67" t="s">
        <v>757</v>
      </c>
      <c r="B134" s="22" t="s">
        <v>161</v>
      </c>
      <c r="C134" s="2" t="s">
        <v>345</v>
      </c>
      <c r="D134" s="64" t="s">
        <v>8</v>
      </c>
      <c r="E134" s="83">
        <v>69</v>
      </c>
      <c r="F134" s="77">
        <v>3.7</v>
      </c>
      <c r="G134" s="28">
        <f t="shared" si="2"/>
        <v>255.3</v>
      </c>
      <c r="H134" s="71"/>
      <c r="I134" s="71"/>
    </row>
    <row r="135" spans="1:9" s="9" customFormat="1" ht="30.75" thickBot="1" x14ac:dyDescent="0.3">
      <c r="A135" s="56" t="s">
        <v>757</v>
      </c>
      <c r="B135" s="51" t="s">
        <v>162</v>
      </c>
      <c r="C135" s="50" t="s">
        <v>1527</v>
      </c>
      <c r="D135" s="51" t="s">
        <v>8</v>
      </c>
      <c r="E135" s="85">
        <v>10.8</v>
      </c>
      <c r="F135" s="139">
        <v>6.99</v>
      </c>
      <c r="G135" s="53">
        <f>ROUND((E135*F135),2)</f>
        <v>75.489999999999995</v>
      </c>
      <c r="H135" s="169" t="s">
        <v>59</v>
      </c>
      <c r="I135" s="72">
        <f>ROUND(SUM(G117:G135),2)</f>
        <v>37152.94</v>
      </c>
    </row>
    <row r="136" spans="1:9" s="9" customFormat="1" ht="30" x14ac:dyDescent="0.25">
      <c r="A136" s="42" t="s">
        <v>1559</v>
      </c>
      <c r="B136" s="25" t="s">
        <v>63</v>
      </c>
      <c r="C136" s="24" t="s">
        <v>1528</v>
      </c>
      <c r="D136" s="25" t="s">
        <v>10</v>
      </c>
      <c r="E136" s="182">
        <v>812</v>
      </c>
      <c r="F136" s="136">
        <v>39.28</v>
      </c>
      <c r="G136" s="27">
        <f t="shared" ref="G136:G146" si="3">ROUND((E136*F136),2)</f>
        <v>31895.360000000001</v>
      </c>
      <c r="H136" s="71"/>
      <c r="I136" s="71"/>
    </row>
    <row r="137" spans="1:9" s="9" customFormat="1" ht="30" x14ac:dyDescent="0.25">
      <c r="A137" s="67" t="s">
        <v>1559</v>
      </c>
      <c r="B137" s="22" t="s">
        <v>180</v>
      </c>
      <c r="C137" s="2" t="s">
        <v>1529</v>
      </c>
      <c r="D137" s="64" t="s">
        <v>10</v>
      </c>
      <c r="E137" s="83">
        <v>812</v>
      </c>
      <c r="F137" s="77">
        <v>1.99</v>
      </c>
      <c r="G137" s="28">
        <f t="shared" si="3"/>
        <v>1615.88</v>
      </c>
      <c r="H137" s="71"/>
      <c r="I137" s="71"/>
    </row>
    <row r="138" spans="1:9" s="9" customFormat="1" ht="30" x14ac:dyDescent="0.25">
      <c r="A138" s="67" t="s">
        <v>1559</v>
      </c>
      <c r="B138" s="22" t="s">
        <v>181</v>
      </c>
      <c r="C138" s="2" t="s">
        <v>1530</v>
      </c>
      <c r="D138" s="64" t="s">
        <v>10</v>
      </c>
      <c r="E138" s="83">
        <v>1432</v>
      </c>
      <c r="F138" s="77">
        <v>23.44</v>
      </c>
      <c r="G138" s="28">
        <f t="shared" si="3"/>
        <v>33566.080000000002</v>
      </c>
      <c r="H138" s="71"/>
      <c r="I138" s="71"/>
    </row>
    <row r="139" spans="1:9" s="9" customFormat="1" ht="30" x14ac:dyDescent="0.25">
      <c r="A139" s="67" t="s">
        <v>1559</v>
      </c>
      <c r="B139" s="22" t="s">
        <v>182</v>
      </c>
      <c r="C139" s="2" t="s">
        <v>1531</v>
      </c>
      <c r="D139" s="64" t="s">
        <v>8</v>
      </c>
      <c r="E139" s="83">
        <v>1798</v>
      </c>
      <c r="F139" s="77">
        <v>15.26</v>
      </c>
      <c r="G139" s="28">
        <f t="shared" si="3"/>
        <v>27437.48</v>
      </c>
      <c r="H139" s="71"/>
      <c r="I139" s="71"/>
    </row>
    <row r="140" spans="1:9" s="9" customFormat="1" ht="30" x14ac:dyDescent="0.25">
      <c r="A140" s="67" t="s">
        <v>1559</v>
      </c>
      <c r="B140" s="22" t="s">
        <v>183</v>
      </c>
      <c r="C140" s="2" t="s">
        <v>1532</v>
      </c>
      <c r="D140" s="64" t="s">
        <v>8</v>
      </c>
      <c r="E140" s="83">
        <v>1758</v>
      </c>
      <c r="F140" s="77">
        <v>19.12</v>
      </c>
      <c r="G140" s="28">
        <f t="shared" si="3"/>
        <v>33612.959999999999</v>
      </c>
      <c r="H140" s="71"/>
      <c r="I140" s="71"/>
    </row>
    <row r="141" spans="1:9" s="9" customFormat="1" ht="30" x14ac:dyDescent="0.25">
      <c r="A141" s="67" t="s">
        <v>1559</v>
      </c>
      <c r="B141" s="22" t="s">
        <v>207</v>
      </c>
      <c r="C141" s="2" t="s">
        <v>1533</v>
      </c>
      <c r="D141" s="64" t="s">
        <v>8</v>
      </c>
      <c r="E141" s="83">
        <v>468.26</v>
      </c>
      <c r="F141" s="77">
        <v>26.69</v>
      </c>
      <c r="G141" s="28">
        <f t="shared" si="3"/>
        <v>12497.86</v>
      </c>
      <c r="H141" s="71"/>
      <c r="I141" s="71"/>
    </row>
    <row r="142" spans="1:9" s="9" customFormat="1" ht="45" x14ac:dyDescent="0.25">
      <c r="A142" s="67" t="s">
        <v>1559</v>
      </c>
      <c r="B142" s="22" t="s">
        <v>208</v>
      </c>
      <c r="C142" s="2" t="s">
        <v>1534</v>
      </c>
      <c r="D142" s="64" t="s">
        <v>8</v>
      </c>
      <c r="E142" s="83">
        <v>42.17</v>
      </c>
      <c r="F142" s="77">
        <v>44.94</v>
      </c>
      <c r="G142" s="28">
        <f t="shared" si="3"/>
        <v>1895.12</v>
      </c>
      <c r="H142" s="71"/>
      <c r="I142" s="71"/>
    </row>
    <row r="143" spans="1:9" s="9" customFormat="1" ht="45" x14ac:dyDescent="0.25">
      <c r="A143" s="67" t="s">
        <v>1559</v>
      </c>
      <c r="B143" s="22" t="s">
        <v>209</v>
      </c>
      <c r="C143" s="2" t="s">
        <v>1535</v>
      </c>
      <c r="D143" s="64" t="s">
        <v>8</v>
      </c>
      <c r="E143" s="83">
        <v>13.27</v>
      </c>
      <c r="F143" s="77">
        <v>44.94</v>
      </c>
      <c r="G143" s="28">
        <f t="shared" si="3"/>
        <v>596.35</v>
      </c>
      <c r="H143" s="71"/>
      <c r="I143" s="71"/>
    </row>
    <row r="144" spans="1:9" s="9" customFormat="1" ht="30" x14ac:dyDescent="0.25">
      <c r="A144" s="67" t="s">
        <v>1559</v>
      </c>
      <c r="B144" s="22" t="s">
        <v>211</v>
      </c>
      <c r="C144" s="2" t="s">
        <v>1536</v>
      </c>
      <c r="D144" s="64" t="s">
        <v>8</v>
      </c>
      <c r="E144" s="83">
        <v>483.7</v>
      </c>
      <c r="F144" s="77">
        <v>12.22</v>
      </c>
      <c r="G144" s="28">
        <f t="shared" si="3"/>
        <v>5910.81</v>
      </c>
      <c r="H144" s="71"/>
      <c r="I144" s="71"/>
    </row>
    <row r="145" spans="1:9" s="9" customFormat="1" ht="30.75" thickBot="1" x14ac:dyDescent="0.3">
      <c r="A145" s="67" t="s">
        <v>1559</v>
      </c>
      <c r="B145" s="22" t="s">
        <v>212</v>
      </c>
      <c r="C145" s="2" t="s">
        <v>1537</v>
      </c>
      <c r="D145" s="22" t="s">
        <v>18</v>
      </c>
      <c r="E145" s="84">
        <v>1</v>
      </c>
      <c r="F145" s="77">
        <v>951.28</v>
      </c>
      <c r="G145" s="28">
        <f t="shared" si="3"/>
        <v>951.28</v>
      </c>
      <c r="H145" s="71"/>
      <c r="I145" s="71"/>
    </row>
    <row r="146" spans="1:9" s="9" customFormat="1" ht="33" customHeight="1" thickBot="1" x14ac:dyDescent="0.3">
      <c r="A146" s="167" t="s">
        <v>1559</v>
      </c>
      <c r="B146" s="48" t="s">
        <v>213</v>
      </c>
      <c r="C146" s="47" t="s">
        <v>1538</v>
      </c>
      <c r="D146" s="79" t="s">
        <v>18</v>
      </c>
      <c r="E146" s="175">
        <v>1</v>
      </c>
      <c r="F146" s="231">
        <v>5111.75</v>
      </c>
      <c r="G146" s="112">
        <f t="shared" si="3"/>
        <v>5111.75</v>
      </c>
      <c r="H146" s="169" t="s">
        <v>43</v>
      </c>
      <c r="I146" s="72">
        <f>ROUND(SUM(G136:G146),2)</f>
        <v>155090.93</v>
      </c>
    </row>
    <row r="147" spans="1:9" s="9" customFormat="1" ht="33" customHeight="1" x14ac:dyDescent="0.25">
      <c r="A147" s="42" t="s">
        <v>1539</v>
      </c>
      <c r="B147" s="25" t="s">
        <v>185</v>
      </c>
      <c r="C147" s="24" t="s">
        <v>321</v>
      </c>
      <c r="D147" s="25" t="s">
        <v>18</v>
      </c>
      <c r="E147" s="46">
        <v>8</v>
      </c>
      <c r="F147" s="33">
        <v>151.41</v>
      </c>
      <c r="G147" s="27">
        <f t="shared" ref="G147:G157" si="4">ROUND((E147*F147),2)</f>
        <v>1211.28</v>
      </c>
    </row>
    <row r="148" spans="1:9" s="9" customFormat="1" ht="33" customHeight="1" x14ac:dyDescent="0.25">
      <c r="A148" s="43" t="s">
        <v>1539</v>
      </c>
      <c r="B148" s="22" t="s">
        <v>186</v>
      </c>
      <c r="C148" s="2" t="s">
        <v>1622</v>
      </c>
      <c r="D148" s="22" t="s">
        <v>18</v>
      </c>
      <c r="E148" s="19">
        <v>1</v>
      </c>
      <c r="F148" s="21">
        <v>354.32</v>
      </c>
      <c r="G148" s="28">
        <f t="shared" si="4"/>
        <v>354.32</v>
      </c>
    </row>
    <row r="149" spans="1:9" s="9" customFormat="1" ht="33" customHeight="1" x14ac:dyDescent="0.25">
      <c r="A149" s="43" t="s">
        <v>1539</v>
      </c>
      <c r="B149" s="22" t="s">
        <v>187</v>
      </c>
      <c r="C149" s="2" t="s">
        <v>2252</v>
      </c>
      <c r="D149" s="22" t="s">
        <v>18</v>
      </c>
      <c r="E149" s="19">
        <v>1</v>
      </c>
      <c r="F149" s="21">
        <v>2024.77</v>
      </c>
      <c r="G149" s="28">
        <f t="shared" si="4"/>
        <v>2024.77</v>
      </c>
    </row>
    <row r="150" spans="1:9" s="9" customFormat="1" ht="33" customHeight="1" x14ac:dyDescent="0.25">
      <c r="A150" s="43" t="s">
        <v>1539</v>
      </c>
      <c r="B150" s="22" t="s">
        <v>188</v>
      </c>
      <c r="C150" s="2" t="s">
        <v>322</v>
      </c>
      <c r="D150" s="22" t="s">
        <v>18</v>
      </c>
      <c r="E150" s="19">
        <v>13</v>
      </c>
      <c r="F150" s="21">
        <v>101.15</v>
      </c>
      <c r="G150" s="28">
        <f t="shared" si="4"/>
        <v>1314.95</v>
      </c>
    </row>
    <row r="151" spans="1:9" s="9" customFormat="1" ht="33" customHeight="1" x14ac:dyDescent="0.25">
      <c r="A151" s="43" t="s">
        <v>1539</v>
      </c>
      <c r="B151" s="22" t="s">
        <v>189</v>
      </c>
      <c r="C151" s="2" t="s">
        <v>354</v>
      </c>
      <c r="D151" s="22" t="s">
        <v>18</v>
      </c>
      <c r="E151" s="19">
        <v>1</v>
      </c>
      <c r="F151" s="21">
        <v>116.18</v>
      </c>
      <c r="G151" s="28">
        <f t="shared" si="4"/>
        <v>116.18</v>
      </c>
    </row>
    <row r="152" spans="1:9" s="9" customFormat="1" ht="33" customHeight="1" thickBot="1" x14ac:dyDescent="0.3">
      <c r="A152" s="56" t="s">
        <v>1539</v>
      </c>
      <c r="B152" s="51" t="s">
        <v>206</v>
      </c>
      <c r="C152" s="50" t="s">
        <v>1433</v>
      </c>
      <c r="D152" s="51" t="s">
        <v>18</v>
      </c>
      <c r="E152" s="52">
        <v>6</v>
      </c>
      <c r="F152" s="60">
        <v>116.18</v>
      </c>
      <c r="G152" s="53">
        <f t="shared" si="4"/>
        <v>697.08</v>
      </c>
    </row>
    <row r="153" spans="1:9" s="9" customFormat="1" ht="45" x14ac:dyDescent="0.25">
      <c r="A153" s="101" t="s">
        <v>1541</v>
      </c>
      <c r="B153" s="64" t="s">
        <v>190</v>
      </c>
      <c r="C153" s="63" t="s">
        <v>324</v>
      </c>
      <c r="D153" s="64" t="s">
        <v>10</v>
      </c>
      <c r="E153" s="65">
        <v>112</v>
      </c>
      <c r="F153" s="58">
        <v>35.020000000000003</v>
      </c>
      <c r="G153" s="59">
        <f t="shared" si="4"/>
        <v>3922.24</v>
      </c>
    </row>
    <row r="154" spans="1:9" s="9" customFormat="1" ht="45" x14ac:dyDescent="0.25">
      <c r="A154" s="170" t="s">
        <v>1541</v>
      </c>
      <c r="B154" s="79" t="s">
        <v>191</v>
      </c>
      <c r="C154" s="63" t="s">
        <v>1542</v>
      </c>
      <c r="D154" s="64" t="s">
        <v>10</v>
      </c>
      <c r="E154" s="65">
        <v>173.85</v>
      </c>
      <c r="F154" s="58">
        <v>51.5</v>
      </c>
      <c r="G154" s="59">
        <f t="shared" si="4"/>
        <v>8953.2800000000007</v>
      </c>
    </row>
    <row r="155" spans="1:9" s="9" customFormat="1" ht="45.75" thickBot="1" x14ac:dyDescent="0.3">
      <c r="A155" s="98" t="s">
        <v>1541</v>
      </c>
      <c r="B155" s="51" t="s">
        <v>192</v>
      </c>
      <c r="C155" s="63" t="s">
        <v>1543</v>
      </c>
      <c r="D155" s="64" t="s">
        <v>18</v>
      </c>
      <c r="E155" s="65">
        <v>1</v>
      </c>
      <c r="F155" s="58">
        <v>414.68</v>
      </c>
      <c r="G155" s="59">
        <f t="shared" si="4"/>
        <v>414.68</v>
      </c>
    </row>
    <row r="156" spans="1:9" s="9" customFormat="1" ht="33" customHeight="1" thickBot="1" x14ac:dyDescent="0.3">
      <c r="A156" s="125" t="s">
        <v>1544</v>
      </c>
      <c r="B156" s="61" t="s">
        <v>193</v>
      </c>
      <c r="C156" s="173" t="s">
        <v>331</v>
      </c>
      <c r="D156" s="61" t="s">
        <v>18</v>
      </c>
      <c r="E156" s="174">
        <v>12</v>
      </c>
      <c r="F156" s="62">
        <v>24.21</v>
      </c>
      <c r="G156" s="35">
        <f t="shared" si="4"/>
        <v>290.52</v>
      </c>
    </row>
    <row r="157" spans="1:9" s="9" customFormat="1" ht="30.75" thickBot="1" x14ac:dyDescent="0.3">
      <c r="A157" s="98" t="s">
        <v>1545</v>
      </c>
      <c r="B157" s="51" t="s">
        <v>194</v>
      </c>
      <c r="C157" s="86" t="s">
        <v>333</v>
      </c>
      <c r="D157" s="51" t="s">
        <v>8</v>
      </c>
      <c r="E157" s="92">
        <v>273</v>
      </c>
      <c r="F157" s="89">
        <v>17</v>
      </c>
      <c r="G157" s="90">
        <f t="shared" si="4"/>
        <v>4641</v>
      </c>
      <c r="H157" s="36" t="s">
        <v>184</v>
      </c>
      <c r="I157" s="70">
        <f>ROUND(SUM(G147:G157),2)</f>
        <v>23940.3</v>
      </c>
    </row>
    <row r="158" spans="1:9" ht="44.25" customHeight="1" thickBot="1" x14ac:dyDescent="0.3">
      <c r="A158" s="146"/>
      <c r="B158" s="147"/>
      <c r="C158" s="146"/>
      <c r="D158" s="147"/>
      <c r="E158" s="147"/>
      <c r="F158" s="54" t="s">
        <v>1258</v>
      </c>
      <c r="G158" s="55">
        <f>SUM(G5:G157)</f>
        <v>1072171.2</v>
      </c>
      <c r="H158" s="34"/>
      <c r="I158" s="73"/>
    </row>
    <row r="159" spans="1:9" ht="20.25" customHeight="1" x14ac:dyDescent="0.25">
      <c r="A159" s="38"/>
      <c r="B159" s="37"/>
      <c r="C159" s="37"/>
      <c r="D159" s="37"/>
      <c r="E159" s="39"/>
      <c r="F159" s="37"/>
      <c r="G159" s="12"/>
    </row>
    <row r="160" spans="1:9" x14ac:dyDescent="0.25">
      <c r="A160" s="6"/>
      <c r="B160" s="4"/>
      <c r="C160" s="6"/>
      <c r="D160" s="4"/>
      <c r="E160" s="4"/>
      <c r="F160" s="13"/>
      <c r="G160" s="12"/>
    </row>
    <row r="161" spans="1:10" x14ac:dyDescent="0.25">
      <c r="A161" s="6"/>
      <c r="B161" s="4"/>
      <c r="C161" s="6"/>
      <c r="D161" s="4"/>
      <c r="E161" s="4"/>
      <c r="F161" s="13"/>
      <c r="G161" s="12"/>
    </row>
    <row r="162" spans="1:10" x14ac:dyDescent="0.25">
      <c r="F162" s="14"/>
    </row>
    <row r="163" spans="1:10" s="68" customFormat="1" x14ac:dyDescent="0.25">
      <c r="A163" s="7"/>
      <c r="B163" s="5"/>
      <c r="C163" s="7"/>
      <c r="D163" s="5"/>
      <c r="E163" s="5"/>
      <c r="F163" s="15"/>
      <c r="G163" s="5"/>
      <c r="J163" s="8"/>
    </row>
    <row r="164" spans="1:10" s="68" customFormat="1" ht="26.25" customHeight="1" x14ac:dyDescent="0.25">
      <c r="A164" s="20"/>
      <c r="B164" s="20"/>
      <c r="C164" s="20"/>
      <c r="D164" s="20"/>
      <c r="E164" s="20"/>
      <c r="F164" s="16"/>
      <c r="G164" s="20"/>
      <c r="J164" s="8"/>
    </row>
  </sheetData>
  <sheetProtection algorithmName="SHA-512" hashValue="GOAN59Mk5kpkZKJEKGFIlT5/oWMxOA7FN3QvrZdB7Bk7UjxZHaFvp/pUtOkSCe55KUAU52tdBc7cYGdsTzOYrg==" saltValue="ZcRDSU715j7zOeCGoEo/DQ==" spinCount="100000" sheet="1" objects="1" scenarios="1"/>
  <mergeCells count="4">
    <mergeCell ref="A1:G1"/>
    <mergeCell ref="A3:G3"/>
    <mergeCell ref="H59:H87"/>
    <mergeCell ref="H89:H115"/>
  </mergeCells>
  <phoneticPr fontId="10" type="noConversion"/>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59E02-9802-498A-A4E8-A765CDC24CE4}">
  <dimension ref="A1:I77"/>
  <sheetViews>
    <sheetView topLeftCell="A64" zoomScale="85" zoomScaleNormal="85" workbookViewId="0">
      <selection activeCell="I80" sqref="I80"/>
    </sheetView>
  </sheetViews>
  <sheetFormatPr defaultColWidth="9.140625" defaultRowHeight="15" x14ac:dyDescent="0.25"/>
  <cols>
    <col min="1" max="1" width="39.7109375" style="23" customWidth="1"/>
    <col min="2" max="2" width="10.5703125" style="10" customWidth="1"/>
    <col min="3" max="3" width="71.7109375" style="11" customWidth="1"/>
    <col min="4" max="4" width="9.140625" style="10"/>
    <col min="5" max="5" width="16.28515625" style="10" customWidth="1"/>
    <col min="6" max="6" width="20.7109375" style="17" customWidth="1"/>
    <col min="7" max="7" width="14.7109375" style="129" customWidth="1"/>
    <col min="8" max="8" width="21.5703125" style="68" customWidth="1"/>
    <col min="9" max="9" width="20.7109375" style="68" customWidth="1"/>
    <col min="10" max="16384" width="9.140625" style="8"/>
  </cols>
  <sheetData>
    <row r="1" spans="1:9" ht="39.950000000000003" customHeight="1" x14ac:dyDescent="0.25">
      <c r="A1" s="427" t="s">
        <v>3728</v>
      </c>
      <c r="B1" s="427"/>
      <c r="C1" s="427"/>
      <c r="D1" s="427"/>
      <c r="E1" s="427"/>
      <c r="F1" s="427"/>
      <c r="G1" s="427"/>
    </row>
    <row r="2" spans="1:9" ht="21.75" customHeight="1" thickBot="1" x14ac:dyDescent="0.3">
      <c r="A2" s="1"/>
      <c r="B2" s="1"/>
      <c r="C2" s="1"/>
      <c r="D2" s="1"/>
      <c r="E2" s="18"/>
      <c r="F2" s="1"/>
      <c r="G2" s="127"/>
    </row>
    <row r="3" spans="1:9" x14ac:dyDescent="0.25">
      <c r="A3" s="428" t="s">
        <v>1070</v>
      </c>
      <c r="B3" s="429"/>
      <c r="C3" s="429"/>
      <c r="D3" s="429"/>
      <c r="E3" s="429"/>
      <c r="F3" s="429"/>
      <c r="G3" s="430"/>
    </row>
    <row r="4" spans="1:9" ht="43.5" thickBot="1" x14ac:dyDescent="0.3">
      <c r="A4" s="29" t="s">
        <v>38</v>
      </c>
      <c r="B4" s="44" t="s">
        <v>0</v>
      </c>
      <c r="C4" s="30" t="s">
        <v>1</v>
      </c>
      <c r="D4" s="30" t="s">
        <v>2</v>
      </c>
      <c r="E4" s="31" t="s">
        <v>3</v>
      </c>
      <c r="F4" s="32" t="s">
        <v>4</v>
      </c>
      <c r="G4" s="69" t="s">
        <v>5</v>
      </c>
      <c r="H4" s="142"/>
      <c r="I4" s="142"/>
    </row>
    <row r="5" spans="1:9" ht="29.25" thickBot="1" x14ac:dyDescent="0.3">
      <c r="A5" s="56" t="s">
        <v>6</v>
      </c>
      <c r="B5" s="57" t="s">
        <v>12</v>
      </c>
      <c r="C5" s="50" t="s">
        <v>756</v>
      </c>
      <c r="D5" s="51" t="s">
        <v>128</v>
      </c>
      <c r="E5" s="52">
        <v>1.0740000000000001</v>
      </c>
      <c r="F5" s="144">
        <v>790.22</v>
      </c>
      <c r="G5" s="53">
        <f t="shared" ref="G5:G59" si="0">ROUND((E5*F5),2)</f>
        <v>848.7</v>
      </c>
      <c r="H5" s="36" t="s">
        <v>39</v>
      </c>
      <c r="I5" s="70">
        <f>ROUND(SUM(G5:G5),2)</f>
        <v>848.7</v>
      </c>
    </row>
    <row r="6" spans="1:9" s="9" customFormat="1" x14ac:dyDescent="0.25">
      <c r="A6" s="42" t="s">
        <v>45</v>
      </c>
      <c r="B6" s="179" t="s">
        <v>19</v>
      </c>
      <c r="C6" s="180" t="s">
        <v>1546</v>
      </c>
      <c r="D6" s="181" t="s">
        <v>9</v>
      </c>
      <c r="E6" s="182">
        <v>14148</v>
      </c>
      <c r="F6" s="183">
        <v>0.7</v>
      </c>
      <c r="G6" s="27">
        <f t="shared" si="0"/>
        <v>9903.6</v>
      </c>
    </row>
    <row r="7" spans="1:9" s="9" customFormat="1" ht="45" x14ac:dyDescent="0.25">
      <c r="A7" s="43" t="s">
        <v>45</v>
      </c>
      <c r="B7" s="91" t="s">
        <v>20</v>
      </c>
      <c r="C7" s="103" t="s">
        <v>1547</v>
      </c>
      <c r="D7" s="48" t="s">
        <v>9</v>
      </c>
      <c r="E7" s="84">
        <v>1365</v>
      </c>
      <c r="F7" s="149">
        <v>0.94</v>
      </c>
      <c r="G7" s="28">
        <f t="shared" si="0"/>
        <v>1283.0999999999999</v>
      </c>
    </row>
    <row r="8" spans="1:9" s="9" customFormat="1" ht="30" x14ac:dyDescent="0.25">
      <c r="A8" s="43" t="s">
        <v>45</v>
      </c>
      <c r="B8" s="91" t="s">
        <v>21</v>
      </c>
      <c r="C8" s="103" t="s">
        <v>1548</v>
      </c>
      <c r="D8" s="48" t="s">
        <v>9</v>
      </c>
      <c r="E8" s="84">
        <v>12783</v>
      </c>
      <c r="F8" s="149">
        <v>2.5</v>
      </c>
      <c r="G8" s="28">
        <f t="shared" si="0"/>
        <v>31957.5</v>
      </c>
    </row>
    <row r="9" spans="1:9" s="9" customFormat="1" ht="30" x14ac:dyDescent="0.25">
      <c r="A9" s="43" t="s">
        <v>45</v>
      </c>
      <c r="B9" s="91" t="s">
        <v>22</v>
      </c>
      <c r="C9" s="103" t="s">
        <v>275</v>
      </c>
      <c r="D9" s="48" t="s">
        <v>9</v>
      </c>
      <c r="E9" s="84">
        <v>1227</v>
      </c>
      <c r="F9" s="149">
        <v>5.51</v>
      </c>
      <c r="G9" s="28">
        <f t="shared" si="0"/>
        <v>6760.77</v>
      </c>
    </row>
    <row r="10" spans="1:9" s="9" customFormat="1" ht="33" customHeight="1" x14ac:dyDescent="0.25">
      <c r="A10" s="43" t="s">
        <v>45</v>
      </c>
      <c r="B10" s="91" t="s">
        <v>23</v>
      </c>
      <c r="C10" s="103" t="s">
        <v>1483</v>
      </c>
      <c r="D10" s="48" t="s">
        <v>9</v>
      </c>
      <c r="E10" s="84">
        <v>1919</v>
      </c>
      <c r="F10" s="149">
        <v>0.94</v>
      </c>
      <c r="G10" s="28">
        <f t="shared" si="0"/>
        <v>1803.86</v>
      </c>
    </row>
    <row r="11" spans="1:9" s="9" customFormat="1" ht="45" x14ac:dyDescent="0.25">
      <c r="A11" s="43" t="s">
        <v>45</v>
      </c>
      <c r="B11" s="91" t="s">
        <v>24</v>
      </c>
      <c r="C11" s="103" t="s">
        <v>276</v>
      </c>
      <c r="D11" s="48" t="s">
        <v>9</v>
      </c>
      <c r="E11" s="84">
        <v>1919</v>
      </c>
      <c r="F11" s="149">
        <v>4.4000000000000004</v>
      </c>
      <c r="G11" s="28">
        <f t="shared" si="0"/>
        <v>8443.6</v>
      </c>
    </row>
    <row r="12" spans="1:9" s="9" customFormat="1" ht="45" x14ac:dyDescent="0.25">
      <c r="A12" s="43" t="s">
        <v>45</v>
      </c>
      <c r="B12" s="91" t="s">
        <v>25</v>
      </c>
      <c r="C12" s="103" t="s">
        <v>273</v>
      </c>
      <c r="D12" s="48" t="s">
        <v>9</v>
      </c>
      <c r="E12" s="84">
        <v>19576</v>
      </c>
      <c r="F12" s="149">
        <v>15.46</v>
      </c>
      <c r="G12" s="28">
        <f t="shared" si="0"/>
        <v>302644.96000000002</v>
      </c>
    </row>
    <row r="13" spans="1:9" s="9" customFormat="1" ht="32.25" customHeight="1" x14ac:dyDescent="0.25">
      <c r="A13" s="43" t="s">
        <v>45</v>
      </c>
      <c r="B13" s="91" t="s">
        <v>26</v>
      </c>
      <c r="C13" s="103" t="s">
        <v>264</v>
      </c>
      <c r="D13" s="48" t="s">
        <v>9</v>
      </c>
      <c r="E13" s="84">
        <v>123</v>
      </c>
      <c r="F13" s="149">
        <v>13.16</v>
      </c>
      <c r="G13" s="28">
        <f t="shared" si="0"/>
        <v>1618.68</v>
      </c>
    </row>
    <row r="14" spans="1:9" s="9" customFormat="1" ht="32.25" customHeight="1" x14ac:dyDescent="0.25">
      <c r="A14" s="43" t="s">
        <v>45</v>
      </c>
      <c r="B14" s="91" t="s">
        <v>27</v>
      </c>
      <c r="C14" s="103" t="s">
        <v>265</v>
      </c>
      <c r="D14" s="48" t="s">
        <v>8</v>
      </c>
      <c r="E14" s="84">
        <v>13163</v>
      </c>
      <c r="F14" s="149">
        <v>0.1</v>
      </c>
      <c r="G14" s="28">
        <f t="shared" si="0"/>
        <v>1316.3</v>
      </c>
    </row>
    <row r="15" spans="1:9" s="9" customFormat="1" ht="32.25" customHeight="1" x14ac:dyDescent="0.25">
      <c r="A15" s="43" t="s">
        <v>45</v>
      </c>
      <c r="B15" s="91" t="s">
        <v>68</v>
      </c>
      <c r="C15" s="103" t="s">
        <v>1486</v>
      </c>
      <c r="D15" s="48" t="s">
        <v>9</v>
      </c>
      <c r="E15" s="84">
        <v>3949</v>
      </c>
      <c r="F15" s="149">
        <v>1.28</v>
      </c>
      <c r="G15" s="28">
        <f t="shared" si="0"/>
        <v>5054.72</v>
      </c>
    </row>
    <row r="16" spans="1:9" s="9" customFormat="1" ht="32.25" customHeight="1" x14ac:dyDescent="0.25">
      <c r="A16" s="43" t="s">
        <v>45</v>
      </c>
      <c r="B16" s="91" t="s">
        <v>69</v>
      </c>
      <c r="C16" s="103" t="s">
        <v>267</v>
      </c>
      <c r="D16" s="48" t="s">
        <v>8</v>
      </c>
      <c r="E16" s="84">
        <v>7294</v>
      </c>
      <c r="F16" s="149">
        <v>0.2</v>
      </c>
      <c r="G16" s="28">
        <f t="shared" si="0"/>
        <v>1458.8</v>
      </c>
    </row>
    <row r="17" spans="1:9" s="9" customFormat="1" ht="32.25" customHeight="1" x14ac:dyDescent="0.25">
      <c r="A17" s="43" t="s">
        <v>45</v>
      </c>
      <c r="B17" s="91" t="s">
        <v>70</v>
      </c>
      <c r="C17" s="103" t="s">
        <v>1549</v>
      </c>
      <c r="D17" s="48" t="s">
        <v>8</v>
      </c>
      <c r="E17" s="84">
        <v>2366</v>
      </c>
      <c r="F17" s="149">
        <v>0.24</v>
      </c>
      <c r="G17" s="28">
        <f t="shared" si="0"/>
        <v>567.84</v>
      </c>
    </row>
    <row r="18" spans="1:9" s="9" customFormat="1" ht="32.25" customHeight="1" x14ac:dyDescent="0.25">
      <c r="A18" s="43" t="s">
        <v>45</v>
      </c>
      <c r="B18" s="91" t="s">
        <v>127</v>
      </c>
      <c r="C18" s="103" t="s">
        <v>278</v>
      </c>
      <c r="D18" s="48" t="s">
        <v>8</v>
      </c>
      <c r="E18" s="84">
        <v>2148</v>
      </c>
      <c r="F18" s="149">
        <v>0.1</v>
      </c>
      <c r="G18" s="28">
        <f t="shared" si="0"/>
        <v>214.8</v>
      </c>
    </row>
    <row r="19" spans="1:9" s="9" customFormat="1" ht="32.25" customHeight="1" x14ac:dyDescent="0.25">
      <c r="A19" s="43" t="s">
        <v>45</v>
      </c>
      <c r="B19" s="91" t="s">
        <v>165</v>
      </c>
      <c r="C19" s="103" t="s">
        <v>268</v>
      </c>
      <c r="D19" s="48" t="s">
        <v>8</v>
      </c>
      <c r="E19" s="84">
        <v>821</v>
      </c>
      <c r="F19" s="149">
        <v>0.21</v>
      </c>
      <c r="G19" s="28">
        <f t="shared" si="0"/>
        <v>172.41</v>
      </c>
    </row>
    <row r="20" spans="1:9" s="9" customFormat="1" ht="32.25" customHeight="1" x14ac:dyDescent="0.25">
      <c r="A20" s="43" t="s">
        <v>45</v>
      </c>
      <c r="B20" s="91" t="s">
        <v>166</v>
      </c>
      <c r="C20" s="103" t="s">
        <v>269</v>
      </c>
      <c r="D20" s="48" t="s">
        <v>8</v>
      </c>
      <c r="E20" s="84">
        <v>1263</v>
      </c>
      <c r="F20" s="149">
        <v>0.24</v>
      </c>
      <c r="G20" s="28">
        <f t="shared" si="0"/>
        <v>303.12</v>
      </c>
    </row>
    <row r="21" spans="1:9" s="9" customFormat="1" ht="45" x14ac:dyDescent="0.25">
      <c r="A21" s="43" t="s">
        <v>45</v>
      </c>
      <c r="B21" s="91" t="s">
        <v>167</v>
      </c>
      <c r="C21" s="103" t="s">
        <v>1487</v>
      </c>
      <c r="D21" s="48" t="s">
        <v>9</v>
      </c>
      <c r="E21" s="84">
        <v>1365</v>
      </c>
      <c r="F21" s="149">
        <v>4.4000000000000004</v>
      </c>
      <c r="G21" s="28">
        <f t="shared" si="0"/>
        <v>6006</v>
      </c>
    </row>
    <row r="22" spans="1:9" s="9" customFormat="1" ht="33" customHeight="1" x14ac:dyDescent="0.25">
      <c r="A22" s="43" t="s">
        <v>45</v>
      </c>
      <c r="B22" s="91" t="s">
        <v>168</v>
      </c>
      <c r="C22" s="103" t="s">
        <v>340</v>
      </c>
      <c r="D22" s="48" t="s">
        <v>8</v>
      </c>
      <c r="E22" s="84">
        <v>12391</v>
      </c>
      <c r="F22" s="149">
        <v>1.49</v>
      </c>
      <c r="G22" s="28">
        <f t="shared" si="0"/>
        <v>18462.59</v>
      </c>
    </row>
    <row r="23" spans="1:9" s="9" customFormat="1" ht="33" customHeight="1" x14ac:dyDescent="0.25">
      <c r="A23" s="43" t="s">
        <v>45</v>
      </c>
      <c r="B23" s="91" t="s">
        <v>169</v>
      </c>
      <c r="C23" s="103" t="s">
        <v>709</v>
      </c>
      <c r="D23" s="48" t="s">
        <v>8</v>
      </c>
      <c r="E23" s="84">
        <v>1263</v>
      </c>
      <c r="F23" s="149">
        <v>1.44</v>
      </c>
      <c r="G23" s="28">
        <f t="shared" si="0"/>
        <v>1818.72</v>
      </c>
    </row>
    <row r="24" spans="1:9" s="9" customFormat="1" x14ac:dyDescent="0.25">
      <c r="A24" s="43" t="s">
        <v>45</v>
      </c>
      <c r="B24" s="91" t="s">
        <v>170</v>
      </c>
      <c r="C24" s="103" t="s">
        <v>272</v>
      </c>
      <c r="D24" s="48" t="s">
        <v>8</v>
      </c>
      <c r="E24" s="84">
        <v>238</v>
      </c>
      <c r="F24" s="149">
        <v>7.91</v>
      </c>
      <c r="G24" s="28">
        <f t="shared" si="0"/>
        <v>1882.58</v>
      </c>
    </row>
    <row r="25" spans="1:9" s="9" customFormat="1" ht="33" customHeight="1" thickBot="1" x14ac:dyDescent="0.3">
      <c r="A25" s="43" t="s">
        <v>45</v>
      </c>
      <c r="B25" s="91" t="s">
        <v>171</v>
      </c>
      <c r="C25" s="103" t="s">
        <v>1376</v>
      </c>
      <c r="D25" s="48" t="s">
        <v>10</v>
      </c>
      <c r="E25" s="84">
        <v>105</v>
      </c>
      <c r="F25" s="149">
        <v>218.22</v>
      </c>
      <c r="G25" s="28">
        <f t="shared" si="0"/>
        <v>22913.1</v>
      </c>
    </row>
    <row r="26" spans="1:9" s="9" customFormat="1" ht="33" customHeight="1" thickBot="1" x14ac:dyDescent="0.3">
      <c r="A26" s="56" t="s">
        <v>45</v>
      </c>
      <c r="B26" s="219" t="s">
        <v>172</v>
      </c>
      <c r="C26" s="104" t="s">
        <v>362</v>
      </c>
      <c r="D26" s="51" t="s">
        <v>8</v>
      </c>
      <c r="E26" s="85">
        <v>2501</v>
      </c>
      <c r="F26" s="150">
        <v>4.49</v>
      </c>
      <c r="G26" s="53">
        <f t="shared" si="0"/>
        <v>11229.49</v>
      </c>
      <c r="H26" s="36" t="s">
        <v>40</v>
      </c>
      <c r="I26" s="70">
        <f>ROUND(SUM(G6:G26),2)</f>
        <v>435816.54</v>
      </c>
    </row>
    <row r="27" spans="1:9" s="9" customFormat="1" ht="30" x14ac:dyDescent="0.25">
      <c r="A27" s="67" t="s">
        <v>1503</v>
      </c>
      <c r="B27" s="64" t="s">
        <v>34</v>
      </c>
      <c r="C27" s="213" t="s">
        <v>364</v>
      </c>
      <c r="D27" s="64" t="s">
        <v>10</v>
      </c>
      <c r="E27" s="65">
        <v>29.5</v>
      </c>
      <c r="F27" s="58">
        <v>320.36</v>
      </c>
      <c r="G27" s="59">
        <f t="shared" si="0"/>
        <v>9450.6200000000008</v>
      </c>
      <c r="H27" s="153"/>
      <c r="I27" s="138"/>
    </row>
    <row r="28" spans="1:9" s="9" customFormat="1" ht="45" x14ac:dyDescent="0.25">
      <c r="A28" s="43" t="s">
        <v>1503</v>
      </c>
      <c r="B28" s="22" t="s">
        <v>35</v>
      </c>
      <c r="C28" s="2" t="s">
        <v>353</v>
      </c>
      <c r="D28" s="22" t="s">
        <v>9</v>
      </c>
      <c r="E28" s="65">
        <v>453.6</v>
      </c>
      <c r="F28" s="76">
        <v>2.35</v>
      </c>
      <c r="G28" s="28">
        <f t="shared" si="0"/>
        <v>1065.96</v>
      </c>
      <c r="H28" s="153"/>
      <c r="I28" s="138"/>
    </row>
    <row r="29" spans="1:9" s="9" customFormat="1" ht="33" customHeight="1" x14ac:dyDescent="0.25">
      <c r="A29" s="43" t="s">
        <v>1503</v>
      </c>
      <c r="B29" s="22" t="s">
        <v>36</v>
      </c>
      <c r="C29" s="2" t="s">
        <v>289</v>
      </c>
      <c r="D29" s="22" t="s">
        <v>8</v>
      </c>
      <c r="E29" s="65">
        <v>53.5</v>
      </c>
      <c r="F29" s="76">
        <v>0.54</v>
      </c>
      <c r="G29" s="28">
        <f t="shared" si="0"/>
        <v>28.89</v>
      </c>
      <c r="H29" s="153"/>
      <c r="I29" s="138"/>
    </row>
    <row r="30" spans="1:9" s="9" customFormat="1" ht="33" customHeight="1" x14ac:dyDescent="0.25">
      <c r="A30" s="43" t="s">
        <v>1503</v>
      </c>
      <c r="B30" s="22" t="s">
        <v>37</v>
      </c>
      <c r="C30" s="2" t="s">
        <v>290</v>
      </c>
      <c r="D30" s="22" t="s">
        <v>9</v>
      </c>
      <c r="E30" s="65">
        <v>23.3</v>
      </c>
      <c r="F30" s="76">
        <v>34.880000000000003</v>
      </c>
      <c r="G30" s="28">
        <f t="shared" si="0"/>
        <v>812.7</v>
      </c>
      <c r="H30" s="153"/>
      <c r="I30" s="138"/>
    </row>
    <row r="31" spans="1:9" s="9" customFormat="1" ht="33" customHeight="1" x14ac:dyDescent="0.25">
      <c r="A31" s="43" t="s">
        <v>1503</v>
      </c>
      <c r="B31" s="22" t="s">
        <v>82</v>
      </c>
      <c r="C31" s="2" t="s">
        <v>291</v>
      </c>
      <c r="D31" s="22" t="s">
        <v>8</v>
      </c>
      <c r="E31" s="65">
        <v>304.8</v>
      </c>
      <c r="F31" s="76">
        <v>1.26</v>
      </c>
      <c r="G31" s="28">
        <f t="shared" si="0"/>
        <v>384.05</v>
      </c>
      <c r="H31" s="153"/>
      <c r="I31" s="138"/>
    </row>
    <row r="32" spans="1:9" s="9" customFormat="1" ht="33" customHeight="1" x14ac:dyDescent="0.25">
      <c r="A32" s="43" t="s">
        <v>1503</v>
      </c>
      <c r="B32" s="22" t="s">
        <v>105</v>
      </c>
      <c r="C32" s="2" t="s">
        <v>277</v>
      </c>
      <c r="D32" s="22" t="s">
        <v>8</v>
      </c>
      <c r="E32" s="65">
        <v>15.6</v>
      </c>
      <c r="F32" s="76">
        <v>8.6199999999999992</v>
      </c>
      <c r="G32" s="28">
        <f t="shared" si="0"/>
        <v>134.47</v>
      </c>
      <c r="H32" s="153"/>
      <c r="I32" s="138"/>
    </row>
    <row r="33" spans="1:9" s="9" customFormat="1" ht="33" customHeight="1" x14ac:dyDescent="0.25">
      <c r="A33" s="43" t="s">
        <v>1503</v>
      </c>
      <c r="B33" s="22" t="s">
        <v>106</v>
      </c>
      <c r="C33" s="2" t="s">
        <v>363</v>
      </c>
      <c r="D33" s="22" t="s">
        <v>8</v>
      </c>
      <c r="E33" s="65">
        <v>117.5</v>
      </c>
      <c r="F33" s="76">
        <v>87.46</v>
      </c>
      <c r="G33" s="28">
        <f t="shared" si="0"/>
        <v>10276.549999999999</v>
      </c>
      <c r="H33" s="153"/>
      <c r="I33" s="138"/>
    </row>
    <row r="34" spans="1:9" s="9" customFormat="1" ht="33" customHeight="1" x14ac:dyDescent="0.25">
      <c r="A34" s="43" t="s">
        <v>1503</v>
      </c>
      <c r="B34" s="22" t="s">
        <v>107</v>
      </c>
      <c r="C34" s="2" t="s">
        <v>293</v>
      </c>
      <c r="D34" s="22" t="s">
        <v>9</v>
      </c>
      <c r="E34" s="65">
        <v>2.2999999999999998</v>
      </c>
      <c r="F34" s="76">
        <v>113.64</v>
      </c>
      <c r="G34" s="28">
        <f t="shared" si="0"/>
        <v>261.37</v>
      </c>
      <c r="H34" s="153"/>
      <c r="I34" s="138"/>
    </row>
    <row r="35" spans="1:9" s="9" customFormat="1" ht="33" customHeight="1" x14ac:dyDescent="0.25">
      <c r="A35" s="43" t="s">
        <v>1503</v>
      </c>
      <c r="B35" s="22" t="s">
        <v>108</v>
      </c>
      <c r="C35" s="2" t="s">
        <v>294</v>
      </c>
      <c r="D35" s="22" t="s">
        <v>18</v>
      </c>
      <c r="E35" s="65">
        <v>3</v>
      </c>
      <c r="F35" s="76">
        <v>528.66999999999996</v>
      </c>
      <c r="G35" s="28">
        <f t="shared" si="0"/>
        <v>1586.01</v>
      </c>
      <c r="H35" s="153"/>
      <c r="I35" s="138"/>
    </row>
    <row r="36" spans="1:9" s="9" customFormat="1" ht="33" customHeight="1" x14ac:dyDescent="0.25">
      <c r="A36" s="43" t="s">
        <v>1503</v>
      </c>
      <c r="B36" s="22" t="s">
        <v>109</v>
      </c>
      <c r="C36" s="2" t="s">
        <v>295</v>
      </c>
      <c r="D36" s="22" t="s">
        <v>8</v>
      </c>
      <c r="E36" s="65">
        <v>9</v>
      </c>
      <c r="F36" s="76">
        <v>1.26</v>
      </c>
      <c r="G36" s="28">
        <f t="shared" si="0"/>
        <v>11.34</v>
      </c>
      <c r="H36" s="153"/>
      <c r="I36" s="138"/>
    </row>
    <row r="37" spans="1:9" s="9" customFormat="1" ht="33" customHeight="1" thickBot="1" x14ac:dyDescent="0.3">
      <c r="A37" s="43" t="s">
        <v>1503</v>
      </c>
      <c r="B37" s="22" t="s">
        <v>110</v>
      </c>
      <c r="C37" s="2" t="s">
        <v>296</v>
      </c>
      <c r="D37" s="22" t="s">
        <v>9</v>
      </c>
      <c r="E37" s="65">
        <v>83.9</v>
      </c>
      <c r="F37" s="76">
        <v>25.42</v>
      </c>
      <c r="G37" s="28">
        <f t="shared" si="0"/>
        <v>2132.7399999999998</v>
      </c>
      <c r="H37" s="153"/>
      <c r="I37" s="138"/>
    </row>
    <row r="38" spans="1:9" s="9" customFormat="1" ht="45.75" thickBot="1" x14ac:dyDescent="0.3">
      <c r="A38" s="56" t="s">
        <v>1503</v>
      </c>
      <c r="B38" s="51" t="s">
        <v>111</v>
      </c>
      <c r="C38" s="50" t="s">
        <v>352</v>
      </c>
      <c r="D38" s="51" t="s">
        <v>9</v>
      </c>
      <c r="E38" s="52">
        <v>346.4</v>
      </c>
      <c r="F38" s="139">
        <v>16.87</v>
      </c>
      <c r="G38" s="53">
        <f t="shared" si="0"/>
        <v>5843.77</v>
      </c>
      <c r="H38" s="36" t="s">
        <v>41</v>
      </c>
      <c r="I38" s="70">
        <f>ROUND(SUM(G27:G38),2)</f>
        <v>31988.47</v>
      </c>
    </row>
    <row r="39" spans="1:9" s="9" customFormat="1" ht="33" customHeight="1" x14ac:dyDescent="0.25">
      <c r="A39" s="101" t="s">
        <v>388</v>
      </c>
      <c r="B39" s="123" t="s">
        <v>71</v>
      </c>
      <c r="C39" s="63" t="s">
        <v>1550</v>
      </c>
      <c r="D39" s="64" t="s">
        <v>8</v>
      </c>
      <c r="E39" s="83">
        <v>13163</v>
      </c>
      <c r="F39" s="76">
        <v>0</v>
      </c>
      <c r="G39" s="59">
        <f t="shared" si="0"/>
        <v>0</v>
      </c>
      <c r="H39" s="434" t="s">
        <v>318</v>
      </c>
    </row>
    <row r="40" spans="1:9" s="9" customFormat="1" ht="33" customHeight="1" x14ac:dyDescent="0.25">
      <c r="A40" s="67" t="s">
        <v>388</v>
      </c>
      <c r="B40" s="41" t="s">
        <v>72</v>
      </c>
      <c r="C40" s="2" t="s">
        <v>1551</v>
      </c>
      <c r="D40" s="22" t="s">
        <v>9</v>
      </c>
      <c r="E40" s="84">
        <v>4479</v>
      </c>
      <c r="F40" s="77">
        <v>0</v>
      </c>
      <c r="G40" s="28">
        <f t="shared" si="0"/>
        <v>0</v>
      </c>
      <c r="H40" s="435"/>
    </row>
    <row r="41" spans="1:9" s="9" customFormat="1" ht="33" customHeight="1" x14ac:dyDescent="0.25">
      <c r="A41" s="67" t="s">
        <v>388</v>
      </c>
      <c r="B41" s="41" t="s">
        <v>73</v>
      </c>
      <c r="C41" s="2" t="s">
        <v>1552</v>
      </c>
      <c r="D41" s="22" t="s">
        <v>8</v>
      </c>
      <c r="E41" s="84">
        <v>8250</v>
      </c>
      <c r="F41" s="77">
        <v>0</v>
      </c>
      <c r="G41" s="28">
        <f t="shared" si="0"/>
        <v>0</v>
      </c>
      <c r="H41" s="435"/>
    </row>
    <row r="42" spans="1:9" s="9" customFormat="1" ht="33" customHeight="1" x14ac:dyDescent="0.25">
      <c r="A42" s="67" t="s">
        <v>388</v>
      </c>
      <c r="B42" s="41" t="s">
        <v>74</v>
      </c>
      <c r="C42" s="2" t="s">
        <v>1506</v>
      </c>
      <c r="D42" s="22" t="s">
        <v>9</v>
      </c>
      <c r="E42" s="84">
        <v>601</v>
      </c>
      <c r="F42" s="77">
        <v>0</v>
      </c>
      <c r="G42" s="28">
        <f t="shared" si="0"/>
        <v>0</v>
      </c>
      <c r="H42" s="435"/>
    </row>
    <row r="43" spans="1:9" s="9" customFormat="1" ht="33" customHeight="1" x14ac:dyDescent="0.25">
      <c r="A43" s="67" t="s">
        <v>388</v>
      </c>
      <c r="B43" s="41" t="s">
        <v>75</v>
      </c>
      <c r="C43" s="2" t="s">
        <v>1553</v>
      </c>
      <c r="D43" s="22" t="s">
        <v>8</v>
      </c>
      <c r="E43" s="84">
        <v>8230</v>
      </c>
      <c r="F43" s="77">
        <v>0</v>
      </c>
      <c r="G43" s="28">
        <f t="shared" si="0"/>
        <v>0</v>
      </c>
      <c r="H43" s="435"/>
    </row>
    <row r="44" spans="1:9" s="9" customFormat="1" ht="33" customHeight="1" x14ac:dyDescent="0.25">
      <c r="A44" s="67" t="s">
        <v>388</v>
      </c>
      <c r="B44" s="41" t="s">
        <v>76</v>
      </c>
      <c r="C44" s="2" t="s">
        <v>1511</v>
      </c>
      <c r="D44" s="22" t="s">
        <v>10</v>
      </c>
      <c r="E44" s="84">
        <v>1132</v>
      </c>
      <c r="F44" s="77">
        <v>0</v>
      </c>
      <c r="G44" s="28">
        <f t="shared" si="0"/>
        <v>0</v>
      </c>
      <c r="H44" s="435"/>
    </row>
    <row r="45" spans="1:9" s="9" customFormat="1" ht="33" customHeight="1" x14ac:dyDescent="0.25">
      <c r="A45" s="67" t="s">
        <v>388</v>
      </c>
      <c r="B45" s="41" t="s">
        <v>77</v>
      </c>
      <c r="C45" s="2" t="s">
        <v>304</v>
      </c>
      <c r="D45" s="22" t="s">
        <v>8</v>
      </c>
      <c r="E45" s="84">
        <v>8161</v>
      </c>
      <c r="F45" s="77">
        <v>0</v>
      </c>
      <c r="G45" s="28">
        <f t="shared" si="0"/>
        <v>0</v>
      </c>
      <c r="H45" s="435"/>
    </row>
    <row r="46" spans="1:9" s="9" customFormat="1" ht="33" customHeight="1" x14ac:dyDescent="0.25">
      <c r="A46" s="67" t="s">
        <v>388</v>
      </c>
      <c r="B46" s="41" t="s">
        <v>122</v>
      </c>
      <c r="C46" s="2" t="s">
        <v>305</v>
      </c>
      <c r="D46" s="22" t="s">
        <v>10</v>
      </c>
      <c r="E46" s="84">
        <v>626</v>
      </c>
      <c r="F46" s="77">
        <v>0</v>
      </c>
      <c r="G46" s="28">
        <f t="shared" si="0"/>
        <v>0</v>
      </c>
      <c r="H46" s="435"/>
    </row>
    <row r="47" spans="1:9" s="9" customFormat="1" ht="33" customHeight="1" thickBot="1" x14ac:dyDescent="0.3">
      <c r="A47" s="56" t="s">
        <v>388</v>
      </c>
      <c r="B47" s="57" t="s">
        <v>123</v>
      </c>
      <c r="C47" s="50" t="s">
        <v>1554</v>
      </c>
      <c r="D47" s="51" t="s">
        <v>8</v>
      </c>
      <c r="E47" s="85">
        <v>2318</v>
      </c>
      <c r="F47" s="139">
        <v>0</v>
      </c>
      <c r="G47" s="53">
        <f t="shared" si="0"/>
        <v>0</v>
      </c>
      <c r="H47" s="435"/>
    </row>
    <row r="48" spans="1:9" s="9" customFormat="1" ht="33" customHeight="1" x14ac:dyDescent="0.25">
      <c r="A48" s="232" t="s">
        <v>1504</v>
      </c>
      <c r="B48" s="123" t="s">
        <v>71</v>
      </c>
      <c r="C48" s="24" t="s">
        <v>1550</v>
      </c>
      <c r="D48" s="25" t="s">
        <v>8</v>
      </c>
      <c r="E48" s="182">
        <v>13163</v>
      </c>
      <c r="F48" s="132">
        <v>4.3899999999999997</v>
      </c>
      <c r="G48" s="27">
        <f t="shared" si="0"/>
        <v>57785.57</v>
      </c>
      <c r="H48" s="435"/>
    </row>
    <row r="49" spans="1:9" s="9" customFormat="1" ht="33" customHeight="1" x14ac:dyDescent="0.25">
      <c r="A49" s="67" t="s">
        <v>1504</v>
      </c>
      <c r="B49" s="41" t="s">
        <v>72</v>
      </c>
      <c r="C49" s="2" t="s">
        <v>1555</v>
      </c>
      <c r="D49" s="22" t="s">
        <v>9</v>
      </c>
      <c r="E49" s="84">
        <v>5151</v>
      </c>
      <c r="F49" s="133">
        <v>24.8</v>
      </c>
      <c r="G49" s="28">
        <f t="shared" si="0"/>
        <v>127744.8</v>
      </c>
      <c r="H49" s="435"/>
    </row>
    <row r="50" spans="1:9" s="9" customFormat="1" ht="33" customHeight="1" x14ac:dyDescent="0.25">
      <c r="A50" s="67" t="s">
        <v>1504</v>
      </c>
      <c r="B50" s="41" t="s">
        <v>73</v>
      </c>
      <c r="C50" s="2" t="s">
        <v>1556</v>
      </c>
      <c r="D50" s="22" t="s">
        <v>8</v>
      </c>
      <c r="E50" s="84">
        <v>8250</v>
      </c>
      <c r="F50" s="133">
        <v>15.26</v>
      </c>
      <c r="G50" s="28">
        <f t="shared" si="0"/>
        <v>125895</v>
      </c>
      <c r="H50" s="435"/>
    </row>
    <row r="51" spans="1:9" s="9" customFormat="1" ht="33" customHeight="1" x14ac:dyDescent="0.25">
      <c r="A51" s="67" t="s">
        <v>1504</v>
      </c>
      <c r="B51" s="41" t="s">
        <v>74</v>
      </c>
      <c r="C51" s="2" t="s">
        <v>1506</v>
      </c>
      <c r="D51" s="22" t="s">
        <v>9</v>
      </c>
      <c r="E51" s="84">
        <v>481</v>
      </c>
      <c r="F51" s="133">
        <v>74.47</v>
      </c>
      <c r="G51" s="28">
        <f t="shared" si="0"/>
        <v>35820.07</v>
      </c>
      <c r="H51" s="435"/>
    </row>
    <row r="52" spans="1:9" s="9" customFormat="1" ht="33" customHeight="1" x14ac:dyDescent="0.25">
      <c r="A52" s="67" t="s">
        <v>1504</v>
      </c>
      <c r="B52" s="41" t="s">
        <v>75</v>
      </c>
      <c r="C52" s="2" t="s">
        <v>1553</v>
      </c>
      <c r="D52" s="22" t="s">
        <v>8</v>
      </c>
      <c r="E52" s="84">
        <v>8230</v>
      </c>
      <c r="F52" s="133">
        <v>16.29</v>
      </c>
      <c r="G52" s="28">
        <f t="shared" si="0"/>
        <v>134066.70000000001</v>
      </c>
      <c r="H52" s="435"/>
    </row>
    <row r="53" spans="1:9" s="9" customFormat="1" ht="33" customHeight="1" x14ac:dyDescent="0.25">
      <c r="A53" s="67" t="s">
        <v>1504</v>
      </c>
      <c r="B53" s="41" t="s">
        <v>76</v>
      </c>
      <c r="C53" s="2" t="s">
        <v>1511</v>
      </c>
      <c r="D53" s="22" t="s">
        <v>10</v>
      </c>
      <c r="E53" s="84">
        <v>1132</v>
      </c>
      <c r="F53" s="133">
        <v>0.42</v>
      </c>
      <c r="G53" s="28">
        <f t="shared" si="0"/>
        <v>475.44</v>
      </c>
      <c r="H53" s="435"/>
    </row>
    <row r="54" spans="1:9" s="9" customFormat="1" ht="33" customHeight="1" x14ac:dyDescent="0.25">
      <c r="A54" s="67" t="s">
        <v>1504</v>
      </c>
      <c r="B54" s="41" t="s">
        <v>77</v>
      </c>
      <c r="C54" s="2" t="s">
        <v>304</v>
      </c>
      <c r="D54" s="22" t="s">
        <v>8</v>
      </c>
      <c r="E54" s="84">
        <v>8161</v>
      </c>
      <c r="F54" s="133">
        <v>0.22</v>
      </c>
      <c r="G54" s="28">
        <f t="shared" si="0"/>
        <v>1795.42</v>
      </c>
      <c r="H54" s="435"/>
    </row>
    <row r="55" spans="1:9" s="9" customFormat="1" ht="33" customHeight="1" thickBot="1" x14ac:dyDescent="0.3">
      <c r="A55" s="67" t="s">
        <v>1504</v>
      </c>
      <c r="B55" s="41" t="s">
        <v>122</v>
      </c>
      <c r="C55" s="2" t="s">
        <v>305</v>
      </c>
      <c r="D55" s="22" t="s">
        <v>10</v>
      </c>
      <c r="E55" s="84">
        <v>626</v>
      </c>
      <c r="F55" s="133">
        <v>1.25</v>
      </c>
      <c r="G55" s="28">
        <f t="shared" si="0"/>
        <v>782.5</v>
      </c>
      <c r="H55" s="435"/>
    </row>
    <row r="56" spans="1:9" s="9" customFormat="1" ht="30.75" thickBot="1" x14ac:dyDescent="0.3">
      <c r="A56" s="56" t="s">
        <v>1504</v>
      </c>
      <c r="B56" s="57" t="s">
        <v>123</v>
      </c>
      <c r="C56" s="50" t="s">
        <v>1554</v>
      </c>
      <c r="D56" s="51" t="s">
        <v>8</v>
      </c>
      <c r="E56" s="85">
        <v>2318</v>
      </c>
      <c r="F56" s="87">
        <v>4.3499999999999996</v>
      </c>
      <c r="G56" s="53">
        <f t="shared" ref="G56" si="1">ROUND((E56*F56),2)</f>
        <v>10083.299999999999</v>
      </c>
      <c r="H56" s="36" t="s">
        <v>78</v>
      </c>
      <c r="I56" s="72">
        <f>ROUND(SUM(G39:G56),2)</f>
        <v>494448.8</v>
      </c>
    </row>
    <row r="57" spans="1:9" ht="45" x14ac:dyDescent="0.25">
      <c r="A57" s="42" t="s">
        <v>1557</v>
      </c>
      <c r="B57" s="202" t="s">
        <v>28</v>
      </c>
      <c r="C57" s="24" t="s">
        <v>1516</v>
      </c>
      <c r="D57" s="25" t="s">
        <v>9</v>
      </c>
      <c r="E57" s="182">
        <v>359</v>
      </c>
      <c r="F57" s="136">
        <v>5.51</v>
      </c>
      <c r="G57" s="27">
        <f t="shared" si="0"/>
        <v>1978.09</v>
      </c>
      <c r="H57" s="9"/>
      <c r="I57" s="9"/>
    </row>
    <row r="58" spans="1:9" x14ac:dyDescent="0.25">
      <c r="A58" s="67" t="s">
        <v>1557</v>
      </c>
      <c r="B58" s="22" t="s">
        <v>29</v>
      </c>
      <c r="C58" s="2" t="s">
        <v>346</v>
      </c>
      <c r="D58" s="64" t="s">
        <v>8</v>
      </c>
      <c r="E58" s="84">
        <v>835</v>
      </c>
      <c r="F58" s="77">
        <v>0.2</v>
      </c>
      <c r="G58" s="28">
        <f t="shared" si="0"/>
        <v>167</v>
      </c>
      <c r="H58" s="9"/>
      <c r="I58" s="9"/>
    </row>
    <row r="59" spans="1:9" ht="75" x14ac:dyDescent="0.25">
      <c r="A59" s="67" t="s">
        <v>1557</v>
      </c>
      <c r="B59" s="22" t="s">
        <v>30</v>
      </c>
      <c r="C59" s="2" t="s">
        <v>1558</v>
      </c>
      <c r="D59" s="64" t="s">
        <v>7</v>
      </c>
      <c r="E59" s="84">
        <v>1</v>
      </c>
      <c r="F59" s="77">
        <v>4139.38</v>
      </c>
      <c r="G59" s="28">
        <f t="shared" si="0"/>
        <v>4139.38</v>
      </c>
      <c r="H59" s="9"/>
      <c r="I59" s="9"/>
    </row>
    <row r="60" spans="1:9" ht="75" x14ac:dyDescent="0.25">
      <c r="A60" s="67" t="s">
        <v>1557</v>
      </c>
      <c r="B60" s="22" t="s">
        <v>31</v>
      </c>
      <c r="C60" s="2" t="s">
        <v>1573</v>
      </c>
      <c r="D60" s="64" t="s">
        <v>7</v>
      </c>
      <c r="E60" s="84">
        <v>1</v>
      </c>
      <c r="F60" s="77">
        <v>8079.83</v>
      </c>
      <c r="G60" s="28">
        <f t="shared" ref="G60:G68" si="2">ROUND((E60*F60),2)</f>
        <v>8079.83</v>
      </c>
      <c r="H60" s="9"/>
      <c r="I60" s="9"/>
    </row>
    <row r="61" spans="1:9" ht="75" x14ac:dyDescent="0.25">
      <c r="A61" s="67" t="s">
        <v>1557</v>
      </c>
      <c r="B61" s="22" t="s">
        <v>32</v>
      </c>
      <c r="C61" s="2" t="s">
        <v>1574</v>
      </c>
      <c r="D61" s="64" t="s">
        <v>7</v>
      </c>
      <c r="E61" s="84">
        <v>1</v>
      </c>
      <c r="F61" s="77">
        <v>8187.29</v>
      </c>
      <c r="G61" s="28">
        <f t="shared" si="2"/>
        <v>8187.29</v>
      </c>
      <c r="H61" s="9"/>
      <c r="I61" s="9"/>
    </row>
    <row r="62" spans="1:9" x14ac:dyDescent="0.25">
      <c r="A62" s="67" t="s">
        <v>1557</v>
      </c>
      <c r="B62" s="22" t="s">
        <v>33</v>
      </c>
      <c r="C62" s="2" t="s">
        <v>1523</v>
      </c>
      <c r="D62" s="64" t="s">
        <v>18</v>
      </c>
      <c r="E62" s="83">
        <v>10</v>
      </c>
      <c r="F62" s="77">
        <v>76.33</v>
      </c>
      <c r="G62" s="28">
        <f t="shared" si="2"/>
        <v>763.3</v>
      </c>
      <c r="H62" s="9"/>
      <c r="I62" s="9"/>
    </row>
    <row r="63" spans="1:9" x14ac:dyDescent="0.25">
      <c r="A63" s="67" t="s">
        <v>1557</v>
      </c>
      <c r="B63" s="22" t="s">
        <v>47</v>
      </c>
      <c r="C63" s="2" t="s">
        <v>1344</v>
      </c>
      <c r="D63" s="64" t="s">
        <v>10</v>
      </c>
      <c r="E63" s="83">
        <v>83</v>
      </c>
      <c r="F63" s="77">
        <v>0.42</v>
      </c>
      <c r="G63" s="28">
        <f t="shared" si="2"/>
        <v>34.86</v>
      </c>
      <c r="H63" s="9"/>
      <c r="I63" s="9"/>
    </row>
    <row r="64" spans="1:9" ht="30" x14ac:dyDescent="0.25">
      <c r="A64" s="67" t="s">
        <v>1557</v>
      </c>
      <c r="B64" s="22" t="s">
        <v>48</v>
      </c>
      <c r="C64" s="2" t="s">
        <v>1345</v>
      </c>
      <c r="D64" s="64" t="s">
        <v>8</v>
      </c>
      <c r="E64" s="83">
        <v>444</v>
      </c>
      <c r="F64" s="77">
        <v>15.37</v>
      </c>
      <c r="G64" s="28">
        <f t="shared" si="2"/>
        <v>6824.28</v>
      </c>
      <c r="H64" s="9"/>
      <c r="I64" s="9"/>
    </row>
    <row r="65" spans="1:9" ht="30" x14ac:dyDescent="0.25">
      <c r="A65" s="67" t="s">
        <v>1557</v>
      </c>
      <c r="B65" s="22" t="s">
        <v>58</v>
      </c>
      <c r="C65" s="2" t="s">
        <v>1560</v>
      </c>
      <c r="D65" s="64" t="s">
        <v>8</v>
      </c>
      <c r="E65" s="83">
        <v>17</v>
      </c>
      <c r="F65" s="77">
        <v>19.12</v>
      </c>
      <c r="G65" s="28">
        <f t="shared" si="2"/>
        <v>325.04000000000002</v>
      </c>
      <c r="H65" s="9"/>
      <c r="I65" s="9"/>
    </row>
    <row r="66" spans="1:9" ht="30" x14ac:dyDescent="0.25">
      <c r="A66" s="67" t="s">
        <v>1557</v>
      </c>
      <c r="B66" s="22" t="s">
        <v>64</v>
      </c>
      <c r="C66" s="2" t="s">
        <v>344</v>
      </c>
      <c r="D66" s="64" t="s">
        <v>8</v>
      </c>
      <c r="E66" s="83">
        <v>183</v>
      </c>
      <c r="F66" s="77">
        <v>0.87</v>
      </c>
      <c r="G66" s="28">
        <f t="shared" si="2"/>
        <v>159.21</v>
      </c>
      <c r="H66" s="9"/>
      <c r="I66" s="9"/>
    </row>
    <row r="67" spans="1:9" ht="15.75" thickBot="1" x14ac:dyDescent="0.3">
      <c r="A67" s="67" t="s">
        <v>1557</v>
      </c>
      <c r="B67" s="22" t="s">
        <v>65</v>
      </c>
      <c r="C67" s="2" t="s">
        <v>345</v>
      </c>
      <c r="D67" s="64" t="s">
        <v>8</v>
      </c>
      <c r="E67" s="83">
        <v>65</v>
      </c>
      <c r="F67" s="77">
        <v>3.7</v>
      </c>
      <c r="G67" s="28">
        <f t="shared" si="2"/>
        <v>240.5</v>
      </c>
      <c r="H67" s="9"/>
      <c r="I67" s="9"/>
    </row>
    <row r="68" spans="1:9" ht="30.75" thickBot="1" x14ac:dyDescent="0.3">
      <c r="A68" s="67" t="s">
        <v>1557</v>
      </c>
      <c r="B68" s="22" t="s">
        <v>66</v>
      </c>
      <c r="C68" s="2" t="s">
        <v>1527</v>
      </c>
      <c r="D68" s="64" t="s">
        <v>8</v>
      </c>
      <c r="E68" s="83">
        <v>18</v>
      </c>
      <c r="F68" s="77">
        <v>6.99</v>
      </c>
      <c r="G68" s="28">
        <f t="shared" si="2"/>
        <v>125.82</v>
      </c>
      <c r="H68" s="169" t="s">
        <v>42</v>
      </c>
      <c r="I68" s="72">
        <f>ROUND(SUM(G57:G68),2)</f>
        <v>31024.6</v>
      </c>
    </row>
    <row r="69" spans="1:9" ht="30" x14ac:dyDescent="0.25">
      <c r="A69" s="42" t="s">
        <v>1561</v>
      </c>
      <c r="B69" s="25" t="s">
        <v>11</v>
      </c>
      <c r="C69" s="24" t="s">
        <v>321</v>
      </c>
      <c r="D69" s="25" t="s">
        <v>18</v>
      </c>
      <c r="E69" s="46">
        <v>26</v>
      </c>
      <c r="F69" s="136">
        <v>112.37</v>
      </c>
      <c r="G69" s="27">
        <f t="shared" ref="G69:G76" si="3">ROUND((E69*F69),2)</f>
        <v>2921.62</v>
      </c>
      <c r="H69" s="9"/>
      <c r="I69" s="9"/>
    </row>
    <row r="70" spans="1:9" ht="30" x14ac:dyDescent="0.25">
      <c r="A70" s="43" t="s">
        <v>1561</v>
      </c>
      <c r="B70" s="22" t="s">
        <v>83</v>
      </c>
      <c r="C70" s="2" t="s">
        <v>1622</v>
      </c>
      <c r="D70" s="22" t="s">
        <v>18</v>
      </c>
      <c r="E70" s="19">
        <v>1</v>
      </c>
      <c r="F70" s="77">
        <v>354.32</v>
      </c>
      <c r="G70" s="28">
        <f t="shared" si="3"/>
        <v>354.32</v>
      </c>
      <c r="H70" s="9"/>
      <c r="I70" s="9"/>
    </row>
    <row r="71" spans="1:9" ht="30" x14ac:dyDescent="0.25">
      <c r="A71" s="43" t="s">
        <v>1561</v>
      </c>
      <c r="B71" s="22" t="s">
        <v>84</v>
      </c>
      <c r="C71" s="2" t="s">
        <v>322</v>
      </c>
      <c r="D71" s="22" t="s">
        <v>18</v>
      </c>
      <c r="E71" s="19">
        <v>52</v>
      </c>
      <c r="F71" s="77">
        <v>60.67</v>
      </c>
      <c r="G71" s="28">
        <f t="shared" si="3"/>
        <v>3154.84</v>
      </c>
      <c r="H71" s="9"/>
      <c r="I71" s="9"/>
    </row>
    <row r="72" spans="1:9" ht="30.75" thickBot="1" x14ac:dyDescent="0.3">
      <c r="A72" s="56" t="s">
        <v>1561</v>
      </c>
      <c r="B72" s="51" t="s">
        <v>85</v>
      </c>
      <c r="C72" s="50" t="s">
        <v>354</v>
      </c>
      <c r="D72" s="51" t="s">
        <v>18</v>
      </c>
      <c r="E72" s="52">
        <v>1</v>
      </c>
      <c r="F72" s="139">
        <v>297.05</v>
      </c>
      <c r="G72" s="53">
        <f t="shared" si="3"/>
        <v>297.05</v>
      </c>
      <c r="H72" s="9"/>
      <c r="I72" s="9"/>
    </row>
    <row r="73" spans="1:9" ht="45" x14ac:dyDescent="0.25">
      <c r="A73" s="101" t="s">
        <v>1562</v>
      </c>
      <c r="B73" s="64" t="s">
        <v>86</v>
      </c>
      <c r="C73" s="63" t="s">
        <v>324</v>
      </c>
      <c r="D73" s="64" t="s">
        <v>10</v>
      </c>
      <c r="E73" s="65">
        <v>304</v>
      </c>
      <c r="F73" s="76">
        <v>35.020000000000003</v>
      </c>
      <c r="G73" s="59">
        <f t="shared" si="3"/>
        <v>10646.08</v>
      </c>
      <c r="H73" s="9"/>
      <c r="I73" s="9"/>
    </row>
    <row r="74" spans="1:9" ht="45.75" thickBot="1" x14ac:dyDescent="0.3">
      <c r="A74" s="98" t="s">
        <v>1562</v>
      </c>
      <c r="B74" s="51" t="s">
        <v>87</v>
      </c>
      <c r="C74" s="63" t="s">
        <v>328</v>
      </c>
      <c r="D74" s="64" t="s">
        <v>18</v>
      </c>
      <c r="E74" s="65">
        <v>4</v>
      </c>
      <c r="F74" s="76">
        <v>414.68</v>
      </c>
      <c r="G74" s="59">
        <f t="shared" si="3"/>
        <v>1658.72</v>
      </c>
      <c r="H74" s="9"/>
      <c r="I74" s="9"/>
    </row>
    <row r="75" spans="1:9" ht="30.75" thickBot="1" x14ac:dyDescent="0.3">
      <c r="A75" s="125" t="s">
        <v>1563</v>
      </c>
      <c r="B75" s="61" t="s">
        <v>88</v>
      </c>
      <c r="C75" s="173" t="s">
        <v>331</v>
      </c>
      <c r="D75" s="61" t="s">
        <v>18</v>
      </c>
      <c r="E75" s="174">
        <v>28</v>
      </c>
      <c r="F75" s="145">
        <v>24.21</v>
      </c>
      <c r="G75" s="35">
        <f t="shared" si="3"/>
        <v>677.88</v>
      </c>
      <c r="H75" s="9"/>
      <c r="I75" s="9"/>
    </row>
    <row r="76" spans="1:9" ht="30.75" thickBot="1" x14ac:dyDescent="0.3">
      <c r="A76" s="98" t="s">
        <v>1564</v>
      </c>
      <c r="B76" s="51" t="s">
        <v>89</v>
      </c>
      <c r="C76" s="86" t="s">
        <v>333</v>
      </c>
      <c r="D76" s="51" t="s">
        <v>8</v>
      </c>
      <c r="E76" s="92">
        <v>316</v>
      </c>
      <c r="F76" s="151">
        <v>17</v>
      </c>
      <c r="G76" s="90">
        <f t="shared" si="3"/>
        <v>5372</v>
      </c>
      <c r="H76" s="36" t="s">
        <v>59</v>
      </c>
      <c r="I76" s="70">
        <f>ROUND(SUM(G69:G76),2)</f>
        <v>25082.51</v>
      </c>
    </row>
    <row r="77" spans="1:9" ht="43.5" thickBot="1" x14ac:dyDescent="0.3">
      <c r="A77" s="146"/>
      <c r="B77" s="147"/>
      <c r="C77" s="146"/>
      <c r="D77" s="147"/>
      <c r="E77" s="147"/>
      <c r="F77" s="54" t="s">
        <v>1259</v>
      </c>
      <c r="G77" s="55">
        <f>SUM(G5:G76)</f>
        <v>1019209.6199999998</v>
      </c>
      <c r="H77" s="143"/>
      <c r="I77" s="138"/>
    </row>
  </sheetData>
  <sheetProtection algorithmName="SHA-512" hashValue="teZdo8ENXU0sY+qeqYbIabPRMb8BmNtBgx3Io89bMZzg2KPxS2gGMUb0REL2LCv3HqYJ67mqBfbAkYG8tpMXBA==" saltValue="H/6K+7kEGHY7DhjUI91DaA==" spinCount="100000" sheet="1" objects="1" scenarios="1"/>
  <mergeCells count="3">
    <mergeCell ref="A1:G1"/>
    <mergeCell ref="A3:G3"/>
    <mergeCell ref="H39:H55"/>
  </mergeCells>
  <phoneticPr fontId="10" type="noConversion"/>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7C3CD-86E1-40AC-975B-E02434A66536}">
  <dimension ref="A1:I82"/>
  <sheetViews>
    <sheetView topLeftCell="A67" zoomScale="85" zoomScaleNormal="85" workbookViewId="0">
      <selection activeCell="H86" sqref="H86"/>
    </sheetView>
  </sheetViews>
  <sheetFormatPr defaultColWidth="9.140625" defaultRowHeight="15" x14ac:dyDescent="0.25"/>
  <cols>
    <col min="1" max="1" width="39.7109375" style="23" customWidth="1"/>
    <col min="2" max="2" width="10.5703125" style="10" customWidth="1"/>
    <col min="3" max="3" width="71.7109375" style="11" customWidth="1"/>
    <col min="4" max="4" width="9.140625" style="10"/>
    <col min="5" max="5" width="16.28515625" style="129" customWidth="1"/>
    <col min="6" max="6" width="20.7109375" style="17" customWidth="1"/>
    <col min="7" max="7" width="14.7109375" style="10" customWidth="1"/>
    <col min="8" max="8" width="21.5703125" style="68" customWidth="1"/>
    <col min="9" max="9" width="20.7109375" style="68" customWidth="1"/>
    <col min="10" max="16384" width="9.140625" style="8"/>
  </cols>
  <sheetData>
    <row r="1" spans="1:9" ht="39.950000000000003" customHeight="1" x14ac:dyDescent="0.25">
      <c r="A1" s="427" t="s">
        <v>3728</v>
      </c>
      <c r="B1" s="427"/>
      <c r="C1" s="427"/>
      <c r="D1" s="427"/>
      <c r="E1" s="427"/>
      <c r="F1" s="427"/>
      <c r="G1" s="427"/>
    </row>
    <row r="2" spans="1:9" ht="21.75" customHeight="1" thickBot="1" x14ac:dyDescent="0.3">
      <c r="A2" s="1"/>
      <c r="B2" s="1"/>
      <c r="C2" s="1"/>
      <c r="D2" s="1"/>
      <c r="E2" s="233"/>
      <c r="F2" s="1"/>
      <c r="G2" s="1"/>
    </row>
    <row r="3" spans="1:9" x14ac:dyDescent="0.25">
      <c r="A3" s="428" t="s">
        <v>1071</v>
      </c>
      <c r="B3" s="429"/>
      <c r="C3" s="429"/>
      <c r="D3" s="429"/>
      <c r="E3" s="429"/>
      <c r="F3" s="429"/>
      <c r="G3" s="430"/>
    </row>
    <row r="4" spans="1:9" ht="43.5" thickBot="1" x14ac:dyDescent="0.3">
      <c r="A4" s="29" t="s">
        <v>38</v>
      </c>
      <c r="B4" s="44" t="s">
        <v>0</v>
      </c>
      <c r="C4" s="30" t="s">
        <v>1</v>
      </c>
      <c r="D4" s="30" t="s">
        <v>2</v>
      </c>
      <c r="E4" s="234" t="s">
        <v>3</v>
      </c>
      <c r="F4" s="32" t="s">
        <v>4</v>
      </c>
      <c r="G4" s="69" t="s">
        <v>5</v>
      </c>
      <c r="H4" s="142"/>
      <c r="I4" s="142"/>
    </row>
    <row r="5" spans="1:9" ht="33" customHeight="1" thickBot="1" x14ac:dyDescent="0.3">
      <c r="A5" s="56" t="s">
        <v>6</v>
      </c>
      <c r="B5" s="57" t="s">
        <v>12</v>
      </c>
      <c r="C5" s="50" t="s">
        <v>756</v>
      </c>
      <c r="D5" s="51" t="s">
        <v>128</v>
      </c>
      <c r="E5" s="52">
        <v>0.247</v>
      </c>
      <c r="F5" s="66">
        <v>790.22</v>
      </c>
      <c r="G5" s="53">
        <f t="shared" ref="G5:G61" si="0">ROUND((E5*F5),2)</f>
        <v>195.18</v>
      </c>
      <c r="H5" s="36" t="s">
        <v>39</v>
      </c>
      <c r="I5" s="70">
        <f>ROUND(SUM(G5:G5),2)</f>
        <v>195.18</v>
      </c>
    </row>
    <row r="6" spans="1:9" s="9" customFormat="1" ht="32.25" customHeight="1" x14ac:dyDescent="0.25">
      <c r="A6" s="42" t="s">
        <v>45</v>
      </c>
      <c r="B6" s="179" t="s">
        <v>19</v>
      </c>
      <c r="C6" s="180" t="s">
        <v>359</v>
      </c>
      <c r="D6" s="181" t="s">
        <v>9</v>
      </c>
      <c r="E6" s="182">
        <v>467</v>
      </c>
      <c r="F6" s="218">
        <v>0.7</v>
      </c>
      <c r="G6" s="27">
        <f t="shared" si="0"/>
        <v>326.89999999999998</v>
      </c>
    </row>
    <row r="7" spans="1:9" s="9" customFormat="1" ht="30" x14ac:dyDescent="0.25">
      <c r="A7" s="43" t="s">
        <v>45</v>
      </c>
      <c r="B7" s="91" t="s">
        <v>20</v>
      </c>
      <c r="C7" s="103" t="s">
        <v>358</v>
      </c>
      <c r="D7" s="48" t="s">
        <v>9</v>
      </c>
      <c r="E7" s="84">
        <v>252</v>
      </c>
      <c r="F7" s="149">
        <v>0.94</v>
      </c>
      <c r="G7" s="28">
        <f t="shared" si="0"/>
        <v>236.88</v>
      </c>
    </row>
    <row r="8" spans="1:9" s="9" customFormat="1" ht="33" customHeight="1" x14ac:dyDescent="0.25">
      <c r="A8" s="43" t="s">
        <v>45</v>
      </c>
      <c r="B8" s="91" t="s">
        <v>21</v>
      </c>
      <c r="C8" s="103" t="s">
        <v>356</v>
      </c>
      <c r="D8" s="48" t="s">
        <v>9</v>
      </c>
      <c r="E8" s="84">
        <v>215</v>
      </c>
      <c r="F8" s="149">
        <v>2.5</v>
      </c>
      <c r="G8" s="28">
        <f t="shared" si="0"/>
        <v>537.5</v>
      </c>
    </row>
    <row r="9" spans="1:9" s="9" customFormat="1" ht="33" customHeight="1" x14ac:dyDescent="0.25">
      <c r="A9" s="43" t="s">
        <v>45</v>
      </c>
      <c r="B9" s="91" t="s">
        <v>22</v>
      </c>
      <c r="C9" s="103" t="s">
        <v>275</v>
      </c>
      <c r="D9" s="48" t="s">
        <v>9</v>
      </c>
      <c r="E9" s="84">
        <v>28</v>
      </c>
      <c r="F9" s="149">
        <v>5.51</v>
      </c>
      <c r="G9" s="28">
        <f t="shared" si="0"/>
        <v>154.28</v>
      </c>
    </row>
    <row r="10" spans="1:9" s="9" customFormat="1" ht="33" customHeight="1" x14ac:dyDescent="0.25">
      <c r="A10" s="43" t="s">
        <v>45</v>
      </c>
      <c r="B10" s="91" t="s">
        <v>23</v>
      </c>
      <c r="C10" s="103" t="s">
        <v>338</v>
      </c>
      <c r="D10" s="48" t="s">
        <v>9</v>
      </c>
      <c r="E10" s="84">
        <v>540</v>
      </c>
      <c r="F10" s="149">
        <v>7.92</v>
      </c>
      <c r="G10" s="28">
        <f t="shared" si="0"/>
        <v>4276.8</v>
      </c>
    </row>
    <row r="11" spans="1:9" s="9" customFormat="1" ht="33" customHeight="1" x14ac:dyDescent="0.25">
      <c r="A11" s="43" t="s">
        <v>45</v>
      </c>
      <c r="B11" s="91" t="s">
        <v>24</v>
      </c>
      <c r="C11" s="103" t="s">
        <v>339</v>
      </c>
      <c r="D11" s="48" t="s">
        <v>9</v>
      </c>
      <c r="E11" s="84">
        <v>540</v>
      </c>
      <c r="F11" s="149">
        <v>1.59</v>
      </c>
      <c r="G11" s="28">
        <f t="shared" si="0"/>
        <v>858.6</v>
      </c>
    </row>
    <row r="12" spans="1:9" s="9" customFormat="1" ht="33" customHeight="1" x14ac:dyDescent="0.25">
      <c r="A12" s="43" t="s">
        <v>45</v>
      </c>
      <c r="B12" s="91" t="s">
        <v>25</v>
      </c>
      <c r="C12" s="103" t="s">
        <v>1374</v>
      </c>
      <c r="D12" s="48" t="s">
        <v>9</v>
      </c>
      <c r="E12" s="84">
        <v>21</v>
      </c>
      <c r="F12" s="149">
        <v>0.94</v>
      </c>
      <c r="G12" s="28">
        <f t="shared" si="0"/>
        <v>19.739999999999998</v>
      </c>
    </row>
    <row r="13" spans="1:9" s="9" customFormat="1" ht="45" x14ac:dyDescent="0.25">
      <c r="A13" s="43" t="s">
        <v>45</v>
      </c>
      <c r="B13" s="91" t="s">
        <v>26</v>
      </c>
      <c r="C13" s="103" t="s">
        <v>276</v>
      </c>
      <c r="D13" s="48" t="s">
        <v>9</v>
      </c>
      <c r="E13" s="84">
        <v>21</v>
      </c>
      <c r="F13" s="149">
        <v>4.4000000000000004</v>
      </c>
      <c r="G13" s="28">
        <f t="shared" si="0"/>
        <v>92.4</v>
      </c>
    </row>
    <row r="14" spans="1:9" s="9" customFormat="1" ht="45" x14ac:dyDescent="0.25">
      <c r="A14" s="43" t="s">
        <v>45</v>
      </c>
      <c r="B14" s="91" t="s">
        <v>27</v>
      </c>
      <c r="C14" s="103" t="s">
        <v>273</v>
      </c>
      <c r="D14" s="48" t="s">
        <v>9</v>
      </c>
      <c r="E14" s="84">
        <v>1774</v>
      </c>
      <c r="F14" s="149">
        <v>15.46</v>
      </c>
      <c r="G14" s="28">
        <f t="shared" si="0"/>
        <v>27426.04</v>
      </c>
    </row>
    <row r="15" spans="1:9" s="9" customFormat="1" ht="32.25" customHeight="1" x14ac:dyDescent="0.25">
      <c r="A15" s="43" t="s">
        <v>45</v>
      </c>
      <c r="B15" s="91" t="s">
        <v>68</v>
      </c>
      <c r="C15" s="103" t="s">
        <v>264</v>
      </c>
      <c r="D15" s="48" t="s">
        <v>9</v>
      </c>
      <c r="E15" s="84">
        <v>18</v>
      </c>
      <c r="F15" s="149">
        <v>13.16</v>
      </c>
      <c r="G15" s="28">
        <f t="shared" si="0"/>
        <v>236.88</v>
      </c>
    </row>
    <row r="16" spans="1:9" s="9" customFormat="1" ht="32.25" customHeight="1" x14ac:dyDescent="0.25">
      <c r="A16" s="43" t="s">
        <v>45</v>
      </c>
      <c r="B16" s="91" t="s">
        <v>69</v>
      </c>
      <c r="C16" s="103" t="s">
        <v>265</v>
      </c>
      <c r="D16" s="48" t="s">
        <v>8</v>
      </c>
      <c r="E16" s="84">
        <v>3257</v>
      </c>
      <c r="F16" s="149">
        <v>0.1</v>
      </c>
      <c r="G16" s="28">
        <f t="shared" si="0"/>
        <v>325.7</v>
      </c>
    </row>
    <row r="17" spans="1:9" s="9" customFormat="1" ht="32.25" customHeight="1" x14ac:dyDescent="0.25">
      <c r="A17" s="43" t="s">
        <v>45</v>
      </c>
      <c r="B17" s="91" t="s">
        <v>70</v>
      </c>
      <c r="C17" s="103" t="s">
        <v>1486</v>
      </c>
      <c r="D17" s="48" t="s">
        <v>9</v>
      </c>
      <c r="E17" s="84">
        <v>978</v>
      </c>
      <c r="F17" s="149">
        <v>1.28</v>
      </c>
      <c r="G17" s="28">
        <f t="shared" si="0"/>
        <v>1251.8399999999999</v>
      </c>
    </row>
    <row r="18" spans="1:9" s="9" customFormat="1" ht="32.25" customHeight="1" x14ac:dyDescent="0.25">
      <c r="A18" s="43" t="s">
        <v>45</v>
      </c>
      <c r="B18" s="91" t="s">
        <v>127</v>
      </c>
      <c r="C18" s="103" t="s">
        <v>267</v>
      </c>
      <c r="D18" s="48" t="s">
        <v>8</v>
      </c>
      <c r="E18" s="84">
        <v>1415</v>
      </c>
      <c r="F18" s="149">
        <v>0.2</v>
      </c>
      <c r="G18" s="28">
        <f t="shared" si="0"/>
        <v>283</v>
      </c>
    </row>
    <row r="19" spans="1:9" s="9" customFormat="1" ht="32.25" customHeight="1" x14ac:dyDescent="0.25">
      <c r="A19" s="43" t="s">
        <v>45</v>
      </c>
      <c r="B19" s="91" t="s">
        <v>165</v>
      </c>
      <c r="C19" s="103" t="s">
        <v>1549</v>
      </c>
      <c r="D19" s="48" t="s">
        <v>8</v>
      </c>
      <c r="E19" s="84">
        <v>82</v>
      </c>
      <c r="F19" s="149">
        <v>0.24</v>
      </c>
      <c r="G19" s="28">
        <f t="shared" si="0"/>
        <v>19.68</v>
      </c>
    </row>
    <row r="20" spans="1:9" s="9" customFormat="1" ht="32.25" customHeight="1" x14ac:dyDescent="0.25">
      <c r="A20" s="43" t="s">
        <v>45</v>
      </c>
      <c r="B20" s="91" t="s">
        <v>166</v>
      </c>
      <c r="C20" s="103" t="s">
        <v>278</v>
      </c>
      <c r="D20" s="48" t="s">
        <v>8</v>
      </c>
      <c r="E20" s="84">
        <v>494</v>
      </c>
      <c r="F20" s="149">
        <v>0.1</v>
      </c>
      <c r="G20" s="28">
        <f t="shared" si="0"/>
        <v>49.4</v>
      </c>
    </row>
    <row r="21" spans="1:9" s="9" customFormat="1" ht="32.25" customHeight="1" x14ac:dyDescent="0.25">
      <c r="A21" s="43" t="s">
        <v>45</v>
      </c>
      <c r="B21" s="91" t="s">
        <v>167</v>
      </c>
      <c r="C21" s="103" t="s">
        <v>268</v>
      </c>
      <c r="D21" s="48" t="s">
        <v>8</v>
      </c>
      <c r="E21" s="84">
        <v>292</v>
      </c>
      <c r="F21" s="149">
        <v>0.21</v>
      </c>
      <c r="G21" s="28">
        <f t="shared" si="0"/>
        <v>61.32</v>
      </c>
    </row>
    <row r="22" spans="1:9" s="9" customFormat="1" ht="32.25" customHeight="1" x14ac:dyDescent="0.25">
      <c r="A22" s="43" t="s">
        <v>45</v>
      </c>
      <c r="B22" s="91" t="s">
        <v>168</v>
      </c>
      <c r="C22" s="103" t="s">
        <v>269</v>
      </c>
      <c r="D22" s="48" t="s">
        <v>8</v>
      </c>
      <c r="E22" s="84">
        <v>228</v>
      </c>
      <c r="F22" s="149">
        <v>0.24</v>
      </c>
      <c r="G22" s="28">
        <f t="shared" si="0"/>
        <v>54.72</v>
      </c>
    </row>
    <row r="23" spans="1:9" s="9" customFormat="1" ht="45" x14ac:dyDescent="0.25">
      <c r="A23" s="43" t="s">
        <v>45</v>
      </c>
      <c r="B23" s="91" t="s">
        <v>169</v>
      </c>
      <c r="C23" s="103" t="s">
        <v>1487</v>
      </c>
      <c r="D23" s="48" t="s">
        <v>9</v>
      </c>
      <c r="E23" s="84">
        <v>252</v>
      </c>
      <c r="F23" s="149">
        <v>4.4000000000000004</v>
      </c>
      <c r="G23" s="28">
        <f t="shared" si="0"/>
        <v>1108.8</v>
      </c>
    </row>
    <row r="24" spans="1:9" s="9" customFormat="1" ht="33" customHeight="1" x14ac:dyDescent="0.25">
      <c r="A24" s="43" t="s">
        <v>45</v>
      </c>
      <c r="B24" s="91" t="s">
        <v>170</v>
      </c>
      <c r="C24" s="103" t="s">
        <v>340</v>
      </c>
      <c r="D24" s="48" t="s">
        <v>8</v>
      </c>
      <c r="E24" s="84">
        <v>2283</v>
      </c>
      <c r="F24" s="149">
        <v>1.49</v>
      </c>
      <c r="G24" s="28">
        <f t="shared" si="0"/>
        <v>3401.67</v>
      </c>
    </row>
    <row r="25" spans="1:9" s="9" customFormat="1" ht="33" customHeight="1" thickBot="1" x14ac:dyDescent="0.3">
      <c r="A25" s="43" t="s">
        <v>45</v>
      </c>
      <c r="B25" s="91" t="s">
        <v>171</v>
      </c>
      <c r="C25" s="103" t="s">
        <v>709</v>
      </c>
      <c r="D25" s="48" t="s">
        <v>8</v>
      </c>
      <c r="E25" s="84">
        <v>228</v>
      </c>
      <c r="F25" s="149">
        <v>1.44</v>
      </c>
      <c r="G25" s="28">
        <f t="shared" si="0"/>
        <v>328.32</v>
      </c>
    </row>
    <row r="26" spans="1:9" s="9" customFormat="1" ht="60.75" thickBot="1" x14ac:dyDescent="0.3">
      <c r="A26" s="56" t="s">
        <v>45</v>
      </c>
      <c r="B26" s="219" t="s">
        <v>172</v>
      </c>
      <c r="C26" s="104" t="s">
        <v>1566</v>
      </c>
      <c r="D26" s="51" t="s">
        <v>9</v>
      </c>
      <c r="E26" s="85">
        <v>405</v>
      </c>
      <c r="F26" s="150">
        <v>15.46</v>
      </c>
      <c r="G26" s="53">
        <f t="shared" si="0"/>
        <v>6261.3</v>
      </c>
      <c r="H26" s="36" t="s">
        <v>40</v>
      </c>
      <c r="I26" s="70">
        <f>ROUND(SUM(G6:G26),2)</f>
        <v>47311.77</v>
      </c>
    </row>
    <row r="27" spans="1:9" s="9" customFormat="1" ht="33" customHeight="1" x14ac:dyDescent="0.25">
      <c r="A27" s="101" t="s">
        <v>1567</v>
      </c>
      <c r="B27" s="123" t="s">
        <v>34</v>
      </c>
      <c r="C27" s="63" t="s">
        <v>715</v>
      </c>
      <c r="D27" s="64" t="s">
        <v>8</v>
      </c>
      <c r="E27" s="83">
        <v>3257</v>
      </c>
      <c r="F27" s="76">
        <v>0</v>
      </c>
      <c r="G27" s="59">
        <f t="shared" si="0"/>
        <v>0</v>
      </c>
      <c r="H27" s="434" t="s">
        <v>318</v>
      </c>
    </row>
    <row r="28" spans="1:9" s="9" customFormat="1" ht="33" customHeight="1" x14ac:dyDescent="0.25">
      <c r="A28" s="67" t="s">
        <v>1567</v>
      </c>
      <c r="B28" s="41" t="s">
        <v>35</v>
      </c>
      <c r="C28" s="2" t="s">
        <v>1569</v>
      </c>
      <c r="D28" s="22" t="s">
        <v>9</v>
      </c>
      <c r="E28" s="84">
        <v>1049</v>
      </c>
      <c r="F28" s="77">
        <v>0</v>
      </c>
      <c r="G28" s="28">
        <f t="shared" si="0"/>
        <v>0</v>
      </c>
      <c r="H28" s="435"/>
    </row>
    <row r="29" spans="1:9" s="9" customFormat="1" ht="33" customHeight="1" x14ac:dyDescent="0.25">
      <c r="A29" s="67" t="s">
        <v>1567</v>
      </c>
      <c r="B29" s="41" t="s">
        <v>36</v>
      </c>
      <c r="C29" s="2" t="s">
        <v>1570</v>
      </c>
      <c r="D29" s="22" t="s">
        <v>8</v>
      </c>
      <c r="E29" s="84">
        <v>1831</v>
      </c>
      <c r="F29" s="77">
        <v>0</v>
      </c>
      <c r="G29" s="28">
        <f t="shared" si="0"/>
        <v>0</v>
      </c>
      <c r="H29" s="435"/>
    </row>
    <row r="30" spans="1:9" s="9" customFormat="1" ht="33" customHeight="1" x14ac:dyDescent="0.25">
      <c r="A30" s="67" t="s">
        <v>1567</v>
      </c>
      <c r="B30" s="41" t="s">
        <v>37</v>
      </c>
      <c r="C30" s="2" t="s">
        <v>1506</v>
      </c>
      <c r="D30" s="22" t="s">
        <v>9</v>
      </c>
      <c r="E30" s="84">
        <v>137</v>
      </c>
      <c r="F30" s="77">
        <v>0</v>
      </c>
      <c r="G30" s="28">
        <f t="shared" si="0"/>
        <v>0</v>
      </c>
      <c r="H30" s="435"/>
    </row>
    <row r="31" spans="1:9" s="9" customFormat="1" ht="33" customHeight="1" x14ac:dyDescent="0.25">
      <c r="A31" s="67" t="s">
        <v>1567</v>
      </c>
      <c r="B31" s="41" t="s">
        <v>82</v>
      </c>
      <c r="C31" s="2" t="s">
        <v>1507</v>
      </c>
      <c r="D31" s="22" t="s">
        <v>8</v>
      </c>
      <c r="E31" s="84">
        <v>1817</v>
      </c>
      <c r="F31" s="77">
        <v>0</v>
      </c>
      <c r="G31" s="28">
        <f t="shared" si="0"/>
        <v>0</v>
      </c>
      <c r="H31" s="435"/>
    </row>
    <row r="32" spans="1:9" s="9" customFormat="1" ht="33" customHeight="1" x14ac:dyDescent="0.25">
      <c r="A32" s="67" t="s">
        <v>1567</v>
      </c>
      <c r="B32" s="41" t="s">
        <v>105</v>
      </c>
      <c r="C32" s="2" t="s">
        <v>313</v>
      </c>
      <c r="D32" s="22" t="s">
        <v>10</v>
      </c>
      <c r="E32" s="84">
        <v>135</v>
      </c>
      <c r="F32" s="77">
        <v>0</v>
      </c>
      <c r="G32" s="28">
        <f t="shared" si="0"/>
        <v>0</v>
      </c>
      <c r="H32" s="435"/>
    </row>
    <row r="33" spans="1:8" s="9" customFormat="1" ht="33" customHeight="1" x14ac:dyDescent="0.25">
      <c r="A33" s="67" t="s">
        <v>1567</v>
      </c>
      <c r="B33" s="41" t="s">
        <v>106</v>
      </c>
      <c r="C33" s="2" t="s">
        <v>302</v>
      </c>
      <c r="D33" s="22" t="s">
        <v>8</v>
      </c>
      <c r="E33" s="84">
        <v>1807</v>
      </c>
      <c r="F33" s="77">
        <v>0</v>
      </c>
      <c r="G33" s="28">
        <f t="shared" si="0"/>
        <v>0</v>
      </c>
      <c r="H33" s="435"/>
    </row>
    <row r="34" spans="1:8" s="9" customFormat="1" ht="33" customHeight="1" x14ac:dyDescent="0.25">
      <c r="A34" s="67" t="s">
        <v>1567</v>
      </c>
      <c r="B34" s="41" t="s">
        <v>107</v>
      </c>
      <c r="C34" s="2" t="s">
        <v>314</v>
      </c>
      <c r="D34" s="22" t="s">
        <v>8</v>
      </c>
      <c r="E34" s="84">
        <v>1794</v>
      </c>
      <c r="F34" s="77">
        <v>0</v>
      </c>
      <c r="G34" s="28">
        <f t="shared" si="0"/>
        <v>0</v>
      </c>
      <c r="H34" s="435"/>
    </row>
    <row r="35" spans="1:8" s="9" customFormat="1" ht="33" customHeight="1" x14ac:dyDescent="0.25">
      <c r="A35" s="67" t="s">
        <v>1567</v>
      </c>
      <c r="B35" s="41" t="s">
        <v>108</v>
      </c>
      <c r="C35" s="2" t="s">
        <v>315</v>
      </c>
      <c r="D35" s="22" t="s">
        <v>10</v>
      </c>
      <c r="E35" s="84">
        <v>135</v>
      </c>
      <c r="F35" s="77">
        <v>0</v>
      </c>
      <c r="G35" s="28">
        <f t="shared" si="0"/>
        <v>0</v>
      </c>
      <c r="H35" s="435"/>
    </row>
    <row r="36" spans="1:8" s="9" customFormat="1" ht="33" customHeight="1" x14ac:dyDescent="0.25">
      <c r="A36" s="67" t="s">
        <v>1567</v>
      </c>
      <c r="B36" s="41" t="s">
        <v>109</v>
      </c>
      <c r="C36" s="2" t="s">
        <v>1509</v>
      </c>
      <c r="D36" s="22" t="s">
        <v>8</v>
      </c>
      <c r="E36" s="84">
        <v>1784</v>
      </c>
      <c r="F36" s="77">
        <v>0</v>
      </c>
      <c r="G36" s="28">
        <f t="shared" si="0"/>
        <v>0</v>
      </c>
      <c r="H36" s="435"/>
    </row>
    <row r="37" spans="1:8" s="9" customFormat="1" ht="33" customHeight="1" x14ac:dyDescent="0.25">
      <c r="A37" s="67" t="s">
        <v>1567</v>
      </c>
      <c r="B37" s="41" t="s">
        <v>110</v>
      </c>
      <c r="C37" s="2" t="s">
        <v>1510</v>
      </c>
      <c r="D37" s="22" t="s">
        <v>8</v>
      </c>
      <c r="E37" s="84">
        <v>1779</v>
      </c>
      <c r="F37" s="77">
        <v>0</v>
      </c>
      <c r="G37" s="28">
        <f t="shared" si="0"/>
        <v>0</v>
      </c>
      <c r="H37" s="435"/>
    </row>
    <row r="38" spans="1:8" s="9" customFormat="1" ht="33" customHeight="1" x14ac:dyDescent="0.25">
      <c r="A38" s="67" t="s">
        <v>1567</v>
      </c>
      <c r="B38" s="41" t="s">
        <v>111</v>
      </c>
      <c r="C38" s="2" t="s">
        <v>1511</v>
      </c>
      <c r="D38" s="22" t="s">
        <v>10</v>
      </c>
      <c r="E38" s="84">
        <v>135</v>
      </c>
      <c r="F38" s="77">
        <v>0</v>
      </c>
      <c r="G38" s="28">
        <f t="shared" si="0"/>
        <v>0</v>
      </c>
      <c r="H38" s="435"/>
    </row>
    <row r="39" spans="1:8" s="9" customFormat="1" ht="33" customHeight="1" x14ac:dyDescent="0.25">
      <c r="A39" s="67" t="s">
        <v>1567</v>
      </c>
      <c r="B39" s="41" t="s">
        <v>112</v>
      </c>
      <c r="C39" s="2" t="s">
        <v>304</v>
      </c>
      <c r="D39" s="22" t="s">
        <v>8</v>
      </c>
      <c r="E39" s="84">
        <v>1776</v>
      </c>
      <c r="F39" s="77">
        <v>0</v>
      </c>
      <c r="G39" s="28">
        <f t="shared" si="0"/>
        <v>0</v>
      </c>
      <c r="H39" s="435"/>
    </row>
    <row r="40" spans="1:8" s="9" customFormat="1" ht="33" customHeight="1" x14ac:dyDescent="0.25">
      <c r="A40" s="67" t="s">
        <v>1567</v>
      </c>
      <c r="B40" s="41" t="s">
        <v>113</v>
      </c>
      <c r="C40" s="2" t="s">
        <v>305</v>
      </c>
      <c r="D40" s="22" t="s">
        <v>10</v>
      </c>
      <c r="E40" s="84">
        <v>135</v>
      </c>
      <c r="F40" s="77">
        <v>0</v>
      </c>
      <c r="G40" s="28">
        <f t="shared" si="0"/>
        <v>0</v>
      </c>
      <c r="H40" s="435"/>
    </row>
    <row r="41" spans="1:8" s="9" customFormat="1" ht="33" customHeight="1" x14ac:dyDescent="0.25">
      <c r="A41" s="67" t="s">
        <v>1567</v>
      </c>
      <c r="B41" s="41" t="s">
        <v>114</v>
      </c>
      <c r="C41" s="47" t="s">
        <v>306</v>
      </c>
      <c r="D41" s="48" t="s">
        <v>9</v>
      </c>
      <c r="E41" s="107">
        <v>169</v>
      </c>
      <c r="F41" s="231">
        <v>0</v>
      </c>
      <c r="G41" s="28">
        <f t="shared" si="0"/>
        <v>0</v>
      </c>
      <c r="H41" s="435"/>
    </row>
    <row r="42" spans="1:8" s="9" customFormat="1" ht="33" customHeight="1" thickBot="1" x14ac:dyDescent="0.3">
      <c r="A42" s="56" t="s">
        <v>1567</v>
      </c>
      <c r="B42" s="74" t="s">
        <v>115</v>
      </c>
      <c r="C42" s="50" t="s">
        <v>1571</v>
      </c>
      <c r="D42" s="51" t="s">
        <v>8</v>
      </c>
      <c r="E42" s="85">
        <v>655</v>
      </c>
      <c r="F42" s="139">
        <v>0</v>
      </c>
      <c r="G42" s="53">
        <f t="shared" si="0"/>
        <v>0</v>
      </c>
      <c r="H42" s="435"/>
    </row>
    <row r="43" spans="1:8" s="9" customFormat="1" ht="33" customHeight="1" x14ac:dyDescent="0.25">
      <c r="A43" s="101" t="s">
        <v>1568</v>
      </c>
      <c r="B43" s="123" t="s">
        <v>34</v>
      </c>
      <c r="C43" s="63" t="s">
        <v>715</v>
      </c>
      <c r="D43" s="64" t="s">
        <v>8</v>
      </c>
      <c r="E43" s="83">
        <v>3257</v>
      </c>
      <c r="F43" s="120">
        <v>4.07</v>
      </c>
      <c r="G43" s="59">
        <f t="shared" si="0"/>
        <v>13255.99</v>
      </c>
      <c r="H43" s="435"/>
    </row>
    <row r="44" spans="1:8" s="9" customFormat="1" ht="33" customHeight="1" x14ac:dyDescent="0.25">
      <c r="A44" s="67" t="s">
        <v>1568</v>
      </c>
      <c r="B44" s="41" t="s">
        <v>35</v>
      </c>
      <c r="C44" s="2" t="s">
        <v>1572</v>
      </c>
      <c r="D44" s="22" t="s">
        <v>9</v>
      </c>
      <c r="E44" s="84">
        <v>1326</v>
      </c>
      <c r="F44" s="121">
        <v>24.74</v>
      </c>
      <c r="G44" s="28">
        <f t="shared" si="0"/>
        <v>32805.24</v>
      </c>
      <c r="H44" s="435"/>
    </row>
    <row r="45" spans="1:8" s="9" customFormat="1" ht="33" customHeight="1" x14ac:dyDescent="0.25">
      <c r="A45" s="67" t="s">
        <v>1568</v>
      </c>
      <c r="B45" s="41" t="s">
        <v>36</v>
      </c>
      <c r="C45" s="2" t="s">
        <v>1556</v>
      </c>
      <c r="D45" s="22" t="s">
        <v>8</v>
      </c>
      <c r="E45" s="84">
        <v>1831</v>
      </c>
      <c r="F45" s="121">
        <v>15.26</v>
      </c>
      <c r="G45" s="28">
        <f t="shared" si="0"/>
        <v>27941.06</v>
      </c>
      <c r="H45" s="435"/>
    </row>
    <row r="46" spans="1:8" s="9" customFormat="1" ht="33" customHeight="1" x14ac:dyDescent="0.25">
      <c r="A46" s="67" t="s">
        <v>1568</v>
      </c>
      <c r="B46" s="41" t="s">
        <v>37</v>
      </c>
      <c r="C46" s="2" t="s">
        <v>1506</v>
      </c>
      <c r="D46" s="22" t="s">
        <v>9</v>
      </c>
      <c r="E46" s="84">
        <v>93</v>
      </c>
      <c r="F46" s="121">
        <v>74.47</v>
      </c>
      <c r="G46" s="28">
        <f t="shared" si="0"/>
        <v>6925.71</v>
      </c>
      <c r="H46" s="435"/>
    </row>
    <row r="47" spans="1:8" s="9" customFormat="1" ht="33" customHeight="1" x14ac:dyDescent="0.25">
      <c r="A47" s="67" t="s">
        <v>1568</v>
      </c>
      <c r="B47" s="41" t="s">
        <v>82</v>
      </c>
      <c r="C47" s="2" t="s">
        <v>1507</v>
      </c>
      <c r="D47" s="22" t="s">
        <v>8</v>
      </c>
      <c r="E47" s="84">
        <v>1817</v>
      </c>
      <c r="F47" s="133">
        <v>17.760000000000002</v>
      </c>
      <c r="G47" s="28">
        <f t="shared" si="0"/>
        <v>32269.919999999998</v>
      </c>
      <c r="H47" s="435"/>
    </row>
    <row r="48" spans="1:8" s="9" customFormat="1" ht="33" customHeight="1" x14ac:dyDescent="0.25">
      <c r="A48" s="67" t="s">
        <v>1568</v>
      </c>
      <c r="B48" s="41" t="s">
        <v>105</v>
      </c>
      <c r="C48" s="2" t="s">
        <v>313</v>
      </c>
      <c r="D48" s="22" t="s">
        <v>10</v>
      </c>
      <c r="E48" s="84">
        <v>135</v>
      </c>
      <c r="F48" s="133">
        <v>0.95</v>
      </c>
      <c r="G48" s="28">
        <f t="shared" si="0"/>
        <v>128.25</v>
      </c>
      <c r="H48" s="435"/>
    </row>
    <row r="49" spans="1:9" s="9" customFormat="1" ht="33" customHeight="1" x14ac:dyDescent="0.25">
      <c r="A49" s="67" t="s">
        <v>1568</v>
      </c>
      <c r="B49" s="41" t="s">
        <v>106</v>
      </c>
      <c r="C49" s="2" t="s">
        <v>302</v>
      </c>
      <c r="D49" s="22" t="s">
        <v>8</v>
      </c>
      <c r="E49" s="84">
        <v>1807</v>
      </c>
      <c r="F49" s="133">
        <v>0.38</v>
      </c>
      <c r="G49" s="28">
        <f t="shared" si="0"/>
        <v>686.66</v>
      </c>
      <c r="H49" s="435"/>
    </row>
    <row r="50" spans="1:9" s="9" customFormat="1" ht="33" customHeight="1" x14ac:dyDescent="0.25">
      <c r="A50" s="67" t="s">
        <v>1568</v>
      </c>
      <c r="B50" s="41" t="s">
        <v>107</v>
      </c>
      <c r="C50" s="2" t="s">
        <v>314</v>
      </c>
      <c r="D50" s="22" t="s">
        <v>8</v>
      </c>
      <c r="E50" s="84">
        <v>1794</v>
      </c>
      <c r="F50" s="133">
        <v>20.3</v>
      </c>
      <c r="G50" s="28">
        <f t="shared" si="0"/>
        <v>36418.199999999997</v>
      </c>
      <c r="H50" s="435"/>
    </row>
    <row r="51" spans="1:9" s="9" customFormat="1" ht="33" customHeight="1" x14ac:dyDescent="0.25">
      <c r="A51" s="67" t="s">
        <v>1568</v>
      </c>
      <c r="B51" s="41" t="s">
        <v>108</v>
      </c>
      <c r="C51" s="2" t="s">
        <v>315</v>
      </c>
      <c r="D51" s="22" t="s">
        <v>10</v>
      </c>
      <c r="E51" s="84">
        <v>135</v>
      </c>
      <c r="F51" s="133">
        <v>0.42</v>
      </c>
      <c r="G51" s="28">
        <f t="shared" si="0"/>
        <v>56.7</v>
      </c>
      <c r="H51" s="435"/>
    </row>
    <row r="52" spans="1:9" s="9" customFormat="1" ht="33" customHeight="1" x14ac:dyDescent="0.25">
      <c r="A52" s="67" t="s">
        <v>1568</v>
      </c>
      <c r="B52" s="41" t="s">
        <v>109</v>
      </c>
      <c r="C52" s="2" t="s">
        <v>1509</v>
      </c>
      <c r="D52" s="22" t="s">
        <v>8</v>
      </c>
      <c r="E52" s="84">
        <v>1784</v>
      </c>
      <c r="F52" s="133">
        <v>0.38</v>
      </c>
      <c r="G52" s="28">
        <f t="shared" si="0"/>
        <v>677.92</v>
      </c>
      <c r="H52" s="435"/>
    </row>
    <row r="53" spans="1:9" s="9" customFormat="1" ht="33" customHeight="1" x14ac:dyDescent="0.25">
      <c r="A53" s="67" t="s">
        <v>1568</v>
      </c>
      <c r="B53" s="41" t="s">
        <v>110</v>
      </c>
      <c r="C53" s="2" t="s">
        <v>1510</v>
      </c>
      <c r="D53" s="22" t="s">
        <v>8</v>
      </c>
      <c r="E53" s="84">
        <v>1779</v>
      </c>
      <c r="F53" s="133">
        <v>11.92</v>
      </c>
      <c r="G53" s="28">
        <f t="shared" si="0"/>
        <v>21205.68</v>
      </c>
      <c r="H53" s="435"/>
    </row>
    <row r="54" spans="1:9" s="9" customFormat="1" ht="33" customHeight="1" x14ac:dyDescent="0.25">
      <c r="A54" s="67" t="s">
        <v>1568</v>
      </c>
      <c r="B54" s="41" t="s">
        <v>111</v>
      </c>
      <c r="C54" s="2" t="s">
        <v>1511</v>
      </c>
      <c r="D54" s="22" t="s">
        <v>10</v>
      </c>
      <c r="E54" s="84">
        <v>135</v>
      </c>
      <c r="F54" s="133">
        <v>0.42</v>
      </c>
      <c r="G54" s="28">
        <f t="shared" si="0"/>
        <v>56.7</v>
      </c>
      <c r="H54" s="435"/>
    </row>
    <row r="55" spans="1:9" s="9" customFormat="1" ht="33" customHeight="1" x14ac:dyDescent="0.25">
      <c r="A55" s="67" t="s">
        <v>1568</v>
      </c>
      <c r="B55" s="41" t="s">
        <v>112</v>
      </c>
      <c r="C55" s="2" t="s">
        <v>304</v>
      </c>
      <c r="D55" s="22" t="s">
        <v>8</v>
      </c>
      <c r="E55" s="84">
        <v>1776</v>
      </c>
      <c r="F55" s="133">
        <v>0.22</v>
      </c>
      <c r="G55" s="28">
        <f t="shared" si="0"/>
        <v>390.72</v>
      </c>
      <c r="H55" s="435"/>
    </row>
    <row r="56" spans="1:9" s="9" customFormat="1" ht="33" customHeight="1" x14ac:dyDescent="0.25">
      <c r="A56" s="67" t="s">
        <v>1568</v>
      </c>
      <c r="B56" s="41" t="s">
        <v>113</v>
      </c>
      <c r="C56" s="2" t="s">
        <v>305</v>
      </c>
      <c r="D56" s="22" t="s">
        <v>10</v>
      </c>
      <c r="E56" s="84">
        <v>135</v>
      </c>
      <c r="F56" s="133">
        <v>1.25</v>
      </c>
      <c r="G56" s="28">
        <f t="shared" si="0"/>
        <v>168.75</v>
      </c>
      <c r="H56" s="435"/>
    </row>
    <row r="57" spans="1:9" s="9" customFormat="1" ht="33" customHeight="1" thickBot="1" x14ac:dyDescent="0.3">
      <c r="A57" s="67" t="s">
        <v>1568</v>
      </c>
      <c r="B57" s="41" t="s">
        <v>114</v>
      </c>
      <c r="C57" s="47" t="s">
        <v>306</v>
      </c>
      <c r="D57" s="48" t="s">
        <v>9</v>
      </c>
      <c r="E57" s="107">
        <v>169</v>
      </c>
      <c r="F57" s="227">
        <v>13.99</v>
      </c>
      <c r="G57" s="28">
        <f t="shared" si="0"/>
        <v>2364.31</v>
      </c>
      <c r="H57" s="212"/>
    </row>
    <row r="58" spans="1:9" s="9" customFormat="1" ht="30.75" thickBot="1" x14ac:dyDescent="0.3">
      <c r="A58" s="56" t="s">
        <v>1568</v>
      </c>
      <c r="B58" s="74" t="s">
        <v>115</v>
      </c>
      <c r="C58" s="50" t="s">
        <v>1571</v>
      </c>
      <c r="D58" s="51" t="s">
        <v>8</v>
      </c>
      <c r="E58" s="85">
        <v>655</v>
      </c>
      <c r="F58" s="87">
        <v>11.29</v>
      </c>
      <c r="G58" s="99">
        <f>ROUND((E58*F58),2)</f>
        <v>7394.95</v>
      </c>
      <c r="H58" s="36" t="s">
        <v>41</v>
      </c>
      <c r="I58" s="72">
        <f>ROUND(SUM(G27:G58),2)</f>
        <v>182746.76</v>
      </c>
    </row>
    <row r="59" spans="1:9" ht="45" x14ac:dyDescent="0.25">
      <c r="A59" s="42" t="s">
        <v>1575</v>
      </c>
      <c r="B59" s="202" t="s">
        <v>71</v>
      </c>
      <c r="C59" s="24" t="s">
        <v>1516</v>
      </c>
      <c r="D59" s="25" t="s">
        <v>9</v>
      </c>
      <c r="E59" s="182">
        <v>15</v>
      </c>
      <c r="F59" s="136">
        <v>5.51</v>
      </c>
      <c r="G59" s="27">
        <f t="shared" si="0"/>
        <v>82.65</v>
      </c>
      <c r="H59" s="9"/>
      <c r="I59" s="9"/>
    </row>
    <row r="60" spans="1:9" ht="45" x14ac:dyDescent="0.25">
      <c r="A60" s="67" t="s">
        <v>1575</v>
      </c>
      <c r="B60" s="75" t="s">
        <v>72</v>
      </c>
      <c r="C60" s="63" t="s">
        <v>1576</v>
      </c>
      <c r="D60" s="64" t="s">
        <v>9</v>
      </c>
      <c r="E60" s="83">
        <v>47</v>
      </c>
      <c r="F60" s="76">
        <v>5.51</v>
      </c>
      <c r="G60" s="28">
        <f t="shared" si="0"/>
        <v>258.97000000000003</v>
      </c>
      <c r="H60" s="9"/>
      <c r="I60" s="9"/>
    </row>
    <row r="61" spans="1:9" x14ac:dyDescent="0.25">
      <c r="A61" s="67" t="s">
        <v>1575</v>
      </c>
      <c r="B61" s="75" t="s">
        <v>73</v>
      </c>
      <c r="C61" s="2" t="s">
        <v>346</v>
      </c>
      <c r="D61" s="64" t="s">
        <v>8</v>
      </c>
      <c r="E61" s="84">
        <v>273</v>
      </c>
      <c r="F61" s="77">
        <v>0.2</v>
      </c>
      <c r="G61" s="28">
        <f t="shared" si="0"/>
        <v>54.6</v>
      </c>
      <c r="H61" s="9"/>
      <c r="I61" s="9"/>
    </row>
    <row r="62" spans="1:9" ht="60" x14ac:dyDescent="0.25">
      <c r="A62" s="67" t="s">
        <v>1575</v>
      </c>
      <c r="B62" s="75" t="s">
        <v>74</v>
      </c>
      <c r="C62" s="2" t="s">
        <v>1577</v>
      </c>
      <c r="D62" s="64" t="s">
        <v>7</v>
      </c>
      <c r="E62" s="84">
        <v>1</v>
      </c>
      <c r="F62" s="77">
        <v>2922.73</v>
      </c>
      <c r="G62" s="28">
        <f t="shared" ref="G62:G73" si="1">ROUND((E62*F62),2)</f>
        <v>2922.73</v>
      </c>
      <c r="H62" s="9"/>
      <c r="I62" s="9"/>
    </row>
    <row r="63" spans="1:9" ht="75" x14ac:dyDescent="0.25">
      <c r="A63" s="67" t="s">
        <v>1575</v>
      </c>
      <c r="B63" s="75" t="s">
        <v>75</v>
      </c>
      <c r="C63" s="2" t="s">
        <v>1578</v>
      </c>
      <c r="D63" s="64" t="s">
        <v>7</v>
      </c>
      <c r="E63" s="84">
        <v>1</v>
      </c>
      <c r="F63" s="77">
        <v>4471.08</v>
      </c>
      <c r="G63" s="28">
        <f t="shared" si="1"/>
        <v>4471.08</v>
      </c>
      <c r="H63" s="9"/>
      <c r="I63" s="9"/>
    </row>
    <row r="64" spans="1:9" x14ac:dyDescent="0.25">
      <c r="A64" s="67" t="s">
        <v>1575</v>
      </c>
      <c r="B64" s="75" t="s">
        <v>76</v>
      </c>
      <c r="C64" s="2" t="s">
        <v>1523</v>
      </c>
      <c r="D64" s="64" t="s">
        <v>18</v>
      </c>
      <c r="E64" s="83">
        <v>2</v>
      </c>
      <c r="F64" s="77">
        <v>76.33</v>
      </c>
      <c r="G64" s="28">
        <f t="shared" si="1"/>
        <v>152.66</v>
      </c>
      <c r="H64" s="9"/>
      <c r="I64" s="9"/>
    </row>
    <row r="65" spans="1:9" x14ac:dyDescent="0.25">
      <c r="A65" s="67" t="s">
        <v>1575</v>
      </c>
      <c r="B65" s="75" t="s">
        <v>77</v>
      </c>
      <c r="C65" s="2" t="s">
        <v>1344</v>
      </c>
      <c r="D65" s="64" t="s">
        <v>10</v>
      </c>
      <c r="E65" s="83">
        <v>31</v>
      </c>
      <c r="F65" s="77">
        <v>0.42</v>
      </c>
      <c r="G65" s="28">
        <f t="shared" si="1"/>
        <v>13.02</v>
      </c>
      <c r="H65" s="9"/>
      <c r="I65" s="9"/>
    </row>
    <row r="66" spans="1:9" ht="30" x14ac:dyDescent="0.25">
      <c r="A66" s="67" t="s">
        <v>1575</v>
      </c>
      <c r="B66" s="75" t="s">
        <v>122</v>
      </c>
      <c r="C66" s="2" t="s">
        <v>1579</v>
      </c>
      <c r="D66" s="64" t="s">
        <v>8</v>
      </c>
      <c r="E66" s="83">
        <v>18</v>
      </c>
      <c r="F66" s="77">
        <v>20.84</v>
      </c>
      <c r="G66" s="28">
        <f t="shared" si="1"/>
        <v>375.12</v>
      </c>
      <c r="H66" s="9"/>
      <c r="I66" s="9"/>
    </row>
    <row r="67" spans="1:9" ht="30" x14ac:dyDescent="0.25">
      <c r="A67" s="67" t="s">
        <v>1575</v>
      </c>
      <c r="B67" s="75" t="s">
        <v>123</v>
      </c>
      <c r="C67" s="2" t="s">
        <v>302</v>
      </c>
      <c r="D67" s="64" t="s">
        <v>8</v>
      </c>
      <c r="E67" s="83">
        <v>18</v>
      </c>
      <c r="F67" s="77">
        <v>0.38</v>
      </c>
      <c r="G67" s="28">
        <f t="shared" si="1"/>
        <v>6.84</v>
      </c>
      <c r="H67" s="9"/>
      <c r="I67" s="9"/>
    </row>
    <row r="68" spans="1:9" ht="30" x14ac:dyDescent="0.25">
      <c r="A68" s="67" t="s">
        <v>1575</v>
      </c>
      <c r="B68" s="75" t="s">
        <v>124</v>
      </c>
      <c r="C68" s="2" t="s">
        <v>1580</v>
      </c>
      <c r="D68" s="64" t="s">
        <v>8</v>
      </c>
      <c r="E68" s="83">
        <v>18</v>
      </c>
      <c r="F68" s="77">
        <v>23.27</v>
      </c>
      <c r="G68" s="28">
        <f t="shared" si="1"/>
        <v>418.86</v>
      </c>
      <c r="H68" s="9"/>
      <c r="I68" s="9"/>
    </row>
    <row r="69" spans="1:9" ht="30" x14ac:dyDescent="0.25">
      <c r="A69" s="67" t="s">
        <v>1575</v>
      </c>
      <c r="B69" s="75" t="s">
        <v>125</v>
      </c>
      <c r="C69" s="2" t="s">
        <v>1581</v>
      </c>
      <c r="D69" s="64" t="s">
        <v>8</v>
      </c>
      <c r="E69" s="83">
        <v>18</v>
      </c>
      <c r="F69" s="77">
        <v>0.38</v>
      </c>
      <c r="G69" s="28">
        <f t="shared" si="1"/>
        <v>6.84</v>
      </c>
      <c r="H69" s="9"/>
      <c r="I69" s="9"/>
    </row>
    <row r="70" spans="1:9" ht="30" x14ac:dyDescent="0.25">
      <c r="A70" s="67" t="s">
        <v>1575</v>
      </c>
      <c r="B70" s="75" t="s">
        <v>126</v>
      </c>
      <c r="C70" s="2" t="s">
        <v>1582</v>
      </c>
      <c r="D70" s="64" t="s">
        <v>8</v>
      </c>
      <c r="E70" s="83">
        <v>18</v>
      </c>
      <c r="F70" s="77">
        <v>14.97</v>
      </c>
      <c r="G70" s="28">
        <f t="shared" si="1"/>
        <v>269.45999999999998</v>
      </c>
      <c r="H70" s="9"/>
      <c r="I70" s="9"/>
    </row>
    <row r="71" spans="1:9" x14ac:dyDescent="0.25">
      <c r="A71" s="67" t="s">
        <v>1575</v>
      </c>
      <c r="B71" s="75" t="s">
        <v>216</v>
      </c>
      <c r="C71" s="2" t="s">
        <v>1583</v>
      </c>
      <c r="D71" s="64" t="s">
        <v>8</v>
      </c>
      <c r="E71" s="83">
        <v>60.5</v>
      </c>
      <c r="F71" s="77">
        <v>15.62</v>
      </c>
      <c r="G71" s="28">
        <f t="shared" si="1"/>
        <v>945.01</v>
      </c>
      <c r="H71" s="9"/>
      <c r="I71" s="9"/>
    </row>
    <row r="72" spans="1:9" ht="30" x14ac:dyDescent="0.25">
      <c r="A72" s="67" t="s">
        <v>1575</v>
      </c>
      <c r="B72" s="75" t="s">
        <v>217</v>
      </c>
      <c r="C72" s="2" t="s">
        <v>344</v>
      </c>
      <c r="D72" s="64" t="s">
        <v>8</v>
      </c>
      <c r="E72" s="83">
        <v>58</v>
      </c>
      <c r="F72" s="77">
        <v>0.87</v>
      </c>
      <c r="G72" s="28">
        <f t="shared" si="1"/>
        <v>50.46</v>
      </c>
      <c r="H72" s="9"/>
      <c r="I72" s="9"/>
    </row>
    <row r="73" spans="1:9" ht="15.75" thickBot="1" x14ac:dyDescent="0.3">
      <c r="A73" s="67" t="s">
        <v>1575</v>
      </c>
      <c r="B73" s="75" t="s">
        <v>218</v>
      </c>
      <c r="C73" s="2" t="s">
        <v>385</v>
      </c>
      <c r="D73" s="64" t="s">
        <v>8</v>
      </c>
      <c r="E73" s="83">
        <v>72</v>
      </c>
      <c r="F73" s="77">
        <v>5.0999999999999996</v>
      </c>
      <c r="G73" s="28">
        <f t="shared" si="1"/>
        <v>367.2</v>
      </c>
      <c r="H73" s="9"/>
      <c r="I73" s="9"/>
    </row>
    <row r="74" spans="1:9" ht="30.75" thickBot="1" x14ac:dyDescent="0.3">
      <c r="A74" s="56" t="s">
        <v>1575</v>
      </c>
      <c r="B74" s="51" t="s">
        <v>219</v>
      </c>
      <c r="C74" s="50" t="s">
        <v>1527</v>
      </c>
      <c r="D74" s="51" t="s">
        <v>8</v>
      </c>
      <c r="E74" s="85">
        <v>12</v>
      </c>
      <c r="F74" s="139">
        <v>7.22</v>
      </c>
      <c r="G74" s="53">
        <f>ROUND((E74*F74),2)</f>
        <v>86.64</v>
      </c>
      <c r="H74" s="169" t="s">
        <v>78</v>
      </c>
      <c r="I74" s="72">
        <f>ROUND(SUM(G59:G74),2)</f>
        <v>10482.14</v>
      </c>
    </row>
    <row r="75" spans="1:9" ht="30" x14ac:dyDescent="0.25">
      <c r="A75" s="42" t="s">
        <v>1584</v>
      </c>
      <c r="B75" s="25" t="s">
        <v>28</v>
      </c>
      <c r="C75" s="24" t="s">
        <v>321</v>
      </c>
      <c r="D75" s="25" t="s">
        <v>18</v>
      </c>
      <c r="E75" s="46">
        <v>5</v>
      </c>
      <c r="F75" s="33">
        <v>151.41</v>
      </c>
      <c r="G75" s="27">
        <f t="shared" ref="G75:G81" si="2">ROUND((E75*F75),2)</f>
        <v>757.05</v>
      </c>
      <c r="H75" s="9"/>
      <c r="I75" s="9"/>
    </row>
    <row r="76" spans="1:9" ht="30" x14ac:dyDescent="0.25">
      <c r="A76" s="43" t="s">
        <v>1584</v>
      </c>
      <c r="B76" s="22" t="s">
        <v>29</v>
      </c>
      <c r="C76" s="2" t="s">
        <v>322</v>
      </c>
      <c r="D76" s="22" t="s">
        <v>18</v>
      </c>
      <c r="E76" s="19">
        <v>4</v>
      </c>
      <c r="F76" s="21">
        <v>71.28</v>
      </c>
      <c r="G76" s="28">
        <f t="shared" si="2"/>
        <v>285.12</v>
      </c>
      <c r="H76" s="9"/>
      <c r="I76" s="9"/>
    </row>
    <row r="77" spans="1:9" ht="30" x14ac:dyDescent="0.25">
      <c r="A77" s="43" t="s">
        <v>1584</v>
      </c>
      <c r="B77" s="22" t="s">
        <v>30</v>
      </c>
      <c r="C77" s="2" t="s">
        <v>1433</v>
      </c>
      <c r="D77" s="22" t="s">
        <v>18</v>
      </c>
      <c r="E77" s="19">
        <v>3</v>
      </c>
      <c r="F77" s="21">
        <v>79.52</v>
      </c>
      <c r="G77" s="28">
        <f t="shared" si="2"/>
        <v>238.56</v>
      </c>
      <c r="H77" s="9"/>
      <c r="I77" s="9"/>
    </row>
    <row r="78" spans="1:9" ht="30" x14ac:dyDescent="0.25">
      <c r="A78" s="43" t="s">
        <v>1584</v>
      </c>
      <c r="B78" s="22" t="s">
        <v>31</v>
      </c>
      <c r="C78" s="2" t="s">
        <v>1540</v>
      </c>
      <c r="D78" s="22" t="s">
        <v>18</v>
      </c>
      <c r="E78" s="19">
        <v>1</v>
      </c>
      <c r="F78" s="21">
        <v>351.33</v>
      </c>
      <c r="G78" s="28">
        <f t="shared" si="2"/>
        <v>351.33</v>
      </c>
      <c r="H78" s="9"/>
      <c r="I78" s="9"/>
    </row>
    <row r="79" spans="1:9" ht="30.75" thickBot="1" x14ac:dyDescent="0.3">
      <c r="A79" s="56" t="s">
        <v>1584</v>
      </c>
      <c r="B79" s="51" t="s">
        <v>32</v>
      </c>
      <c r="C79" s="50" t="s">
        <v>347</v>
      </c>
      <c r="D79" s="51" t="s">
        <v>18</v>
      </c>
      <c r="E79" s="52">
        <v>2</v>
      </c>
      <c r="F79" s="60">
        <v>82.09</v>
      </c>
      <c r="G79" s="53">
        <f t="shared" si="2"/>
        <v>164.18</v>
      </c>
      <c r="H79" s="9"/>
      <c r="I79" s="9"/>
    </row>
    <row r="80" spans="1:9" ht="30.75" thickBot="1" x14ac:dyDescent="0.3">
      <c r="A80" s="125" t="s">
        <v>1585</v>
      </c>
      <c r="B80" s="61" t="s">
        <v>33</v>
      </c>
      <c r="C80" s="173" t="s">
        <v>331</v>
      </c>
      <c r="D80" s="61" t="s">
        <v>18</v>
      </c>
      <c r="E80" s="174">
        <v>8</v>
      </c>
      <c r="F80" s="62">
        <v>24.21</v>
      </c>
      <c r="G80" s="35">
        <f t="shared" si="2"/>
        <v>193.68</v>
      </c>
      <c r="H80" s="9"/>
      <c r="I80" s="9"/>
    </row>
    <row r="81" spans="1:9" ht="30.75" thickBot="1" x14ac:dyDescent="0.3">
      <c r="A81" s="98" t="s">
        <v>1586</v>
      </c>
      <c r="B81" s="51" t="s">
        <v>47</v>
      </c>
      <c r="C81" s="86" t="s">
        <v>333</v>
      </c>
      <c r="D81" s="51" t="s">
        <v>8</v>
      </c>
      <c r="E81" s="92">
        <v>95</v>
      </c>
      <c r="F81" s="89">
        <v>17</v>
      </c>
      <c r="G81" s="90">
        <f t="shared" si="2"/>
        <v>1615</v>
      </c>
      <c r="H81" s="36" t="s">
        <v>42</v>
      </c>
      <c r="I81" s="70">
        <f>ROUND(SUM(G75:G81),2)</f>
        <v>3604.92</v>
      </c>
    </row>
    <row r="82" spans="1:9" ht="43.5" thickBot="1" x14ac:dyDescent="0.3">
      <c r="A82" s="146"/>
      <c r="B82" s="147"/>
      <c r="C82" s="146"/>
      <c r="D82" s="147"/>
      <c r="E82" s="4"/>
      <c r="F82" s="54" t="s">
        <v>1260</v>
      </c>
      <c r="G82" s="55">
        <f>SUM(G5:G81)</f>
        <v>244340.76999999996</v>
      </c>
      <c r="H82" s="143"/>
      <c r="I82" s="138"/>
    </row>
  </sheetData>
  <sheetProtection algorithmName="SHA-512" hashValue="DxKY8OrpZg0VnvRiaJtyr7kGDTcJbtIVwxHM+2cYPhLq5CzdwCcCh9oaMjDP8lq5LDaJEOKud/6bXh/HhaKW5A==" saltValue="I9GOT/O3xOEaKlMnYvQcYw==" spinCount="100000" sheet="1" objects="1" scenarios="1"/>
  <mergeCells count="3">
    <mergeCell ref="A1:G1"/>
    <mergeCell ref="A3:G3"/>
    <mergeCell ref="H27:H56"/>
  </mergeCells>
  <phoneticPr fontId="10" type="noConversion"/>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86462-8D51-421D-9FCB-0B8BEE066179}">
  <dimension ref="A1:J159"/>
  <sheetViews>
    <sheetView topLeftCell="A145" zoomScale="80" zoomScaleNormal="80" workbookViewId="0">
      <selection activeCell="I10" sqref="I10"/>
    </sheetView>
  </sheetViews>
  <sheetFormatPr defaultColWidth="9.140625" defaultRowHeight="15" x14ac:dyDescent="0.25"/>
  <cols>
    <col min="1" max="1" width="39.7109375" style="23" customWidth="1"/>
    <col min="2" max="2" width="10.5703125" style="10" customWidth="1"/>
    <col min="3" max="3" width="71.7109375" style="11" customWidth="1"/>
    <col min="4" max="4" width="9.140625" style="10"/>
    <col min="5" max="5" width="16.28515625" style="10" customWidth="1"/>
    <col min="6" max="6" width="20.7109375" style="17" customWidth="1"/>
    <col min="7" max="7" width="14.7109375" style="129" customWidth="1"/>
    <col min="8" max="8" width="21.5703125" style="68" customWidth="1"/>
    <col min="9" max="9" width="20.7109375" style="68" customWidth="1"/>
    <col min="10" max="16384" width="9.140625" style="8"/>
  </cols>
  <sheetData>
    <row r="1" spans="1:9" ht="39.950000000000003" customHeight="1" x14ac:dyDescent="0.25">
      <c r="A1" s="427" t="s">
        <v>3728</v>
      </c>
      <c r="B1" s="427"/>
      <c r="C1" s="427"/>
      <c r="D1" s="427"/>
      <c r="E1" s="427"/>
      <c r="F1" s="427"/>
      <c r="G1" s="427"/>
    </row>
    <row r="2" spans="1:9" ht="21.75" customHeight="1" thickBot="1" x14ac:dyDescent="0.3">
      <c r="A2" s="1"/>
      <c r="B2" s="1"/>
      <c r="C2" s="1"/>
      <c r="D2" s="1"/>
      <c r="E2" s="18"/>
      <c r="F2" s="1"/>
      <c r="G2" s="127"/>
    </row>
    <row r="3" spans="1:9" x14ac:dyDescent="0.25">
      <c r="A3" s="428" t="s">
        <v>1072</v>
      </c>
      <c r="B3" s="429"/>
      <c r="C3" s="429"/>
      <c r="D3" s="429"/>
      <c r="E3" s="429"/>
      <c r="F3" s="429"/>
      <c r="G3" s="430"/>
    </row>
    <row r="4" spans="1:9" ht="40.9" customHeight="1" thickBot="1" x14ac:dyDescent="0.3">
      <c r="A4" s="29" t="s">
        <v>38</v>
      </c>
      <c r="B4" s="44" t="s">
        <v>0</v>
      </c>
      <c r="C4" s="30" t="s">
        <v>1</v>
      </c>
      <c r="D4" s="30" t="s">
        <v>2</v>
      </c>
      <c r="E4" s="31" t="s">
        <v>3</v>
      </c>
      <c r="F4" s="32" t="s">
        <v>4</v>
      </c>
      <c r="G4" s="69" t="s">
        <v>5</v>
      </c>
      <c r="H4" s="142"/>
      <c r="I4" s="142"/>
    </row>
    <row r="5" spans="1:9" ht="33" customHeight="1" thickBot="1" x14ac:dyDescent="0.3">
      <c r="A5" s="56" t="s">
        <v>6</v>
      </c>
      <c r="B5" s="57" t="s">
        <v>12</v>
      </c>
      <c r="C5" s="50" t="s">
        <v>756</v>
      </c>
      <c r="D5" s="51" t="s">
        <v>128</v>
      </c>
      <c r="E5" s="52">
        <v>0.77100000000000002</v>
      </c>
      <c r="F5" s="66">
        <v>790.22</v>
      </c>
      <c r="G5" s="53">
        <f t="shared" ref="G5:G135" si="0">ROUND((E5*F5),2)</f>
        <v>609.26</v>
      </c>
      <c r="H5" s="36" t="s">
        <v>39</v>
      </c>
      <c r="I5" s="70">
        <f>ROUND(SUM(G5:G5),2)</f>
        <v>609.26</v>
      </c>
    </row>
    <row r="6" spans="1:9" s="9" customFormat="1" ht="32.25" customHeight="1" x14ac:dyDescent="0.25">
      <c r="A6" s="42" t="s">
        <v>45</v>
      </c>
      <c r="B6" s="179" t="s">
        <v>19</v>
      </c>
      <c r="C6" s="180" t="s">
        <v>359</v>
      </c>
      <c r="D6" s="181" t="s">
        <v>9</v>
      </c>
      <c r="E6" s="182">
        <v>6989</v>
      </c>
      <c r="F6" s="218">
        <v>0.7</v>
      </c>
      <c r="G6" s="27">
        <f t="shared" si="0"/>
        <v>4892.3</v>
      </c>
    </row>
    <row r="7" spans="1:9" s="9" customFormat="1" ht="30" x14ac:dyDescent="0.25">
      <c r="A7" s="43" t="s">
        <v>45</v>
      </c>
      <c r="B7" s="91" t="s">
        <v>20</v>
      </c>
      <c r="C7" s="103" t="s">
        <v>358</v>
      </c>
      <c r="D7" s="48" t="s">
        <v>9</v>
      </c>
      <c r="E7" s="84">
        <v>1213</v>
      </c>
      <c r="F7" s="149">
        <v>0.94</v>
      </c>
      <c r="G7" s="28">
        <f t="shared" si="0"/>
        <v>1140.22</v>
      </c>
    </row>
    <row r="8" spans="1:9" s="9" customFormat="1" ht="33" customHeight="1" x14ac:dyDescent="0.25">
      <c r="A8" s="43" t="s">
        <v>45</v>
      </c>
      <c r="B8" s="91" t="s">
        <v>21</v>
      </c>
      <c r="C8" s="103" t="s">
        <v>356</v>
      </c>
      <c r="D8" s="48" t="s">
        <v>9</v>
      </c>
      <c r="E8" s="84">
        <v>5776</v>
      </c>
      <c r="F8" s="149">
        <v>2.5</v>
      </c>
      <c r="G8" s="28">
        <f t="shared" si="0"/>
        <v>14440</v>
      </c>
    </row>
    <row r="9" spans="1:9" s="9" customFormat="1" ht="33" customHeight="1" x14ac:dyDescent="0.25">
      <c r="A9" s="43" t="s">
        <v>45</v>
      </c>
      <c r="B9" s="91" t="s">
        <v>22</v>
      </c>
      <c r="C9" s="103" t="s">
        <v>275</v>
      </c>
      <c r="D9" s="48" t="s">
        <v>9</v>
      </c>
      <c r="E9" s="84">
        <v>1630</v>
      </c>
      <c r="F9" s="149">
        <v>5.51</v>
      </c>
      <c r="G9" s="28">
        <f t="shared" si="0"/>
        <v>8981.2999999999993</v>
      </c>
    </row>
    <row r="10" spans="1:9" s="9" customFormat="1" ht="33" customHeight="1" x14ac:dyDescent="0.25">
      <c r="A10" s="43" t="s">
        <v>45</v>
      </c>
      <c r="B10" s="91" t="s">
        <v>23</v>
      </c>
      <c r="C10" s="103" t="s">
        <v>338</v>
      </c>
      <c r="D10" s="48" t="s">
        <v>9</v>
      </c>
      <c r="E10" s="84">
        <v>193</v>
      </c>
      <c r="F10" s="149">
        <v>7.92</v>
      </c>
      <c r="G10" s="28">
        <f t="shared" si="0"/>
        <v>1528.56</v>
      </c>
    </row>
    <row r="11" spans="1:9" s="9" customFormat="1" ht="33" customHeight="1" x14ac:dyDescent="0.25">
      <c r="A11" s="43" t="s">
        <v>45</v>
      </c>
      <c r="B11" s="91" t="s">
        <v>24</v>
      </c>
      <c r="C11" s="103" t="s">
        <v>339</v>
      </c>
      <c r="D11" s="48" t="s">
        <v>9</v>
      </c>
      <c r="E11" s="84">
        <v>193</v>
      </c>
      <c r="F11" s="149">
        <v>1.59</v>
      </c>
      <c r="G11" s="28">
        <f t="shared" si="0"/>
        <v>306.87</v>
      </c>
    </row>
    <row r="12" spans="1:9" s="9" customFormat="1" ht="33" customHeight="1" x14ac:dyDescent="0.25">
      <c r="A12" s="43" t="s">
        <v>45</v>
      </c>
      <c r="B12" s="91" t="s">
        <v>25</v>
      </c>
      <c r="C12" s="103" t="s">
        <v>1374</v>
      </c>
      <c r="D12" s="48" t="s">
        <v>9</v>
      </c>
      <c r="E12" s="84">
        <v>1700</v>
      </c>
      <c r="F12" s="149">
        <v>0.94</v>
      </c>
      <c r="G12" s="28">
        <f t="shared" si="0"/>
        <v>1598</v>
      </c>
    </row>
    <row r="13" spans="1:9" s="9" customFormat="1" ht="45" x14ac:dyDescent="0.25">
      <c r="A13" s="43" t="s">
        <v>45</v>
      </c>
      <c r="B13" s="91" t="s">
        <v>26</v>
      </c>
      <c r="C13" s="103" t="s">
        <v>276</v>
      </c>
      <c r="D13" s="48" t="s">
        <v>9</v>
      </c>
      <c r="E13" s="84">
        <v>1700</v>
      </c>
      <c r="F13" s="149">
        <v>4.4000000000000004</v>
      </c>
      <c r="G13" s="28">
        <f t="shared" si="0"/>
        <v>7480</v>
      </c>
    </row>
    <row r="14" spans="1:9" s="9" customFormat="1" ht="32.25" customHeight="1" x14ac:dyDescent="0.25">
      <c r="A14" s="43" t="s">
        <v>45</v>
      </c>
      <c r="B14" s="91" t="s">
        <v>27</v>
      </c>
      <c r="C14" s="103" t="s">
        <v>264</v>
      </c>
      <c r="D14" s="48" t="s">
        <v>9</v>
      </c>
      <c r="E14" s="84">
        <v>89</v>
      </c>
      <c r="F14" s="149">
        <v>13.16</v>
      </c>
      <c r="G14" s="28">
        <f t="shared" si="0"/>
        <v>1171.24</v>
      </c>
    </row>
    <row r="15" spans="1:9" s="9" customFormat="1" ht="45" x14ac:dyDescent="0.25">
      <c r="A15" s="43" t="s">
        <v>45</v>
      </c>
      <c r="B15" s="91" t="s">
        <v>68</v>
      </c>
      <c r="C15" s="103" t="s">
        <v>273</v>
      </c>
      <c r="D15" s="48" t="s">
        <v>9</v>
      </c>
      <c r="E15" s="84">
        <v>5777</v>
      </c>
      <c r="F15" s="149">
        <v>15.46</v>
      </c>
      <c r="G15" s="28">
        <f t="shared" si="0"/>
        <v>89312.42</v>
      </c>
    </row>
    <row r="16" spans="1:9" s="9" customFormat="1" ht="32.25" customHeight="1" x14ac:dyDescent="0.25">
      <c r="A16" s="43" t="s">
        <v>45</v>
      </c>
      <c r="B16" s="91" t="s">
        <v>69</v>
      </c>
      <c r="C16" s="103" t="s">
        <v>265</v>
      </c>
      <c r="D16" s="48" t="s">
        <v>8</v>
      </c>
      <c r="E16" s="84">
        <v>9677</v>
      </c>
      <c r="F16" s="149">
        <v>0.1</v>
      </c>
      <c r="G16" s="28">
        <f t="shared" si="0"/>
        <v>967.7</v>
      </c>
    </row>
    <row r="17" spans="1:9" s="9" customFormat="1" ht="32.25" customHeight="1" x14ac:dyDescent="0.25">
      <c r="A17" s="43" t="s">
        <v>45</v>
      </c>
      <c r="B17" s="91" t="s">
        <v>70</v>
      </c>
      <c r="C17" s="103" t="s">
        <v>1486</v>
      </c>
      <c r="D17" s="48" t="s">
        <v>9</v>
      </c>
      <c r="E17" s="84">
        <v>2904</v>
      </c>
      <c r="F17" s="149">
        <v>1.28</v>
      </c>
      <c r="G17" s="28">
        <f t="shared" si="0"/>
        <v>3717.12</v>
      </c>
    </row>
    <row r="18" spans="1:9" s="9" customFormat="1" ht="32.25" customHeight="1" x14ac:dyDescent="0.25">
      <c r="A18" s="43" t="s">
        <v>45</v>
      </c>
      <c r="B18" s="91" t="s">
        <v>127</v>
      </c>
      <c r="C18" s="103" t="s">
        <v>267</v>
      </c>
      <c r="D18" s="48" t="s">
        <v>8</v>
      </c>
      <c r="E18" s="84">
        <v>6168</v>
      </c>
      <c r="F18" s="149">
        <v>0.2</v>
      </c>
      <c r="G18" s="28">
        <f t="shared" si="0"/>
        <v>1233.5999999999999</v>
      </c>
    </row>
    <row r="19" spans="1:9" s="9" customFormat="1" ht="32.25" customHeight="1" x14ac:dyDescent="0.25">
      <c r="A19" s="43" t="s">
        <v>45</v>
      </c>
      <c r="B19" s="91" t="s">
        <v>165</v>
      </c>
      <c r="C19" s="103" t="s">
        <v>477</v>
      </c>
      <c r="D19" s="48" t="s">
        <v>8</v>
      </c>
      <c r="E19" s="84">
        <v>2689</v>
      </c>
      <c r="F19" s="149">
        <v>0.24</v>
      </c>
      <c r="G19" s="28">
        <f t="shared" si="0"/>
        <v>645.36</v>
      </c>
    </row>
    <row r="20" spans="1:9" s="9" customFormat="1" ht="32.25" customHeight="1" x14ac:dyDescent="0.25">
      <c r="A20" s="43" t="s">
        <v>45</v>
      </c>
      <c r="B20" s="91" t="s">
        <v>166</v>
      </c>
      <c r="C20" s="103" t="s">
        <v>278</v>
      </c>
      <c r="D20" s="48" t="s">
        <v>8</v>
      </c>
      <c r="E20" s="84">
        <v>1542</v>
      </c>
      <c r="F20" s="149">
        <v>0.1</v>
      </c>
      <c r="G20" s="28">
        <f t="shared" si="0"/>
        <v>154.19999999999999</v>
      </c>
    </row>
    <row r="21" spans="1:9" s="9" customFormat="1" ht="32.25" customHeight="1" x14ac:dyDescent="0.25">
      <c r="A21" s="43" t="s">
        <v>45</v>
      </c>
      <c r="B21" s="91" t="s">
        <v>167</v>
      </c>
      <c r="C21" s="103" t="s">
        <v>268</v>
      </c>
      <c r="D21" s="48" t="s">
        <v>8</v>
      </c>
      <c r="E21" s="84">
        <v>731</v>
      </c>
      <c r="F21" s="149">
        <v>0.21</v>
      </c>
      <c r="G21" s="28">
        <f t="shared" si="0"/>
        <v>153.51</v>
      </c>
    </row>
    <row r="22" spans="1:9" s="9" customFormat="1" ht="32.25" customHeight="1" x14ac:dyDescent="0.25">
      <c r="A22" s="43" t="s">
        <v>45</v>
      </c>
      <c r="B22" s="91" t="s">
        <v>168</v>
      </c>
      <c r="C22" s="103" t="s">
        <v>269</v>
      </c>
      <c r="D22" s="48" t="s">
        <v>8</v>
      </c>
      <c r="E22" s="84">
        <v>1113</v>
      </c>
      <c r="F22" s="149">
        <v>0.24</v>
      </c>
      <c r="G22" s="28">
        <f t="shared" si="0"/>
        <v>267.12</v>
      </c>
    </row>
    <row r="23" spans="1:9" s="9" customFormat="1" ht="45" x14ac:dyDescent="0.25">
      <c r="A23" s="43" t="s">
        <v>45</v>
      </c>
      <c r="B23" s="91" t="s">
        <v>169</v>
      </c>
      <c r="C23" s="103" t="s">
        <v>1487</v>
      </c>
      <c r="D23" s="48" t="s">
        <v>9</v>
      </c>
      <c r="E23" s="84">
        <v>1213</v>
      </c>
      <c r="F23" s="149">
        <v>4.4000000000000004</v>
      </c>
      <c r="G23" s="28">
        <f t="shared" si="0"/>
        <v>5337.2</v>
      </c>
    </row>
    <row r="24" spans="1:9" s="9" customFormat="1" ht="33" customHeight="1" x14ac:dyDescent="0.25">
      <c r="A24" s="43" t="s">
        <v>45</v>
      </c>
      <c r="B24" s="91" t="s">
        <v>170</v>
      </c>
      <c r="C24" s="103" t="s">
        <v>340</v>
      </c>
      <c r="D24" s="48" t="s">
        <v>8</v>
      </c>
      <c r="E24" s="84">
        <v>11017</v>
      </c>
      <c r="F24" s="149">
        <v>1.49</v>
      </c>
      <c r="G24" s="28">
        <f t="shared" si="0"/>
        <v>16415.330000000002</v>
      </c>
    </row>
    <row r="25" spans="1:9" s="9" customFormat="1" ht="33" customHeight="1" x14ac:dyDescent="0.25">
      <c r="A25" s="43" t="s">
        <v>45</v>
      </c>
      <c r="B25" s="91" t="s">
        <v>171</v>
      </c>
      <c r="C25" s="103" t="s">
        <v>1587</v>
      </c>
      <c r="D25" s="48" t="s">
        <v>8</v>
      </c>
      <c r="E25" s="84">
        <v>1113</v>
      </c>
      <c r="F25" s="149">
        <v>1.44</v>
      </c>
      <c r="G25" s="28">
        <f t="shared" si="0"/>
        <v>1602.72</v>
      </c>
    </row>
    <row r="26" spans="1:9" s="9" customFormat="1" x14ac:dyDescent="0.25">
      <c r="A26" s="43" t="s">
        <v>45</v>
      </c>
      <c r="B26" s="91" t="s">
        <v>172</v>
      </c>
      <c r="C26" s="103" t="s">
        <v>271</v>
      </c>
      <c r="D26" s="48" t="s">
        <v>8</v>
      </c>
      <c r="E26" s="84">
        <v>84</v>
      </c>
      <c r="F26" s="149">
        <v>7.91</v>
      </c>
      <c r="G26" s="28">
        <f t="shared" si="0"/>
        <v>664.44</v>
      </c>
    </row>
    <row r="27" spans="1:9" s="9" customFormat="1" ht="33" customHeight="1" x14ac:dyDescent="0.25">
      <c r="A27" s="43" t="s">
        <v>45</v>
      </c>
      <c r="B27" s="91" t="s">
        <v>173</v>
      </c>
      <c r="C27" s="103" t="s">
        <v>272</v>
      </c>
      <c r="D27" s="48" t="s">
        <v>8</v>
      </c>
      <c r="E27" s="84">
        <v>30</v>
      </c>
      <c r="F27" s="149">
        <v>7.81</v>
      </c>
      <c r="G27" s="28">
        <f t="shared" si="0"/>
        <v>234.3</v>
      </c>
    </row>
    <row r="28" spans="1:9" s="9" customFormat="1" ht="30.75" thickBot="1" x14ac:dyDescent="0.3">
      <c r="A28" s="43" t="s">
        <v>45</v>
      </c>
      <c r="B28" s="91" t="s">
        <v>174</v>
      </c>
      <c r="C28" s="103" t="s">
        <v>1588</v>
      </c>
      <c r="D28" s="48" t="s">
        <v>8</v>
      </c>
      <c r="E28" s="84">
        <v>14.5</v>
      </c>
      <c r="F28" s="149">
        <v>216.04</v>
      </c>
      <c r="G28" s="28">
        <f t="shared" si="0"/>
        <v>3132.58</v>
      </c>
    </row>
    <row r="29" spans="1:9" s="9" customFormat="1" ht="60.75" thickBot="1" x14ac:dyDescent="0.3">
      <c r="A29" s="56" t="s">
        <v>45</v>
      </c>
      <c r="B29" s="74" t="s">
        <v>175</v>
      </c>
      <c r="C29" s="104" t="s">
        <v>1589</v>
      </c>
      <c r="D29" s="51" t="s">
        <v>9</v>
      </c>
      <c r="E29" s="85">
        <v>1944</v>
      </c>
      <c r="F29" s="150">
        <v>15.46</v>
      </c>
      <c r="G29" s="53">
        <f t="shared" si="0"/>
        <v>30054.240000000002</v>
      </c>
      <c r="H29" s="36" t="s">
        <v>40</v>
      </c>
      <c r="I29" s="70">
        <f>ROUND(SUM(G6:G29),2)</f>
        <v>195430.33</v>
      </c>
    </row>
    <row r="30" spans="1:9" s="9" customFormat="1" ht="30" x14ac:dyDescent="0.25">
      <c r="A30" s="67" t="s">
        <v>1503</v>
      </c>
      <c r="B30" s="64" t="s">
        <v>34</v>
      </c>
      <c r="C30" s="213" t="s">
        <v>1590</v>
      </c>
      <c r="D30" s="64" t="s">
        <v>10</v>
      </c>
      <c r="E30" s="65">
        <v>36</v>
      </c>
      <c r="F30" s="58">
        <v>261.45</v>
      </c>
      <c r="G30" s="59">
        <f t="shared" si="0"/>
        <v>9412.2000000000007</v>
      </c>
      <c r="H30" s="153"/>
      <c r="I30" s="138"/>
    </row>
    <row r="31" spans="1:9" s="9" customFormat="1" ht="45" x14ac:dyDescent="0.25">
      <c r="A31" s="43" t="s">
        <v>1503</v>
      </c>
      <c r="B31" s="22" t="s">
        <v>35</v>
      </c>
      <c r="C31" s="2" t="s">
        <v>353</v>
      </c>
      <c r="D31" s="22" t="s">
        <v>9</v>
      </c>
      <c r="E31" s="65">
        <v>256.10000000000002</v>
      </c>
      <c r="F31" s="76">
        <v>2.35</v>
      </c>
      <c r="G31" s="28">
        <f t="shared" si="0"/>
        <v>601.84</v>
      </c>
      <c r="H31" s="153"/>
      <c r="I31" s="138"/>
    </row>
    <row r="32" spans="1:9" s="9" customFormat="1" ht="33" customHeight="1" x14ac:dyDescent="0.25">
      <c r="A32" s="43" t="s">
        <v>1503</v>
      </c>
      <c r="B32" s="22" t="s">
        <v>36</v>
      </c>
      <c r="C32" s="2" t="s">
        <v>289</v>
      </c>
      <c r="D32" s="22" t="s">
        <v>8</v>
      </c>
      <c r="E32" s="65">
        <v>58.8</v>
      </c>
      <c r="F32" s="76">
        <v>0.54</v>
      </c>
      <c r="G32" s="28">
        <f t="shared" si="0"/>
        <v>31.75</v>
      </c>
      <c r="H32" s="153"/>
      <c r="I32" s="138"/>
    </row>
    <row r="33" spans="1:9" s="9" customFormat="1" ht="33" customHeight="1" x14ac:dyDescent="0.25">
      <c r="A33" s="43" t="s">
        <v>1503</v>
      </c>
      <c r="B33" s="22" t="s">
        <v>37</v>
      </c>
      <c r="C33" s="2" t="s">
        <v>290</v>
      </c>
      <c r="D33" s="22" t="s">
        <v>9</v>
      </c>
      <c r="E33" s="65">
        <v>30.1</v>
      </c>
      <c r="F33" s="76">
        <v>34.880000000000003</v>
      </c>
      <c r="G33" s="28">
        <f t="shared" si="0"/>
        <v>1049.8900000000001</v>
      </c>
      <c r="H33" s="153"/>
      <c r="I33" s="138"/>
    </row>
    <row r="34" spans="1:9" s="9" customFormat="1" ht="33" customHeight="1" x14ac:dyDescent="0.25">
      <c r="A34" s="43" t="s">
        <v>1503</v>
      </c>
      <c r="B34" s="22" t="s">
        <v>82</v>
      </c>
      <c r="C34" s="2" t="s">
        <v>291</v>
      </c>
      <c r="D34" s="22" t="s">
        <v>8</v>
      </c>
      <c r="E34" s="65">
        <v>368.4</v>
      </c>
      <c r="F34" s="76">
        <v>1.26</v>
      </c>
      <c r="G34" s="28">
        <f t="shared" si="0"/>
        <v>464.18</v>
      </c>
      <c r="H34" s="153"/>
      <c r="I34" s="138"/>
    </row>
    <row r="35" spans="1:9" s="9" customFormat="1" ht="33" customHeight="1" x14ac:dyDescent="0.25">
      <c r="A35" s="43" t="s">
        <v>1503</v>
      </c>
      <c r="B35" s="22" t="s">
        <v>105</v>
      </c>
      <c r="C35" s="2" t="s">
        <v>277</v>
      </c>
      <c r="D35" s="22" t="s">
        <v>8</v>
      </c>
      <c r="E35" s="65">
        <v>29.6</v>
      </c>
      <c r="F35" s="76">
        <v>8.6199999999999992</v>
      </c>
      <c r="G35" s="28">
        <f t="shared" si="0"/>
        <v>255.15</v>
      </c>
      <c r="H35" s="153"/>
      <c r="I35" s="138"/>
    </row>
    <row r="36" spans="1:9" s="9" customFormat="1" ht="33" customHeight="1" x14ac:dyDescent="0.25">
      <c r="A36" s="43" t="s">
        <v>1503</v>
      </c>
      <c r="B36" s="22" t="s">
        <v>106</v>
      </c>
      <c r="C36" s="2" t="s">
        <v>292</v>
      </c>
      <c r="D36" s="22" t="s">
        <v>8</v>
      </c>
      <c r="E36" s="65">
        <v>107.1</v>
      </c>
      <c r="F36" s="76">
        <v>87.46</v>
      </c>
      <c r="G36" s="28">
        <f t="shared" si="0"/>
        <v>9366.9699999999993</v>
      </c>
      <c r="H36" s="153"/>
      <c r="I36" s="138"/>
    </row>
    <row r="37" spans="1:9" s="9" customFormat="1" ht="33" customHeight="1" x14ac:dyDescent="0.25">
      <c r="A37" s="43" t="s">
        <v>1503</v>
      </c>
      <c r="B37" s="22" t="s">
        <v>107</v>
      </c>
      <c r="C37" s="2" t="s">
        <v>293</v>
      </c>
      <c r="D37" s="22" t="s">
        <v>9</v>
      </c>
      <c r="E37" s="65">
        <v>2.1</v>
      </c>
      <c r="F37" s="76">
        <v>113.64</v>
      </c>
      <c r="G37" s="28">
        <f t="shared" si="0"/>
        <v>238.64</v>
      </c>
      <c r="H37" s="153"/>
      <c r="I37" s="138"/>
    </row>
    <row r="38" spans="1:9" s="9" customFormat="1" ht="33" customHeight="1" x14ac:dyDescent="0.25">
      <c r="A38" s="43" t="s">
        <v>1503</v>
      </c>
      <c r="B38" s="22" t="s">
        <v>108</v>
      </c>
      <c r="C38" s="2" t="s">
        <v>294</v>
      </c>
      <c r="D38" s="22" t="s">
        <v>18</v>
      </c>
      <c r="E38" s="65">
        <v>6</v>
      </c>
      <c r="F38" s="76">
        <v>448.41</v>
      </c>
      <c r="G38" s="28">
        <f t="shared" si="0"/>
        <v>2690.46</v>
      </c>
      <c r="H38" s="153"/>
      <c r="I38" s="138"/>
    </row>
    <row r="39" spans="1:9" s="9" customFormat="1" ht="33" customHeight="1" x14ac:dyDescent="0.25">
      <c r="A39" s="43" t="s">
        <v>1503</v>
      </c>
      <c r="B39" s="22" t="s">
        <v>119</v>
      </c>
      <c r="C39" s="2" t="s">
        <v>295</v>
      </c>
      <c r="D39" s="22" t="s">
        <v>8</v>
      </c>
      <c r="E39" s="65">
        <v>12.8</v>
      </c>
      <c r="F39" s="76">
        <v>1.26</v>
      </c>
      <c r="G39" s="28">
        <f t="shared" si="0"/>
        <v>16.13</v>
      </c>
      <c r="H39" s="153"/>
      <c r="I39" s="138"/>
    </row>
    <row r="40" spans="1:9" s="9" customFormat="1" ht="33" customHeight="1" x14ac:dyDescent="0.25">
      <c r="A40" s="43" t="s">
        <v>1503</v>
      </c>
      <c r="B40" s="22" t="s">
        <v>120</v>
      </c>
      <c r="C40" s="2" t="s">
        <v>296</v>
      </c>
      <c r="D40" s="22" t="s">
        <v>9</v>
      </c>
      <c r="E40" s="65">
        <v>83.7</v>
      </c>
      <c r="F40" s="76">
        <v>25.42</v>
      </c>
      <c r="G40" s="28">
        <f t="shared" si="0"/>
        <v>2127.65</v>
      </c>
      <c r="H40" s="153"/>
      <c r="I40" s="138"/>
    </row>
    <row r="41" spans="1:9" s="9" customFormat="1" ht="45" x14ac:dyDescent="0.25">
      <c r="A41" s="43" t="s">
        <v>1503</v>
      </c>
      <c r="B41" s="22" t="s">
        <v>121</v>
      </c>
      <c r="C41" s="2" t="s">
        <v>352</v>
      </c>
      <c r="D41" s="22" t="s">
        <v>9</v>
      </c>
      <c r="E41" s="19">
        <v>142.4</v>
      </c>
      <c r="F41" s="77">
        <v>16.87</v>
      </c>
      <c r="G41" s="28">
        <f t="shared" ref="G41:G57" si="1">ROUND((E41*F41),2)</f>
        <v>2402.29</v>
      </c>
      <c r="H41" s="153"/>
      <c r="I41" s="138"/>
    </row>
    <row r="42" spans="1:9" s="9" customFormat="1" ht="33" customHeight="1" x14ac:dyDescent="0.25">
      <c r="A42" s="43" t="s">
        <v>1503</v>
      </c>
      <c r="B42" s="22" t="s">
        <v>198</v>
      </c>
      <c r="C42" s="213" t="s">
        <v>1591</v>
      </c>
      <c r="D42" s="64" t="s">
        <v>10</v>
      </c>
      <c r="E42" s="19">
        <v>26.5</v>
      </c>
      <c r="F42" s="77">
        <v>1142.7</v>
      </c>
      <c r="G42" s="28">
        <f t="shared" si="1"/>
        <v>30281.55</v>
      </c>
      <c r="H42" s="153"/>
      <c r="I42" s="138"/>
    </row>
    <row r="43" spans="1:9" s="9" customFormat="1" ht="45" x14ac:dyDescent="0.25">
      <c r="A43" s="43" t="s">
        <v>1503</v>
      </c>
      <c r="B43" s="22" t="s">
        <v>199</v>
      </c>
      <c r="C43" s="2" t="s">
        <v>353</v>
      </c>
      <c r="D43" s="22" t="s">
        <v>9</v>
      </c>
      <c r="E43" s="19">
        <v>324.39999999999998</v>
      </c>
      <c r="F43" s="77">
        <v>2.35</v>
      </c>
      <c r="G43" s="28">
        <f t="shared" si="1"/>
        <v>762.34</v>
      </c>
      <c r="H43" s="153"/>
      <c r="I43" s="138"/>
    </row>
    <row r="44" spans="1:9" s="9" customFormat="1" ht="33" customHeight="1" x14ac:dyDescent="0.25">
      <c r="A44" s="43" t="s">
        <v>1503</v>
      </c>
      <c r="B44" s="22" t="s">
        <v>200</v>
      </c>
      <c r="C44" s="2" t="s">
        <v>289</v>
      </c>
      <c r="D44" s="22" t="s">
        <v>8</v>
      </c>
      <c r="E44" s="19">
        <v>96.6</v>
      </c>
      <c r="F44" s="77">
        <v>0.54</v>
      </c>
      <c r="G44" s="28">
        <f t="shared" si="1"/>
        <v>52.16</v>
      </c>
      <c r="H44" s="153"/>
      <c r="I44" s="138"/>
    </row>
    <row r="45" spans="1:9" s="9" customFormat="1" ht="33" customHeight="1" x14ac:dyDescent="0.25">
      <c r="A45" s="43" t="s">
        <v>1503</v>
      </c>
      <c r="B45" s="22" t="s">
        <v>201</v>
      </c>
      <c r="C45" s="2" t="s">
        <v>290</v>
      </c>
      <c r="D45" s="22" t="s">
        <v>9</v>
      </c>
      <c r="E45" s="19">
        <v>87.8</v>
      </c>
      <c r="F45" s="77">
        <v>34.880000000000003</v>
      </c>
      <c r="G45" s="28">
        <f t="shared" si="1"/>
        <v>3062.46</v>
      </c>
      <c r="H45" s="153"/>
      <c r="I45" s="138"/>
    </row>
    <row r="46" spans="1:9" s="9" customFormat="1" ht="33" customHeight="1" x14ac:dyDescent="0.25">
      <c r="A46" s="43" t="s">
        <v>1503</v>
      </c>
      <c r="B46" s="22" t="s">
        <v>202</v>
      </c>
      <c r="C46" s="2" t="s">
        <v>291</v>
      </c>
      <c r="D46" s="22" t="s">
        <v>8</v>
      </c>
      <c r="E46" s="19">
        <v>624.4</v>
      </c>
      <c r="F46" s="77">
        <v>1.26</v>
      </c>
      <c r="G46" s="28">
        <f t="shared" si="1"/>
        <v>786.74</v>
      </c>
      <c r="H46" s="153"/>
      <c r="I46" s="138"/>
    </row>
    <row r="47" spans="1:9" s="9" customFormat="1" ht="33" customHeight="1" x14ac:dyDescent="0.25">
      <c r="A47" s="43" t="s">
        <v>1503</v>
      </c>
      <c r="B47" s="22" t="s">
        <v>1592</v>
      </c>
      <c r="C47" s="2" t="s">
        <v>292</v>
      </c>
      <c r="D47" s="22" t="s">
        <v>8</v>
      </c>
      <c r="E47" s="19">
        <v>274</v>
      </c>
      <c r="F47" s="77">
        <v>87.46</v>
      </c>
      <c r="G47" s="28">
        <f t="shared" si="1"/>
        <v>23964.04</v>
      </c>
      <c r="H47" s="153"/>
      <c r="I47" s="138"/>
    </row>
    <row r="48" spans="1:9" s="9" customFormat="1" ht="33" customHeight="1" x14ac:dyDescent="0.25">
      <c r="A48" s="43" t="s">
        <v>1503</v>
      </c>
      <c r="B48" s="22" t="s">
        <v>1593</v>
      </c>
      <c r="C48" s="2" t="s">
        <v>293</v>
      </c>
      <c r="D48" s="22" t="s">
        <v>9</v>
      </c>
      <c r="E48" s="19">
        <v>5.7</v>
      </c>
      <c r="F48" s="77">
        <v>113.64</v>
      </c>
      <c r="G48" s="28">
        <f t="shared" si="1"/>
        <v>647.75</v>
      </c>
      <c r="H48" s="153"/>
      <c r="I48" s="138"/>
    </row>
    <row r="49" spans="1:9" s="9" customFormat="1" ht="33" customHeight="1" x14ac:dyDescent="0.25">
      <c r="A49" s="43" t="s">
        <v>1503</v>
      </c>
      <c r="B49" s="22" t="s">
        <v>1594</v>
      </c>
      <c r="C49" s="2" t="s">
        <v>1404</v>
      </c>
      <c r="D49" s="22" t="s">
        <v>8</v>
      </c>
      <c r="E49" s="19">
        <v>48.4</v>
      </c>
      <c r="F49" s="77">
        <v>9.0500000000000007</v>
      </c>
      <c r="G49" s="28">
        <f t="shared" si="1"/>
        <v>438.02</v>
      </c>
      <c r="H49" s="153"/>
      <c r="I49" s="138"/>
    </row>
    <row r="50" spans="1:9" s="9" customFormat="1" ht="33" customHeight="1" x14ac:dyDescent="0.25">
      <c r="A50" s="43" t="s">
        <v>1503</v>
      </c>
      <c r="B50" s="22" t="s">
        <v>1595</v>
      </c>
      <c r="C50" s="2" t="s">
        <v>676</v>
      </c>
      <c r="D50" s="22" t="s">
        <v>8</v>
      </c>
      <c r="E50" s="19">
        <v>42.8</v>
      </c>
      <c r="F50" s="77">
        <v>12.03</v>
      </c>
      <c r="G50" s="28">
        <f t="shared" si="1"/>
        <v>514.88</v>
      </c>
      <c r="H50" s="153"/>
      <c r="I50" s="138"/>
    </row>
    <row r="51" spans="1:9" s="9" customFormat="1" ht="33" customHeight="1" x14ac:dyDescent="0.25">
      <c r="A51" s="43" t="s">
        <v>1503</v>
      </c>
      <c r="B51" s="22" t="s">
        <v>1596</v>
      </c>
      <c r="C51" s="2" t="s">
        <v>294</v>
      </c>
      <c r="D51" s="22" t="s">
        <v>18</v>
      </c>
      <c r="E51" s="19">
        <v>2</v>
      </c>
      <c r="F51" s="77">
        <v>1797.84</v>
      </c>
      <c r="G51" s="28">
        <f t="shared" si="1"/>
        <v>3595.68</v>
      </c>
      <c r="H51" s="153"/>
      <c r="I51" s="138"/>
    </row>
    <row r="52" spans="1:9" s="9" customFormat="1" ht="33" customHeight="1" x14ac:dyDescent="0.25">
      <c r="A52" s="43" t="s">
        <v>1503</v>
      </c>
      <c r="B52" s="22" t="s">
        <v>1597</v>
      </c>
      <c r="C52" s="2" t="s">
        <v>295</v>
      </c>
      <c r="D52" s="22" t="s">
        <v>8</v>
      </c>
      <c r="E52" s="19">
        <v>6</v>
      </c>
      <c r="F52" s="77">
        <v>1.26</v>
      </c>
      <c r="G52" s="28">
        <f t="shared" si="1"/>
        <v>7.56</v>
      </c>
      <c r="H52" s="153"/>
      <c r="I52" s="138"/>
    </row>
    <row r="53" spans="1:9" s="9" customFormat="1" ht="33" customHeight="1" x14ac:dyDescent="0.25">
      <c r="A53" s="43" t="s">
        <v>1503</v>
      </c>
      <c r="B53" s="22" t="s">
        <v>1598</v>
      </c>
      <c r="C53" s="2" t="s">
        <v>296</v>
      </c>
      <c r="D53" s="22" t="s">
        <v>9</v>
      </c>
      <c r="E53" s="19">
        <v>166.8</v>
      </c>
      <c r="F53" s="77">
        <v>25.42</v>
      </c>
      <c r="G53" s="28">
        <f t="shared" si="1"/>
        <v>4240.0600000000004</v>
      </c>
      <c r="H53" s="153"/>
      <c r="I53" s="138"/>
    </row>
    <row r="54" spans="1:9" s="9" customFormat="1" ht="45" x14ac:dyDescent="0.25">
      <c r="A54" s="43" t="s">
        <v>1503</v>
      </c>
      <c r="B54" s="22" t="s">
        <v>1599</v>
      </c>
      <c r="C54" s="2" t="s">
        <v>352</v>
      </c>
      <c r="D54" s="22" t="s">
        <v>9</v>
      </c>
      <c r="E54" s="19">
        <v>69.8</v>
      </c>
      <c r="F54" s="77">
        <v>16.87</v>
      </c>
      <c r="G54" s="28">
        <f t="shared" si="1"/>
        <v>1177.53</v>
      </c>
      <c r="H54" s="153"/>
      <c r="I54" s="138"/>
    </row>
    <row r="55" spans="1:9" s="9" customFormat="1" ht="30" x14ac:dyDescent="0.25">
      <c r="A55" s="43" t="s">
        <v>1503</v>
      </c>
      <c r="B55" s="22" t="s">
        <v>1600</v>
      </c>
      <c r="C55" s="47" t="s">
        <v>1405</v>
      </c>
      <c r="D55" s="48" t="s">
        <v>18</v>
      </c>
      <c r="E55" s="49">
        <v>2</v>
      </c>
      <c r="F55" s="231">
        <v>3892.12</v>
      </c>
      <c r="G55" s="112">
        <f t="shared" si="1"/>
        <v>7784.24</v>
      </c>
      <c r="H55" s="153"/>
      <c r="I55" s="138"/>
    </row>
    <row r="56" spans="1:9" s="9" customFormat="1" ht="30.75" thickBot="1" x14ac:dyDescent="0.3">
      <c r="A56" s="43" t="s">
        <v>1503</v>
      </c>
      <c r="B56" s="22" t="s">
        <v>1601</v>
      </c>
      <c r="C56" s="47" t="s">
        <v>298</v>
      </c>
      <c r="D56" s="48" t="s">
        <v>9</v>
      </c>
      <c r="E56" s="49">
        <v>4.0999999999999996</v>
      </c>
      <c r="F56" s="231">
        <v>192.21</v>
      </c>
      <c r="G56" s="112">
        <f t="shared" si="1"/>
        <v>788.06</v>
      </c>
      <c r="H56" s="153"/>
      <c r="I56" s="138"/>
    </row>
    <row r="57" spans="1:9" s="9" customFormat="1" ht="30.75" thickBot="1" x14ac:dyDescent="0.3">
      <c r="A57" s="56" t="s">
        <v>1503</v>
      </c>
      <c r="B57" s="51" t="s">
        <v>1602</v>
      </c>
      <c r="C57" s="50" t="s">
        <v>297</v>
      </c>
      <c r="D57" s="51" t="s">
        <v>9</v>
      </c>
      <c r="E57" s="52">
        <v>20</v>
      </c>
      <c r="F57" s="139">
        <v>14.34</v>
      </c>
      <c r="G57" s="53">
        <f t="shared" si="1"/>
        <v>286.8</v>
      </c>
      <c r="H57" s="36" t="s">
        <v>41</v>
      </c>
      <c r="I57" s="70">
        <f>ROUND(SUM(G30:G57),2)</f>
        <v>107047.02</v>
      </c>
    </row>
    <row r="58" spans="1:9" s="9" customFormat="1" ht="33" customHeight="1" x14ac:dyDescent="0.25">
      <c r="A58" s="101" t="s">
        <v>388</v>
      </c>
      <c r="B58" s="123" t="s">
        <v>71</v>
      </c>
      <c r="C58" s="63" t="s">
        <v>715</v>
      </c>
      <c r="D58" s="64" t="s">
        <v>8</v>
      </c>
      <c r="E58" s="83">
        <v>9043</v>
      </c>
      <c r="F58" s="76">
        <v>0</v>
      </c>
      <c r="G58" s="59">
        <f t="shared" si="0"/>
        <v>0</v>
      </c>
      <c r="H58" s="434" t="s">
        <v>318</v>
      </c>
    </row>
    <row r="59" spans="1:9" s="9" customFormat="1" ht="33" customHeight="1" x14ac:dyDescent="0.25">
      <c r="A59" s="67" t="s">
        <v>388</v>
      </c>
      <c r="B59" s="41" t="s">
        <v>72</v>
      </c>
      <c r="C59" s="2" t="s">
        <v>1505</v>
      </c>
      <c r="D59" s="22" t="s">
        <v>9</v>
      </c>
      <c r="E59" s="84">
        <v>2216</v>
      </c>
      <c r="F59" s="77">
        <v>0</v>
      </c>
      <c r="G59" s="28">
        <f t="shared" si="0"/>
        <v>0</v>
      </c>
      <c r="H59" s="435"/>
    </row>
    <row r="60" spans="1:9" s="9" customFormat="1" ht="33" customHeight="1" x14ac:dyDescent="0.25">
      <c r="A60" s="67" t="s">
        <v>388</v>
      </c>
      <c r="B60" s="41" t="s">
        <v>73</v>
      </c>
      <c r="C60" s="2" t="s">
        <v>1570</v>
      </c>
      <c r="D60" s="22" t="s">
        <v>8</v>
      </c>
      <c r="E60" s="84">
        <v>5594</v>
      </c>
      <c r="F60" s="77">
        <v>0</v>
      </c>
      <c r="G60" s="28">
        <f t="shared" si="0"/>
        <v>0</v>
      </c>
      <c r="H60" s="435"/>
    </row>
    <row r="61" spans="1:9" s="9" customFormat="1" ht="33" customHeight="1" x14ac:dyDescent="0.25">
      <c r="A61" s="67" t="s">
        <v>388</v>
      </c>
      <c r="B61" s="41" t="s">
        <v>74</v>
      </c>
      <c r="C61" s="2" t="s">
        <v>1506</v>
      </c>
      <c r="D61" s="22" t="s">
        <v>9</v>
      </c>
      <c r="E61" s="84">
        <v>605</v>
      </c>
      <c r="F61" s="77">
        <v>0</v>
      </c>
      <c r="G61" s="28">
        <f t="shared" si="0"/>
        <v>0</v>
      </c>
      <c r="H61" s="435"/>
    </row>
    <row r="62" spans="1:9" s="9" customFormat="1" ht="33" customHeight="1" x14ac:dyDescent="0.25">
      <c r="A62" s="67" t="s">
        <v>388</v>
      </c>
      <c r="B62" s="108" t="s">
        <v>75</v>
      </c>
      <c r="C62" s="2" t="s">
        <v>1507</v>
      </c>
      <c r="D62" s="22" t="s">
        <v>8</v>
      </c>
      <c r="E62" s="84">
        <v>5553</v>
      </c>
      <c r="F62" s="77">
        <v>0</v>
      </c>
      <c r="G62" s="28">
        <f t="shared" si="0"/>
        <v>0</v>
      </c>
      <c r="H62" s="435"/>
    </row>
    <row r="63" spans="1:9" s="9" customFormat="1" ht="33" customHeight="1" x14ac:dyDescent="0.25">
      <c r="A63" s="67" t="s">
        <v>388</v>
      </c>
      <c r="B63" s="108" t="s">
        <v>76</v>
      </c>
      <c r="C63" s="2" t="s">
        <v>313</v>
      </c>
      <c r="D63" s="22" t="s">
        <v>10</v>
      </c>
      <c r="E63" s="84">
        <v>795.5</v>
      </c>
      <c r="F63" s="77">
        <v>0</v>
      </c>
      <c r="G63" s="28">
        <f t="shared" si="0"/>
        <v>0</v>
      </c>
      <c r="H63" s="435"/>
    </row>
    <row r="64" spans="1:9" s="9" customFormat="1" ht="33" customHeight="1" x14ac:dyDescent="0.25">
      <c r="A64" s="67" t="s">
        <v>388</v>
      </c>
      <c r="B64" s="108" t="s">
        <v>77</v>
      </c>
      <c r="C64" s="2" t="s">
        <v>302</v>
      </c>
      <c r="D64" s="22" t="s">
        <v>8</v>
      </c>
      <c r="E64" s="84">
        <v>5514</v>
      </c>
      <c r="F64" s="77">
        <v>0</v>
      </c>
      <c r="G64" s="28">
        <f t="shared" si="0"/>
        <v>0</v>
      </c>
      <c r="H64" s="435"/>
    </row>
    <row r="65" spans="1:8" s="9" customFormat="1" ht="33" customHeight="1" x14ac:dyDescent="0.25">
      <c r="A65" s="67" t="s">
        <v>388</v>
      </c>
      <c r="B65" s="108" t="s">
        <v>122</v>
      </c>
      <c r="C65" s="2" t="s">
        <v>1508</v>
      </c>
      <c r="D65" s="22" t="s">
        <v>8</v>
      </c>
      <c r="E65" s="84">
        <v>5498</v>
      </c>
      <c r="F65" s="77">
        <v>0</v>
      </c>
      <c r="G65" s="28">
        <f t="shared" si="0"/>
        <v>0</v>
      </c>
      <c r="H65" s="435"/>
    </row>
    <row r="66" spans="1:8" s="9" customFormat="1" ht="33" customHeight="1" x14ac:dyDescent="0.25">
      <c r="A66" s="67" t="s">
        <v>388</v>
      </c>
      <c r="B66" s="108" t="s">
        <v>123</v>
      </c>
      <c r="C66" s="2" t="s">
        <v>315</v>
      </c>
      <c r="D66" s="22" t="s">
        <v>10</v>
      </c>
      <c r="E66" s="84">
        <v>795.5</v>
      </c>
      <c r="F66" s="77">
        <v>0</v>
      </c>
      <c r="G66" s="28">
        <f t="shared" si="0"/>
        <v>0</v>
      </c>
      <c r="H66" s="435"/>
    </row>
    <row r="67" spans="1:8" s="9" customFormat="1" ht="33" customHeight="1" x14ac:dyDescent="0.25">
      <c r="A67" s="67" t="s">
        <v>388</v>
      </c>
      <c r="B67" s="108" t="s">
        <v>124</v>
      </c>
      <c r="C67" s="2" t="s">
        <v>1509</v>
      </c>
      <c r="D67" s="22" t="s">
        <v>8</v>
      </c>
      <c r="E67" s="84">
        <v>5483</v>
      </c>
      <c r="F67" s="77">
        <v>0</v>
      </c>
      <c r="G67" s="28">
        <f t="shared" si="0"/>
        <v>0</v>
      </c>
      <c r="H67" s="435"/>
    </row>
    <row r="68" spans="1:8" s="9" customFormat="1" ht="33" customHeight="1" x14ac:dyDescent="0.25">
      <c r="A68" s="67" t="s">
        <v>388</v>
      </c>
      <c r="B68" s="108" t="s">
        <v>125</v>
      </c>
      <c r="C68" s="2" t="s">
        <v>1510</v>
      </c>
      <c r="D68" s="22" t="s">
        <v>8</v>
      </c>
      <c r="E68" s="84">
        <v>5471</v>
      </c>
      <c r="F68" s="77">
        <v>0</v>
      </c>
      <c r="G68" s="28">
        <f t="shared" si="0"/>
        <v>0</v>
      </c>
      <c r="H68" s="435"/>
    </row>
    <row r="69" spans="1:8" s="9" customFormat="1" ht="33" customHeight="1" x14ac:dyDescent="0.25">
      <c r="A69" s="67" t="s">
        <v>388</v>
      </c>
      <c r="B69" s="108" t="s">
        <v>126</v>
      </c>
      <c r="C69" s="2" t="s">
        <v>1511</v>
      </c>
      <c r="D69" s="22" t="s">
        <v>10</v>
      </c>
      <c r="E69" s="84">
        <v>795.5</v>
      </c>
      <c r="F69" s="77">
        <v>0</v>
      </c>
      <c r="G69" s="28">
        <f t="shared" si="0"/>
        <v>0</v>
      </c>
      <c r="H69" s="435"/>
    </row>
    <row r="70" spans="1:8" s="9" customFormat="1" ht="33" customHeight="1" x14ac:dyDescent="0.25">
      <c r="A70" s="67" t="s">
        <v>388</v>
      </c>
      <c r="B70" s="108" t="s">
        <v>216</v>
      </c>
      <c r="C70" s="2" t="s">
        <v>304</v>
      </c>
      <c r="D70" s="22" t="s">
        <v>8</v>
      </c>
      <c r="E70" s="84">
        <v>5461</v>
      </c>
      <c r="F70" s="77">
        <v>0</v>
      </c>
      <c r="G70" s="28">
        <f t="shared" si="0"/>
        <v>0</v>
      </c>
      <c r="H70" s="435"/>
    </row>
    <row r="71" spans="1:8" s="9" customFormat="1" ht="33" customHeight="1" x14ac:dyDescent="0.25">
      <c r="A71" s="67" t="s">
        <v>388</v>
      </c>
      <c r="B71" s="108" t="s">
        <v>217</v>
      </c>
      <c r="C71" s="2" t="s">
        <v>1512</v>
      </c>
      <c r="D71" s="22" t="s">
        <v>8</v>
      </c>
      <c r="E71" s="84">
        <v>1768</v>
      </c>
      <c r="F71" s="77">
        <v>0</v>
      </c>
      <c r="G71" s="28">
        <f t="shared" si="0"/>
        <v>0</v>
      </c>
      <c r="H71" s="435"/>
    </row>
    <row r="72" spans="1:8" s="9" customFormat="1" ht="33" customHeight="1" x14ac:dyDescent="0.25">
      <c r="A72" s="67" t="s">
        <v>388</v>
      </c>
      <c r="B72" s="108" t="s">
        <v>218</v>
      </c>
      <c r="C72" s="47" t="s">
        <v>1603</v>
      </c>
      <c r="D72" s="48" t="s">
        <v>10</v>
      </c>
      <c r="E72" s="107">
        <v>40</v>
      </c>
      <c r="F72" s="231">
        <v>0</v>
      </c>
      <c r="G72" s="28">
        <f t="shared" si="0"/>
        <v>0</v>
      </c>
      <c r="H72" s="435"/>
    </row>
    <row r="73" spans="1:8" s="9" customFormat="1" ht="33" customHeight="1" thickBot="1" x14ac:dyDescent="0.3">
      <c r="A73" s="56" t="s">
        <v>388</v>
      </c>
      <c r="B73" s="74" t="s">
        <v>219</v>
      </c>
      <c r="C73" s="50" t="s">
        <v>1604</v>
      </c>
      <c r="D73" s="51" t="s">
        <v>10</v>
      </c>
      <c r="E73" s="85">
        <v>40</v>
      </c>
      <c r="F73" s="139">
        <v>0</v>
      </c>
      <c r="G73" s="53">
        <f t="shared" si="0"/>
        <v>0</v>
      </c>
      <c r="H73" s="435"/>
    </row>
    <row r="74" spans="1:8" s="9" customFormat="1" ht="33" customHeight="1" x14ac:dyDescent="0.25">
      <c r="A74" s="101" t="s">
        <v>1504</v>
      </c>
      <c r="B74" s="123" t="s">
        <v>71</v>
      </c>
      <c r="C74" s="63" t="s">
        <v>715</v>
      </c>
      <c r="D74" s="64" t="s">
        <v>8</v>
      </c>
      <c r="E74" s="83">
        <v>9043</v>
      </c>
      <c r="F74" s="135">
        <v>4.07</v>
      </c>
      <c r="G74" s="59">
        <f t="shared" si="0"/>
        <v>36805.01</v>
      </c>
      <c r="H74" s="435"/>
    </row>
    <row r="75" spans="1:8" s="9" customFormat="1" ht="33" customHeight="1" x14ac:dyDescent="0.25">
      <c r="A75" s="67" t="s">
        <v>1504</v>
      </c>
      <c r="B75" s="108" t="s">
        <v>72</v>
      </c>
      <c r="C75" s="2" t="s">
        <v>1605</v>
      </c>
      <c r="D75" s="22" t="s">
        <v>9</v>
      </c>
      <c r="E75" s="84">
        <v>3068</v>
      </c>
      <c r="F75" s="133">
        <v>24.85</v>
      </c>
      <c r="G75" s="28">
        <f t="shared" si="0"/>
        <v>76239.8</v>
      </c>
      <c r="H75" s="435"/>
    </row>
    <row r="76" spans="1:8" s="9" customFormat="1" ht="33" customHeight="1" x14ac:dyDescent="0.25">
      <c r="A76" s="67" t="s">
        <v>1504</v>
      </c>
      <c r="B76" s="108" t="s">
        <v>73</v>
      </c>
      <c r="C76" s="2" t="s">
        <v>1556</v>
      </c>
      <c r="D76" s="22" t="s">
        <v>8</v>
      </c>
      <c r="E76" s="84">
        <v>5594</v>
      </c>
      <c r="F76" s="133">
        <v>15.26</v>
      </c>
      <c r="G76" s="28">
        <f t="shared" si="0"/>
        <v>85364.44</v>
      </c>
      <c r="H76" s="435"/>
    </row>
    <row r="77" spans="1:8" s="9" customFormat="1" ht="33" customHeight="1" x14ac:dyDescent="0.25">
      <c r="A77" s="67" t="s">
        <v>1504</v>
      </c>
      <c r="B77" s="108" t="s">
        <v>74</v>
      </c>
      <c r="C77" s="2" t="s">
        <v>1506</v>
      </c>
      <c r="D77" s="22" t="s">
        <v>9</v>
      </c>
      <c r="E77" s="84">
        <v>353</v>
      </c>
      <c r="F77" s="133">
        <v>74.47</v>
      </c>
      <c r="G77" s="28">
        <f t="shared" si="0"/>
        <v>26287.91</v>
      </c>
      <c r="H77" s="435"/>
    </row>
    <row r="78" spans="1:8" s="9" customFormat="1" ht="33" customHeight="1" x14ac:dyDescent="0.25">
      <c r="A78" s="67" t="s">
        <v>1504</v>
      </c>
      <c r="B78" s="108" t="s">
        <v>75</v>
      </c>
      <c r="C78" s="2" t="s">
        <v>1507</v>
      </c>
      <c r="D78" s="22" t="s">
        <v>8</v>
      </c>
      <c r="E78" s="84">
        <v>5553</v>
      </c>
      <c r="F78" s="133">
        <v>17.760000000000002</v>
      </c>
      <c r="G78" s="28">
        <f t="shared" si="0"/>
        <v>98621.28</v>
      </c>
      <c r="H78" s="435"/>
    </row>
    <row r="79" spans="1:8" s="9" customFormat="1" ht="33" customHeight="1" x14ac:dyDescent="0.25">
      <c r="A79" s="67" t="s">
        <v>1504</v>
      </c>
      <c r="B79" s="108" t="s">
        <v>76</v>
      </c>
      <c r="C79" s="2" t="s">
        <v>313</v>
      </c>
      <c r="D79" s="22" t="s">
        <v>10</v>
      </c>
      <c r="E79" s="84">
        <v>795.5</v>
      </c>
      <c r="F79" s="133">
        <v>0.95</v>
      </c>
      <c r="G79" s="28">
        <f t="shared" si="0"/>
        <v>755.73</v>
      </c>
      <c r="H79" s="435"/>
    </row>
    <row r="80" spans="1:8" s="9" customFormat="1" ht="33" customHeight="1" x14ac:dyDescent="0.25">
      <c r="A80" s="67" t="s">
        <v>1504</v>
      </c>
      <c r="B80" s="108" t="s">
        <v>77</v>
      </c>
      <c r="C80" s="2" t="s">
        <v>302</v>
      </c>
      <c r="D80" s="22" t="s">
        <v>8</v>
      </c>
      <c r="E80" s="84">
        <v>5514</v>
      </c>
      <c r="F80" s="133">
        <v>0.38</v>
      </c>
      <c r="G80" s="28">
        <f t="shared" si="0"/>
        <v>2095.3200000000002</v>
      </c>
      <c r="H80" s="435"/>
    </row>
    <row r="81" spans="1:9" s="9" customFormat="1" ht="33" customHeight="1" x14ac:dyDescent="0.25">
      <c r="A81" s="67" t="s">
        <v>1504</v>
      </c>
      <c r="B81" s="108" t="s">
        <v>122</v>
      </c>
      <c r="C81" s="2" t="s">
        <v>1508</v>
      </c>
      <c r="D81" s="22" t="s">
        <v>8</v>
      </c>
      <c r="E81" s="84">
        <v>5498</v>
      </c>
      <c r="F81" s="133">
        <v>10.06</v>
      </c>
      <c r="G81" s="28">
        <f t="shared" si="0"/>
        <v>55309.88</v>
      </c>
      <c r="H81" s="435"/>
    </row>
    <row r="82" spans="1:9" s="9" customFormat="1" ht="33" customHeight="1" x14ac:dyDescent="0.25">
      <c r="A82" s="67" t="s">
        <v>1504</v>
      </c>
      <c r="B82" s="108" t="s">
        <v>123</v>
      </c>
      <c r="C82" s="2" t="s">
        <v>315</v>
      </c>
      <c r="D82" s="22" t="s">
        <v>10</v>
      </c>
      <c r="E82" s="84">
        <v>795.5</v>
      </c>
      <c r="F82" s="133">
        <v>0.42</v>
      </c>
      <c r="G82" s="28">
        <f t="shared" si="0"/>
        <v>334.11</v>
      </c>
      <c r="H82" s="435"/>
    </row>
    <row r="83" spans="1:9" s="9" customFormat="1" ht="33" customHeight="1" x14ac:dyDescent="0.25">
      <c r="A83" s="67" t="s">
        <v>1504</v>
      </c>
      <c r="B83" s="108" t="s">
        <v>124</v>
      </c>
      <c r="C83" s="2" t="s">
        <v>1509</v>
      </c>
      <c r="D83" s="22" t="s">
        <v>8</v>
      </c>
      <c r="E83" s="84">
        <v>5483</v>
      </c>
      <c r="F83" s="133">
        <v>0.38</v>
      </c>
      <c r="G83" s="28">
        <f t="shared" si="0"/>
        <v>2083.54</v>
      </c>
      <c r="H83" s="435"/>
    </row>
    <row r="84" spans="1:9" s="9" customFormat="1" ht="33" customHeight="1" x14ac:dyDescent="0.25">
      <c r="A84" s="67" t="s">
        <v>1504</v>
      </c>
      <c r="B84" s="108" t="s">
        <v>125</v>
      </c>
      <c r="C84" s="2" t="s">
        <v>1510</v>
      </c>
      <c r="D84" s="22" t="s">
        <v>8</v>
      </c>
      <c r="E84" s="84">
        <v>5471</v>
      </c>
      <c r="F84" s="133">
        <v>11.92</v>
      </c>
      <c r="G84" s="28">
        <f t="shared" si="0"/>
        <v>65214.32</v>
      </c>
      <c r="H84" s="435"/>
    </row>
    <row r="85" spans="1:9" s="9" customFormat="1" ht="33" customHeight="1" x14ac:dyDescent="0.25">
      <c r="A85" s="67" t="s">
        <v>1504</v>
      </c>
      <c r="B85" s="108" t="s">
        <v>126</v>
      </c>
      <c r="C85" s="2" t="s">
        <v>1511</v>
      </c>
      <c r="D85" s="22" t="s">
        <v>10</v>
      </c>
      <c r="E85" s="84">
        <v>795.5</v>
      </c>
      <c r="F85" s="133">
        <v>0.42</v>
      </c>
      <c r="G85" s="28">
        <f t="shared" si="0"/>
        <v>334.11</v>
      </c>
      <c r="H85" s="435"/>
    </row>
    <row r="86" spans="1:9" s="9" customFormat="1" ht="33" customHeight="1" x14ac:dyDescent="0.25">
      <c r="A86" s="67" t="s">
        <v>1504</v>
      </c>
      <c r="B86" s="108" t="s">
        <v>216</v>
      </c>
      <c r="C86" s="2" t="s">
        <v>304</v>
      </c>
      <c r="D86" s="22" t="s">
        <v>8</v>
      </c>
      <c r="E86" s="84">
        <v>5461</v>
      </c>
      <c r="F86" s="133">
        <v>0.22</v>
      </c>
      <c r="G86" s="28">
        <f t="shared" si="0"/>
        <v>1201.42</v>
      </c>
      <c r="H86" s="435"/>
    </row>
    <row r="87" spans="1:9" s="9" customFormat="1" ht="33" customHeight="1" x14ac:dyDescent="0.25">
      <c r="A87" s="67" t="s">
        <v>1504</v>
      </c>
      <c r="B87" s="108" t="s">
        <v>217</v>
      </c>
      <c r="C87" s="2" t="s">
        <v>1512</v>
      </c>
      <c r="D87" s="22" t="s">
        <v>8</v>
      </c>
      <c r="E87" s="84">
        <v>1768</v>
      </c>
      <c r="F87" s="133">
        <v>8.6199999999999992</v>
      </c>
      <c r="G87" s="28">
        <f t="shared" si="0"/>
        <v>15240.16</v>
      </c>
      <c r="H87" s="435"/>
    </row>
    <row r="88" spans="1:9" s="9" customFormat="1" ht="33" customHeight="1" x14ac:dyDescent="0.25">
      <c r="A88" s="67" t="s">
        <v>1504</v>
      </c>
      <c r="B88" s="108" t="s">
        <v>218</v>
      </c>
      <c r="C88" s="2" t="s">
        <v>1606</v>
      </c>
      <c r="D88" s="22" t="s">
        <v>10</v>
      </c>
      <c r="E88" s="84">
        <v>40</v>
      </c>
      <c r="F88" s="133">
        <v>37.090000000000003</v>
      </c>
      <c r="G88" s="28">
        <f t="shared" si="0"/>
        <v>1483.6</v>
      </c>
      <c r="H88" s="435"/>
    </row>
    <row r="89" spans="1:9" s="9" customFormat="1" ht="30.75" thickBot="1" x14ac:dyDescent="0.3">
      <c r="A89" s="167" t="s">
        <v>1504</v>
      </c>
      <c r="B89" s="168" t="s">
        <v>219</v>
      </c>
      <c r="C89" s="47" t="s">
        <v>1604</v>
      </c>
      <c r="D89" s="48" t="s">
        <v>10</v>
      </c>
      <c r="E89" s="107">
        <v>40</v>
      </c>
      <c r="F89" s="227">
        <v>1.99</v>
      </c>
      <c r="G89" s="228">
        <f>ROUND((E89*F89),2)</f>
        <v>79.599999999999994</v>
      </c>
      <c r="H89" s="440"/>
    </row>
    <row r="90" spans="1:9" s="9" customFormat="1" ht="45" x14ac:dyDescent="0.25">
      <c r="A90" s="42" t="s">
        <v>1607</v>
      </c>
      <c r="B90" s="188" t="s">
        <v>220</v>
      </c>
      <c r="C90" s="24" t="s">
        <v>1507</v>
      </c>
      <c r="D90" s="25" t="s">
        <v>8</v>
      </c>
      <c r="E90" s="182">
        <v>98</v>
      </c>
      <c r="F90" s="132">
        <v>18.170000000000002</v>
      </c>
      <c r="G90" s="235">
        <f t="shared" ref="G90:G93" si="2">ROUND((E90*F90),2)</f>
        <v>1780.66</v>
      </c>
      <c r="H90" s="96"/>
      <c r="I90" s="73"/>
    </row>
    <row r="91" spans="1:9" s="9" customFormat="1" ht="45" x14ac:dyDescent="0.25">
      <c r="A91" s="43" t="s">
        <v>1607</v>
      </c>
      <c r="B91" s="108" t="s">
        <v>221</v>
      </c>
      <c r="C91" s="2" t="s">
        <v>1508</v>
      </c>
      <c r="D91" s="22" t="s">
        <v>8</v>
      </c>
      <c r="E91" s="84">
        <v>98</v>
      </c>
      <c r="F91" s="133">
        <v>10.23</v>
      </c>
      <c r="G91" s="228">
        <f t="shared" si="2"/>
        <v>1002.54</v>
      </c>
      <c r="H91" s="96"/>
      <c r="I91" s="73"/>
    </row>
    <row r="92" spans="1:9" s="9" customFormat="1" ht="45.75" thickBot="1" x14ac:dyDescent="0.3">
      <c r="A92" s="43" t="s">
        <v>1607</v>
      </c>
      <c r="B92" s="108" t="s">
        <v>222</v>
      </c>
      <c r="C92" s="2" t="s">
        <v>1510</v>
      </c>
      <c r="D92" s="22" t="s">
        <v>8</v>
      </c>
      <c r="E92" s="84">
        <v>98</v>
      </c>
      <c r="F92" s="133">
        <v>12.04</v>
      </c>
      <c r="G92" s="228">
        <f t="shared" si="2"/>
        <v>1179.92</v>
      </c>
      <c r="H92" s="96"/>
      <c r="I92" s="73"/>
    </row>
    <row r="93" spans="1:9" s="9" customFormat="1" ht="45.75" thickBot="1" x14ac:dyDescent="0.3">
      <c r="A93" s="56" t="s">
        <v>1607</v>
      </c>
      <c r="B93" s="74" t="s">
        <v>223</v>
      </c>
      <c r="C93" s="50" t="s">
        <v>1512</v>
      </c>
      <c r="D93" s="51" t="s">
        <v>8</v>
      </c>
      <c r="E93" s="85">
        <v>37</v>
      </c>
      <c r="F93" s="87">
        <v>8.6199999999999992</v>
      </c>
      <c r="G93" s="99">
        <f t="shared" si="2"/>
        <v>318.94</v>
      </c>
      <c r="H93" s="36" t="s">
        <v>78</v>
      </c>
      <c r="I93" s="72">
        <f>ROUND(SUM(G58:G93),2)</f>
        <v>471732.29</v>
      </c>
    </row>
    <row r="94" spans="1:9" s="9" customFormat="1" ht="33" customHeight="1" x14ac:dyDescent="0.25">
      <c r="A94" s="221" t="s">
        <v>1514</v>
      </c>
      <c r="B94" s="123" t="s">
        <v>28</v>
      </c>
      <c r="C94" s="63" t="s">
        <v>715</v>
      </c>
      <c r="D94" s="64" t="s">
        <v>8</v>
      </c>
      <c r="E94" s="83">
        <v>634</v>
      </c>
      <c r="F94" s="135">
        <v>0</v>
      </c>
      <c r="G94" s="59">
        <f t="shared" si="0"/>
        <v>0</v>
      </c>
      <c r="H94" s="436" t="s">
        <v>318</v>
      </c>
      <c r="I94" s="138"/>
    </row>
    <row r="95" spans="1:9" s="9" customFormat="1" ht="33" customHeight="1" x14ac:dyDescent="0.25">
      <c r="A95" s="97" t="s">
        <v>1514</v>
      </c>
      <c r="B95" s="108" t="s">
        <v>29</v>
      </c>
      <c r="C95" s="2" t="s">
        <v>1505</v>
      </c>
      <c r="D95" s="22" t="s">
        <v>9</v>
      </c>
      <c r="E95" s="84">
        <v>176</v>
      </c>
      <c r="F95" s="133">
        <v>0</v>
      </c>
      <c r="G95" s="28">
        <f t="shared" si="0"/>
        <v>0</v>
      </c>
      <c r="H95" s="437"/>
      <c r="I95" s="138"/>
    </row>
    <row r="96" spans="1:9" s="9" customFormat="1" ht="33" customHeight="1" x14ac:dyDescent="0.25">
      <c r="A96" s="97" t="s">
        <v>1514</v>
      </c>
      <c r="B96" s="108" t="s">
        <v>30</v>
      </c>
      <c r="C96" s="2" t="s">
        <v>1570</v>
      </c>
      <c r="D96" s="22" t="s">
        <v>8</v>
      </c>
      <c r="E96" s="84">
        <v>433</v>
      </c>
      <c r="F96" s="133">
        <v>0</v>
      </c>
      <c r="G96" s="28">
        <f t="shared" si="0"/>
        <v>0</v>
      </c>
      <c r="H96" s="437"/>
      <c r="I96" s="138"/>
    </row>
    <row r="97" spans="1:9" s="9" customFormat="1" ht="33" customHeight="1" x14ac:dyDescent="0.25">
      <c r="A97" s="97" t="s">
        <v>1514</v>
      </c>
      <c r="B97" s="108" t="s">
        <v>31</v>
      </c>
      <c r="C97" s="2" t="s">
        <v>1506</v>
      </c>
      <c r="D97" s="22" t="s">
        <v>9</v>
      </c>
      <c r="E97" s="84">
        <v>45</v>
      </c>
      <c r="F97" s="133">
        <v>0</v>
      </c>
      <c r="G97" s="28">
        <f t="shared" si="0"/>
        <v>0</v>
      </c>
      <c r="H97" s="437"/>
      <c r="I97" s="138"/>
    </row>
    <row r="98" spans="1:9" s="9" customFormat="1" ht="33" customHeight="1" x14ac:dyDescent="0.25">
      <c r="A98" s="97" t="s">
        <v>1514</v>
      </c>
      <c r="B98" s="108" t="s">
        <v>32</v>
      </c>
      <c r="C98" s="2" t="s">
        <v>1507</v>
      </c>
      <c r="D98" s="22" t="s">
        <v>8</v>
      </c>
      <c r="E98" s="84">
        <v>419</v>
      </c>
      <c r="F98" s="133">
        <v>0</v>
      </c>
      <c r="G98" s="28">
        <f t="shared" si="0"/>
        <v>0</v>
      </c>
      <c r="H98" s="437"/>
      <c r="I98" s="138"/>
    </row>
    <row r="99" spans="1:9" s="9" customFormat="1" ht="33" customHeight="1" x14ac:dyDescent="0.25">
      <c r="A99" s="97" t="s">
        <v>1514</v>
      </c>
      <c r="B99" s="108" t="s">
        <v>33</v>
      </c>
      <c r="C99" s="2" t="s">
        <v>313</v>
      </c>
      <c r="D99" s="22" t="s">
        <v>10</v>
      </c>
      <c r="E99" s="84">
        <v>37</v>
      </c>
      <c r="F99" s="133">
        <v>0</v>
      </c>
      <c r="G99" s="28">
        <f t="shared" si="0"/>
        <v>0</v>
      </c>
      <c r="H99" s="437"/>
      <c r="I99" s="138"/>
    </row>
    <row r="100" spans="1:9" s="9" customFormat="1" ht="33" customHeight="1" x14ac:dyDescent="0.25">
      <c r="A100" s="97" t="s">
        <v>1514</v>
      </c>
      <c r="B100" s="108" t="s">
        <v>47</v>
      </c>
      <c r="C100" s="2" t="s">
        <v>302</v>
      </c>
      <c r="D100" s="22" t="s">
        <v>8</v>
      </c>
      <c r="E100" s="84">
        <v>423</v>
      </c>
      <c r="F100" s="133">
        <v>0</v>
      </c>
      <c r="G100" s="28">
        <f t="shared" si="0"/>
        <v>0</v>
      </c>
      <c r="H100" s="437"/>
      <c r="I100" s="138"/>
    </row>
    <row r="101" spans="1:9" s="9" customFormat="1" ht="33" customHeight="1" x14ac:dyDescent="0.25">
      <c r="A101" s="97" t="s">
        <v>1514</v>
      </c>
      <c r="B101" s="108" t="s">
        <v>48</v>
      </c>
      <c r="C101" s="2" t="s">
        <v>1508</v>
      </c>
      <c r="D101" s="22" t="s">
        <v>8</v>
      </c>
      <c r="E101" s="84">
        <v>422</v>
      </c>
      <c r="F101" s="133">
        <v>0</v>
      </c>
      <c r="G101" s="28">
        <f t="shared" si="0"/>
        <v>0</v>
      </c>
      <c r="H101" s="437"/>
      <c r="I101" s="138"/>
    </row>
    <row r="102" spans="1:9" s="9" customFormat="1" ht="33" customHeight="1" x14ac:dyDescent="0.25">
      <c r="A102" s="97" t="s">
        <v>1514</v>
      </c>
      <c r="B102" s="108" t="s">
        <v>58</v>
      </c>
      <c r="C102" s="2" t="s">
        <v>315</v>
      </c>
      <c r="D102" s="22" t="s">
        <v>10</v>
      </c>
      <c r="E102" s="84">
        <v>37</v>
      </c>
      <c r="F102" s="133">
        <v>0</v>
      </c>
      <c r="G102" s="28">
        <f t="shared" si="0"/>
        <v>0</v>
      </c>
      <c r="H102" s="437"/>
      <c r="I102" s="138"/>
    </row>
    <row r="103" spans="1:9" s="9" customFormat="1" ht="33" customHeight="1" x14ac:dyDescent="0.25">
      <c r="A103" s="97" t="s">
        <v>1514</v>
      </c>
      <c r="B103" s="108" t="s">
        <v>64</v>
      </c>
      <c r="C103" s="2" t="s">
        <v>1509</v>
      </c>
      <c r="D103" s="22" t="s">
        <v>8</v>
      </c>
      <c r="E103" s="84">
        <v>420</v>
      </c>
      <c r="F103" s="133">
        <v>0</v>
      </c>
      <c r="G103" s="28">
        <f t="shared" si="0"/>
        <v>0</v>
      </c>
      <c r="H103" s="437"/>
      <c r="I103" s="138"/>
    </row>
    <row r="104" spans="1:9" s="9" customFormat="1" ht="33" customHeight="1" x14ac:dyDescent="0.25">
      <c r="A104" s="97" t="s">
        <v>1514</v>
      </c>
      <c r="B104" s="108" t="s">
        <v>65</v>
      </c>
      <c r="C104" s="2" t="s">
        <v>1510</v>
      </c>
      <c r="D104" s="22" t="s">
        <v>8</v>
      </c>
      <c r="E104" s="84">
        <v>419</v>
      </c>
      <c r="F104" s="133">
        <v>0</v>
      </c>
      <c r="G104" s="28">
        <f t="shared" si="0"/>
        <v>0</v>
      </c>
      <c r="H104" s="437"/>
      <c r="I104" s="138"/>
    </row>
    <row r="105" spans="1:9" s="9" customFormat="1" ht="33" customHeight="1" x14ac:dyDescent="0.25">
      <c r="A105" s="97" t="s">
        <v>1514</v>
      </c>
      <c r="B105" s="108" t="s">
        <v>66</v>
      </c>
      <c r="C105" s="2" t="s">
        <v>1511</v>
      </c>
      <c r="D105" s="22" t="s">
        <v>10</v>
      </c>
      <c r="E105" s="84">
        <v>37</v>
      </c>
      <c r="F105" s="133">
        <v>0</v>
      </c>
      <c r="G105" s="28">
        <f t="shared" si="0"/>
        <v>0</v>
      </c>
      <c r="H105" s="437"/>
      <c r="I105" s="138"/>
    </row>
    <row r="106" spans="1:9" s="9" customFormat="1" ht="33" customHeight="1" x14ac:dyDescent="0.25">
      <c r="A106" s="97" t="s">
        <v>1514</v>
      </c>
      <c r="B106" s="108" t="s">
        <v>79</v>
      </c>
      <c r="C106" s="2" t="s">
        <v>304</v>
      </c>
      <c r="D106" s="22" t="s">
        <v>8</v>
      </c>
      <c r="E106" s="84">
        <v>418</v>
      </c>
      <c r="F106" s="133">
        <v>0</v>
      </c>
      <c r="G106" s="28">
        <f t="shared" si="0"/>
        <v>0</v>
      </c>
      <c r="H106" s="437"/>
      <c r="I106" s="138"/>
    </row>
    <row r="107" spans="1:9" s="9" customFormat="1" ht="33" customHeight="1" x14ac:dyDescent="0.25">
      <c r="A107" s="97" t="s">
        <v>1514</v>
      </c>
      <c r="B107" s="108" t="s">
        <v>215</v>
      </c>
      <c r="C107" s="2" t="s">
        <v>1512</v>
      </c>
      <c r="D107" s="22" t="s">
        <v>8</v>
      </c>
      <c r="E107" s="84">
        <v>86</v>
      </c>
      <c r="F107" s="133">
        <v>0</v>
      </c>
      <c r="G107" s="28">
        <f t="shared" si="0"/>
        <v>0</v>
      </c>
      <c r="H107" s="437"/>
      <c r="I107" s="138"/>
    </row>
    <row r="108" spans="1:9" s="9" customFormat="1" ht="33" customHeight="1" x14ac:dyDescent="0.25">
      <c r="A108" s="97" t="s">
        <v>1514</v>
      </c>
      <c r="B108" s="108" t="s">
        <v>80</v>
      </c>
      <c r="C108" s="2" t="s">
        <v>1608</v>
      </c>
      <c r="D108" s="22" t="s">
        <v>10</v>
      </c>
      <c r="E108" s="84">
        <v>19</v>
      </c>
      <c r="F108" s="133">
        <v>0</v>
      </c>
      <c r="G108" s="28">
        <f t="shared" si="0"/>
        <v>0</v>
      </c>
      <c r="H108" s="437"/>
      <c r="I108" s="138"/>
    </row>
    <row r="109" spans="1:9" s="9" customFormat="1" ht="30" x14ac:dyDescent="0.25">
      <c r="A109" s="97" t="s">
        <v>1514</v>
      </c>
      <c r="B109" s="108" t="s">
        <v>81</v>
      </c>
      <c r="C109" s="2" t="s">
        <v>1604</v>
      </c>
      <c r="D109" s="22" t="s">
        <v>10</v>
      </c>
      <c r="E109" s="84">
        <v>19</v>
      </c>
      <c r="F109" s="133">
        <v>0</v>
      </c>
      <c r="G109" s="28">
        <f t="shared" si="0"/>
        <v>0</v>
      </c>
      <c r="H109" s="437"/>
      <c r="I109" s="138"/>
    </row>
    <row r="110" spans="1:9" s="9" customFormat="1" ht="30" x14ac:dyDescent="0.25">
      <c r="A110" s="97" t="s">
        <v>1514</v>
      </c>
      <c r="B110" s="108" t="s">
        <v>149</v>
      </c>
      <c r="C110" s="2" t="s">
        <v>1609</v>
      </c>
      <c r="D110" s="22" t="s">
        <v>8</v>
      </c>
      <c r="E110" s="84">
        <v>12.6</v>
      </c>
      <c r="F110" s="133">
        <v>0</v>
      </c>
      <c r="G110" s="28">
        <f t="shared" si="0"/>
        <v>0</v>
      </c>
      <c r="H110" s="437"/>
      <c r="I110" s="138"/>
    </row>
    <row r="111" spans="1:9" s="9" customFormat="1" ht="45.75" thickBot="1" x14ac:dyDescent="0.3">
      <c r="A111" s="98" t="s">
        <v>1514</v>
      </c>
      <c r="B111" s="108" t="s">
        <v>150</v>
      </c>
      <c r="C111" s="50" t="s">
        <v>1610</v>
      </c>
      <c r="D111" s="51" t="s">
        <v>8</v>
      </c>
      <c r="E111" s="85">
        <v>12.6</v>
      </c>
      <c r="F111" s="87">
        <v>0</v>
      </c>
      <c r="G111" s="53">
        <f t="shared" si="0"/>
        <v>0</v>
      </c>
      <c r="H111" s="437"/>
      <c r="I111" s="138"/>
    </row>
    <row r="112" spans="1:9" s="9" customFormat="1" ht="30" x14ac:dyDescent="0.25">
      <c r="A112" s="229" t="s">
        <v>1515</v>
      </c>
      <c r="B112" s="188" t="s">
        <v>28</v>
      </c>
      <c r="C112" s="63" t="s">
        <v>715</v>
      </c>
      <c r="D112" s="64" t="s">
        <v>8</v>
      </c>
      <c r="E112" s="83">
        <v>634</v>
      </c>
      <c r="F112" s="135">
        <v>4.07</v>
      </c>
      <c r="G112" s="59">
        <f t="shared" si="0"/>
        <v>2580.38</v>
      </c>
      <c r="H112" s="437"/>
      <c r="I112" s="138"/>
    </row>
    <row r="113" spans="1:10" s="9" customFormat="1" ht="30" x14ac:dyDescent="0.25">
      <c r="A113" s="97" t="s">
        <v>1515</v>
      </c>
      <c r="B113" s="108" t="s">
        <v>29</v>
      </c>
      <c r="C113" s="2" t="s">
        <v>1605</v>
      </c>
      <c r="D113" s="22" t="s">
        <v>9</v>
      </c>
      <c r="E113" s="84">
        <v>244</v>
      </c>
      <c r="F113" s="133">
        <v>24.85</v>
      </c>
      <c r="G113" s="28">
        <f t="shared" si="0"/>
        <v>6063.4</v>
      </c>
      <c r="H113" s="437"/>
      <c r="I113" s="138"/>
    </row>
    <row r="114" spans="1:10" s="9" customFormat="1" ht="30" x14ac:dyDescent="0.25">
      <c r="A114" s="97" t="s">
        <v>1515</v>
      </c>
      <c r="B114" s="108" t="s">
        <v>30</v>
      </c>
      <c r="C114" s="2" t="s">
        <v>1556</v>
      </c>
      <c r="D114" s="22" t="s">
        <v>8</v>
      </c>
      <c r="E114" s="84">
        <v>433</v>
      </c>
      <c r="F114" s="133">
        <v>15.26</v>
      </c>
      <c r="G114" s="28">
        <f t="shared" si="0"/>
        <v>6607.58</v>
      </c>
      <c r="H114" s="437"/>
      <c r="I114" s="138"/>
    </row>
    <row r="115" spans="1:10" ht="44.25" customHeight="1" x14ac:dyDescent="0.25">
      <c r="A115" s="97" t="s">
        <v>1515</v>
      </c>
      <c r="B115" s="108" t="s">
        <v>31</v>
      </c>
      <c r="C115" s="2" t="s">
        <v>1506</v>
      </c>
      <c r="D115" s="22" t="s">
        <v>9</v>
      </c>
      <c r="E115" s="84">
        <v>30</v>
      </c>
      <c r="F115" s="133">
        <v>74.47</v>
      </c>
      <c r="G115" s="28">
        <f t="shared" si="0"/>
        <v>2234.1</v>
      </c>
      <c r="H115" s="437"/>
      <c r="I115" s="138"/>
    </row>
    <row r="116" spans="1:10" ht="20.25" customHeight="1" x14ac:dyDescent="0.25">
      <c r="A116" s="97" t="s">
        <v>1515</v>
      </c>
      <c r="B116" s="108" t="s">
        <v>32</v>
      </c>
      <c r="C116" s="2" t="s">
        <v>1507</v>
      </c>
      <c r="D116" s="22" t="s">
        <v>8</v>
      </c>
      <c r="E116" s="84">
        <v>419</v>
      </c>
      <c r="F116" s="133">
        <v>18.170000000000002</v>
      </c>
      <c r="G116" s="28">
        <f t="shared" si="0"/>
        <v>7613.23</v>
      </c>
      <c r="H116" s="437"/>
      <c r="I116" s="138"/>
    </row>
    <row r="117" spans="1:10" ht="30" x14ac:dyDescent="0.25">
      <c r="A117" s="97" t="s">
        <v>1515</v>
      </c>
      <c r="B117" s="108" t="s">
        <v>33</v>
      </c>
      <c r="C117" s="2" t="s">
        <v>313</v>
      </c>
      <c r="D117" s="22" t="s">
        <v>10</v>
      </c>
      <c r="E117" s="84">
        <v>37</v>
      </c>
      <c r="F117" s="133">
        <v>0.95</v>
      </c>
      <c r="G117" s="28">
        <f t="shared" si="0"/>
        <v>35.15</v>
      </c>
      <c r="H117" s="437"/>
      <c r="I117" s="138"/>
    </row>
    <row r="118" spans="1:10" ht="30" x14ac:dyDescent="0.25">
      <c r="A118" s="97" t="s">
        <v>1515</v>
      </c>
      <c r="B118" s="108" t="s">
        <v>47</v>
      </c>
      <c r="C118" s="2" t="s">
        <v>302</v>
      </c>
      <c r="D118" s="22" t="s">
        <v>8</v>
      </c>
      <c r="E118" s="84">
        <v>423</v>
      </c>
      <c r="F118" s="133">
        <v>0.38</v>
      </c>
      <c r="G118" s="28">
        <f t="shared" si="0"/>
        <v>160.74</v>
      </c>
      <c r="H118" s="437"/>
      <c r="I118" s="138"/>
    </row>
    <row r="119" spans="1:10" ht="30" x14ac:dyDescent="0.25">
      <c r="A119" s="97" t="s">
        <v>1515</v>
      </c>
      <c r="B119" s="108" t="s">
        <v>48</v>
      </c>
      <c r="C119" s="2" t="s">
        <v>1508</v>
      </c>
      <c r="D119" s="22" t="s">
        <v>8</v>
      </c>
      <c r="E119" s="84">
        <v>422</v>
      </c>
      <c r="F119" s="133">
        <v>10.23</v>
      </c>
      <c r="G119" s="28">
        <f t="shared" si="0"/>
        <v>4317.0600000000004</v>
      </c>
      <c r="H119" s="437"/>
      <c r="I119" s="138"/>
    </row>
    <row r="120" spans="1:10" s="68" customFormat="1" ht="30" x14ac:dyDescent="0.25">
      <c r="A120" s="97" t="s">
        <v>1515</v>
      </c>
      <c r="B120" s="108" t="s">
        <v>58</v>
      </c>
      <c r="C120" s="2" t="s">
        <v>315</v>
      </c>
      <c r="D120" s="22" t="s">
        <v>10</v>
      </c>
      <c r="E120" s="84">
        <v>37</v>
      </c>
      <c r="F120" s="133">
        <v>0.42</v>
      </c>
      <c r="G120" s="28">
        <f t="shared" si="0"/>
        <v>15.54</v>
      </c>
      <c r="H120" s="437"/>
      <c r="I120" s="138"/>
      <c r="J120" s="8"/>
    </row>
    <row r="121" spans="1:10" s="68" customFormat="1" ht="30" x14ac:dyDescent="0.25">
      <c r="A121" s="97" t="s">
        <v>1515</v>
      </c>
      <c r="B121" s="108" t="s">
        <v>64</v>
      </c>
      <c r="C121" s="2" t="s">
        <v>1509</v>
      </c>
      <c r="D121" s="22" t="s">
        <v>8</v>
      </c>
      <c r="E121" s="84">
        <v>420</v>
      </c>
      <c r="F121" s="133">
        <v>0.38</v>
      </c>
      <c r="G121" s="28">
        <f t="shared" si="0"/>
        <v>159.6</v>
      </c>
      <c r="H121" s="437"/>
      <c r="I121" s="138"/>
      <c r="J121" s="8"/>
    </row>
    <row r="122" spans="1:10" s="68" customFormat="1" ht="26.25" customHeight="1" x14ac:dyDescent="0.25">
      <c r="A122" s="97" t="s">
        <v>1515</v>
      </c>
      <c r="B122" s="108" t="s">
        <v>65</v>
      </c>
      <c r="C122" s="2" t="s">
        <v>1510</v>
      </c>
      <c r="D122" s="22" t="s">
        <v>8</v>
      </c>
      <c r="E122" s="84">
        <v>419</v>
      </c>
      <c r="F122" s="133">
        <v>12.04</v>
      </c>
      <c r="G122" s="28">
        <f t="shared" si="0"/>
        <v>5044.76</v>
      </c>
      <c r="H122" s="437"/>
      <c r="I122" s="138"/>
      <c r="J122" s="8"/>
    </row>
    <row r="123" spans="1:10" s="68" customFormat="1" ht="26.25" customHeight="1" x14ac:dyDescent="0.25">
      <c r="A123" s="97" t="s">
        <v>1515</v>
      </c>
      <c r="B123" s="108" t="s">
        <v>66</v>
      </c>
      <c r="C123" s="2" t="s">
        <v>1511</v>
      </c>
      <c r="D123" s="22" t="s">
        <v>10</v>
      </c>
      <c r="E123" s="84">
        <v>37</v>
      </c>
      <c r="F123" s="133">
        <v>0.42</v>
      </c>
      <c r="G123" s="28">
        <f t="shared" si="0"/>
        <v>15.54</v>
      </c>
      <c r="H123" s="437"/>
      <c r="I123" s="138"/>
      <c r="J123" s="8"/>
    </row>
    <row r="124" spans="1:10" s="68" customFormat="1" ht="30" x14ac:dyDescent="0.25">
      <c r="A124" s="97" t="s">
        <v>1515</v>
      </c>
      <c r="B124" s="108" t="s">
        <v>79</v>
      </c>
      <c r="C124" s="2" t="s">
        <v>304</v>
      </c>
      <c r="D124" s="22" t="s">
        <v>8</v>
      </c>
      <c r="E124" s="84">
        <v>418</v>
      </c>
      <c r="F124" s="133">
        <v>0.22</v>
      </c>
      <c r="G124" s="28">
        <f t="shared" si="0"/>
        <v>91.96</v>
      </c>
      <c r="H124" s="437"/>
      <c r="I124" s="138"/>
      <c r="J124" s="8"/>
    </row>
    <row r="125" spans="1:10" s="68" customFormat="1" ht="26.25" customHeight="1" x14ac:dyDescent="0.25">
      <c r="A125" s="97" t="s">
        <v>1515</v>
      </c>
      <c r="B125" s="108" t="s">
        <v>215</v>
      </c>
      <c r="C125" s="2" t="s">
        <v>1512</v>
      </c>
      <c r="D125" s="22" t="s">
        <v>8</v>
      </c>
      <c r="E125" s="84">
        <v>86</v>
      </c>
      <c r="F125" s="133">
        <v>8.6199999999999992</v>
      </c>
      <c r="G125" s="28">
        <f t="shared" si="0"/>
        <v>741.32</v>
      </c>
      <c r="H125" s="437"/>
      <c r="I125" s="138"/>
      <c r="J125" s="8"/>
    </row>
    <row r="126" spans="1:10" ht="30" x14ac:dyDescent="0.25">
      <c r="A126" s="97" t="s">
        <v>1515</v>
      </c>
      <c r="B126" s="108" t="s">
        <v>80</v>
      </c>
      <c r="C126" s="2" t="s">
        <v>1608</v>
      </c>
      <c r="D126" s="22" t="s">
        <v>10</v>
      </c>
      <c r="E126" s="84">
        <v>19</v>
      </c>
      <c r="F126" s="133">
        <v>112.21</v>
      </c>
      <c r="G126" s="28">
        <f t="shared" si="0"/>
        <v>2131.9899999999998</v>
      </c>
      <c r="H126" s="437"/>
      <c r="I126" s="138"/>
    </row>
    <row r="127" spans="1:10" ht="30" x14ac:dyDescent="0.25">
      <c r="A127" s="97" t="s">
        <v>1515</v>
      </c>
      <c r="B127" s="108" t="s">
        <v>81</v>
      </c>
      <c r="C127" s="2" t="s">
        <v>1604</v>
      </c>
      <c r="D127" s="22" t="s">
        <v>10</v>
      </c>
      <c r="E127" s="84">
        <v>19</v>
      </c>
      <c r="F127" s="133">
        <v>1.99</v>
      </c>
      <c r="G127" s="28">
        <f t="shared" si="0"/>
        <v>37.81</v>
      </c>
      <c r="H127" s="437"/>
      <c r="I127" s="138"/>
    </row>
    <row r="128" spans="1:10" ht="30" x14ac:dyDescent="0.25">
      <c r="A128" s="97" t="s">
        <v>1515</v>
      </c>
      <c r="B128" s="108" t="s">
        <v>149</v>
      </c>
      <c r="C128" s="2" t="s">
        <v>1609</v>
      </c>
      <c r="D128" s="22" t="s">
        <v>8</v>
      </c>
      <c r="E128" s="84">
        <v>12.6</v>
      </c>
      <c r="F128" s="133">
        <v>20.83</v>
      </c>
      <c r="G128" s="28">
        <f t="shared" si="0"/>
        <v>262.45999999999998</v>
      </c>
      <c r="H128" s="437"/>
      <c r="I128" s="138"/>
    </row>
    <row r="129" spans="1:9" ht="45.75" thickBot="1" x14ac:dyDescent="0.3">
      <c r="A129" s="98" t="s">
        <v>1515</v>
      </c>
      <c r="B129" s="74" t="s">
        <v>150</v>
      </c>
      <c r="C129" s="50" t="s">
        <v>1610</v>
      </c>
      <c r="D129" s="51" t="s">
        <v>8</v>
      </c>
      <c r="E129" s="107">
        <v>12.6</v>
      </c>
      <c r="F129" s="227">
        <v>124.35</v>
      </c>
      <c r="G129" s="112">
        <f t="shared" ref="G129:G132" si="3">ROUND((E129*F129),2)</f>
        <v>1566.81</v>
      </c>
      <c r="H129" s="439"/>
      <c r="I129" s="138"/>
    </row>
    <row r="130" spans="1:9" ht="75" x14ac:dyDescent="0.25">
      <c r="A130" s="67" t="s">
        <v>1611</v>
      </c>
      <c r="B130" s="123" t="s">
        <v>151</v>
      </c>
      <c r="C130" s="63" t="s">
        <v>1612</v>
      </c>
      <c r="D130" s="64" t="s">
        <v>7</v>
      </c>
      <c r="E130" s="182">
        <v>1</v>
      </c>
      <c r="F130" s="132">
        <v>8169.94</v>
      </c>
      <c r="G130" s="27">
        <f t="shared" si="3"/>
        <v>8169.94</v>
      </c>
      <c r="H130" s="153"/>
      <c r="I130" s="138"/>
    </row>
    <row r="131" spans="1:9" ht="45.75" thickBot="1" x14ac:dyDescent="0.3">
      <c r="A131" s="67" t="s">
        <v>1611</v>
      </c>
      <c r="B131" s="108" t="s">
        <v>152</v>
      </c>
      <c r="C131" s="2" t="s">
        <v>1613</v>
      </c>
      <c r="D131" s="22" t="s">
        <v>9</v>
      </c>
      <c r="E131" s="84">
        <v>137</v>
      </c>
      <c r="F131" s="133">
        <v>2.35</v>
      </c>
      <c r="G131" s="28">
        <f t="shared" si="3"/>
        <v>321.95</v>
      </c>
      <c r="H131" s="153"/>
      <c r="I131" s="138"/>
    </row>
    <row r="132" spans="1:9" ht="30.75" thickBot="1" x14ac:dyDescent="0.3">
      <c r="A132" s="56" t="s">
        <v>1611</v>
      </c>
      <c r="B132" s="74" t="s">
        <v>153</v>
      </c>
      <c r="C132" s="50" t="s">
        <v>1614</v>
      </c>
      <c r="D132" s="51" t="s">
        <v>8</v>
      </c>
      <c r="E132" s="85">
        <v>3</v>
      </c>
      <c r="F132" s="87">
        <v>9.0500000000000007</v>
      </c>
      <c r="G132" s="53">
        <f t="shared" si="3"/>
        <v>27.15</v>
      </c>
      <c r="H132" s="169" t="s">
        <v>42</v>
      </c>
      <c r="I132" s="72">
        <f>ROUND(SUM(G94:G132),2)</f>
        <v>48198.47</v>
      </c>
    </row>
    <row r="133" spans="1:9" ht="45" x14ac:dyDescent="0.25">
      <c r="A133" s="67" t="s">
        <v>757</v>
      </c>
      <c r="B133" s="75" t="s">
        <v>11</v>
      </c>
      <c r="C133" s="63" t="s">
        <v>1516</v>
      </c>
      <c r="D133" s="64" t="s">
        <v>9</v>
      </c>
      <c r="E133" s="83">
        <v>49</v>
      </c>
      <c r="F133" s="76">
        <v>5.51</v>
      </c>
      <c r="G133" s="59">
        <f t="shared" si="0"/>
        <v>269.99</v>
      </c>
      <c r="H133" s="9"/>
      <c r="I133" s="9"/>
    </row>
    <row r="134" spans="1:9" ht="45" x14ac:dyDescent="0.25">
      <c r="A134" s="67" t="s">
        <v>757</v>
      </c>
      <c r="B134" s="75" t="s">
        <v>83</v>
      </c>
      <c r="C134" s="63" t="s">
        <v>1576</v>
      </c>
      <c r="D134" s="64" t="s">
        <v>9</v>
      </c>
      <c r="E134" s="83">
        <v>22</v>
      </c>
      <c r="F134" s="76">
        <v>5.51</v>
      </c>
      <c r="G134" s="28">
        <f t="shared" si="0"/>
        <v>121.22</v>
      </c>
      <c r="H134" s="9"/>
      <c r="I134" s="9"/>
    </row>
    <row r="135" spans="1:9" x14ac:dyDescent="0.25">
      <c r="A135" s="67" t="s">
        <v>757</v>
      </c>
      <c r="B135" s="75" t="s">
        <v>84</v>
      </c>
      <c r="C135" s="2" t="s">
        <v>346</v>
      </c>
      <c r="D135" s="64" t="s">
        <v>8</v>
      </c>
      <c r="E135" s="84">
        <v>197</v>
      </c>
      <c r="F135" s="77">
        <v>0.2</v>
      </c>
      <c r="G135" s="28">
        <f t="shared" si="0"/>
        <v>39.4</v>
      </c>
      <c r="H135" s="9"/>
      <c r="I135" s="9"/>
    </row>
    <row r="136" spans="1:9" ht="45" x14ac:dyDescent="0.25">
      <c r="A136" s="67" t="s">
        <v>757</v>
      </c>
      <c r="B136" s="75" t="s">
        <v>85</v>
      </c>
      <c r="C136" s="2" t="s">
        <v>1615</v>
      </c>
      <c r="D136" s="64" t="s">
        <v>7</v>
      </c>
      <c r="E136" s="83">
        <v>1</v>
      </c>
      <c r="F136" s="76">
        <v>1948.33</v>
      </c>
      <c r="G136" s="59">
        <f t="shared" ref="G136:G147" si="4">ROUND((E136*F136),2)</f>
        <v>1948.33</v>
      </c>
      <c r="H136" s="9"/>
      <c r="I136" s="9"/>
    </row>
    <row r="137" spans="1:9" ht="75" x14ac:dyDescent="0.25">
      <c r="A137" s="67" t="s">
        <v>757</v>
      </c>
      <c r="B137" s="22" t="s">
        <v>86</v>
      </c>
      <c r="C137" s="2" t="s">
        <v>1616</v>
      </c>
      <c r="D137" s="64" t="s">
        <v>7</v>
      </c>
      <c r="E137" s="84">
        <v>1</v>
      </c>
      <c r="F137" s="77">
        <v>3109.46</v>
      </c>
      <c r="G137" s="28">
        <f t="shared" si="4"/>
        <v>3109.46</v>
      </c>
      <c r="H137" s="9"/>
      <c r="I137" s="9"/>
    </row>
    <row r="138" spans="1:9" x14ac:dyDescent="0.25">
      <c r="A138" s="67" t="s">
        <v>757</v>
      </c>
      <c r="B138" s="64" t="s">
        <v>87</v>
      </c>
      <c r="C138" s="2" t="s">
        <v>1523</v>
      </c>
      <c r="D138" s="64" t="s">
        <v>18</v>
      </c>
      <c r="E138" s="83">
        <v>2</v>
      </c>
      <c r="F138" s="77">
        <v>76.33</v>
      </c>
      <c r="G138" s="28">
        <f t="shared" si="4"/>
        <v>152.66</v>
      </c>
      <c r="H138" s="9"/>
      <c r="I138" s="9"/>
    </row>
    <row r="139" spans="1:9" x14ac:dyDescent="0.25">
      <c r="A139" s="67" t="s">
        <v>757</v>
      </c>
      <c r="B139" s="64" t="s">
        <v>88</v>
      </c>
      <c r="C139" s="2" t="s">
        <v>1344</v>
      </c>
      <c r="D139" s="64" t="s">
        <v>10</v>
      </c>
      <c r="E139" s="83">
        <v>31</v>
      </c>
      <c r="F139" s="77">
        <v>0.42</v>
      </c>
      <c r="G139" s="28">
        <f t="shared" si="4"/>
        <v>13.02</v>
      </c>
      <c r="H139" s="9"/>
      <c r="I139" s="9"/>
    </row>
    <row r="140" spans="1:9" ht="30" x14ac:dyDescent="0.25">
      <c r="A140" s="67" t="s">
        <v>757</v>
      </c>
      <c r="B140" s="64" t="s">
        <v>89</v>
      </c>
      <c r="C140" s="2" t="s">
        <v>1345</v>
      </c>
      <c r="D140" s="64" t="s">
        <v>8</v>
      </c>
      <c r="E140" s="83">
        <v>98</v>
      </c>
      <c r="F140" s="77">
        <v>15.62</v>
      </c>
      <c r="G140" s="28">
        <f t="shared" si="4"/>
        <v>1530.76</v>
      </c>
      <c r="H140" s="9"/>
      <c r="I140" s="9"/>
    </row>
    <row r="141" spans="1:9" ht="45" x14ac:dyDescent="0.25">
      <c r="A141" s="67" t="s">
        <v>757</v>
      </c>
      <c r="B141" s="64" t="s">
        <v>90</v>
      </c>
      <c r="C141" s="2" t="s">
        <v>1524</v>
      </c>
      <c r="D141" s="64" t="s">
        <v>8</v>
      </c>
      <c r="E141" s="83">
        <v>8</v>
      </c>
      <c r="F141" s="77">
        <v>20.84</v>
      </c>
      <c r="G141" s="28">
        <f t="shared" si="4"/>
        <v>166.72</v>
      </c>
      <c r="H141" s="9"/>
      <c r="I141" s="9"/>
    </row>
    <row r="142" spans="1:9" ht="30" x14ac:dyDescent="0.25">
      <c r="A142" s="67" t="s">
        <v>757</v>
      </c>
      <c r="B142" s="64" t="s">
        <v>91</v>
      </c>
      <c r="C142" s="2" t="s">
        <v>302</v>
      </c>
      <c r="D142" s="64" t="s">
        <v>8</v>
      </c>
      <c r="E142" s="83">
        <v>8</v>
      </c>
      <c r="F142" s="77">
        <v>0.38</v>
      </c>
      <c r="G142" s="28">
        <f t="shared" si="4"/>
        <v>3.04</v>
      </c>
      <c r="H142" s="9"/>
      <c r="I142" s="9"/>
    </row>
    <row r="143" spans="1:9" ht="45" x14ac:dyDescent="0.25">
      <c r="A143" s="67" t="s">
        <v>757</v>
      </c>
      <c r="B143" s="64" t="s">
        <v>92</v>
      </c>
      <c r="C143" s="2" t="s">
        <v>1525</v>
      </c>
      <c r="D143" s="64" t="s">
        <v>8</v>
      </c>
      <c r="E143" s="83">
        <v>8</v>
      </c>
      <c r="F143" s="77">
        <v>12.82</v>
      </c>
      <c r="G143" s="28">
        <f t="shared" si="4"/>
        <v>102.56</v>
      </c>
      <c r="H143" s="9"/>
      <c r="I143" s="9"/>
    </row>
    <row r="144" spans="1:9" ht="30" x14ac:dyDescent="0.25">
      <c r="A144" s="67" t="s">
        <v>757</v>
      </c>
      <c r="B144" s="64" t="s">
        <v>93</v>
      </c>
      <c r="C144" s="2" t="s">
        <v>1509</v>
      </c>
      <c r="D144" s="64" t="s">
        <v>8</v>
      </c>
      <c r="E144" s="83">
        <v>7</v>
      </c>
      <c r="F144" s="77">
        <v>0.38</v>
      </c>
      <c r="G144" s="28">
        <f t="shared" si="4"/>
        <v>2.66</v>
      </c>
      <c r="H144" s="9"/>
      <c r="I144" s="9"/>
    </row>
    <row r="145" spans="1:9" ht="30" x14ac:dyDescent="0.25">
      <c r="A145" s="67" t="s">
        <v>757</v>
      </c>
      <c r="B145" s="64" t="s">
        <v>156</v>
      </c>
      <c r="C145" s="2" t="s">
        <v>1617</v>
      </c>
      <c r="D145" s="64" t="s">
        <v>8</v>
      </c>
      <c r="E145" s="83">
        <v>8</v>
      </c>
      <c r="F145" s="77">
        <v>14.97</v>
      </c>
      <c r="G145" s="28">
        <f t="shared" si="4"/>
        <v>119.76</v>
      </c>
      <c r="H145" s="9"/>
      <c r="I145" s="9"/>
    </row>
    <row r="146" spans="1:9" ht="30" x14ac:dyDescent="0.25">
      <c r="A146" s="67" t="s">
        <v>757</v>
      </c>
      <c r="B146" s="64" t="s">
        <v>157</v>
      </c>
      <c r="C146" s="2" t="s">
        <v>344</v>
      </c>
      <c r="D146" s="64" t="s">
        <v>8</v>
      </c>
      <c r="E146" s="83">
        <v>101</v>
      </c>
      <c r="F146" s="77">
        <v>0.87</v>
      </c>
      <c r="G146" s="28">
        <f t="shared" si="4"/>
        <v>87.87</v>
      </c>
      <c r="H146" s="9"/>
      <c r="I146" s="9"/>
    </row>
    <row r="147" spans="1:9" ht="15.75" thickBot="1" x14ac:dyDescent="0.3">
      <c r="A147" s="67" t="s">
        <v>757</v>
      </c>
      <c r="B147" s="64" t="s">
        <v>158</v>
      </c>
      <c r="C147" s="2" t="s">
        <v>345</v>
      </c>
      <c r="D147" s="64" t="s">
        <v>8</v>
      </c>
      <c r="E147" s="83">
        <v>21</v>
      </c>
      <c r="F147" s="77">
        <v>3.7</v>
      </c>
      <c r="G147" s="28">
        <f t="shared" si="4"/>
        <v>77.7</v>
      </c>
      <c r="H147" s="9"/>
      <c r="I147" s="9"/>
    </row>
    <row r="148" spans="1:9" ht="30.75" thickBot="1" x14ac:dyDescent="0.3">
      <c r="A148" s="56" t="s">
        <v>757</v>
      </c>
      <c r="B148" s="88" t="s">
        <v>159</v>
      </c>
      <c r="C148" s="50" t="s">
        <v>1527</v>
      </c>
      <c r="D148" s="51" t="s">
        <v>8</v>
      </c>
      <c r="E148" s="85">
        <v>3.6</v>
      </c>
      <c r="F148" s="139">
        <v>7.22</v>
      </c>
      <c r="G148" s="53">
        <f>ROUND((E148*F148),2)</f>
        <v>25.99</v>
      </c>
      <c r="H148" s="169" t="s">
        <v>59</v>
      </c>
      <c r="I148" s="72">
        <f>ROUND(SUM(G133:G148),2)</f>
        <v>7771.14</v>
      </c>
    </row>
    <row r="149" spans="1:9" ht="30" x14ac:dyDescent="0.25">
      <c r="A149" s="42" t="s">
        <v>1618</v>
      </c>
      <c r="B149" s="25" t="s">
        <v>63</v>
      </c>
      <c r="C149" s="24" t="s">
        <v>321</v>
      </c>
      <c r="D149" s="25" t="s">
        <v>18</v>
      </c>
      <c r="E149" s="46">
        <v>9</v>
      </c>
      <c r="F149" s="136">
        <v>151.41</v>
      </c>
      <c r="G149" s="27">
        <f t="shared" ref="G149:G158" si="5">ROUND((E149*F149),2)</f>
        <v>1362.69</v>
      </c>
      <c r="H149" s="9"/>
      <c r="I149" s="9"/>
    </row>
    <row r="150" spans="1:9" ht="30" x14ac:dyDescent="0.25">
      <c r="A150" s="43" t="s">
        <v>1618</v>
      </c>
      <c r="B150" s="22" t="s">
        <v>180</v>
      </c>
      <c r="C150" s="2" t="s">
        <v>1622</v>
      </c>
      <c r="D150" s="22" t="s">
        <v>18</v>
      </c>
      <c r="E150" s="19">
        <v>1</v>
      </c>
      <c r="F150" s="77">
        <v>354.32</v>
      </c>
      <c r="G150" s="28">
        <f t="shared" si="5"/>
        <v>354.32</v>
      </c>
      <c r="H150" s="9"/>
      <c r="I150" s="9"/>
    </row>
    <row r="151" spans="1:9" ht="30" x14ac:dyDescent="0.25">
      <c r="A151" s="43" t="s">
        <v>1618</v>
      </c>
      <c r="B151" s="22" t="s">
        <v>181</v>
      </c>
      <c r="C151" s="2" t="s">
        <v>322</v>
      </c>
      <c r="D151" s="22" t="s">
        <v>18</v>
      </c>
      <c r="E151" s="19">
        <v>16</v>
      </c>
      <c r="F151" s="77">
        <v>63.14</v>
      </c>
      <c r="G151" s="28">
        <f t="shared" si="5"/>
        <v>1010.24</v>
      </c>
      <c r="H151" s="9"/>
      <c r="I151" s="9"/>
    </row>
    <row r="152" spans="1:9" ht="30.75" thickBot="1" x14ac:dyDescent="0.3">
      <c r="A152" s="56" t="s">
        <v>1618</v>
      </c>
      <c r="B152" s="51" t="s">
        <v>182</v>
      </c>
      <c r="C152" s="50" t="s">
        <v>354</v>
      </c>
      <c r="D152" s="51" t="s">
        <v>18</v>
      </c>
      <c r="E152" s="52">
        <v>1</v>
      </c>
      <c r="F152" s="139">
        <v>191.68</v>
      </c>
      <c r="G152" s="53">
        <f t="shared" si="5"/>
        <v>191.68</v>
      </c>
      <c r="H152" s="9"/>
      <c r="I152" s="9"/>
    </row>
    <row r="153" spans="1:9" ht="45" x14ac:dyDescent="0.25">
      <c r="A153" s="101" t="s">
        <v>1619</v>
      </c>
      <c r="B153" s="64" t="s">
        <v>183</v>
      </c>
      <c r="C153" s="63" t="s">
        <v>324</v>
      </c>
      <c r="D153" s="64" t="s">
        <v>10</v>
      </c>
      <c r="E153" s="65">
        <v>152</v>
      </c>
      <c r="F153" s="76">
        <v>35.020000000000003</v>
      </c>
      <c r="G153" s="59">
        <f t="shared" si="5"/>
        <v>5323.04</v>
      </c>
      <c r="H153" s="9"/>
      <c r="I153" s="9"/>
    </row>
    <row r="154" spans="1:9" ht="45" x14ac:dyDescent="0.25">
      <c r="A154" s="97" t="s">
        <v>1619</v>
      </c>
      <c r="B154" s="22" t="s">
        <v>207</v>
      </c>
      <c r="C154" s="63" t="s">
        <v>1626</v>
      </c>
      <c r="D154" s="64" t="s">
        <v>10</v>
      </c>
      <c r="E154" s="65">
        <v>32</v>
      </c>
      <c r="F154" s="76">
        <v>12.98</v>
      </c>
      <c r="G154" s="59">
        <f t="shared" si="5"/>
        <v>415.36</v>
      </c>
      <c r="H154" s="9"/>
      <c r="I154" s="9"/>
    </row>
    <row r="155" spans="1:9" ht="45" x14ac:dyDescent="0.25">
      <c r="A155" s="97" t="s">
        <v>1619</v>
      </c>
      <c r="B155" s="22" t="s">
        <v>208</v>
      </c>
      <c r="C155" s="63" t="s">
        <v>1627</v>
      </c>
      <c r="D155" s="64" t="s">
        <v>18</v>
      </c>
      <c r="E155" s="65">
        <v>4</v>
      </c>
      <c r="F155" s="76">
        <v>414.68</v>
      </c>
      <c r="G155" s="59">
        <f t="shared" si="5"/>
        <v>1658.72</v>
      </c>
      <c r="H155" s="9"/>
      <c r="I155" s="9"/>
    </row>
    <row r="156" spans="1:9" ht="45.75" thickBot="1" x14ac:dyDescent="0.3">
      <c r="A156" s="98" t="s">
        <v>1619</v>
      </c>
      <c r="B156" s="51" t="s">
        <v>209</v>
      </c>
      <c r="C156" s="63" t="s">
        <v>329</v>
      </c>
      <c r="D156" s="64" t="s">
        <v>18</v>
      </c>
      <c r="E156" s="65">
        <v>3</v>
      </c>
      <c r="F156" s="76">
        <v>603.99</v>
      </c>
      <c r="G156" s="59">
        <f t="shared" si="5"/>
        <v>1811.97</v>
      </c>
      <c r="H156" s="9"/>
      <c r="I156" s="9"/>
    </row>
    <row r="157" spans="1:9" ht="30.75" thickBot="1" x14ac:dyDescent="0.3">
      <c r="A157" s="125" t="s">
        <v>1620</v>
      </c>
      <c r="B157" s="61" t="s">
        <v>209</v>
      </c>
      <c r="C157" s="173" t="s">
        <v>331</v>
      </c>
      <c r="D157" s="61" t="s">
        <v>18</v>
      </c>
      <c r="E157" s="174">
        <v>32</v>
      </c>
      <c r="F157" s="145">
        <v>24.21</v>
      </c>
      <c r="G157" s="35">
        <f t="shared" si="5"/>
        <v>774.72</v>
      </c>
      <c r="H157" s="9"/>
      <c r="I157" s="9"/>
    </row>
    <row r="158" spans="1:9" ht="30.75" thickBot="1" x14ac:dyDescent="0.3">
      <c r="A158" s="98" t="s">
        <v>1621</v>
      </c>
      <c r="B158" s="61" t="s">
        <v>211</v>
      </c>
      <c r="C158" s="86" t="s">
        <v>333</v>
      </c>
      <c r="D158" s="51" t="s">
        <v>8</v>
      </c>
      <c r="E158" s="92">
        <v>194</v>
      </c>
      <c r="F158" s="151">
        <v>17</v>
      </c>
      <c r="G158" s="90">
        <f t="shared" si="5"/>
        <v>3298</v>
      </c>
      <c r="H158" s="36" t="s">
        <v>43</v>
      </c>
      <c r="I158" s="70">
        <f>ROUND(SUM(G149:G158),2)</f>
        <v>16200.74</v>
      </c>
    </row>
    <row r="159" spans="1:9" ht="43.5" thickBot="1" x14ac:dyDescent="0.3">
      <c r="A159" s="146"/>
      <c r="B159" s="147"/>
      <c r="C159" s="146"/>
      <c r="D159" s="147"/>
      <c r="E159" s="147"/>
      <c r="F159" s="54" t="s">
        <v>1261</v>
      </c>
      <c r="G159" s="55">
        <f>SUM(G5:G158)</f>
        <v>846989.24999999988</v>
      </c>
      <c r="H159" s="143"/>
      <c r="I159" s="138"/>
    </row>
  </sheetData>
  <sheetProtection algorithmName="SHA-512" hashValue="Wd125KhC3wgR451H+7uujC69REIzujryW5t40uwRqugfwT3wVAVugakr3w4RaOU+wghsN7NijM2f/YXIXd/PAA==" saltValue="XXttFU2NTTSy4wbgKqglfw==" spinCount="100000" sheet="1" objects="1" scenarios="1"/>
  <mergeCells count="4">
    <mergeCell ref="H94:H129"/>
    <mergeCell ref="A1:G1"/>
    <mergeCell ref="A3:G3"/>
    <mergeCell ref="H58:H89"/>
  </mergeCells>
  <phoneticPr fontId="10" type="noConversion"/>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1AA37-B57B-4F3F-B732-4619B62BCF83}">
  <dimension ref="A1:J176"/>
  <sheetViews>
    <sheetView topLeftCell="A163" zoomScale="80" zoomScaleNormal="80" workbookViewId="0">
      <selection activeCell="J11" sqref="J11"/>
    </sheetView>
  </sheetViews>
  <sheetFormatPr defaultColWidth="9.140625" defaultRowHeight="15" x14ac:dyDescent="0.25"/>
  <cols>
    <col min="1" max="1" width="39.7109375" style="23" customWidth="1"/>
    <col min="2" max="2" width="10.5703125" style="10" customWidth="1"/>
    <col min="3" max="3" width="71.7109375" style="11" customWidth="1"/>
    <col min="4" max="4" width="9.140625" style="10"/>
    <col min="5" max="5" width="16.28515625" style="129" customWidth="1"/>
    <col min="6" max="6" width="20.7109375" style="17" customWidth="1"/>
    <col min="7" max="7" width="14.7109375" style="129" customWidth="1"/>
    <col min="8" max="8" width="21.5703125" style="68" customWidth="1"/>
    <col min="9" max="9" width="20.7109375" style="68" customWidth="1"/>
    <col min="10" max="16384" width="9.140625" style="8"/>
  </cols>
  <sheetData>
    <row r="1" spans="1:9" ht="39.950000000000003" customHeight="1" x14ac:dyDescent="0.25">
      <c r="A1" s="427" t="s">
        <v>3728</v>
      </c>
      <c r="B1" s="427"/>
      <c r="C1" s="427"/>
      <c r="D1" s="427"/>
      <c r="E1" s="427"/>
      <c r="F1" s="427"/>
      <c r="G1" s="427"/>
    </row>
    <row r="2" spans="1:9" ht="21.75" customHeight="1" thickBot="1" x14ac:dyDescent="0.3">
      <c r="A2" s="1"/>
      <c r="B2" s="1"/>
      <c r="C2" s="1"/>
      <c r="D2" s="1"/>
      <c r="E2" s="233"/>
      <c r="F2" s="1"/>
      <c r="G2" s="127"/>
    </row>
    <row r="3" spans="1:9" x14ac:dyDescent="0.25">
      <c r="A3" s="428" t="s">
        <v>1073</v>
      </c>
      <c r="B3" s="429"/>
      <c r="C3" s="429"/>
      <c r="D3" s="429"/>
      <c r="E3" s="429"/>
      <c r="F3" s="429"/>
      <c r="G3" s="430"/>
    </row>
    <row r="4" spans="1:9" ht="46.15" customHeight="1" thickBot="1" x14ac:dyDescent="0.3">
      <c r="A4" s="29" t="s">
        <v>38</v>
      </c>
      <c r="B4" s="44" t="s">
        <v>0</v>
      </c>
      <c r="C4" s="30" t="s">
        <v>1</v>
      </c>
      <c r="D4" s="30" t="s">
        <v>2</v>
      </c>
      <c r="E4" s="234" t="s">
        <v>3</v>
      </c>
      <c r="F4" s="32" t="s">
        <v>4</v>
      </c>
      <c r="G4" s="69" t="s">
        <v>5</v>
      </c>
      <c r="H4" s="142"/>
      <c r="I4" s="142"/>
    </row>
    <row r="5" spans="1:9" ht="33" customHeight="1" thickBot="1" x14ac:dyDescent="0.3">
      <c r="A5" s="56" t="s">
        <v>6</v>
      </c>
      <c r="B5" s="57" t="s">
        <v>12</v>
      </c>
      <c r="C5" s="50" t="s">
        <v>756</v>
      </c>
      <c r="D5" s="51" t="s">
        <v>128</v>
      </c>
      <c r="E5" s="52">
        <v>6.1210000000000004</v>
      </c>
      <c r="F5" s="144">
        <v>790.22</v>
      </c>
      <c r="G5" s="53">
        <f t="shared" ref="G5:G139" si="0">ROUND((E5*F5),2)</f>
        <v>4836.9399999999996</v>
      </c>
      <c r="H5" s="36" t="s">
        <v>39</v>
      </c>
      <c r="I5" s="70">
        <f>ROUND(SUM(G5:G5),2)</f>
        <v>4836.9399999999996</v>
      </c>
    </row>
    <row r="6" spans="1:9" s="9" customFormat="1" ht="32.25" customHeight="1" x14ac:dyDescent="0.25">
      <c r="A6" s="42" t="s">
        <v>45</v>
      </c>
      <c r="B6" s="179" t="s">
        <v>19</v>
      </c>
      <c r="C6" s="180" t="s">
        <v>359</v>
      </c>
      <c r="D6" s="181" t="s">
        <v>9</v>
      </c>
      <c r="E6" s="182">
        <v>46582</v>
      </c>
      <c r="F6" s="218">
        <v>0.7</v>
      </c>
      <c r="G6" s="27">
        <f t="shared" si="0"/>
        <v>32607.4</v>
      </c>
    </row>
    <row r="7" spans="1:9" s="9" customFormat="1" ht="30" x14ac:dyDescent="0.25">
      <c r="A7" s="43" t="s">
        <v>45</v>
      </c>
      <c r="B7" s="91" t="s">
        <v>20</v>
      </c>
      <c r="C7" s="103" t="s">
        <v>358</v>
      </c>
      <c r="D7" s="48" t="s">
        <v>9</v>
      </c>
      <c r="E7" s="84">
        <v>6831</v>
      </c>
      <c r="F7" s="149">
        <v>0.94</v>
      </c>
      <c r="G7" s="28">
        <f t="shared" si="0"/>
        <v>6421.14</v>
      </c>
    </row>
    <row r="8" spans="1:9" s="9" customFormat="1" ht="33" customHeight="1" x14ac:dyDescent="0.25">
      <c r="A8" s="43" t="s">
        <v>45</v>
      </c>
      <c r="B8" s="91" t="s">
        <v>21</v>
      </c>
      <c r="C8" s="103" t="s">
        <v>356</v>
      </c>
      <c r="D8" s="48" t="s">
        <v>9</v>
      </c>
      <c r="E8" s="84">
        <v>39751</v>
      </c>
      <c r="F8" s="149">
        <v>2.5</v>
      </c>
      <c r="G8" s="28">
        <f t="shared" si="0"/>
        <v>99377.5</v>
      </c>
    </row>
    <row r="9" spans="1:9" s="9" customFormat="1" ht="33" customHeight="1" x14ac:dyDescent="0.25">
      <c r="A9" s="43" t="s">
        <v>45</v>
      </c>
      <c r="B9" s="91" t="s">
        <v>22</v>
      </c>
      <c r="C9" s="103" t="s">
        <v>275</v>
      </c>
      <c r="D9" s="48" t="s">
        <v>9</v>
      </c>
      <c r="E9" s="84">
        <v>6364</v>
      </c>
      <c r="F9" s="149">
        <v>5.51</v>
      </c>
      <c r="G9" s="28">
        <f t="shared" si="0"/>
        <v>35065.64</v>
      </c>
    </row>
    <row r="10" spans="1:9" s="9" customFormat="1" ht="33" customHeight="1" x14ac:dyDescent="0.25">
      <c r="A10" s="43" t="s">
        <v>45</v>
      </c>
      <c r="B10" s="91" t="s">
        <v>23</v>
      </c>
      <c r="C10" s="103" t="s">
        <v>338</v>
      </c>
      <c r="D10" s="48" t="s">
        <v>9</v>
      </c>
      <c r="E10" s="84">
        <v>339</v>
      </c>
      <c r="F10" s="149">
        <v>7.92</v>
      </c>
      <c r="G10" s="28">
        <f t="shared" si="0"/>
        <v>2684.88</v>
      </c>
    </row>
    <row r="11" spans="1:9" s="9" customFormat="1" ht="33" customHeight="1" x14ac:dyDescent="0.25">
      <c r="A11" s="43" t="s">
        <v>45</v>
      </c>
      <c r="B11" s="91" t="s">
        <v>24</v>
      </c>
      <c r="C11" s="103" t="s">
        <v>339</v>
      </c>
      <c r="D11" s="48" t="s">
        <v>9</v>
      </c>
      <c r="E11" s="84">
        <v>339</v>
      </c>
      <c r="F11" s="149">
        <v>1.59</v>
      </c>
      <c r="G11" s="28">
        <f t="shared" si="0"/>
        <v>539.01</v>
      </c>
    </row>
    <row r="12" spans="1:9" s="9" customFormat="1" ht="33" customHeight="1" x14ac:dyDescent="0.25">
      <c r="A12" s="43" t="s">
        <v>45</v>
      </c>
      <c r="B12" s="108" t="s">
        <v>25</v>
      </c>
      <c r="C12" s="103" t="s">
        <v>1374</v>
      </c>
      <c r="D12" s="48" t="s">
        <v>9</v>
      </c>
      <c r="E12" s="84">
        <v>20077</v>
      </c>
      <c r="F12" s="149">
        <v>0.94</v>
      </c>
      <c r="G12" s="28">
        <f t="shared" si="0"/>
        <v>18872.38</v>
      </c>
    </row>
    <row r="13" spans="1:9" s="9" customFormat="1" ht="45" x14ac:dyDescent="0.25">
      <c r="A13" s="43" t="s">
        <v>45</v>
      </c>
      <c r="B13" s="108" t="s">
        <v>26</v>
      </c>
      <c r="C13" s="103" t="s">
        <v>276</v>
      </c>
      <c r="D13" s="48" t="s">
        <v>9</v>
      </c>
      <c r="E13" s="84">
        <v>20077</v>
      </c>
      <c r="F13" s="149">
        <v>4.4000000000000004</v>
      </c>
      <c r="G13" s="28">
        <f t="shared" si="0"/>
        <v>88338.8</v>
      </c>
    </row>
    <row r="14" spans="1:9" s="9" customFormat="1" ht="45" x14ac:dyDescent="0.25">
      <c r="A14" s="43" t="s">
        <v>45</v>
      </c>
      <c r="B14" s="108" t="s">
        <v>27</v>
      </c>
      <c r="C14" s="103" t="s">
        <v>273</v>
      </c>
      <c r="D14" s="48" t="s">
        <v>9</v>
      </c>
      <c r="E14" s="84">
        <v>55737</v>
      </c>
      <c r="F14" s="149">
        <v>15.46</v>
      </c>
      <c r="G14" s="28">
        <f t="shared" si="0"/>
        <v>861694.02</v>
      </c>
    </row>
    <row r="15" spans="1:9" s="9" customFormat="1" ht="32.25" customHeight="1" x14ac:dyDescent="0.25">
      <c r="A15" s="43" t="s">
        <v>45</v>
      </c>
      <c r="B15" s="108" t="s">
        <v>68</v>
      </c>
      <c r="C15" s="103" t="s">
        <v>264</v>
      </c>
      <c r="D15" s="48" t="s">
        <v>9</v>
      </c>
      <c r="E15" s="84">
        <v>1023</v>
      </c>
      <c r="F15" s="149">
        <v>13.16</v>
      </c>
      <c r="G15" s="28">
        <f t="shared" si="0"/>
        <v>13462.68</v>
      </c>
    </row>
    <row r="16" spans="1:9" s="9" customFormat="1" ht="32.25" customHeight="1" x14ac:dyDescent="0.25">
      <c r="A16" s="43" t="s">
        <v>45</v>
      </c>
      <c r="B16" s="108" t="s">
        <v>69</v>
      </c>
      <c r="C16" s="103" t="s">
        <v>265</v>
      </c>
      <c r="D16" s="48" t="s">
        <v>8</v>
      </c>
      <c r="E16" s="84">
        <v>71883</v>
      </c>
      <c r="F16" s="149">
        <v>0.1</v>
      </c>
      <c r="G16" s="28">
        <f t="shared" si="0"/>
        <v>7188.3</v>
      </c>
    </row>
    <row r="17" spans="1:9" s="9" customFormat="1" ht="32.25" customHeight="1" x14ac:dyDescent="0.25">
      <c r="A17" s="43" t="s">
        <v>45</v>
      </c>
      <c r="B17" s="108" t="s">
        <v>70</v>
      </c>
      <c r="C17" s="103" t="s">
        <v>1486</v>
      </c>
      <c r="D17" s="48" t="s">
        <v>9</v>
      </c>
      <c r="E17" s="84">
        <v>21565</v>
      </c>
      <c r="F17" s="149">
        <v>1.28</v>
      </c>
      <c r="G17" s="28">
        <f t="shared" si="0"/>
        <v>27603.200000000001</v>
      </c>
    </row>
    <row r="18" spans="1:9" s="9" customFormat="1" ht="32.25" customHeight="1" x14ac:dyDescent="0.25">
      <c r="A18" s="43" t="s">
        <v>45</v>
      </c>
      <c r="B18" s="108" t="s">
        <v>127</v>
      </c>
      <c r="C18" s="103" t="s">
        <v>267</v>
      </c>
      <c r="D18" s="48" t="s">
        <v>8</v>
      </c>
      <c r="E18" s="84">
        <v>38538</v>
      </c>
      <c r="F18" s="149">
        <v>0.2</v>
      </c>
      <c r="G18" s="28">
        <f t="shared" si="0"/>
        <v>7707.6</v>
      </c>
    </row>
    <row r="19" spans="1:9" s="9" customFormat="1" ht="32.25" customHeight="1" x14ac:dyDescent="0.25">
      <c r="A19" s="43" t="s">
        <v>45</v>
      </c>
      <c r="B19" s="108" t="s">
        <v>165</v>
      </c>
      <c r="C19" s="103" t="s">
        <v>477</v>
      </c>
      <c r="D19" s="48" t="s">
        <v>8</v>
      </c>
      <c r="E19" s="84">
        <v>9686</v>
      </c>
      <c r="F19" s="149">
        <v>0.24</v>
      </c>
      <c r="G19" s="28">
        <f t="shared" si="0"/>
        <v>2324.64</v>
      </c>
    </row>
    <row r="20" spans="1:9" s="9" customFormat="1" ht="32.25" customHeight="1" x14ac:dyDescent="0.25">
      <c r="A20" s="43" t="s">
        <v>45</v>
      </c>
      <c r="B20" s="108" t="s">
        <v>166</v>
      </c>
      <c r="C20" s="103" t="s">
        <v>278</v>
      </c>
      <c r="D20" s="48" t="s">
        <v>8</v>
      </c>
      <c r="E20" s="84">
        <v>11794</v>
      </c>
      <c r="F20" s="149">
        <v>0.1</v>
      </c>
      <c r="G20" s="28">
        <f t="shared" si="0"/>
        <v>1179.4000000000001</v>
      </c>
    </row>
    <row r="21" spans="1:9" s="9" customFormat="1" ht="32.25" customHeight="1" x14ac:dyDescent="0.25">
      <c r="A21" s="43" t="s">
        <v>45</v>
      </c>
      <c r="B21" s="108" t="s">
        <v>167</v>
      </c>
      <c r="C21" s="103" t="s">
        <v>268</v>
      </c>
      <c r="D21" s="48" t="s">
        <v>8</v>
      </c>
      <c r="E21" s="84">
        <v>3105</v>
      </c>
      <c r="F21" s="149">
        <v>0.21</v>
      </c>
      <c r="G21" s="28">
        <f t="shared" si="0"/>
        <v>652.04999999999995</v>
      </c>
    </row>
    <row r="22" spans="1:9" s="9" customFormat="1" ht="32.25" customHeight="1" x14ac:dyDescent="0.25">
      <c r="A22" s="43" t="s">
        <v>45</v>
      </c>
      <c r="B22" s="108" t="s">
        <v>168</v>
      </c>
      <c r="C22" s="103" t="s">
        <v>269</v>
      </c>
      <c r="D22" s="48" t="s">
        <v>8</v>
      </c>
      <c r="E22" s="84">
        <v>6312</v>
      </c>
      <c r="F22" s="149">
        <v>0.24</v>
      </c>
      <c r="G22" s="28">
        <f t="shared" si="0"/>
        <v>1514.88</v>
      </c>
    </row>
    <row r="23" spans="1:9" s="9" customFormat="1" ht="45" x14ac:dyDescent="0.25">
      <c r="A23" s="43" t="s">
        <v>45</v>
      </c>
      <c r="B23" s="108" t="s">
        <v>169</v>
      </c>
      <c r="C23" s="103" t="s">
        <v>1487</v>
      </c>
      <c r="D23" s="48" t="s">
        <v>9</v>
      </c>
      <c r="E23" s="84">
        <v>6831</v>
      </c>
      <c r="F23" s="149">
        <v>4.4000000000000004</v>
      </c>
      <c r="G23" s="28">
        <f t="shared" si="0"/>
        <v>30056.400000000001</v>
      </c>
    </row>
    <row r="24" spans="1:9" s="9" customFormat="1" ht="33" customHeight="1" x14ac:dyDescent="0.25">
      <c r="A24" s="43" t="s">
        <v>45</v>
      </c>
      <c r="B24" s="108" t="s">
        <v>170</v>
      </c>
      <c r="C24" s="103" t="s">
        <v>340</v>
      </c>
      <c r="D24" s="48" t="s">
        <v>8</v>
      </c>
      <c r="E24" s="84">
        <v>61992</v>
      </c>
      <c r="F24" s="149">
        <v>1.49</v>
      </c>
      <c r="G24" s="28">
        <f t="shared" si="0"/>
        <v>92368.08</v>
      </c>
    </row>
    <row r="25" spans="1:9" s="9" customFormat="1" ht="33" customHeight="1" x14ac:dyDescent="0.25">
      <c r="A25" s="43" t="s">
        <v>45</v>
      </c>
      <c r="B25" s="108" t="s">
        <v>171</v>
      </c>
      <c r="C25" s="103" t="s">
        <v>709</v>
      </c>
      <c r="D25" s="48" t="s">
        <v>8</v>
      </c>
      <c r="E25" s="84">
        <v>6312</v>
      </c>
      <c r="F25" s="149">
        <v>1.44</v>
      </c>
      <c r="G25" s="28">
        <f t="shared" si="0"/>
        <v>9089.2800000000007</v>
      </c>
    </row>
    <row r="26" spans="1:9" s="9" customFormat="1" x14ac:dyDescent="0.25">
      <c r="A26" s="43" t="s">
        <v>45</v>
      </c>
      <c r="B26" s="108" t="s">
        <v>172</v>
      </c>
      <c r="C26" s="103" t="s">
        <v>271</v>
      </c>
      <c r="D26" s="48" t="s">
        <v>8</v>
      </c>
      <c r="E26" s="84">
        <v>986</v>
      </c>
      <c r="F26" s="149">
        <v>7.91</v>
      </c>
      <c r="G26" s="28">
        <f t="shared" si="0"/>
        <v>7799.26</v>
      </c>
    </row>
    <row r="27" spans="1:9" s="9" customFormat="1" ht="33" customHeight="1" x14ac:dyDescent="0.25">
      <c r="A27" s="43" t="s">
        <v>45</v>
      </c>
      <c r="B27" s="108" t="s">
        <v>173</v>
      </c>
      <c r="C27" s="103" t="s">
        <v>272</v>
      </c>
      <c r="D27" s="48" t="s">
        <v>8</v>
      </c>
      <c r="E27" s="84">
        <v>144</v>
      </c>
      <c r="F27" s="149">
        <v>7.81</v>
      </c>
      <c r="G27" s="28">
        <f t="shared" si="0"/>
        <v>1124.6400000000001</v>
      </c>
    </row>
    <row r="28" spans="1:9" s="9" customFormat="1" ht="33" customHeight="1" x14ac:dyDescent="0.25">
      <c r="A28" s="43" t="s">
        <v>45</v>
      </c>
      <c r="B28" s="108" t="s">
        <v>174</v>
      </c>
      <c r="C28" s="103" t="s">
        <v>1628</v>
      </c>
      <c r="D28" s="48" t="s">
        <v>18</v>
      </c>
      <c r="E28" s="84">
        <v>8</v>
      </c>
      <c r="F28" s="149">
        <v>80.34</v>
      </c>
      <c r="G28" s="28">
        <f t="shared" si="0"/>
        <v>642.72</v>
      </c>
    </row>
    <row r="29" spans="1:9" s="9" customFormat="1" ht="33" customHeight="1" x14ac:dyDescent="0.25">
      <c r="A29" s="43" t="s">
        <v>45</v>
      </c>
      <c r="B29" s="108" t="s">
        <v>175</v>
      </c>
      <c r="C29" s="103" t="s">
        <v>1629</v>
      </c>
      <c r="D29" s="48" t="s">
        <v>10</v>
      </c>
      <c r="E29" s="84">
        <v>327</v>
      </c>
      <c r="F29" s="149">
        <v>182.62</v>
      </c>
      <c r="G29" s="28">
        <f t="shared" si="0"/>
        <v>59716.74</v>
      </c>
    </row>
    <row r="30" spans="1:9" s="9" customFormat="1" ht="33" customHeight="1" thickBot="1" x14ac:dyDescent="0.3">
      <c r="A30" s="43" t="s">
        <v>45</v>
      </c>
      <c r="B30" s="108" t="s">
        <v>176</v>
      </c>
      <c r="C30" s="103" t="s">
        <v>1377</v>
      </c>
      <c r="D30" s="48" t="s">
        <v>10</v>
      </c>
      <c r="E30" s="84">
        <v>92</v>
      </c>
      <c r="F30" s="149">
        <v>265.2</v>
      </c>
      <c r="G30" s="28">
        <f t="shared" si="0"/>
        <v>24398.400000000001</v>
      </c>
    </row>
    <row r="31" spans="1:9" s="9" customFormat="1" ht="33" customHeight="1" thickBot="1" x14ac:dyDescent="0.3">
      <c r="A31" s="56" t="s">
        <v>45</v>
      </c>
      <c r="B31" s="74" t="s">
        <v>177</v>
      </c>
      <c r="C31" s="104" t="s">
        <v>362</v>
      </c>
      <c r="D31" s="51" t="s">
        <v>8</v>
      </c>
      <c r="E31" s="85">
        <v>9100</v>
      </c>
      <c r="F31" s="150">
        <v>4.49</v>
      </c>
      <c r="G31" s="53">
        <f t="shared" si="0"/>
        <v>40859</v>
      </c>
      <c r="H31" s="36" t="s">
        <v>40</v>
      </c>
      <c r="I31" s="70">
        <f>ROUND(SUM(G6:G31),2)</f>
        <v>1473288.04</v>
      </c>
    </row>
    <row r="32" spans="1:9" s="9" customFormat="1" ht="30" x14ac:dyDescent="0.25">
      <c r="A32" s="42" t="s">
        <v>1503</v>
      </c>
      <c r="B32" s="25" t="s">
        <v>34</v>
      </c>
      <c r="C32" s="238" t="s">
        <v>1630</v>
      </c>
      <c r="D32" s="25" t="s">
        <v>10</v>
      </c>
      <c r="E32" s="46">
        <v>156.5</v>
      </c>
      <c r="F32" s="136">
        <v>261.45</v>
      </c>
      <c r="G32" s="27">
        <f t="shared" si="0"/>
        <v>40916.93</v>
      </c>
      <c r="H32" s="153"/>
      <c r="I32" s="138"/>
    </row>
    <row r="33" spans="1:9" s="9" customFormat="1" ht="45" x14ac:dyDescent="0.25">
      <c r="A33" s="43" t="s">
        <v>1503</v>
      </c>
      <c r="B33" s="22" t="s">
        <v>35</v>
      </c>
      <c r="C33" s="2" t="s">
        <v>353</v>
      </c>
      <c r="D33" s="22" t="s">
        <v>9</v>
      </c>
      <c r="E33" s="65">
        <v>632.9</v>
      </c>
      <c r="F33" s="76">
        <v>2.35</v>
      </c>
      <c r="G33" s="28">
        <f t="shared" si="0"/>
        <v>1487.32</v>
      </c>
      <c r="H33" s="153"/>
      <c r="I33" s="138"/>
    </row>
    <row r="34" spans="1:9" s="9" customFormat="1" ht="33" customHeight="1" x14ac:dyDescent="0.25">
      <c r="A34" s="43" t="s">
        <v>1503</v>
      </c>
      <c r="B34" s="22" t="s">
        <v>36</v>
      </c>
      <c r="C34" s="2" t="s">
        <v>289</v>
      </c>
      <c r="D34" s="22" t="s">
        <v>8</v>
      </c>
      <c r="E34" s="65">
        <v>272.89999999999998</v>
      </c>
      <c r="F34" s="76">
        <v>0.54</v>
      </c>
      <c r="G34" s="28">
        <f t="shared" si="0"/>
        <v>147.37</v>
      </c>
      <c r="H34" s="153"/>
      <c r="I34" s="138"/>
    </row>
    <row r="35" spans="1:9" s="9" customFormat="1" ht="33" customHeight="1" x14ac:dyDescent="0.25">
      <c r="A35" s="43" t="s">
        <v>1503</v>
      </c>
      <c r="B35" s="22" t="s">
        <v>37</v>
      </c>
      <c r="C35" s="2" t="s">
        <v>290</v>
      </c>
      <c r="D35" s="22" t="s">
        <v>9</v>
      </c>
      <c r="E35" s="65">
        <v>157.1</v>
      </c>
      <c r="F35" s="76">
        <v>34.880000000000003</v>
      </c>
      <c r="G35" s="28">
        <f t="shared" si="0"/>
        <v>5479.65</v>
      </c>
      <c r="H35" s="153"/>
      <c r="I35" s="138"/>
    </row>
    <row r="36" spans="1:9" s="9" customFormat="1" ht="33" customHeight="1" x14ac:dyDescent="0.25">
      <c r="A36" s="43" t="s">
        <v>1503</v>
      </c>
      <c r="B36" s="22" t="s">
        <v>82</v>
      </c>
      <c r="C36" s="2" t="s">
        <v>291</v>
      </c>
      <c r="D36" s="22" t="s">
        <v>8</v>
      </c>
      <c r="E36" s="65">
        <v>1688.9</v>
      </c>
      <c r="F36" s="76">
        <v>1.26</v>
      </c>
      <c r="G36" s="28">
        <f t="shared" si="0"/>
        <v>2128.0100000000002</v>
      </c>
      <c r="H36" s="153"/>
      <c r="I36" s="138"/>
    </row>
    <row r="37" spans="1:9" s="9" customFormat="1" ht="33" customHeight="1" x14ac:dyDescent="0.25">
      <c r="A37" s="43" t="s">
        <v>1503</v>
      </c>
      <c r="B37" s="22" t="s">
        <v>105</v>
      </c>
      <c r="C37" s="2" t="s">
        <v>277</v>
      </c>
      <c r="D37" s="22" t="s">
        <v>8</v>
      </c>
      <c r="E37" s="65">
        <v>133.19999999999999</v>
      </c>
      <c r="F37" s="76">
        <v>8.6199999999999992</v>
      </c>
      <c r="G37" s="28">
        <f t="shared" si="0"/>
        <v>1148.18</v>
      </c>
      <c r="H37" s="153"/>
      <c r="I37" s="138"/>
    </row>
    <row r="38" spans="1:9" s="9" customFormat="1" ht="33" customHeight="1" x14ac:dyDescent="0.25">
      <c r="A38" s="43" t="s">
        <v>1503</v>
      </c>
      <c r="B38" s="22" t="s">
        <v>106</v>
      </c>
      <c r="C38" s="2" t="s">
        <v>363</v>
      </c>
      <c r="D38" s="22" t="s">
        <v>8</v>
      </c>
      <c r="E38" s="65">
        <v>674.7</v>
      </c>
      <c r="F38" s="76">
        <v>87.46</v>
      </c>
      <c r="G38" s="28">
        <f t="shared" si="0"/>
        <v>59009.26</v>
      </c>
      <c r="H38" s="153"/>
      <c r="I38" s="138"/>
    </row>
    <row r="39" spans="1:9" s="9" customFormat="1" ht="33" customHeight="1" x14ac:dyDescent="0.25">
      <c r="A39" s="43" t="s">
        <v>1503</v>
      </c>
      <c r="B39" s="22" t="s">
        <v>107</v>
      </c>
      <c r="C39" s="2" t="s">
        <v>293</v>
      </c>
      <c r="D39" s="22" t="s">
        <v>9</v>
      </c>
      <c r="E39" s="65">
        <v>13.1</v>
      </c>
      <c r="F39" s="76">
        <v>113.64</v>
      </c>
      <c r="G39" s="28">
        <f t="shared" si="0"/>
        <v>1488.68</v>
      </c>
      <c r="H39" s="153"/>
      <c r="I39" s="138"/>
    </row>
    <row r="40" spans="1:9" s="9" customFormat="1" ht="33" customHeight="1" x14ac:dyDescent="0.25">
      <c r="A40" s="43" t="s">
        <v>1503</v>
      </c>
      <c r="B40" s="22" t="s">
        <v>108</v>
      </c>
      <c r="C40" s="2" t="s">
        <v>294</v>
      </c>
      <c r="D40" s="22" t="s">
        <v>18</v>
      </c>
      <c r="E40" s="65">
        <v>19</v>
      </c>
      <c r="F40" s="76">
        <v>448.41</v>
      </c>
      <c r="G40" s="28">
        <f t="shared" si="0"/>
        <v>8519.7900000000009</v>
      </c>
      <c r="H40" s="153"/>
      <c r="I40" s="138"/>
    </row>
    <row r="41" spans="1:9" s="9" customFormat="1" ht="33" customHeight="1" x14ac:dyDescent="0.25">
      <c r="A41" s="43" t="s">
        <v>1503</v>
      </c>
      <c r="B41" s="22" t="s">
        <v>109</v>
      </c>
      <c r="C41" s="2" t="s">
        <v>295</v>
      </c>
      <c r="D41" s="22" t="s">
        <v>8</v>
      </c>
      <c r="E41" s="65">
        <v>42.5</v>
      </c>
      <c r="F41" s="76">
        <v>1.26</v>
      </c>
      <c r="G41" s="28">
        <f t="shared" si="0"/>
        <v>53.55</v>
      </c>
      <c r="H41" s="153"/>
      <c r="I41" s="138"/>
    </row>
    <row r="42" spans="1:9" s="9" customFormat="1" ht="33" customHeight="1" x14ac:dyDescent="0.25">
      <c r="A42" s="43" t="s">
        <v>1503</v>
      </c>
      <c r="B42" s="22" t="s">
        <v>110</v>
      </c>
      <c r="C42" s="2" t="s">
        <v>296</v>
      </c>
      <c r="D42" s="22" t="s">
        <v>9</v>
      </c>
      <c r="E42" s="65">
        <v>325.89999999999998</v>
      </c>
      <c r="F42" s="76">
        <v>25.42</v>
      </c>
      <c r="G42" s="28">
        <f t="shared" si="0"/>
        <v>8284.3799999999992</v>
      </c>
      <c r="H42" s="153"/>
      <c r="I42" s="138"/>
    </row>
    <row r="43" spans="1:9" s="9" customFormat="1" ht="45.75" thickBot="1" x14ac:dyDescent="0.3">
      <c r="A43" s="167" t="s">
        <v>1503</v>
      </c>
      <c r="B43" s="51" t="s">
        <v>111</v>
      </c>
      <c r="C43" s="50" t="s">
        <v>352</v>
      </c>
      <c r="D43" s="48" t="s">
        <v>9</v>
      </c>
      <c r="E43" s="49">
        <v>149.9</v>
      </c>
      <c r="F43" s="231">
        <v>16.87</v>
      </c>
      <c r="G43" s="112">
        <f t="shared" si="0"/>
        <v>2528.81</v>
      </c>
      <c r="H43" s="153"/>
    </row>
    <row r="44" spans="1:9" s="9" customFormat="1" ht="30" x14ac:dyDescent="0.25">
      <c r="A44" s="229" t="s">
        <v>1499</v>
      </c>
      <c r="B44" s="226" t="s">
        <v>112</v>
      </c>
      <c r="C44" s="193" t="s">
        <v>1151</v>
      </c>
      <c r="D44" s="181" t="s">
        <v>9</v>
      </c>
      <c r="E44" s="236">
        <v>234</v>
      </c>
      <c r="F44" s="237">
        <v>2.35</v>
      </c>
      <c r="G44" s="27">
        <f t="shared" ref="G44:G53" si="1">ROUND((E44*F44),2)</f>
        <v>549.9</v>
      </c>
      <c r="H44" s="153"/>
    </row>
    <row r="45" spans="1:9" s="9" customFormat="1" ht="30" x14ac:dyDescent="0.25">
      <c r="A45" s="43" t="s">
        <v>1499</v>
      </c>
      <c r="B45" s="22" t="s">
        <v>113</v>
      </c>
      <c r="C45" s="2" t="s">
        <v>264</v>
      </c>
      <c r="D45" s="22" t="s">
        <v>9</v>
      </c>
      <c r="E45" s="19">
        <v>25</v>
      </c>
      <c r="F45" s="77">
        <v>17.55</v>
      </c>
      <c r="G45" s="28">
        <f t="shared" si="1"/>
        <v>438.75</v>
      </c>
      <c r="H45" s="153"/>
    </row>
    <row r="46" spans="1:9" s="9" customFormat="1" ht="75" x14ac:dyDescent="0.25">
      <c r="A46" s="43" t="s">
        <v>1499</v>
      </c>
      <c r="B46" s="22" t="s">
        <v>114</v>
      </c>
      <c r="C46" s="63" t="s">
        <v>1631</v>
      </c>
      <c r="D46" s="64" t="s">
        <v>7</v>
      </c>
      <c r="E46" s="19">
        <v>1</v>
      </c>
      <c r="F46" s="77">
        <v>815.92</v>
      </c>
      <c r="G46" s="28">
        <f t="shared" si="1"/>
        <v>815.92</v>
      </c>
      <c r="H46" s="153"/>
    </row>
    <row r="47" spans="1:9" s="9" customFormat="1" ht="30" x14ac:dyDescent="0.25">
      <c r="A47" s="43" t="s">
        <v>1499</v>
      </c>
      <c r="B47" s="22" t="s">
        <v>115</v>
      </c>
      <c r="C47" s="63" t="s">
        <v>1501</v>
      </c>
      <c r="D47" s="64" t="s">
        <v>18</v>
      </c>
      <c r="E47" s="65">
        <v>8</v>
      </c>
      <c r="F47" s="76">
        <v>7.56</v>
      </c>
      <c r="G47" s="28">
        <f t="shared" si="1"/>
        <v>60.48</v>
      </c>
      <c r="H47" s="153"/>
    </row>
    <row r="48" spans="1:9" s="9" customFormat="1" ht="30" x14ac:dyDescent="0.25">
      <c r="A48" s="43" t="s">
        <v>1499</v>
      </c>
      <c r="B48" s="22" t="s">
        <v>116</v>
      </c>
      <c r="C48" s="63" t="s">
        <v>284</v>
      </c>
      <c r="D48" s="64" t="s">
        <v>10</v>
      </c>
      <c r="E48" s="65">
        <v>572</v>
      </c>
      <c r="F48" s="76">
        <v>4.2300000000000004</v>
      </c>
      <c r="G48" s="28">
        <f t="shared" si="1"/>
        <v>2419.56</v>
      </c>
      <c r="H48" s="153"/>
    </row>
    <row r="49" spans="1:9" s="9" customFormat="1" ht="30" x14ac:dyDescent="0.25">
      <c r="A49" s="43" t="s">
        <v>1499</v>
      </c>
      <c r="B49" s="22" t="s">
        <v>117</v>
      </c>
      <c r="C49" s="63" t="s">
        <v>285</v>
      </c>
      <c r="D49" s="64" t="s">
        <v>9</v>
      </c>
      <c r="E49" s="65">
        <v>75</v>
      </c>
      <c r="F49" s="76">
        <v>65.819999999999993</v>
      </c>
      <c r="G49" s="28">
        <f t="shared" si="1"/>
        <v>4936.5</v>
      </c>
      <c r="H49" s="153"/>
    </row>
    <row r="50" spans="1:9" s="9" customFormat="1" ht="30" x14ac:dyDescent="0.25">
      <c r="A50" s="43" t="s">
        <v>1499</v>
      </c>
      <c r="B50" s="22" t="s">
        <v>118</v>
      </c>
      <c r="C50" s="63" t="s">
        <v>286</v>
      </c>
      <c r="D50" s="64" t="s">
        <v>8</v>
      </c>
      <c r="E50" s="65">
        <v>1001</v>
      </c>
      <c r="F50" s="76">
        <v>1.26</v>
      </c>
      <c r="G50" s="28">
        <f t="shared" si="1"/>
        <v>1261.26</v>
      </c>
      <c r="H50" s="153"/>
    </row>
    <row r="51" spans="1:9" s="9" customFormat="1" ht="30" x14ac:dyDescent="0.25">
      <c r="A51" s="43" t="s">
        <v>1499</v>
      </c>
      <c r="B51" s="22" t="s">
        <v>119</v>
      </c>
      <c r="C51" s="63" t="s">
        <v>1502</v>
      </c>
      <c r="D51" s="64" t="s">
        <v>9</v>
      </c>
      <c r="E51" s="65">
        <v>181</v>
      </c>
      <c r="F51" s="76">
        <v>21.49</v>
      </c>
      <c r="G51" s="28">
        <f t="shared" si="1"/>
        <v>3889.69</v>
      </c>
      <c r="H51" s="153"/>
    </row>
    <row r="52" spans="1:9" s="9" customFormat="1" ht="30.75" thickBot="1" x14ac:dyDescent="0.3">
      <c r="A52" s="43" t="s">
        <v>1499</v>
      </c>
      <c r="B52" s="22" t="s">
        <v>120</v>
      </c>
      <c r="C52" s="63" t="s">
        <v>1399</v>
      </c>
      <c r="D52" s="64" t="s">
        <v>18</v>
      </c>
      <c r="E52" s="65">
        <v>4</v>
      </c>
      <c r="F52" s="76">
        <v>2550.88</v>
      </c>
      <c r="G52" s="28">
        <f t="shared" si="1"/>
        <v>10203.52</v>
      </c>
      <c r="H52" s="153"/>
    </row>
    <row r="53" spans="1:9" s="9" customFormat="1" ht="30.75" thickBot="1" x14ac:dyDescent="0.3">
      <c r="A53" s="56" t="s">
        <v>1499</v>
      </c>
      <c r="B53" s="51" t="s">
        <v>121</v>
      </c>
      <c r="C53" s="50" t="s">
        <v>1400</v>
      </c>
      <c r="D53" s="51" t="s">
        <v>8</v>
      </c>
      <c r="E53" s="52">
        <v>6</v>
      </c>
      <c r="F53" s="139">
        <v>125.22</v>
      </c>
      <c r="G53" s="53">
        <f t="shared" si="1"/>
        <v>751.32</v>
      </c>
      <c r="H53" s="169" t="s">
        <v>41</v>
      </c>
      <c r="I53" s="70">
        <f>ROUND(SUM(G32:G53),2)</f>
        <v>156518.82999999999</v>
      </c>
    </row>
    <row r="54" spans="1:9" s="9" customFormat="1" ht="33" customHeight="1" x14ac:dyDescent="0.25">
      <c r="A54" s="42" t="s">
        <v>388</v>
      </c>
      <c r="B54" s="188" t="s">
        <v>71</v>
      </c>
      <c r="C54" s="24" t="s">
        <v>1550</v>
      </c>
      <c r="D54" s="25" t="s">
        <v>8</v>
      </c>
      <c r="E54" s="182">
        <v>70596</v>
      </c>
      <c r="F54" s="136">
        <v>0</v>
      </c>
      <c r="G54" s="27">
        <f t="shared" si="0"/>
        <v>0</v>
      </c>
      <c r="H54" s="441" t="s">
        <v>318</v>
      </c>
    </row>
    <row r="55" spans="1:9" s="9" customFormat="1" ht="33" customHeight="1" x14ac:dyDescent="0.25">
      <c r="A55" s="67" t="s">
        <v>388</v>
      </c>
      <c r="B55" s="41" t="s">
        <v>72</v>
      </c>
      <c r="C55" s="2" t="s">
        <v>1632</v>
      </c>
      <c r="D55" s="22" t="s">
        <v>9</v>
      </c>
      <c r="E55" s="84">
        <v>5763</v>
      </c>
      <c r="F55" s="77">
        <v>0</v>
      </c>
      <c r="G55" s="28">
        <f t="shared" si="0"/>
        <v>0</v>
      </c>
      <c r="H55" s="442"/>
    </row>
    <row r="56" spans="1:9" s="9" customFormat="1" ht="33" customHeight="1" x14ac:dyDescent="0.25">
      <c r="A56" s="67" t="s">
        <v>388</v>
      </c>
      <c r="B56" s="41" t="s">
        <v>73</v>
      </c>
      <c r="C56" s="2" t="s">
        <v>1633</v>
      </c>
      <c r="D56" s="22" t="s">
        <v>9</v>
      </c>
      <c r="E56" s="84">
        <v>6447</v>
      </c>
      <c r="F56" s="77">
        <v>0</v>
      </c>
      <c r="G56" s="28">
        <f t="shared" si="0"/>
        <v>0</v>
      </c>
      <c r="H56" s="442"/>
    </row>
    <row r="57" spans="1:9" s="9" customFormat="1" ht="33" customHeight="1" x14ac:dyDescent="0.25">
      <c r="A57" s="67" t="s">
        <v>388</v>
      </c>
      <c r="B57" s="41" t="s">
        <v>74</v>
      </c>
      <c r="C57" s="2" t="s">
        <v>1634</v>
      </c>
      <c r="D57" s="22" t="s">
        <v>9</v>
      </c>
      <c r="E57" s="84">
        <v>13599</v>
      </c>
      <c r="F57" s="77">
        <v>0</v>
      </c>
      <c r="G57" s="28">
        <f t="shared" si="0"/>
        <v>0</v>
      </c>
      <c r="H57" s="442"/>
    </row>
    <row r="58" spans="1:9" s="9" customFormat="1" ht="33" customHeight="1" x14ac:dyDescent="0.25">
      <c r="A58" s="67" t="s">
        <v>388</v>
      </c>
      <c r="B58" s="41" t="s">
        <v>75</v>
      </c>
      <c r="C58" s="2" t="s">
        <v>1552</v>
      </c>
      <c r="D58" s="22" t="s">
        <v>8</v>
      </c>
      <c r="E58" s="84">
        <v>42591</v>
      </c>
      <c r="F58" s="77">
        <v>0</v>
      </c>
      <c r="G58" s="28">
        <f t="shared" si="0"/>
        <v>0</v>
      </c>
      <c r="H58" s="442"/>
    </row>
    <row r="59" spans="1:9" s="9" customFormat="1" ht="33" customHeight="1" x14ac:dyDescent="0.25">
      <c r="A59" s="67" t="s">
        <v>388</v>
      </c>
      <c r="B59" s="41" t="s">
        <v>76</v>
      </c>
      <c r="C59" s="2" t="s">
        <v>1506</v>
      </c>
      <c r="D59" s="22" t="s">
        <v>9</v>
      </c>
      <c r="E59" s="84">
        <v>3431</v>
      </c>
      <c r="F59" s="77">
        <v>0</v>
      </c>
      <c r="G59" s="28">
        <f t="shared" si="0"/>
        <v>0</v>
      </c>
      <c r="H59" s="442"/>
    </row>
    <row r="60" spans="1:9" s="9" customFormat="1" ht="33" customHeight="1" x14ac:dyDescent="0.25">
      <c r="A60" s="67" t="s">
        <v>388</v>
      </c>
      <c r="B60" s="41" t="s">
        <v>77</v>
      </c>
      <c r="C60" s="2" t="s">
        <v>1635</v>
      </c>
      <c r="D60" s="22" t="s">
        <v>8</v>
      </c>
      <c r="E60" s="84">
        <v>12010</v>
      </c>
      <c r="F60" s="77">
        <v>0</v>
      </c>
      <c r="G60" s="28">
        <f t="shared" si="0"/>
        <v>0</v>
      </c>
      <c r="H60" s="442"/>
    </row>
    <row r="61" spans="1:9" s="9" customFormat="1" ht="33" customHeight="1" x14ac:dyDescent="0.25">
      <c r="A61" s="67" t="s">
        <v>388</v>
      </c>
      <c r="B61" s="108" t="s">
        <v>122</v>
      </c>
      <c r="C61" s="2" t="s">
        <v>1636</v>
      </c>
      <c r="D61" s="22" t="s">
        <v>8</v>
      </c>
      <c r="E61" s="84">
        <v>18565</v>
      </c>
      <c r="F61" s="77">
        <v>0</v>
      </c>
      <c r="G61" s="28">
        <f t="shared" si="0"/>
        <v>0</v>
      </c>
      <c r="H61" s="442"/>
    </row>
    <row r="62" spans="1:9" s="9" customFormat="1" ht="33" customHeight="1" x14ac:dyDescent="0.25">
      <c r="A62" s="67" t="s">
        <v>388</v>
      </c>
      <c r="B62" s="108" t="s">
        <v>123</v>
      </c>
      <c r="C62" s="2" t="s">
        <v>313</v>
      </c>
      <c r="D62" s="22" t="s">
        <v>10</v>
      </c>
      <c r="E62" s="84">
        <v>4281</v>
      </c>
      <c r="F62" s="77">
        <v>0</v>
      </c>
      <c r="G62" s="28">
        <f t="shared" si="0"/>
        <v>0</v>
      </c>
      <c r="H62" s="442"/>
    </row>
    <row r="63" spans="1:9" s="9" customFormat="1" ht="33" customHeight="1" x14ac:dyDescent="0.25">
      <c r="A63" s="67" t="s">
        <v>388</v>
      </c>
      <c r="B63" s="108" t="s">
        <v>124</v>
      </c>
      <c r="C63" s="2" t="s">
        <v>1509</v>
      </c>
      <c r="D63" s="22" t="s">
        <v>8</v>
      </c>
      <c r="E63" s="84">
        <v>30372</v>
      </c>
      <c r="F63" s="77">
        <v>0</v>
      </c>
      <c r="G63" s="28">
        <f t="shared" si="0"/>
        <v>0</v>
      </c>
      <c r="H63" s="442"/>
    </row>
    <row r="64" spans="1:9" s="9" customFormat="1" ht="33" customHeight="1" x14ac:dyDescent="0.25">
      <c r="A64" s="67" t="s">
        <v>388</v>
      </c>
      <c r="B64" s="108" t="s">
        <v>125</v>
      </c>
      <c r="C64" s="2" t="s">
        <v>1637</v>
      </c>
      <c r="D64" s="22" t="s">
        <v>8</v>
      </c>
      <c r="E64" s="84">
        <v>11910</v>
      </c>
      <c r="F64" s="77">
        <v>0</v>
      </c>
      <c r="G64" s="28">
        <f t="shared" si="0"/>
        <v>0</v>
      </c>
      <c r="H64" s="442"/>
    </row>
    <row r="65" spans="1:8" s="9" customFormat="1" ht="33" customHeight="1" x14ac:dyDescent="0.25">
      <c r="A65" s="67" t="s">
        <v>388</v>
      </c>
      <c r="B65" s="108" t="s">
        <v>126</v>
      </c>
      <c r="C65" s="2" t="s">
        <v>1553</v>
      </c>
      <c r="D65" s="22" t="s">
        <v>8</v>
      </c>
      <c r="E65" s="84">
        <v>11750</v>
      </c>
      <c r="F65" s="77">
        <v>0</v>
      </c>
      <c r="G65" s="28">
        <f t="shared" si="0"/>
        <v>0</v>
      </c>
      <c r="H65" s="442"/>
    </row>
    <row r="66" spans="1:8" s="9" customFormat="1" ht="33" customHeight="1" x14ac:dyDescent="0.25">
      <c r="A66" s="67" t="s">
        <v>388</v>
      </c>
      <c r="B66" s="108" t="s">
        <v>216</v>
      </c>
      <c r="C66" s="2" t="s">
        <v>1638</v>
      </c>
      <c r="D66" s="22" t="s">
        <v>8</v>
      </c>
      <c r="E66" s="84">
        <v>18378</v>
      </c>
      <c r="F66" s="77">
        <v>0</v>
      </c>
      <c r="G66" s="28">
        <f t="shared" si="0"/>
        <v>0</v>
      </c>
      <c r="H66" s="442"/>
    </row>
    <row r="67" spans="1:8" s="9" customFormat="1" ht="33" customHeight="1" x14ac:dyDescent="0.25">
      <c r="A67" s="67" t="s">
        <v>388</v>
      </c>
      <c r="B67" s="108" t="s">
        <v>217</v>
      </c>
      <c r="C67" s="2" t="s">
        <v>1511</v>
      </c>
      <c r="D67" s="22" t="s">
        <v>10</v>
      </c>
      <c r="E67" s="84">
        <v>6002</v>
      </c>
      <c r="F67" s="77">
        <v>0</v>
      </c>
      <c r="G67" s="28">
        <f t="shared" si="0"/>
        <v>0</v>
      </c>
      <c r="H67" s="442"/>
    </row>
    <row r="68" spans="1:8" s="9" customFormat="1" ht="33" customHeight="1" x14ac:dyDescent="0.25">
      <c r="A68" s="67" t="s">
        <v>388</v>
      </c>
      <c r="B68" s="108" t="s">
        <v>218</v>
      </c>
      <c r="C68" s="2" t="s">
        <v>304</v>
      </c>
      <c r="D68" s="22" t="s">
        <v>8</v>
      </c>
      <c r="E68" s="84">
        <v>41886</v>
      </c>
      <c r="F68" s="77">
        <v>0</v>
      </c>
      <c r="G68" s="28">
        <f t="shared" si="0"/>
        <v>0</v>
      </c>
      <c r="H68" s="442"/>
    </row>
    <row r="69" spans="1:8" s="9" customFormat="1" ht="33" customHeight="1" x14ac:dyDescent="0.25">
      <c r="A69" s="67" t="s">
        <v>388</v>
      </c>
      <c r="B69" s="108" t="s">
        <v>219</v>
      </c>
      <c r="C69" s="2" t="s">
        <v>305</v>
      </c>
      <c r="D69" s="22" t="s">
        <v>10</v>
      </c>
      <c r="E69" s="84">
        <v>1549</v>
      </c>
      <c r="F69" s="77">
        <v>0</v>
      </c>
      <c r="G69" s="28">
        <f t="shared" si="0"/>
        <v>0</v>
      </c>
      <c r="H69" s="442"/>
    </row>
    <row r="70" spans="1:8" s="9" customFormat="1" ht="33" customHeight="1" x14ac:dyDescent="0.25">
      <c r="A70" s="67" t="s">
        <v>388</v>
      </c>
      <c r="B70" s="108" t="s">
        <v>220</v>
      </c>
      <c r="C70" s="2" t="s">
        <v>1639</v>
      </c>
      <c r="D70" s="22" t="s">
        <v>8</v>
      </c>
      <c r="E70" s="84">
        <v>3570</v>
      </c>
      <c r="F70" s="77">
        <v>0</v>
      </c>
      <c r="G70" s="28">
        <f t="shared" si="0"/>
        <v>0</v>
      </c>
      <c r="H70" s="442"/>
    </row>
    <row r="71" spans="1:8" s="9" customFormat="1" ht="33" customHeight="1" x14ac:dyDescent="0.25">
      <c r="A71" s="67" t="s">
        <v>388</v>
      </c>
      <c r="B71" s="108" t="s">
        <v>221</v>
      </c>
      <c r="C71" s="2" t="s">
        <v>1554</v>
      </c>
      <c r="D71" s="22" t="s">
        <v>8</v>
      </c>
      <c r="E71" s="84">
        <v>3763</v>
      </c>
      <c r="F71" s="77">
        <v>0</v>
      </c>
      <c r="G71" s="28">
        <f t="shared" si="0"/>
        <v>0</v>
      </c>
      <c r="H71" s="442"/>
    </row>
    <row r="72" spans="1:8" s="9" customFormat="1" ht="33" customHeight="1" x14ac:dyDescent="0.25">
      <c r="A72" s="67" t="s">
        <v>388</v>
      </c>
      <c r="B72" s="108" t="s">
        <v>222</v>
      </c>
      <c r="C72" s="2" t="s">
        <v>1640</v>
      </c>
      <c r="D72" s="22" t="s">
        <v>8</v>
      </c>
      <c r="E72" s="84">
        <v>5761</v>
      </c>
      <c r="F72" s="77">
        <v>0</v>
      </c>
      <c r="G72" s="28">
        <f t="shared" si="0"/>
        <v>0</v>
      </c>
      <c r="H72" s="442"/>
    </row>
    <row r="73" spans="1:8" s="9" customFormat="1" ht="33" customHeight="1" x14ac:dyDescent="0.25">
      <c r="A73" s="67" t="s">
        <v>388</v>
      </c>
      <c r="B73" s="108" t="s">
        <v>223</v>
      </c>
      <c r="C73" s="2" t="s">
        <v>1641</v>
      </c>
      <c r="D73" s="22" t="s">
        <v>8</v>
      </c>
      <c r="E73" s="84">
        <v>26</v>
      </c>
      <c r="F73" s="77">
        <v>0</v>
      </c>
      <c r="G73" s="28">
        <f t="shared" si="0"/>
        <v>0</v>
      </c>
      <c r="H73" s="442"/>
    </row>
    <row r="74" spans="1:8" s="9" customFormat="1" ht="45" x14ac:dyDescent="0.25">
      <c r="A74" s="67" t="s">
        <v>388</v>
      </c>
      <c r="B74" s="108" t="s">
        <v>224</v>
      </c>
      <c r="C74" s="2" t="s">
        <v>1642</v>
      </c>
      <c r="D74" s="22" t="s">
        <v>10</v>
      </c>
      <c r="E74" s="84">
        <v>27</v>
      </c>
      <c r="F74" s="77">
        <v>0</v>
      </c>
      <c r="G74" s="28">
        <f t="shared" si="0"/>
        <v>0</v>
      </c>
      <c r="H74" s="442"/>
    </row>
    <row r="75" spans="1:8" s="9" customFormat="1" ht="33" customHeight="1" x14ac:dyDescent="0.25">
      <c r="A75" s="67" t="s">
        <v>388</v>
      </c>
      <c r="B75" s="108" t="s">
        <v>225</v>
      </c>
      <c r="C75" s="2" t="s">
        <v>1643</v>
      </c>
      <c r="D75" s="22" t="s">
        <v>10</v>
      </c>
      <c r="E75" s="84">
        <v>27</v>
      </c>
      <c r="F75" s="77">
        <v>0</v>
      </c>
      <c r="G75" s="28">
        <f t="shared" si="0"/>
        <v>0</v>
      </c>
      <c r="H75" s="442"/>
    </row>
    <row r="76" spans="1:8" s="9" customFormat="1" ht="45.75" thickBot="1" x14ac:dyDescent="0.3">
      <c r="A76" s="56" t="s">
        <v>388</v>
      </c>
      <c r="B76" s="74" t="s">
        <v>226</v>
      </c>
      <c r="C76" s="50" t="s">
        <v>1644</v>
      </c>
      <c r="D76" s="51" t="s">
        <v>8</v>
      </c>
      <c r="E76" s="85">
        <v>27</v>
      </c>
      <c r="F76" s="139">
        <v>0</v>
      </c>
      <c r="G76" s="53">
        <f t="shared" si="0"/>
        <v>0</v>
      </c>
      <c r="H76" s="442"/>
    </row>
    <row r="77" spans="1:8" s="9" customFormat="1" ht="33" customHeight="1" x14ac:dyDescent="0.25">
      <c r="A77" s="101" t="s">
        <v>1504</v>
      </c>
      <c r="B77" s="188" t="s">
        <v>71</v>
      </c>
      <c r="C77" s="24" t="s">
        <v>1550</v>
      </c>
      <c r="D77" s="25" t="s">
        <v>8</v>
      </c>
      <c r="E77" s="182">
        <v>70596</v>
      </c>
      <c r="F77" s="135">
        <v>4.3899999999999997</v>
      </c>
      <c r="G77" s="59">
        <f t="shared" si="0"/>
        <v>309916.44</v>
      </c>
      <c r="H77" s="435"/>
    </row>
    <row r="78" spans="1:8" s="9" customFormat="1" ht="33" customHeight="1" x14ac:dyDescent="0.25">
      <c r="A78" s="67" t="s">
        <v>1504</v>
      </c>
      <c r="B78" s="41" t="s">
        <v>72</v>
      </c>
      <c r="C78" s="2" t="s">
        <v>1645</v>
      </c>
      <c r="D78" s="22" t="s">
        <v>9</v>
      </c>
      <c r="E78" s="84">
        <v>6512</v>
      </c>
      <c r="F78" s="133">
        <v>24.85</v>
      </c>
      <c r="G78" s="28">
        <f t="shared" si="0"/>
        <v>161823.20000000001</v>
      </c>
      <c r="H78" s="435"/>
    </row>
    <row r="79" spans="1:8" s="9" customFormat="1" ht="33" customHeight="1" x14ac:dyDescent="0.25">
      <c r="A79" s="67" t="s">
        <v>1504</v>
      </c>
      <c r="B79" s="41" t="s">
        <v>73</v>
      </c>
      <c r="C79" s="2" t="s">
        <v>1555</v>
      </c>
      <c r="D79" s="22" t="s">
        <v>9</v>
      </c>
      <c r="E79" s="84">
        <v>7285</v>
      </c>
      <c r="F79" s="133">
        <v>24.8</v>
      </c>
      <c r="G79" s="28">
        <f t="shared" si="0"/>
        <v>180668</v>
      </c>
      <c r="H79" s="435"/>
    </row>
    <row r="80" spans="1:8" s="9" customFormat="1" ht="33" customHeight="1" x14ac:dyDescent="0.25">
      <c r="A80" s="67" t="s">
        <v>1504</v>
      </c>
      <c r="B80" s="41" t="s">
        <v>74</v>
      </c>
      <c r="C80" s="2" t="s">
        <v>1646</v>
      </c>
      <c r="D80" s="22" t="s">
        <v>9</v>
      </c>
      <c r="E80" s="84">
        <v>15367</v>
      </c>
      <c r="F80" s="133">
        <v>25.06</v>
      </c>
      <c r="G80" s="28">
        <f t="shared" si="0"/>
        <v>385097.02</v>
      </c>
      <c r="H80" s="435"/>
    </row>
    <row r="81" spans="1:8" s="9" customFormat="1" ht="33" customHeight="1" x14ac:dyDescent="0.25">
      <c r="A81" s="67" t="s">
        <v>1504</v>
      </c>
      <c r="B81" s="41" t="s">
        <v>75</v>
      </c>
      <c r="C81" s="2" t="s">
        <v>1556</v>
      </c>
      <c r="D81" s="22" t="s">
        <v>8</v>
      </c>
      <c r="E81" s="84">
        <v>42591</v>
      </c>
      <c r="F81" s="133">
        <v>15.26</v>
      </c>
      <c r="G81" s="28">
        <f t="shared" si="0"/>
        <v>649938.66</v>
      </c>
      <c r="H81" s="435"/>
    </row>
    <row r="82" spans="1:8" s="9" customFormat="1" ht="33" customHeight="1" x14ac:dyDescent="0.25">
      <c r="A82" s="67" t="s">
        <v>1504</v>
      </c>
      <c r="B82" s="41" t="s">
        <v>76</v>
      </c>
      <c r="C82" s="2" t="s">
        <v>1506</v>
      </c>
      <c r="D82" s="22" t="s">
        <v>9</v>
      </c>
      <c r="E82" s="84">
        <v>2673</v>
      </c>
      <c r="F82" s="133">
        <v>74.47</v>
      </c>
      <c r="G82" s="28">
        <f t="shared" si="0"/>
        <v>199058.31</v>
      </c>
      <c r="H82" s="435"/>
    </row>
    <row r="83" spans="1:8" s="9" customFormat="1" ht="33" customHeight="1" x14ac:dyDescent="0.25">
      <c r="A83" s="67" t="s">
        <v>1504</v>
      </c>
      <c r="B83" s="41" t="s">
        <v>77</v>
      </c>
      <c r="C83" s="2" t="s">
        <v>1635</v>
      </c>
      <c r="D83" s="22" t="s">
        <v>8</v>
      </c>
      <c r="E83" s="84">
        <v>12010</v>
      </c>
      <c r="F83" s="133">
        <v>14.62</v>
      </c>
      <c r="G83" s="28">
        <f t="shared" si="0"/>
        <v>175586.2</v>
      </c>
      <c r="H83" s="435"/>
    </row>
    <row r="84" spans="1:8" s="9" customFormat="1" ht="33" customHeight="1" x14ac:dyDescent="0.25">
      <c r="A84" s="67" t="s">
        <v>1504</v>
      </c>
      <c r="B84" s="108" t="s">
        <v>122</v>
      </c>
      <c r="C84" s="2" t="s">
        <v>1636</v>
      </c>
      <c r="D84" s="22" t="s">
        <v>8</v>
      </c>
      <c r="E84" s="84">
        <v>18565</v>
      </c>
      <c r="F84" s="133">
        <v>17.760000000000002</v>
      </c>
      <c r="G84" s="28">
        <f t="shared" si="0"/>
        <v>329714.40000000002</v>
      </c>
      <c r="H84" s="435"/>
    </row>
    <row r="85" spans="1:8" s="9" customFormat="1" ht="33" customHeight="1" x14ac:dyDescent="0.25">
      <c r="A85" s="67" t="s">
        <v>1504</v>
      </c>
      <c r="B85" s="108" t="s">
        <v>123</v>
      </c>
      <c r="C85" s="2" t="s">
        <v>313</v>
      </c>
      <c r="D85" s="22" t="s">
        <v>10</v>
      </c>
      <c r="E85" s="84">
        <v>4281</v>
      </c>
      <c r="F85" s="133">
        <v>0.95</v>
      </c>
      <c r="G85" s="28">
        <f t="shared" si="0"/>
        <v>4066.95</v>
      </c>
      <c r="H85" s="435"/>
    </row>
    <row r="86" spans="1:8" s="9" customFormat="1" ht="33" customHeight="1" x14ac:dyDescent="0.25">
      <c r="A86" s="67" t="s">
        <v>1504</v>
      </c>
      <c r="B86" s="108" t="s">
        <v>124</v>
      </c>
      <c r="C86" s="2" t="s">
        <v>1509</v>
      </c>
      <c r="D86" s="22" t="s">
        <v>8</v>
      </c>
      <c r="E86" s="84">
        <v>30372</v>
      </c>
      <c r="F86" s="133">
        <v>0.38</v>
      </c>
      <c r="G86" s="28">
        <f t="shared" si="0"/>
        <v>11541.36</v>
      </c>
      <c r="H86" s="435"/>
    </row>
    <row r="87" spans="1:8" s="9" customFormat="1" ht="33" customHeight="1" x14ac:dyDescent="0.25">
      <c r="A87" s="67" t="s">
        <v>1504</v>
      </c>
      <c r="B87" s="108" t="s">
        <v>125</v>
      </c>
      <c r="C87" s="2" t="s">
        <v>1637</v>
      </c>
      <c r="D87" s="22" t="s">
        <v>8</v>
      </c>
      <c r="E87" s="84">
        <v>11910</v>
      </c>
      <c r="F87" s="133">
        <v>11.27</v>
      </c>
      <c r="G87" s="28">
        <f t="shared" si="0"/>
        <v>134225.70000000001</v>
      </c>
      <c r="H87" s="435"/>
    </row>
    <row r="88" spans="1:8" s="9" customFormat="1" ht="33" customHeight="1" x14ac:dyDescent="0.25">
      <c r="A88" s="67" t="s">
        <v>1504</v>
      </c>
      <c r="B88" s="108" t="s">
        <v>126</v>
      </c>
      <c r="C88" s="2" t="s">
        <v>1553</v>
      </c>
      <c r="D88" s="22" t="s">
        <v>8</v>
      </c>
      <c r="E88" s="84">
        <v>11750</v>
      </c>
      <c r="F88" s="133">
        <v>15.86</v>
      </c>
      <c r="G88" s="28">
        <f t="shared" si="0"/>
        <v>186355</v>
      </c>
      <c r="H88" s="435"/>
    </row>
    <row r="89" spans="1:8" s="9" customFormat="1" ht="33" customHeight="1" x14ac:dyDescent="0.25">
      <c r="A89" s="67" t="s">
        <v>1504</v>
      </c>
      <c r="B89" s="108" t="s">
        <v>216</v>
      </c>
      <c r="C89" s="2" t="s">
        <v>1638</v>
      </c>
      <c r="D89" s="22" t="s">
        <v>8</v>
      </c>
      <c r="E89" s="84">
        <v>18378</v>
      </c>
      <c r="F89" s="133">
        <v>9.1</v>
      </c>
      <c r="G89" s="28">
        <f t="shared" si="0"/>
        <v>167239.79999999999</v>
      </c>
      <c r="H89" s="435"/>
    </row>
    <row r="90" spans="1:8" s="9" customFormat="1" ht="33" customHeight="1" x14ac:dyDescent="0.25">
      <c r="A90" s="67" t="s">
        <v>1504</v>
      </c>
      <c r="B90" s="108" t="s">
        <v>217</v>
      </c>
      <c r="C90" s="2" t="s">
        <v>1511</v>
      </c>
      <c r="D90" s="22" t="s">
        <v>10</v>
      </c>
      <c r="E90" s="84">
        <v>6002</v>
      </c>
      <c r="F90" s="133">
        <v>0.42</v>
      </c>
      <c r="G90" s="28">
        <f t="shared" si="0"/>
        <v>2520.84</v>
      </c>
      <c r="H90" s="435"/>
    </row>
    <row r="91" spans="1:8" s="9" customFormat="1" ht="33" customHeight="1" x14ac:dyDescent="0.25">
      <c r="A91" s="67" t="s">
        <v>1504</v>
      </c>
      <c r="B91" s="108" t="s">
        <v>218</v>
      </c>
      <c r="C91" s="2" t="s">
        <v>304</v>
      </c>
      <c r="D91" s="22" t="s">
        <v>8</v>
      </c>
      <c r="E91" s="84">
        <v>41886</v>
      </c>
      <c r="F91" s="133">
        <v>0.22</v>
      </c>
      <c r="G91" s="28">
        <f t="shared" si="0"/>
        <v>9214.92</v>
      </c>
      <c r="H91" s="435"/>
    </row>
    <row r="92" spans="1:8" s="9" customFormat="1" ht="33" customHeight="1" x14ac:dyDescent="0.25">
      <c r="A92" s="67" t="s">
        <v>1504</v>
      </c>
      <c r="B92" s="108" t="s">
        <v>219</v>
      </c>
      <c r="C92" s="2" t="s">
        <v>305</v>
      </c>
      <c r="D92" s="22" t="s">
        <v>10</v>
      </c>
      <c r="E92" s="84">
        <v>1549</v>
      </c>
      <c r="F92" s="133">
        <v>1.25</v>
      </c>
      <c r="G92" s="28">
        <f t="shared" si="0"/>
        <v>1936.25</v>
      </c>
      <c r="H92" s="435"/>
    </row>
    <row r="93" spans="1:8" s="9" customFormat="1" ht="33" customHeight="1" x14ac:dyDescent="0.25">
      <c r="A93" s="67" t="s">
        <v>1504</v>
      </c>
      <c r="B93" s="108" t="s">
        <v>220</v>
      </c>
      <c r="C93" s="2" t="s">
        <v>1639</v>
      </c>
      <c r="D93" s="22" t="s">
        <v>8</v>
      </c>
      <c r="E93" s="84">
        <v>3570</v>
      </c>
      <c r="F93" s="133">
        <v>5.95</v>
      </c>
      <c r="G93" s="28">
        <f t="shared" si="0"/>
        <v>21241.5</v>
      </c>
      <c r="H93" s="435"/>
    </row>
    <row r="94" spans="1:8" s="9" customFormat="1" ht="33" customHeight="1" x14ac:dyDescent="0.25">
      <c r="A94" s="67" t="s">
        <v>1504</v>
      </c>
      <c r="B94" s="108" t="s">
        <v>221</v>
      </c>
      <c r="C94" s="2" t="s">
        <v>1554</v>
      </c>
      <c r="D94" s="22" t="s">
        <v>8</v>
      </c>
      <c r="E94" s="84">
        <v>3763</v>
      </c>
      <c r="F94" s="133">
        <v>4.3499999999999996</v>
      </c>
      <c r="G94" s="28">
        <f t="shared" si="0"/>
        <v>16369.05</v>
      </c>
      <c r="H94" s="435"/>
    </row>
    <row r="95" spans="1:8" s="9" customFormat="1" ht="33" customHeight="1" x14ac:dyDescent="0.25">
      <c r="A95" s="67" t="s">
        <v>1504</v>
      </c>
      <c r="B95" s="108" t="s">
        <v>222</v>
      </c>
      <c r="C95" s="2" t="s">
        <v>1640</v>
      </c>
      <c r="D95" s="22" t="s">
        <v>8</v>
      </c>
      <c r="E95" s="84">
        <v>5761</v>
      </c>
      <c r="F95" s="133">
        <v>7.02</v>
      </c>
      <c r="G95" s="28">
        <f t="shared" si="0"/>
        <v>40442.22</v>
      </c>
      <c r="H95" s="435"/>
    </row>
    <row r="96" spans="1:8" s="9" customFormat="1" ht="33" customHeight="1" x14ac:dyDescent="0.25">
      <c r="A96" s="67" t="s">
        <v>1504</v>
      </c>
      <c r="B96" s="108" t="s">
        <v>223</v>
      </c>
      <c r="C96" s="2" t="s">
        <v>1641</v>
      </c>
      <c r="D96" s="22" t="s">
        <v>8</v>
      </c>
      <c r="E96" s="84">
        <v>26</v>
      </c>
      <c r="F96" s="133">
        <v>12.22</v>
      </c>
      <c r="G96" s="28">
        <f t="shared" si="0"/>
        <v>317.72000000000003</v>
      </c>
      <c r="H96" s="435"/>
    </row>
    <row r="97" spans="1:9" s="9" customFormat="1" ht="45" x14ac:dyDescent="0.25">
      <c r="A97" s="67" t="s">
        <v>1504</v>
      </c>
      <c r="B97" s="108" t="s">
        <v>224</v>
      </c>
      <c r="C97" s="2" t="s">
        <v>1642</v>
      </c>
      <c r="D97" s="22" t="s">
        <v>10</v>
      </c>
      <c r="E97" s="84">
        <v>27</v>
      </c>
      <c r="F97" s="133">
        <v>0.42</v>
      </c>
      <c r="G97" s="28">
        <f t="shared" si="0"/>
        <v>11.34</v>
      </c>
      <c r="H97" s="435"/>
    </row>
    <row r="98" spans="1:9" s="9" customFormat="1" ht="33" customHeight="1" thickBot="1" x14ac:dyDescent="0.3">
      <c r="A98" s="67" t="s">
        <v>1504</v>
      </c>
      <c r="B98" s="108" t="s">
        <v>225</v>
      </c>
      <c r="C98" s="2" t="s">
        <v>1643</v>
      </c>
      <c r="D98" s="22" t="s">
        <v>10</v>
      </c>
      <c r="E98" s="84">
        <v>27</v>
      </c>
      <c r="F98" s="133">
        <v>1.99</v>
      </c>
      <c r="G98" s="28">
        <f t="shared" si="0"/>
        <v>53.73</v>
      </c>
      <c r="H98" s="443"/>
    </row>
    <row r="99" spans="1:9" s="9" customFormat="1" ht="45.75" thickBot="1" x14ac:dyDescent="0.3">
      <c r="A99" s="56" t="s">
        <v>1504</v>
      </c>
      <c r="B99" s="74" t="s">
        <v>226</v>
      </c>
      <c r="C99" s="50" t="s">
        <v>1644</v>
      </c>
      <c r="D99" s="51" t="s">
        <v>8</v>
      </c>
      <c r="E99" s="85">
        <v>27</v>
      </c>
      <c r="F99" s="87">
        <v>15.62</v>
      </c>
      <c r="G99" s="99">
        <f>ROUND((E99*F99),2)</f>
        <v>421.74</v>
      </c>
      <c r="H99" s="36" t="s">
        <v>78</v>
      </c>
      <c r="I99" s="72">
        <f>ROUND(SUM(G54:G99),2)</f>
        <v>2987760.35</v>
      </c>
    </row>
    <row r="100" spans="1:9" s="9" customFormat="1" ht="33" customHeight="1" x14ac:dyDescent="0.25">
      <c r="A100" s="229" t="s">
        <v>1514</v>
      </c>
      <c r="B100" s="188" t="s">
        <v>28</v>
      </c>
      <c r="C100" s="24" t="s">
        <v>1550</v>
      </c>
      <c r="D100" s="25" t="s">
        <v>8</v>
      </c>
      <c r="E100" s="182">
        <v>1287</v>
      </c>
      <c r="F100" s="132">
        <v>0</v>
      </c>
      <c r="G100" s="28">
        <f t="shared" si="0"/>
        <v>0</v>
      </c>
      <c r="H100" s="436" t="s">
        <v>318</v>
      </c>
      <c r="I100" s="138"/>
    </row>
    <row r="101" spans="1:9" s="9" customFormat="1" ht="33" customHeight="1" x14ac:dyDescent="0.25">
      <c r="A101" s="97" t="s">
        <v>1514</v>
      </c>
      <c r="B101" s="108" t="s">
        <v>29</v>
      </c>
      <c r="C101" s="2" t="s">
        <v>1632</v>
      </c>
      <c r="D101" s="22" t="s">
        <v>9</v>
      </c>
      <c r="E101" s="84">
        <v>87</v>
      </c>
      <c r="F101" s="133">
        <v>0</v>
      </c>
      <c r="G101" s="28">
        <f t="shared" si="0"/>
        <v>0</v>
      </c>
      <c r="H101" s="437"/>
      <c r="I101" s="138"/>
    </row>
    <row r="102" spans="1:9" s="9" customFormat="1" ht="33" customHeight="1" x14ac:dyDescent="0.25">
      <c r="A102" s="97" t="s">
        <v>1514</v>
      </c>
      <c r="B102" s="108" t="s">
        <v>30</v>
      </c>
      <c r="C102" s="2" t="s">
        <v>1633</v>
      </c>
      <c r="D102" s="22" t="s">
        <v>9</v>
      </c>
      <c r="E102" s="84">
        <v>95</v>
      </c>
      <c r="F102" s="133">
        <v>0</v>
      </c>
      <c r="G102" s="28">
        <f t="shared" si="0"/>
        <v>0</v>
      </c>
      <c r="H102" s="437"/>
      <c r="I102" s="138"/>
    </row>
    <row r="103" spans="1:9" s="9" customFormat="1" ht="33" customHeight="1" x14ac:dyDescent="0.25">
      <c r="A103" s="97" t="s">
        <v>1514</v>
      </c>
      <c r="B103" s="108" t="s">
        <v>31</v>
      </c>
      <c r="C103" s="2" t="s">
        <v>1634</v>
      </c>
      <c r="D103" s="22" t="s">
        <v>9</v>
      </c>
      <c r="E103" s="84">
        <v>336</v>
      </c>
      <c r="F103" s="133">
        <v>0</v>
      </c>
      <c r="G103" s="28">
        <f t="shared" si="0"/>
        <v>0</v>
      </c>
      <c r="H103" s="437"/>
      <c r="I103" s="138"/>
    </row>
    <row r="104" spans="1:9" s="9" customFormat="1" ht="33" customHeight="1" x14ac:dyDescent="0.25">
      <c r="A104" s="97" t="s">
        <v>1514</v>
      </c>
      <c r="B104" s="108" t="s">
        <v>32</v>
      </c>
      <c r="C104" s="2" t="s">
        <v>1552</v>
      </c>
      <c r="D104" s="22" t="s">
        <v>8</v>
      </c>
      <c r="E104" s="84">
        <v>986</v>
      </c>
      <c r="F104" s="133">
        <v>0</v>
      </c>
      <c r="G104" s="28">
        <f t="shared" si="0"/>
        <v>0</v>
      </c>
      <c r="H104" s="437"/>
      <c r="I104" s="138"/>
    </row>
    <row r="105" spans="1:9" s="9" customFormat="1" ht="33" customHeight="1" x14ac:dyDescent="0.25">
      <c r="A105" s="97" t="s">
        <v>1514</v>
      </c>
      <c r="B105" s="108" t="s">
        <v>33</v>
      </c>
      <c r="C105" s="2" t="s">
        <v>1506</v>
      </c>
      <c r="D105" s="22" t="s">
        <v>9</v>
      </c>
      <c r="E105" s="84">
        <v>63</v>
      </c>
      <c r="F105" s="133">
        <v>0</v>
      </c>
      <c r="G105" s="28">
        <f t="shared" si="0"/>
        <v>0</v>
      </c>
      <c r="H105" s="437"/>
      <c r="I105" s="138"/>
    </row>
    <row r="106" spans="1:9" s="9" customFormat="1" ht="33" customHeight="1" x14ac:dyDescent="0.25">
      <c r="A106" s="97" t="s">
        <v>1514</v>
      </c>
      <c r="B106" s="108" t="s">
        <v>47</v>
      </c>
      <c r="C106" s="2" t="s">
        <v>1635</v>
      </c>
      <c r="D106" s="22" t="s">
        <v>8</v>
      </c>
      <c r="E106" s="84">
        <v>238</v>
      </c>
      <c r="F106" s="133">
        <v>0</v>
      </c>
      <c r="G106" s="28">
        <f t="shared" si="0"/>
        <v>0</v>
      </c>
      <c r="H106" s="437"/>
      <c r="I106" s="138"/>
    </row>
    <row r="107" spans="1:9" s="9" customFormat="1" ht="33" customHeight="1" x14ac:dyDescent="0.25">
      <c r="A107" s="97" t="s">
        <v>1514</v>
      </c>
      <c r="B107" s="108" t="s">
        <v>48</v>
      </c>
      <c r="C107" s="2" t="s">
        <v>1636</v>
      </c>
      <c r="D107" s="22" t="s">
        <v>8</v>
      </c>
      <c r="E107" s="84">
        <v>526</v>
      </c>
      <c r="F107" s="133">
        <v>0</v>
      </c>
      <c r="G107" s="28">
        <f t="shared" si="0"/>
        <v>0</v>
      </c>
      <c r="H107" s="437"/>
      <c r="I107" s="138"/>
    </row>
    <row r="108" spans="1:9" s="9" customFormat="1" ht="33" customHeight="1" x14ac:dyDescent="0.25">
      <c r="A108" s="97" t="s">
        <v>1514</v>
      </c>
      <c r="B108" s="108" t="s">
        <v>58</v>
      </c>
      <c r="C108" s="2" t="s">
        <v>313</v>
      </c>
      <c r="D108" s="22" t="s">
        <v>10</v>
      </c>
      <c r="E108" s="84">
        <v>168</v>
      </c>
      <c r="F108" s="133">
        <v>0</v>
      </c>
      <c r="G108" s="28">
        <f t="shared" si="0"/>
        <v>0</v>
      </c>
      <c r="H108" s="437"/>
      <c r="I108" s="138"/>
    </row>
    <row r="109" spans="1:9" s="9" customFormat="1" ht="33" customHeight="1" x14ac:dyDescent="0.25">
      <c r="A109" s="97" t="s">
        <v>1514</v>
      </c>
      <c r="B109" s="108" t="s">
        <v>64</v>
      </c>
      <c r="C109" s="2" t="s">
        <v>1509</v>
      </c>
      <c r="D109" s="22" t="s">
        <v>8</v>
      </c>
      <c r="E109" s="84">
        <v>759</v>
      </c>
      <c r="F109" s="133">
        <v>0</v>
      </c>
      <c r="G109" s="28">
        <f t="shared" si="0"/>
        <v>0</v>
      </c>
      <c r="H109" s="437"/>
      <c r="I109" s="138"/>
    </row>
    <row r="110" spans="1:9" s="9" customFormat="1" ht="33" customHeight="1" x14ac:dyDescent="0.25">
      <c r="A110" s="97" t="s">
        <v>1514</v>
      </c>
      <c r="B110" s="108" t="s">
        <v>65</v>
      </c>
      <c r="C110" s="2" t="s">
        <v>1637</v>
      </c>
      <c r="D110" s="22" t="s">
        <v>8</v>
      </c>
      <c r="E110" s="84">
        <v>237</v>
      </c>
      <c r="F110" s="133">
        <v>0</v>
      </c>
      <c r="G110" s="28">
        <f t="shared" si="0"/>
        <v>0</v>
      </c>
      <c r="H110" s="437"/>
      <c r="I110" s="138"/>
    </row>
    <row r="111" spans="1:9" s="9" customFormat="1" ht="30" x14ac:dyDescent="0.25">
      <c r="A111" s="97" t="s">
        <v>1514</v>
      </c>
      <c r="B111" s="108" t="s">
        <v>66</v>
      </c>
      <c r="C111" s="2" t="s">
        <v>1553</v>
      </c>
      <c r="D111" s="22" t="s">
        <v>8</v>
      </c>
      <c r="E111" s="84">
        <v>217</v>
      </c>
      <c r="F111" s="133">
        <v>0</v>
      </c>
      <c r="G111" s="28">
        <f t="shared" si="0"/>
        <v>0</v>
      </c>
      <c r="H111" s="437"/>
      <c r="I111" s="138"/>
    </row>
    <row r="112" spans="1:9" s="9" customFormat="1" ht="30" x14ac:dyDescent="0.25">
      <c r="A112" s="97" t="s">
        <v>1514</v>
      </c>
      <c r="B112" s="108" t="s">
        <v>79</v>
      </c>
      <c r="C112" s="2" t="s">
        <v>1638</v>
      </c>
      <c r="D112" s="22" t="s">
        <v>8</v>
      </c>
      <c r="E112" s="84">
        <v>522</v>
      </c>
      <c r="F112" s="133">
        <v>0</v>
      </c>
      <c r="G112" s="28">
        <f t="shared" si="0"/>
        <v>0</v>
      </c>
      <c r="H112" s="437"/>
      <c r="I112" s="138"/>
    </row>
    <row r="113" spans="1:10" s="9" customFormat="1" ht="30" x14ac:dyDescent="0.25">
      <c r="A113" s="97" t="s">
        <v>1514</v>
      </c>
      <c r="B113" s="108" t="s">
        <v>215</v>
      </c>
      <c r="C113" s="2" t="s">
        <v>1511</v>
      </c>
      <c r="D113" s="22" t="s">
        <v>10</v>
      </c>
      <c r="E113" s="84">
        <v>227</v>
      </c>
      <c r="F113" s="133">
        <v>0</v>
      </c>
      <c r="G113" s="28">
        <f t="shared" si="0"/>
        <v>0</v>
      </c>
      <c r="H113" s="437"/>
      <c r="I113" s="138"/>
    </row>
    <row r="114" spans="1:10" s="9" customFormat="1" ht="30" x14ac:dyDescent="0.25">
      <c r="A114" s="97" t="s">
        <v>1514</v>
      </c>
      <c r="B114" s="108" t="s">
        <v>80</v>
      </c>
      <c r="C114" s="2" t="s">
        <v>304</v>
      </c>
      <c r="D114" s="22" t="s">
        <v>8</v>
      </c>
      <c r="E114" s="84">
        <v>972</v>
      </c>
      <c r="F114" s="133">
        <v>0</v>
      </c>
      <c r="G114" s="28">
        <f t="shared" si="0"/>
        <v>0</v>
      </c>
      <c r="H114" s="437"/>
      <c r="I114" s="138"/>
    </row>
    <row r="115" spans="1:10" s="9" customFormat="1" ht="30" x14ac:dyDescent="0.25">
      <c r="A115" s="97" t="s">
        <v>1514</v>
      </c>
      <c r="B115" s="108" t="s">
        <v>81</v>
      </c>
      <c r="C115" s="2" t="s">
        <v>1639</v>
      </c>
      <c r="D115" s="22" t="s">
        <v>8</v>
      </c>
      <c r="E115" s="84">
        <v>75</v>
      </c>
      <c r="F115" s="133">
        <v>0</v>
      </c>
      <c r="G115" s="28">
        <f t="shared" si="0"/>
        <v>0</v>
      </c>
      <c r="H115" s="437"/>
      <c r="I115" s="138"/>
    </row>
    <row r="116" spans="1:10" s="9" customFormat="1" ht="30" x14ac:dyDescent="0.25">
      <c r="A116" s="97" t="s">
        <v>1514</v>
      </c>
      <c r="B116" s="108" t="s">
        <v>149</v>
      </c>
      <c r="C116" s="2" t="s">
        <v>1554</v>
      </c>
      <c r="D116" s="22" t="s">
        <v>8</v>
      </c>
      <c r="E116" s="84">
        <v>60</v>
      </c>
      <c r="F116" s="133">
        <v>0</v>
      </c>
      <c r="G116" s="28">
        <f t="shared" si="0"/>
        <v>0</v>
      </c>
      <c r="H116" s="437"/>
      <c r="I116" s="138"/>
    </row>
    <row r="117" spans="1:10" s="9" customFormat="1" ht="33" customHeight="1" thickBot="1" x14ac:dyDescent="0.3">
      <c r="A117" s="98" t="s">
        <v>1514</v>
      </c>
      <c r="B117" s="74" t="s">
        <v>150</v>
      </c>
      <c r="C117" s="50" t="s">
        <v>1640</v>
      </c>
      <c r="D117" s="51" t="s">
        <v>8</v>
      </c>
      <c r="E117" s="85">
        <v>123</v>
      </c>
      <c r="F117" s="87">
        <v>0</v>
      </c>
      <c r="G117" s="53">
        <f t="shared" si="0"/>
        <v>0</v>
      </c>
      <c r="H117" s="437"/>
      <c r="I117" s="138"/>
    </row>
    <row r="118" spans="1:10" s="9" customFormat="1" ht="30" x14ac:dyDescent="0.25">
      <c r="A118" s="229" t="s">
        <v>1515</v>
      </c>
      <c r="B118" s="188" t="s">
        <v>28</v>
      </c>
      <c r="C118" s="63" t="s">
        <v>1550</v>
      </c>
      <c r="D118" s="64" t="s">
        <v>8</v>
      </c>
      <c r="E118" s="83">
        <v>1287</v>
      </c>
      <c r="F118" s="135">
        <v>4.3899999999999997</v>
      </c>
      <c r="G118" s="59">
        <f t="shared" si="0"/>
        <v>5649.93</v>
      </c>
      <c r="H118" s="437"/>
      <c r="I118" s="138"/>
    </row>
    <row r="119" spans="1:10" s="9" customFormat="1" ht="30" x14ac:dyDescent="0.25">
      <c r="A119" s="97" t="s">
        <v>1515</v>
      </c>
      <c r="B119" s="108" t="s">
        <v>29</v>
      </c>
      <c r="C119" s="2" t="s">
        <v>1645</v>
      </c>
      <c r="D119" s="22" t="s">
        <v>9</v>
      </c>
      <c r="E119" s="84">
        <v>100</v>
      </c>
      <c r="F119" s="133">
        <v>24.85</v>
      </c>
      <c r="G119" s="28">
        <f t="shared" si="0"/>
        <v>2485</v>
      </c>
      <c r="H119" s="437"/>
      <c r="I119" s="138"/>
    </row>
    <row r="120" spans="1:10" s="9" customFormat="1" ht="30" x14ac:dyDescent="0.25">
      <c r="A120" s="97" t="s">
        <v>1515</v>
      </c>
      <c r="B120" s="108" t="s">
        <v>30</v>
      </c>
      <c r="C120" s="2" t="s">
        <v>1555</v>
      </c>
      <c r="D120" s="22" t="s">
        <v>9</v>
      </c>
      <c r="E120" s="84">
        <v>109</v>
      </c>
      <c r="F120" s="133">
        <v>24.8</v>
      </c>
      <c r="G120" s="28">
        <f t="shared" si="0"/>
        <v>2703.2</v>
      </c>
      <c r="H120" s="437"/>
      <c r="I120" s="138"/>
    </row>
    <row r="121" spans="1:10" ht="44.25" customHeight="1" x14ac:dyDescent="0.25">
      <c r="A121" s="97" t="s">
        <v>1515</v>
      </c>
      <c r="B121" s="108" t="s">
        <v>31</v>
      </c>
      <c r="C121" s="2" t="s">
        <v>1646</v>
      </c>
      <c r="D121" s="22" t="s">
        <v>9</v>
      </c>
      <c r="E121" s="84">
        <v>336</v>
      </c>
      <c r="F121" s="133">
        <v>25.06</v>
      </c>
      <c r="G121" s="28">
        <f t="shared" si="0"/>
        <v>8420.16</v>
      </c>
      <c r="H121" s="437"/>
      <c r="I121" s="138"/>
    </row>
    <row r="122" spans="1:10" ht="30" x14ac:dyDescent="0.25">
      <c r="A122" s="97" t="s">
        <v>1515</v>
      </c>
      <c r="B122" s="108" t="s">
        <v>32</v>
      </c>
      <c r="C122" s="2" t="s">
        <v>1556</v>
      </c>
      <c r="D122" s="22" t="s">
        <v>8</v>
      </c>
      <c r="E122" s="84">
        <v>986</v>
      </c>
      <c r="F122" s="133">
        <v>15.26</v>
      </c>
      <c r="G122" s="28">
        <f t="shared" si="0"/>
        <v>15046.36</v>
      </c>
      <c r="H122" s="437"/>
      <c r="I122" s="138"/>
    </row>
    <row r="123" spans="1:10" ht="30" x14ac:dyDescent="0.25">
      <c r="A123" s="97" t="s">
        <v>1515</v>
      </c>
      <c r="B123" s="108" t="s">
        <v>33</v>
      </c>
      <c r="C123" s="2" t="s">
        <v>1506</v>
      </c>
      <c r="D123" s="22" t="s">
        <v>9</v>
      </c>
      <c r="E123" s="84">
        <v>52</v>
      </c>
      <c r="F123" s="133">
        <v>74.47</v>
      </c>
      <c r="G123" s="28">
        <f t="shared" si="0"/>
        <v>3872.44</v>
      </c>
      <c r="H123" s="437"/>
      <c r="I123" s="138"/>
    </row>
    <row r="124" spans="1:10" ht="30" x14ac:dyDescent="0.25">
      <c r="A124" s="97" t="s">
        <v>1515</v>
      </c>
      <c r="B124" s="108" t="s">
        <v>47</v>
      </c>
      <c r="C124" s="2" t="s">
        <v>1635</v>
      </c>
      <c r="D124" s="22" t="s">
        <v>8</v>
      </c>
      <c r="E124" s="84">
        <v>238</v>
      </c>
      <c r="F124" s="133">
        <v>14.96</v>
      </c>
      <c r="G124" s="28">
        <f t="shared" si="0"/>
        <v>3560.48</v>
      </c>
      <c r="H124" s="437"/>
      <c r="I124" s="138"/>
    </row>
    <row r="125" spans="1:10" ht="30" x14ac:dyDescent="0.25">
      <c r="A125" s="97" t="s">
        <v>1515</v>
      </c>
      <c r="B125" s="108" t="s">
        <v>48</v>
      </c>
      <c r="C125" s="2" t="s">
        <v>1636</v>
      </c>
      <c r="D125" s="22" t="s">
        <v>8</v>
      </c>
      <c r="E125" s="84">
        <v>526</v>
      </c>
      <c r="F125" s="133">
        <v>18.170000000000002</v>
      </c>
      <c r="G125" s="28">
        <f t="shared" si="0"/>
        <v>9557.42</v>
      </c>
      <c r="H125" s="437"/>
      <c r="I125" s="138"/>
    </row>
    <row r="126" spans="1:10" s="68" customFormat="1" ht="30" x14ac:dyDescent="0.25">
      <c r="A126" s="97" t="s">
        <v>1515</v>
      </c>
      <c r="B126" s="108" t="s">
        <v>58</v>
      </c>
      <c r="C126" s="2" t="s">
        <v>313</v>
      </c>
      <c r="D126" s="22" t="s">
        <v>10</v>
      </c>
      <c r="E126" s="84">
        <v>168</v>
      </c>
      <c r="F126" s="133">
        <v>0.95</v>
      </c>
      <c r="G126" s="28">
        <f t="shared" si="0"/>
        <v>159.6</v>
      </c>
      <c r="H126" s="437"/>
      <c r="I126" s="138"/>
      <c r="J126" s="8"/>
    </row>
    <row r="127" spans="1:10" s="68" customFormat="1" ht="30" x14ac:dyDescent="0.25">
      <c r="A127" s="97" t="s">
        <v>1515</v>
      </c>
      <c r="B127" s="108" t="s">
        <v>64</v>
      </c>
      <c r="C127" s="2" t="s">
        <v>1509</v>
      </c>
      <c r="D127" s="22" t="s">
        <v>8</v>
      </c>
      <c r="E127" s="84">
        <v>759</v>
      </c>
      <c r="F127" s="133">
        <v>0.38</v>
      </c>
      <c r="G127" s="28">
        <f t="shared" si="0"/>
        <v>288.42</v>
      </c>
      <c r="H127" s="437"/>
      <c r="I127" s="138"/>
      <c r="J127" s="8"/>
    </row>
    <row r="128" spans="1:10" ht="30" x14ac:dyDescent="0.25">
      <c r="A128" s="97" t="s">
        <v>1515</v>
      </c>
      <c r="B128" s="108" t="s">
        <v>65</v>
      </c>
      <c r="C128" s="2" t="s">
        <v>1637</v>
      </c>
      <c r="D128" s="22" t="s">
        <v>8</v>
      </c>
      <c r="E128" s="84">
        <v>237</v>
      </c>
      <c r="F128" s="133">
        <v>11.44</v>
      </c>
      <c r="G128" s="28">
        <f t="shared" si="0"/>
        <v>2711.28</v>
      </c>
      <c r="H128" s="437"/>
      <c r="I128" s="138"/>
    </row>
    <row r="129" spans="1:9" ht="30" x14ac:dyDescent="0.25">
      <c r="A129" s="97" t="s">
        <v>1515</v>
      </c>
      <c r="B129" s="108" t="s">
        <v>66</v>
      </c>
      <c r="C129" s="2" t="s">
        <v>1553</v>
      </c>
      <c r="D129" s="22" t="s">
        <v>8</v>
      </c>
      <c r="E129" s="84">
        <v>217</v>
      </c>
      <c r="F129" s="133">
        <v>16.190000000000001</v>
      </c>
      <c r="G129" s="28">
        <f t="shared" si="0"/>
        <v>3513.23</v>
      </c>
      <c r="H129" s="437"/>
      <c r="I129" s="138"/>
    </row>
    <row r="130" spans="1:9" ht="30" x14ac:dyDescent="0.25">
      <c r="A130" s="97" t="s">
        <v>1515</v>
      </c>
      <c r="B130" s="108" t="s">
        <v>79</v>
      </c>
      <c r="C130" s="2" t="s">
        <v>1638</v>
      </c>
      <c r="D130" s="22" t="s">
        <v>8</v>
      </c>
      <c r="E130" s="84">
        <v>522</v>
      </c>
      <c r="F130" s="133">
        <v>9.26</v>
      </c>
      <c r="G130" s="28">
        <f t="shared" si="0"/>
        <v>4833.72</v>
      </c>
      <c r="H130" s="437"/>
      <c r="I130" s="138"/>
    </row>
    <row r="131" spans="1:9" ht="30" x14ac:dyDescent="0.25">
      <c r="A131" s="97" t="s">
        <v>1515</v>
      </c>
      <c r="B131" s="108" t="s">
        <v>215</v>
      </c>
      <c r="C131" s="2" t="s">
        <v>1511</v>
      </c>
      <c r="D131" s="22" t="s">
        <v>10</v>
      </c>
      <c r="E131" s="84">
        <v>227</v>
      </c>
      <c r="F131" s="133">
        <v>14.44</v>
      </c>
      <c r="G131" s="28">
        <f t="shared" si="0"/>
        <v>3277.88</v>
      </c>
      <c r="H131" s="437"/>
      <c r="I131" s="138"/>
    </row>
    <row r="132" spans="1:9" ht="30" x14ac:dyDescent="0.25">
      <c r="A132" s="97" t="s">
        <v>1515</v>
      </c>
      <c r="B132" s="108" t="s">
        <v>80</v>
      </c>
      <c r="C132" s="2" t="s">
        <v>304</v>
      </c>
      <c r="D132" s="22" t="s">
        <v>8</v>
      </c>
      <c r="E132" s="84">
        <v>972</v>
      </c>
      <c r="F132" s="133">
        <v>0.22</v>
      </c>
      <c r="G132" s="28">
        <f t="shared" si="0"/>
        <v>213.84</v>
      </c>
      <c r="H132" s="437"/>
      <c r="I132" s="138"/>
    </row>
    <row r="133" spans="1:9" ht="30" x14ac:dyDescent="0.25">
      <c r="A133" s="97" t="s">
        <v>1515</v>
      </c>
      <c r="B133" s="108" t="s">
        <v>81</v>
      </c>
      <c r="C133" s="2" t="s">
        <v>1639</v>
      </c>
      <c r="D133" s="22" t="s">
        <v>8</v>
      </c>
      <c r="E133" s="84">
        <v>75</v>
      </c>
      <c r="F133" s="133">
        <v>5.95</v>
      </c>
      <c r="G133" s="28">
        <f t="shared" si="0"/>
        <v>446.25</v>
      </c>
      <c r="H133" s="437"/>
      <c r="I133" s="138"/>
    </row>
    <row r="134" spans="1:9" ht="30.75" thickBot="1" x14ac:dyDescent="0.3">
      <c r="A134" s="97" t="s">
        <v>1515</v>
      </c>
      <c r="B134" s="108" t="s">
        <v>149</v>
      </c>
      <c r="C134" s="2" t="s">
        <v>1554</v>
      </c>
      <c r="D134" s="22" t="s">
        <v>8</v>
      </c>
      <c r="E134" s="84">
        <v>60</v>
      </c>
      <c r="F134" s="133">
        <v>4.3499999999999996</v>
      </c>
      <c r="G134" s="28">
        <f t="shared" si="0"/>
        <v>261</v>
      </c>
      <c r="H134" s="438"/>
      <c r="I134" s="138"/>
    </row>
    <row r="135" spans="1:9" ht="30.75" thickBot="1" x14ac:dyDescent="0.3">
      <c r="A135" s="98" t="s">
        <v>1515</v>
      </c>
      <c r="B135" s="74" t="s">
        <v>150</v>
      </c>
      <c r="C135" s="50" t="s">
        <v>1640</v>
      </c>
      <c r="D135" s="51" t="s">
        <v>8</v>
      </c>
      <c r="E135" s="85">
        <v>123</v>
      </c>
      <c r="F135" s="87">
        <v>7.02</v>
      </c>
      <c r="G135" s="53">
        <f t="shared" si="0"/>
        <v>863.46</v>
      </c>
      <c r="H135" s="36" t="s">
        <v>42</v>
      </c>
      <c r="I135" s="72">
        <f>ROUND(SUM(G100:G135),2)</f>
        <v>67863.67</v>
      </c>
    </row>
    <row r="136" spans="1:9" ht="45" x14ac:dyDescent="0.25">
      <c r="A136" s="229" t="s">
        <v>757</v>
      </c>
      <c r="B136" s="239" t="s">
        <v>11</v>
      </c>
      <c r="C136" s="24" t="s">
        <v>1516</v>
      </c>
      <c r="D136" s="25" t="s">
        <v>9</v>
      </c>
      <c r="E136" s="182">
        <v>937</v>
      </c>
      <c r="F136" s="136">
        <v>5.51</v>
      </c>
      <c r="G136" s="27">
        <f t="shared" si="0"/>
        <v>5162.87</v>
      </c>
      <c r="H136" s="9"/>
      <c r="I136" s="9"/>
    </row>
    <row r="137" spans="1:9" ht="45" x14ac:dyDescent="0.25">
      <c r="A137" s="97" t="s">
        <v>757</v>
      </c>
      <c r="B137" s="22" t="s">
        <v>83</v>
      </c>
      <c r="C137" s="63" t="s">
        <v>1647</v>
      </c>
      <c r="D137" s="64" t="s">
        <v>9</v>
      </c>
      <c r="E137" s="83">
        <v>223</v>
      </c>
      <c r="F137" s="76">
        <v>5.51</v>
      </c>
      <c r="G137" s="28">
        <f t="shared" si="0"/>
        <v>1228.73</v>
      </c>
      <c r="H137" s="9"/>
      <c r="I137" s="9"/>
    </row>
    <row r="138" spans="1:9" x14ac:dyDescent="0.25">
      <c r="A138" s="67" t="s">
        <v>757</v>
      </c>
      <c r="B138" s="22" t="s">
        <v>84</v>
      </c>
      <c r="C138" s="2" t="s">
        <v>346</v>
      </c>
      <c r="D138" s="64" t="s">
        <v>8</v>
      </c>
      <c r="E138" s="84">
        <v>2615</v>
      </c>
      <c r="F138" s="77">
        <v>0.2</v>
      </c>
      <c r="G138" s="28">
        <f t="shared" si="0"/>
        <v>523</v>
      </c>
      <c r="H138" s="9"/>
      <c r="I138" s="9"/>
    </row>
    <row r="139" spans="1:9" ht="75" x14ac:dyDescent="0.25">
      <c r="A139" s="67" t="s">
        <v>757</v>
      </c>
      <c r="B139" s="22" t="s">
        <v>85</v>
      </c>
      <c r="C139" s="2" t="s">
        <v>1648</v>
      </c>
      <c r="D139" s="64" t="s">
        <v>7</v>
      </c>
      <c r="E139" s="84">
        <v>1</v>
      </c>
      <c r="F139" s="77">
        <v>7638.64</v>
      </c>
      <c r="G139" s="28">
        <f t="shared" si="0"/>
        <v>7638.64</v>
      </c>
      <c r="H139" s="9"/>
      <c r="I139" s="9"/>
    </row>
    <row r="140" spans="1:9" ht="75" x14ac:dyDescent="0.25">
      <c r="A140" s="67" t="s">
        <v>757</v>
      </c>
      <c r="B140" s="22" t="s">
        <v>86</v>
      </c>
      <c r="C140" s="2" t="s">
        <v>1649</v>
      </c>
      <c r="D140" s="64" t="s">
        <v>7</v>
      </c>
      <c r="E140" s="84">
        <v>1</v>
      </c>
      <c r="F140" s="77">
        <v>15881.53</v>
      </c>
      <c r="G140" s="28">
        <f t="shared" ref="G140" si="2">ROUND((E140*F140),2)</f>
        <v>15881.53</v>
      </c>
      <c r="H140" s="9"/>
      <c r="I140" s="9"/>
    </row>
    <row r="141" spans="1:9" ht="45" x14ac:dyDescent="0.25">
      <c r="A141" s="67" t="s">
        <v>757</v>
      </c>
      <c r="B141" s="22" t="s">
        <v>87</v>
      </c>
      <c r="C141" s="2" t="s">
        <v>1650</v>
      </c>
      <c r="D141" s="64" t="s">
        <v>7</v>
      </c>
      <c r="E141" s="84">
        <v>1</v>
      </c>
      <c r="F141" s="77">
        <v>1813.56</v>
      </c>
      <c r="G141" s="28">
        <f t="shared" ref="G141:G157" si="3">ROUND((E141*F141),2)</f>
        <v>1813.56</v>
      </c>
      <c r="H141" s="9"/>
      <c r="I141" s="9"/>
    </row>
    <row r="142" spans="1:9" ht="90" x14ac:dyDescent="0.25">
      <c r="A142" s="67" t="s">
        <v>757</v>
      </c>
      <c r="B142" s="22" t="s">
        <v>88</v>
      </c>
      <c r="C142" s="2" t="s">
        <v>1651</v>
      </c>
      <c r="D142" s="64" t="s">
        <v>7</v>
      </c>
      <c r="E142" s="84">
        <v>1</v>
      </c>
      <c r="F142" s="77">
        <v>34666.93</v>
      </c>
      <c r="G142" s="28">
        <f t="shared" si="3"/>
        <v>34666.93</v>
      </c>
      <c r="H142" s="9"/>
      <c r="I142" s="9"/>
    </row>
    <row r="143" spans="1:9" x14ac:dyDescent="0.25">
      <c r="A143" s="67" t="s">
        <v>757</v>
      </c>
      <c r="B143" s="22" t="s">
        <v>89</v>
      </c>
      <c r="C143" s="2" t="s">
        <v>1523</v>
      </c>
      <c r="D143" s="64" t="s">
        <v>18</v>
      </c>
      <c r="E143" s="83">
        <v>34</v>
      </c>
      <c r="F143" s="77">
        <v>76.33</v>
      </c>
      <c r="G143" s="28">
        <f t="shared" si="3"/>
        <v>2595.2199999999998</v>
      </c>
      <c r="H143" s="9"/>
      <c r="I143" s="9"/>
    </row>
    <row r="144" spans="1:9" x14ac:dyDescent="0.25">
      <c r="A144" s="67" t="s">
        <v>757</v>
      </c>
      <c r="B144" s="22" t="s">
        <v>90</v>
      </c>
      <c r="C144" s="2" t="s">
        <v>1344</v>
      </c>
      <c r="D144" s="64" t="s">
        <v>10</v>
      </c>
      <c r="E144" s="83">
        <v>304</v>
      </c>
      <c r="F144" s="77">
        <v>0.42</v>
      </c>
      <c r="G144" s="28">
        <f t="shared" si="3"/>
        <v>127.68</v>
      </c>
      <c r="H144" s="9"/>
      <c r="I144" s="9"/>
    </row>
    <row r="145" spans="1:9" ht="30" x14ac:dyDescent="0.25">
      <c r="A145" s="67" t="s">
        <v>757</v>
      </c>
      <c r="B145" s="22" t="s">
        <v>91</v>
      </c>
      <c r="C145" s="2" t="s">
        <v>1345</v>
      </c>
      <c r="D145" s="64" t="s">
        <v>8</v>
      </c>
      <c r="E145" s="83">
        <v>1089</v>
      </c>
      <c r="F145" s="77">
        <v>15.62</v>
      </c>
      <c r="G145" s="28">
        <f t="shared" si="3"/>
        <v>17010.18</v>
      </c>
      <c r="H145" s="9"/>
      <c r="I145" s="9"/>
    </row>
    <row r="146" spans="1:9" ht="30" x14ac:dyDescent="0.25">
      <c r="A146" s="67" t="s">
        <v>757</v>
      </c>
      <c r="B146" s="22" t="s">
        <v>92</v>
      </c>
      <c r="C146" s="2" t="s">
        <v>1652</v>
      </c>
      <c r="D146" s="64" t="s">
        <v>8</v>
      </c>
      <c r="E146" s="83">
        <v>18</v>
      </c>
      <c r="F146" s="77">
        <v>19.12</v>
      </c>
      <c r="G146" s="28">
        <f t="shared" si="3"/>
        <v>344.16</v>
      </c>
      <c r="H146" s="9"/>
      <c r="I146" s="9"/>
    </row>
    <row r="147" spans="1:9" ht="30" x14ac:dyDescent="0.25">
      <c r="A147" s="67" t="s">
        <v>757</v>
      </c>
      <c r="B147" s="22" t="s">
        <v>93</v>
      </c>
      <c r="C147" s="2" t="s">
        <v>1653</v>
      </c>
      <c r="D147" s="64" t="s">
        <v>8</v>
      </c>
      <c r="E147" s="83">
        <v>23</v>
      </c>
      <c r="F147" s="77">
        <v>17.559999999999999</v>
      </c>
      <c r="G147" s="28">
        <f t="shared" si="3"/>
        <v>403.88</v>
      </c>
      <c r="H147" s="9"/>
      <c r="I147" s="9"/>
    </row>
    <row r="148" spans="1:9" ht="30" x14ac:dyDescent="0.25">
      <c r="A148" s="67" t="s">
        <v>757</v>
      </c>
      <c r="B148" s="22" t="s">
        <v>156</v>
      </c>
      <c r="C148" s="2" t="s">
        <v>1654</v>
      </c>
      <c r="D148" s="64" t="s">
        <v>8</v>
      </c>
      <c r="E148" s="83">
        <v>45</v>
      </c>
      <c r="F148" s="77">
        <v>20.84</v>
      </c>
      <c r="G148" s="28">
        <f t="shared" si="3"/>
        <v>937.8</v>
      </c>
      <c r="H148" s="9"/>
      <c r="I148" s="9"/>
    </row>
    <row r="149" spans="1:9" ht="45" x14ac:dyDescent="0.25">
      <c r="A149" s="67" t="s">
        <v>757</v>
      </c>
      <c r="B149" s="22" t="s">
        <v>157</v>
      </c>
      <c r="C149" s="2" t="s">
        <v>1655</v>
      </c>
      <c r="D149" s="64" t="s">
        <v>8</v>
      </c>
      <c r="E149" s="83">
        <v>68</v>
      </c>
      <c r="F149" s="77">
        <v>0.38</v>
      </c>
      <c r="G149" s="28">
        <f t="shared" si="3"/>
        <v>25.84</v>
      </c>
      <c r="H149" s="9"/>
      <c r="I149" s="9"/>
    </row>
    <row r="150" spans="1:9" ht="30" x14ac:dyDescent="0.25">
      <c r="A150" s="67" t="s">
        <v>757</v>
      </c>
      <c r="B150" s="22" t="s">
        <v>158</v>
      </c>
      <c r="C150" s="2" t="s">
        <v>1656</v>
      </c>
      <c r="D150" s="64" t="s">
        <v>8</v>
      </c>
      <c r="E150" s="83">
        <v>23</v>
      </c>
      <c r="F150" s="77">
        <v>14.37</v>
      </c>
      <c r="G150" s="28">
        <f t="shared" si="3"/>
        <v>330.51</v>
      </c>
      <c r="H150" s="9"/>
      <c r="I150" s="9"/>
    </row>
    <row r="151" spans="1:9" ht="30" x14ac:dyDescent="0.25">
      <c r="A151" s="67" t="s">
        <v>757</v>
      </c>
      <c r="B151" s="22" t="s">
        <v>159</v>
      </c>
      <c r="C151" s="2" t="s">
        <v>1657</v>
      </c>
      <c r="D151" s="64" t="s">
        <v>8</v>
      </c>
      <c r="E151" s="83">
        <v>45</v>
      </c>
      <c r="F151" s="77">
        <v>12.19</v>
      </c>
      <c r="G151" s="28">
        <f t="shared" si="3"/>
        <v>548.54999999999995</v>
      </c>
      <c r="H151" s="9"/>
      <c r="I151" s="9"/>
    </row>
    <row r="152" spans="1:9" x14ac:dyDescent="0.25">
      <c r="A152" s="67" t="s">
        <v>757</v>
      </c>
      <c r="B152" s="22" t="s">
        <v>160</v>
      </c>
      <c r="C152" s="2" t="s">
        <v>385</v>
      </c>
      <c r="D152" s="64" t="s">
        <v>8</v>
      </c>
      <c r="E152" s="83">
        <v>145</v>
      </c>
      <c r="F152" s="77">
        <v>5.0999999999999996</v>
      </c>
      <c r="G152" s="28">
        <f t="shared" si="3"/>
        <v>739.5</v>
      </c>
      <c r="H152" s="9"/>
      <c r="I152" s="9"/>
    </row>
    <row r="153" spans="1:9" ht="30" x14ac:dyDescent="0.25">
      <c r="A153" s="67" t="s">
        <v>757</v>
      </c>
      <c r="B153" s="22" t="s">
        <v>161</v>
      </c>
      <c r="C153" s="2" t="s">
        <v>344</v>
      </c>
      <c r="D153" s="64" t="s">
        <v>8</v>
      </c>
      <c r="E153" s="83">
        <v>406</v>
      </c>
      <c r="F153" s="77">
        <v>0.87</v>
      </c>
      <c r="G153" s="28">
        <f t="shared" si="3"/>
        <v>353.22</v>
      </c>
      <c r="H153" s="9"/>
      <c r="I153" s="9"/>
    </row>
    <row r="154" spans="1:9" x14ac:dyDescent="0.25">
      <c r="A154" s="67" t="s">
        <v>757</v>
      </c>
      <c r="B154" s="22" t="s">
        <v>162</v>
      </c>
      <c r="C154" s="2" t="s">
        <v>345</v>
      </c>
      <c r="D154" s="64" t="s">
        <v>8</v>
      </c>
      <c r="E154" s="83">
        <v>460</v>
      </c>
      <c r="F154" s="77">
        <v>3.7</v>
      </c>
      <c r="G154" s="28">
        <f t="shared" si="3"/>
        <v>1702</v>
      </c>
      <c r="H154" s="9"/>
      <c r="I154" s="9"/>
    </row>
    <row r="155" spans="1:9" ht="30" x14ac:dyDescent="0.25">
      <c r="A155" s="67" t="s">
        <v>757</v>
      </c>
      <c r="B155" s="22" t="s">
        <v>163</v>
      </c>
      <c r="C155" s="2" t="s">
        <v>1527</v>
      </c>
      <c r="D155" s="22" t="s">
        <v>8</v>
      </c>
      <c r="E155" s="84">
        <v>61.2</v>
      </c>
      <c r="F155" s="77">
        <v>7.22</v>
      </c>
      <c r="G155" s="28">
        <f t="shared" si="3"/>
        <v>441.86</v>
      </c>
      <c r="H155" s="9"/>
      <c r="I155" s="9"/>
    </row>
    <row r="156" spans="1:9" x14ac:dyDescent="0.25">
      <c r="A156" s="67" t="s">
        <v>757</v>
      </c>
      <c r="B156" s="22" t="s">
        <v>164</v>
      </c>
      <c r="C156" s="2" t="s">
        <v>1658</v>
      </c>
      <c r="D156" s="22" t="s">
        <v>10</v>
      </c>
      <c r="E156" s="84">
        <v>9</v>
      </c>
      <c r="F156" s="77">
        <v>140.41999999999999</v>
      </c>
      <c r="G156" s="28">
        <f t="shared" si="3"/>
        <v>1263.78</v>
      </c>
      <c r="H156" s="9"/>
      <c r="I156" s="9"/>
    </row>
    <row r="157" spans="1:9" ht="30.75" thickBot="1" x14ac:dyDescent="0.3">
      <c r="A157" s="67" t="s">
        <v>757</v>
      </c>
      <c r="B157" s="22" t="s">
        <v>783</v>
      </c>
      <c r="C157" s="2" t="s">
        <v>1659</v>
      </c>
      <c r="D157" s="22" t="s">
        <v>8</v>
      </c>
      <c r="E157" s="84">
        <v>10.5</v>
      </c>
      <c r="F157" s="77">
        <v>15.62</v>
      </c>
      <c r="G157" s="28">
        <f t="shared" si="3"/>
        <v>164.01</v>
      </c>
      <c r="H157" s="9"/>
      <c r="I157" s="9"/>
    </row>
    <row r="158" spans="1:9" ht="30.75" thickBot="1" x14ac:dyDescent="0.3">
      <c r="A158" s="56" t="s">
        <v>757</v>
      </c>
      <c r="B158" s="51" t="s">
        <v>784</v>
      </c>
      <c r="C158" s="50" t="s">
        <v>1660</v>
      </c>
      <c r="D158" s="51" t="s">
        <v>8</v>
      </c>
      <c r="E158" s="85">
        <v>6</v>
      </c>
      <c r="F158" s="139">
        <v>0.87</v>
      </c>
      <c r="G158" s="53">
        <f>ROUND((E158*F158),2)</f>
        <v>5.22</v>
      </c>
      <c r="H158" s="169" t="s">
        <v>59</v>
      </c>
      <c r="I158" s="72">
        <f>ROUND(SUM(G136:G158),2)</f>
        <v>93908.67</v>
      </c>
    </row>
    <row r="159" spans="1:9" ht="30" x14ac:dyDescent="0.25">
      <c r="A159" s="42" t="s">
        <v>1618</v>
      </c>
      <c r="B159" s="25" t="s">
        <v>63</v>
      </c>
      <c r="C159" s="24" t="s">
        <v>321</v>
      </c>
      <c r="D159" s="25" t="s">
        <v>18</v>
      </c>
      <c r="E159" s="46">
        <v>24</v>
      </c>
      <c r="F159" s="136">
        <v>151.41</v>
      </c>
      <c r="G159" s="27">
        <f t="shared" ref="G159:G175" si="4">ROUND((E159*F159),2)</f>
        <v>3633.84</v>
      </c>
      <c r="H159" s="9"/>
      <c r="I159" s="9"/>
    </row>
    <row r="160" spans="1:9" ht="30" x14ac:dyDescent="0.25">
      <c r="A160" s="43" t="s">
        <v>1618</v>
      </c>
      <c r="B160" s="64" t="s">
        <v>180</v>
      </c>
      <c r="C160" s="63" t="s">
        <v>1622</v>
      </c>
      <c r="D160" s="64" t="s">
        <v>18</v>
      </c>
      <c r="E160" s="65">
        <v>9</v>
      </c>
      <c r="F160" s="76">
        <v>354.32</v>
      </c>
      <c r="G160" s="28">
        <f t="shared" si="4"/>
        <v>3188.88</v>
      </c>
      <c r="H160" s="9"/>
      <c r="I160" s="9"/>
    </row>
    <row r="161" spans="1:9" ht="30" x14ac:dyDescent="0.25">
      <c r="A161" s="43" t="s">
        <v>1618</v>
      </c>
      <c r="B161" s="64" t="s">
        <v>181</v>
      </c>
      <c r="C161" s="2" t="s">
        <v>322</v>
      </c>
      <c r="D161" s="22" t="s">
        <v>18</v>
      </c>
      <c r="E161" s="19">
        <v>35</v>
      </c>
      <c r="F161" s="77">
        <v>74.680000000000007</v>
      </c>
      <c r="G161" s="28">
        <f t="shared" si="4"/>
        <v>2613.8000000000002</v>
      </c>
      <c r="H161" s="9"/>
      <c r="I161" s="9"/>
    </row>
    <row r="162" spans="1:9" ht="30.75" thickBot="1" x14ac:dyDescent="0.3">
      <c r="A162" s="56" t="s">
        <v>1618</v>
      </c>
      <c r="B162" s="51" t="s">
        <v>182</v>
      </c>
      <c r="C162" s="50" t="s">
        <v>354</v>
      </c>
      <c r="D162" s="51" t="s">
        <v>18</v>
      </c>
      <c r="E162" s="52">
        <v>9</v>
      </c>
      <c r="F162" s="139">
        <v>251.94</v>
      </c>
      <c r="G162" s="53">
        <f t="shared" si="4"/>
        <v>2267.46</v>
      </c>
      <c r="H162" s="9"/>
      <c r="I162" s="9"/>
    </row>
    <row r="163" spans="1:9" ht="45" x14ac:dyDescent="0.25">
      <c r="A163" s="101" t="s">
        <v>1619</v>
      </c>
      <c r="B163" s="64" t="s">
        <v>183</v>
      </c>
      <c r="C163" s="63" t="s">
        <v>1435</v>
      </c>
      <c r="D163" s="64" t="s">
        <v>10</v>
      </c>
      <c r="E163" s="65">
        <v>44</v>
      </c>
      <c r="F163" s="76">
        <v>42.33</v>
      </c>
      <c r="G163" s="59">
        <f t="shared" si="4"/>
        <v>1862.52</v>
      </c>
      <c r="H163" s="9"/>
      <c r="I163" s="9"/>
    </row>
    <row r="164" spans="1:9" ht="45" x14ac:dyDescent="0.25">
      <c r="A164" s="97" t="s">
        <v>1619</v>
      </c>
      <c r="B164" s="22" t="s">
        <v>207</v>
      </c>
      <c r="C164" s="2" t="s">
        <v>324</v>
      </c>
      <c r="D164" s="22" t="s">
        <v>10</v>
      </c>
      <c r="E164" s="19">
        <v>984</v>
      </c>
      <c r="F164" s="77">
        <v>35.020000000000003</v>
      </c>
      <c r="G164" s="59">
        <f t="shared" si="4"/>
        <v>34459.68</v>
      </c>
      <c r="H164" s="9"/>
      <c r="I164" s="9"/>
    </row>
    <row r="165" spans="1:9" ht="45" x14ac:dyDescent="0.25">
      <c r="A165" s="97" t="s">
        <v>1619</v>
      </c>
      <c r="B165" s="22" t="s">
        <v>208</v>
      </c>
      <c r="C165" s="2" t="s">
        <v>327</v>
      </c>
      <c r="D165" s="22" t="s">
        <v>10</v>
      </c>
      <c r="E165" s="19">
        <v>252</v>
      </c>
      <c r="F165" s="77">
        <v>37.49</v>
      </c>
      <c r="G165" s="59">
        <f t="shared" si="4"/>
        <v>9447.48</v>
      </c>
      <c r="H165" s="9"/>
      <c r="I165" s="9"/>
    </row>
    <row r="166" spans="1:9" ht="45" x14ac:dyDescent="0.25">
      <c r="A166" s="97" t="s">
        <v>1619</v>
      </c>
      <c r="B166" s="22" t="s">
        <v>209</v>
      </c>
      <c r="C166" s="2" t="s">
        <v>371</v>
      </c>
      <c r="D166" s="22" t="s">
        <v>10</v>
      </c>
      <c r="E166" s="19">
        <v>404</v>
      </c>
      <c r="F166" s="77">
        <v>55</v>
      </c>
      <c r="G166" s="59">
        <f t="shared" si="4"/>
        <v>22220</v>
      </c>
      <c r="H166" s="9"/>
      <c r="I166" s="9"/>
    </row>
    <row r="167" spans="1:9" ht="45" x14ac:dyDescent="0.25">
      <c r="A167" s="97" t="s">
        <v>1619</v>
      </c>
      <c r="B167" s="22" t="s">
        <v>211</v>
      </c>
      <c r="C167" s="2" t="s">
        <v>326</v>
      </c>
      <c r="D167" s="22" t="s">
        <v>10</v>
      </c>
      <c r="E167" s="19">
        <v>140</v>
      </c>
      <c r="F167" s="77">
        <v>57.47</v>
      </c>
      <c r="G167" s="59">
        <f t="shared" si="4"/>
        <v>8045.8</v>
      </c>
      <c r="H167" s="9"/>
      <c r="I167" s="9"/>
    </row>
    <row r="168" spans="1:9" ht="45" x14ac:dyDescent="0.25">
      <c r="A168" s="97" t="s">
        <v>1619</v>
      </c>
      <c r="B168" s="22" t="s">
        <v>212</v>
      </c>
      <c r="C168" s="2" t="s">
        <v>328</v>
      </c>
      <c r="D168" s="22" t="s">
        <v>18</v>
      </c>
      <c r="E168" s="19">
        <v>2</v>
      </c>
      <c r="F168" s="77">
        <v>414.68</v>
      </c>
      <c r="G168" s="59">
        <f t="shared" si="4"/>
        <v>829.36</v>
      </c>
      <c r="H168" s="9"/>
      <c r="I168" s="9"/>
    </row>
    <row r="169" spans="1:9" ht="45" x14ac:dyDescent="0.25">
      <c r="A169" s="97" t="s">
        <v>1619</v>
      </c>
      <c r="B169" s="22" t="s">
        <v>213</v>
      </c>
      <c r="C169" s="2" t="s">
        <v>1443</v>
      </c>
      <c r="D169" s="22" t="s">
        <v>18</v>
      </c>
      <c r="E169" s="19">
        <v>2</v>
      </c>
      <c r="F169" s="77">
        <v>414.68</v>
      </c>
      <c r="G169" s="59">
        <f t="shared" si="4"/>
        <v>829.36</v>
      </c>
      <c r="H169" s="9"/>
      <c r="I169" s="9"/>
    </row>
    <row r="170" spans="1:9" ht="45" x14ac:dyDescent="0.25">
      <c r="A170" s="97" t="s">
        <v>1619</v>
      </c>
      <c r="B170" s="22" t="s">
        <v>214</v>
      </c>
      <c r="C170" s="2" t="s">
        <v>1442</v>
      </c>
      <c r="D170" s="22" t="s">
        <v>18</v>
      </c>
      <c r="E170" s="19">
        <v>1</v>
      </c>
      <c r="F170" s="77">
        <v>439.09</v>
      </c>
      <c r="G170" s="59">
        <f t="shared" si="4"/>
        <v>439.09</v>
      </c>
      <c r="H170" s="9"/>
      <c r="I170" s="9"/>
    </row>
    <row r="171" spans="1:9" ht="45" x14ac:dyDescent="0.25">
      <c r="A171" s="97" t="s">
        <v>1619</v>
      </c>
      <c r="B171" s="22" t="s">
        <v>230</v>
      </c>
      <c r="C171" s="2" t="s">
        <v>329</v>
      </c>
      <c r="D171" s="22" t="s">
        <v>18</v>
      </c>
      <c r="E171" s="19">
        <v>8</v>
      </c>
      <c r="F171" s="77">
        <v>603.99</v>
      </c>
      <c r="G171" s="59">
        <f t="shared" si="4"/>
        <v>4831.92</v>
      </c>
      <c r="H171" s="9"/>
      <c r="I171" s="9"/>
    </row>
    <row r="172" spans="1:9" ht="45" x14ac:dyDescent="0.25">
      <c r="A172" s="97" t="s">
        <v>1619</v>
      </c>
      <c r="B172" s="22" t="s">
        <v>231</v>
      </c>
      <c r="C172" s="2" t="s">
        <v>1448</v>
      </c>
      <c r="D172" s="22" t="s">
        <v>18</v>
      </c>
      <c r="E172" s="19">
        <v>10</v>
      </c>
      <c r="F172" s="77">
        <v>701.95</v>
      </c>
      <c r="G172" s="59">
        <f t="shared" si="4"/>
        <v>7019.5</v>
      </c>
      <c r="H172" s="9"/>
      <c r="I172" s="9"/>
    </row>
    <row r="173" spans="1:9" ht="45.75" thickBot="1" x14ac:dyDescent="0.3">
      <c r="A173" s="97" t="s">
        <v>1619</v>
      </c>
      <c r="B173" s="51" t="s">
        <v>232</v>
      </c>
      <c r="C173" s="2" t="s">
        <v>1447</v>
      </c>
      <c r="D173" s="22" t="s">
        <v>18</v>
      </c>
      <c r="E173" s="19">
        <v>1</v>
      </c>
      <c r="F173" s="77">
        <v>726.36</v>
      </c>
      <c r="G173" s="59">
        <f t="shared" si="4"/>
        <v>726.36</v>
      </c>
      <c r="H173" s="9"/>
      <c r="I173" s="9"/>
    </row>
    <row r="174" spans="1:9" ht="30.75" thickBot="1" x14ac:dyDescent="0.3">
      <c r="A174" s="125" t="s">
        <v>1620</v>
      </c>
      <c r="B174" s="61" t="s">
        <v>233</v>
      </c>
      <c r="C174" s="173" t="s">
        <v>331</v>
      </c>
      <c r="D174" s="61" t="s">
        <v>18</v>
      </c>
      <c r="E174" s="174">
        <v>279</v>
      </c>
      <c r="F174" s="145">
        <v>24.21</v>
      </c>
      <c r="G174" s="35">
        <f t="shared" si="4"/>
        <v>6754.59</v>
      </c>
      <c r="H174" s="9"/>
      <c r="I174" s="9"/>
    </row>
    <row r="175" spans="1:9" ht="30.75" thickBot="1" x14ac:dyDescent="0.3">
      <c r="A175" s="98" t="s">
        <v>1621</v>
      </c>
      <c r="B175" s="61" t="s">
        <v>909</v>
      </c>
      <c r="C175" s="86" t="s">
        <v>333</v>
      </c>
      <c r="D175" s="51" t="s">
        <v>8</v>
      </c>
      <c r="E175" s="92">
        <v>1238</v>
      </c>
      <c r="F175" s="151">
        <v>17</v>
      </c>
      <c r="G175" s="90">
        <f t="shared" si="4"/>
        <v>21046</v>
      </c>
      <c r="H175" s="36" t="s">
        <v>43</v>
      </c>
      <c r="I175" s="70">
        <f>ROUND(SUM(G159:G175),2)</f>
        <v>130215.64</v>
      </c>
    </row>
    <row r="176" spans="1:9" ht="43.5" thickBot="1" x14ac:dyDescent="0.3">
      <c r="A176" s="146"/>
      <c r="B176" s="147"/>
      <c r="C176" s="146"/>
      <c r="D176" s="147"/>
      <c r="E176" s="4"/>
      <c r="F176" s="54" t="s">
        <v>1262</v>
      </c>
      <c r="G176" s="55">
        <f>SUM(G5:G175)</f>
        <v>4914392.1399999978</v>
      </c>
      <c r="H176" s="143"/>
      <c r="I176" s="138"/>
    </row>
  </sheetData>
  <sheetProtection algorithmName="SHA-512" hashValue="XCs/N7DM2go8SjB+HPsk7UHBLJX7xQiw58ZKfcXihDIuDIJZOehkj8n0hOfB1MpoqvAsV/hIcDtw3S4rkN7IJA==" saltValue="JSoiUxL4B7FKl8+ZTJmlKg==" spinCount="100000" sheet="1" objects="1" scenarios="1"/>
  <mergeCells count="4">
    <mergeCell ref="A1:G1"/>
    <mergeCell ref="A3:G3"/>
    <mergeCell ref="H54:H98"/>
    <mergeCell ref="H100:H134"/>
  </mergeCells>
  <phoneticPr fontId="10"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13853-911D-49CA-B41E-33A0FAAD995A}">
  <dimension ref="A1:J115"/>
  <sheetViews>
    <sheetView topLeftCell="A100" zoomScale="80" zoomScaleNormal="80" workbookViewId="0">
      <selection activeCell="I15" sqref="I15"/>
    </sheetView>
  </sheetViews>
  <sheetFormatPr defaultColWidth="9.140625" defaultRowHeight="15" x14ac:dyDescent="0.25"/>
  <cols>
    <col min="1" max="1" width="39.7109375" style="23" customWidth="1"/>
    <col min="2" max="2" width="10.5703125" style="10" customWidth="1"/>
    <col min="3" max="3" width="71.7109375" style="11" customWidth="1"/>
    <col min="4" max="4" width="9.140625" style="10"/>
    <col min="5" max="5" width="16.28515625" style="129" customWidth="1"/>
    <col min="6" max="6" width="20.7109375" style="17" customWidth="1"/>
    <col min="7" max="7" width="14.7109375" style="129" customWidth="1"/>
    <col min="8" max="8" width="21.5703125" style="68" customWidth="1"/>
    <col min="9" max="9" width="20.7109375" style="68" customWidth="1"/>
    <col min="10" max="16384" width="9.140625" style="8"/>
  </cols>
  <sheetData>
    <row r="1" spans="1:9" ht="39.950000000000003" customHeight="1" x14ac:dyDescent="0.25">
      <c r="A1" s="427" t="s">
        <v>3728</v>
      </c>
      <c r="B1" s="427"/>
      <c r="C1" s="427"/>
      <c r="D1" s="427"/>
      <c r="E1" s="427"/>
      <c r="F1" s="427"/>
      <c r="G1" s="427"/>
    </row>
    <row r="2" spans="1:9" ht="21.75" customHeight="1" thickBot="1" x14ac:dyDescent="0.3">
      <c r="A2" s="1"/>
      <c r="B2" s="1"/>
      <c r="C2" s="1"/>
      <c r="D2" s="1"/>
      <c r="E2" s="233"/>
      <c r="F2" s="1"/>
      <c r="G2" s="127"/>
    </row>
    <row r="3" spans="1:9" x14ac:dyDescent="0.25">
      <c r="A3" s="428" t="s">
        <v>1074</v>
      </c>
      <c r="B3" s="429"/>
      <c r="C3" s="429"/>
      <c r="D3" s="429"/>
      <c r="E3" s="429"/>
      <c r="F3" s="429"/>
      <c r="G3" s="430"/>
    </row>
    <row r="4" spans="1:9" ht="42" customHeight="1" thickBot="1" x14ac:dyDescent="0.3">
      <c r="A4" s="29" t="s">
        <v>38</v>
      </c>
      <c r="B4" s="44" t="s">
        <v>0</v>
      </c>
      <c r="C4" s="30" t="s">
        <v>1</v>
      </c>
      <c r="D4" s="30" t="s">
        <v>2</v>
      </c>
      <c r="E4" s="234" t="s">
        <v>3</v>
      </c>
      <c r="F4" s="32" t="s">
        <v>4</v>
      </c>
      <c r="G4" s="69" t="s">
        <v>5</v>
      </c>
      <c r="H4" s="142"/>
      <c r="I4" s="142"/>
    </row>
    <row r="5" spans="1:9" ht="33" customHeight="1" thickBot="1" x14ac:dyDescent="0.3">
      <c r="A5" s="56" t="s">
        <v>6</v>
      </c>
      <c r="B5" s="57" t="s">
        <v>12</v>
      </c>
      <c r="C5" s="50" t="s">
        <v>756</v>
      </c>
      <c r="D5" s="51" t="s">
        <v>128</v>
      </c>
      <c r="E5" s="52">
        <v>0.60599999999999998</v>
      </c>
      <c r="F5" s="66">
        <v>790.22</v>
      </c>
      <c r="G5" s="53">
        <f t="shared" ref="G5:G95" si="0">ROUND((E5*F5),2)</f>
        <v>478.87</v>
      </c>
      <c r="H5" s="36" t="s">
        <v>39</v>
      </c>
      <c r="I5" s="70">
        <f>ROUND(SUM(G5:G5),2)</f>
        <v>478.87</v>
      </c>
    </row>
    <row r="6" spans="1:9" s="9" customFormat="1" ht="32.25" customHeight="1" x14ac:dyDescent="0.25">
      <c r="A6" s="42" t="s">
        <v>45</v>
      </c>
      <c r="B6" s="179" t="s">
        <v>19</v>
      </c>
      <c r="C6" s="180" t="s">
        <v>359</v>
      </c>
      <c r="D6" s="181" t="s">
        <v>9</v>
      </c>
      <c r="E6" s="182">
        <v>2618</v>
      </c>
      <c r="F6" s="218">
        <v>0.7</v>
      </c>
      <c r="G6" s="27">
        <f t="shared" si="0"/>
        <v>1832.6</v>
      </c>
    </row>
    <row r="7" spans="1:9" s="9" customFormat="1" ht="30" x14ac:dyDescent="0.25">
      <c r="A7" s="43" t="s">
        <v>45</v>
      </c>
      <c r="B7" s="91" t="s">
        <v>20</v>
      </c>
      <c r="C7" s="103" t="s">
        <v>358</v>
      </c>
      <c r="D7" s="48" t="s">
        <v>9</v>
      </c>
      <c r="E7" s="84">
        <v>619</v>
      </c>
      <c r="F7" s="149">
        <v>0.94</v>
      </c>
      <c r="G7" s="28">
        <f t="shared" si="0"/>
        <v>581.86</v>
      </c>
    </row>
    <row r="8" spans="1:9" s="9" customFormat="1" ht="33" customHeight="1" x14ac:dyDescent="0.25">
      <c r="A8" s="43" t="s">
        <v>45</v>
      </c>
      <c r="B8" s="91" t="s">
        <v>21</v>
      </c>
      <c r="C8" s="103" t="s">
        <v>356</v>
      </c>
      <c r="D8" s="48" t="s">
        <v>9</v>
      </c>
      <c r="E8" s="84">
        <v>1999</v>
      </c>
      <c r="F8" s="149">
        <v>2.5</v>
      </c>
      <c r="G8" s="28">
        <f t="shared" si="0"/>
        <v>4997.5</v>
      </c>
    </row>
    <row r="9" spans="1:9" s="9" customFormat="1" ht="33" customHeight="1" x14ac:dyDescent="0.25">
      <c r="A9" s="43" t="s">
        <v>45</v>
      </c>
      <c r="B9" s="91" t="s">
        <v>22</v>
      </c>
      <c r="C9" s="103" t="s">
        <v>275</v>
      </c>
      <c r="D9" s="48" t="s">
        <v>9</v>
      </c>
      <c r="E9" s="84">
        <v>2327</v>
      </c>
      <c r="F9" s="149">
        <v>5.51</v>
      </c>
      <c r="G9" s="28">
        <f t="shared" si="0"/>
        <v>12821.77</v>
      </c>
    </row>
    <row r="10" spans="1:9" s="9" customFormat="1" ht="33" customHeight="1" x14ac:dyDescent="0.25">
      <c r="A10" s="43" t="s">
        <v>45</v>
      </c>
      <c r="B10" s="91" t="s">
        <v>23</v>
      </c>
      <c r="C10" s="103" t="s">
        <v>1374</v>
      </c>
      <c r="D10" s="48" t="s">
        <v>9</v>
      </c>
      <c r="E10" s="84">
        <v>10605</v>
      </c>
      <c r="F10" s="149">
        <v>0.94</v>
      </c>
      <c r="G10" s="28">
        <f t="shared" si="0"/>
        <v>9968.7000000000007</v>
      </c>
    </row>
    <row r="11" spans="1:9" s="9" customFormat="1" ht="45" x14ac:dyDescent="0.25">
      <c r="A11" s="43" t="s">
        <v>45</v>
      </c>
      <c r="B11" s="91" t="s">
        <v>24</v>
      </c>
      <c r="C11" s="103" t="s">
        <v>276</v>
      </c>
      <c r="D11" s="48" t="s">
        <v>9</v>
      </c>
      <c r="E11" s="84">
        <v>10605</v>
      </c>
      <c r="F11" s="149">
        <v>4.4000000000000004</v>
      </c>
      <c r="G11" s="28">
        <f t="shared" si="0"/>
        <v>46662</v>
      </c>
    </row>
    <row r="12" spans="1:9" s="9" customFormat="1" x14ac:dyDescent="0.25">
      <c r="A12" s="43" t="s">
        <v>45</v>
      </c>
      <c r="B12" s="91" t="s">
        <v>25</v>
      </c>
      <c r="C12" s="103" t="s">
        <v>264</v>
      </c>
      <c r="D12" s="48" t="s">
        <v>9</v>
      </c>
      <c r="E12" s="84">
        <v>118</v>
      </c>
      <c r="F12" s="149">
        <v>13.16</v>
      </c>
      <c r="G12" s="28">
        <f t="shared" si="0"/>
        <v>1552.88</v>
      </c>
    </row>
    <row r="13" spans="1:9" s="9" customFormat="1" ht="45" x14ac:dyDescent="0.25">
      <c r="A13" s="43" t="s">
        <v>45</v>
      </c>
      <c r="B13" s="91" t="s">
        <v>26</v>
      </c>
      <c r="C13" s="103" t="s">
        <v>1661</v>
      </c>
      <c r="D13" s="48" t="s">
        <v>9</v>
      </c>
      <c r="E13" s="84">
        <v>12483</v>
      </c>
      <c r="F13" s="149">
        <v>4.4000000000000004</v>
      </c>
      <c r="G13" s="28">
        <f t="shared" si="0"/>
        <v>54925.2</v>
      </c>
    </row>
    <row r="14" spans="1:9" s="9" customFormat="1" ht="32.25" customHeight="1" x14ac:dyDescent="0.25">
      <c r="A14" s="43" t="s">
        <v>45</v>
      </c>
      <c r="B14" s="91" t="s">
        <v>27</v>
      </c>
      <c r="C14" s="103" t="s">
        <v>265</v>
      </c>
      <c r="D14" s="48" t="s">
        <v>8</v>
      </c>
      <c r="E14" s="84">
        <v>7510</v>
      </c>
      <c r="F14" s="149">
        <v>0.1</v>
      </c>
      <c r="G14" s="28">
        <f t="shared" si="0"/>
        <v>751</v>
      </c>
    </row>
    <row r="15" spans="1:9" s="9" customFormat="1" ht="32.25" customHeight="1" x14ac:dyDescent="0.25">
      <c r="A15" s="43" t="s">
        <v>45</v>
      </c>
      <c r="B15" s="91" t="s">
        <v>68</v>
      </c>
      <c r="C15" s="103" t="s">
        <v>1486</v>
      </c>
      <c r="D15" s="48" t="s">
        <v>9</v>
      </c>
      <c r="E15" s="84">
        <v>2254</v>
      </c>
      <c r="F15" s="95">
        <v>1.28</v>
      </c>
      <c r="G15" s="28">
        <f t="shared" si="0"/>
        <v>2885.12</v>
      </c>
    </row>
    <row r="16" spans="1:9" s="9" customFormat="1" ht="32.25" customHeight="1" x14ac:dyDescent="0.25">
      <c r="A16" s="43" t="s">
        <v>45</v>
      </c>
      <c r="B16" s="91" t="s">
        <v>69</v>
      </c>
      <c r="C16" s="103" t="s">
        <v>267</v>
      </c>
      <c r="D16" s="48" t="s">
        <v>8</v>
      </c>
      <c r="E16" s="84">
        <v>2023</v>
      </c>
      <c r="F16" s="149">
        <v>0.2</v>
      </c>
      <c r="G16" s="28">
        <f t="shared" si="0"/>
        <v>404.6</v>
      </c>
    </row>
    <row r="17" spans="1:7" s="9" customFormat="1" ht="32.25" customHeight="1" x14ac:dyDescent="0.25">
      <c r="A17" s="43" t="s">
        <v>45</v>
      </c>
      <c r="B17" s="91" t="s">
        <v>70</v>
      </c>
      <c r="C17" s="103" t="s">
        <v>477</v>
      </c>
      <c r="D17" s="48" t="s">
        <v>8</v>
      </c>
      <c r="E17" s="84">
        <v>2119</v>
      </c>
      <c r="F17" s="149">
        <v>0.24</v>
      </c>
      <c r="G17" s="28">
        <f t="shared" ref="G17" si="1">ROUND((E17*F17),2)</f>
        <v>508.56</v>
      </c>
    </row>
    <row r="18" spans="1:7" s="9" customFormat="1" ht="32.25" customHeight="1" x14ac:dyDescent="0.25">
      <c r="A18" s="43" t="s">
        <v>45</v>
      </c>
      <c r="B18" s="91" t="s">
        <v>127</v>
      </c>
      <c r="C18" s="103" t="s">
        <v>278</v>
      </c>
      <c r="D18" s="48" t="s">
        <v>8</v>
      </c>
      <c r="E18" s="84">
        <v>1212</v>
      </c>
      <c r="F18" s="149">
        <v>0.1</v>
      </c>
      <c r="G18" s="28">
        <f t="shared" si="0"/>
        <v>121.2</v>
      </c>
    </row>
    <row r="19" spans="1:7" s="9" customFormat="1" ht="32.25" customHeight="1" x14ac:dyDescent="0.25">
      <c r="A19" s="43" t="s">
        <v>45</v>
      </c>
      <c r="B19" s="91" t="s">
        <v>165</v>
      </c>
      <c r="C19" s="103" t="s">
        <v>268</v>
      </c>
      <c r="D19" s="48" t="s">
        <v>8</v>
      </c>
      <c r="E19" s="84">
        <v>430</v>
      </c>
      <c r="F19" s="149">
        <v>0.21</v>
      </c>
      <c r="G19" s="28">
        <f t="shared" si="0"/>
        <v>90.3</v>
      </c>
    </row>
    <row r="20" spans="1:7" s="9" customFormat="1" ht="32.25" customHeight="1" x14ac:dyDescent="0.25">
      <c r="A20" s="43" t="s">
        <v>45</v>
      </c>
      <c r="B20" s="91" t="s">
        <v>166</v>
      </c>
      <c r="C20" s="103" t="s">
        <v>269</v>
      </c>
      <c r="D20" s="48" t="s">
        <v>8</v>
      </c>
      <c r="E20" s="84">
        <v>578</v>
      </c>
      <c r="F20" s="149">
        <v>0.24</v>
      </c>
      <c r="G20" s="28">
        <f t="shared" si="0"/>
        <v>138.72</v>
      </c>
    </row>
    <row r="21" spans="1:7" s="9" customFormat="1" ht="45" x14ac:dyDescent="0.25">
      <c r="A21" s="43" t="s">
        <v>45</v>
      </c>
      <c r="B21" s="91" t="s">
        <v>167</v>
      </c>
      <c r="C21" s="103" t="s">
        <v>1487</v>
      </c>
      <c r="D21" s="48" t="s">
        <v>9</v>
      </c>
      <c r="E21" s="84">
        <v>619</v>
      </c>
      <c r="F21" s="149">
        <v>4.4000000000000004</v>
      </c>
      <c r="G21" s="28">
        <f t="shared" si="0"/>
        <v>2723.6</v>
      </c>
    </row>
    <row r="22" spans="1:7" s="9" customFormat="1" ht="33" customHeight="1" x14ac:dyDescent="0.25">
      <c r="A22" s="43" t="s">
        <v>45</v>
      </c>
      <c r="B22" s="91" t="s">
        <v>168</v>
      </c>
      <c r="C22" s="103" t="s">
        <v>340</v>
      </c>
      <c r="D22" s="48" t="s">
        <v>8</v>
      </c>
      <c r="E22" s="84">
        <v>5616</v>
      </c>
      <c r="F22" s="149">
        <v>1.49</v>
      </c>
      <c r="G22" s="28">
        <f t="shared" si="0"/>
        <v>8367.84</v>
      </c>
    </row>
    <row r="23" spans="1:7" s="9" customFormat="1" ht="33" customHeight="1" x14ac:dyDescent="0.25">
      <c r="A23" s="43" t="s">
        <v>45</v>
      </c>
      <c r="B23" s="91" t="s">
        <v>169</v>
      </c>
      <c r="C23" s="103" t="s">
        <v>709</v>
      </c>
      <c r="D23" s="48" t="s">
        <v>8</v>
      </c>
      <c r="E23" s="84">
        <v>578</v>
      </c>
      <c r="F23" s="149">
        <v>1.44</v>
      </c>
      <c r="G23" s="28">
        <f t="shared" si="0"/>
        <v>832.32</v>
      </c>
    </row>
    <row r="24" spans="1:7" s="9" customFormat="1" x14ac:dyDescent="0.25">
      <c r="A24" s="43" t="s">
        <v>45</v>
      </c>
      <c r="B24" s="91" t="s">
        <v>170</v>
      </c>
      <c r="C24" s="103" t="s">
        <v>271</v>
      </c>
      <c r="D24" s="48" t="s">
        <v>8</v>
      </c>
      <c r="E24" s="84">
        <v>37</v>
      </c>
      <c r="F24" s="149">
        <v>7.91</v>
      </c>
      <c r="G24" s="28">
        <f t="shared" si="0"/>
        <v>292.67</v>
      </c>
    </row>
    <row r="25" spans="1:7" s="9" customFormat="1" ht="33" customHeight="1" x14ac:dyDescent="0.25">
      <c r="A25" s="43" t="s">
        <v>45</v>
      </c>
      <c r="B25" s="91" t="s">
        <v>171</v>
      </c>
      <c r="C25" s="103" t="s">
        <v>272</v>
      </c>
      <c r="D25" s="48" t="s">
        <v>8</v>
      </c>
      <c r="E25" s="84">
        <v>130</v>
      </c>
      <c r="F25" s="149">
        <v>7.81</v>
      </c>
      <c r="G25" s="28">
        <f t="shared" si="0"/>
        <v>1015.3</v>
      </c>
    </row>
    <row r="26" spans="1:7" s="9" customFormat="1" ht="33" customHeight="1" thickBot="1" x14ac:dyDescent="0.3">
      <c r="A26" s="56" t="s">
        <v>45</v>
      </c>
      <c r="B26" s="219" t="s">
        <v>172</v>
      </c>
      <c r="C26" s="104" t="s">
        <v>1376</v>
      </c>
      <c r="D26" s="51" t="s">
        <v>10</v>
      </c>
      <c r="E26" s="85">
        <v>99</v>
      </c>
      <c r="F26" s="150">
        <v>218.22</v>
      </c>
      <c r="G26" s="53">
        <f t="shared" si="0"/>
        <v>21603.78</v>
      </c>
    </row>
    <row r="27" spans="1:7" s="9" customFormat="1" ht="33" customHeight="1" x14ac:dyDescent="0.25">
      <c r="A27" s="67" t="s">
        <v>1662</v>
      </c>
      <c r="B27" s="222" t="s">
        <v>173</v>
      </c>
      <c r="C27" s="223" t="s">
        <v>1663</v>
      </c>
      <c r="D27" s="79" t="s">
        <v>8</v>
      </c>
      <c r="E27" s="175">
        <v>282</v>
      </c>
      <c r="F27" s="148">
        <v>1.33</v>
      </c>
      <c r="G27" s="59">
        <f t="shared" si="0"/>
        <v>375.06</v>
      </c>
    </row>
    <row r="28" spans="1:7" s="9" customFormat="1" ht="33" customHeight="1" x14ac:dyDescent="0.25">
      <c r="A28" s="43" t="s">
        <v>1662</v>
      </c>
      <c r="B28" s="108" t="s">
        <v>174</v>
      </c>
      <c r="C28" s="103" t="s">
        <v>1664</v>
      </c>
      <c r="D28" s="22" t="s">
        <v>8</v>
      </c>
      <c r="E28" s="84">
        <v>2180</v>
      </c>
      <c r="F28" s="148">
        <v>1.33</v>
      </c>
      <c r="G28" s="28">
        <f t="shared" si="0"/>
        <v>2899.4</v>
      </c>
    </row>
    <row r="29" spans="1:7" s="9" customFormat="1" ht="33" customHeight="1" x14ac:dyDescent="0.25">
      <c r="A29" s="43" t="s">
        <v>1662</v>
      </c>
      <c r="B29" s="108" t="s">
        <v>175</v>
      </c>
      <c r="C29" s="103" t="s">
        <v>1665</v>
      </c>
      <c r="D29" s="22" t="s">
        <v>8</v>
      </c>
      <c r="E29" s="84">
        <v>1254</v>
      </c>
      <c r="F29" s="148">
        <v>10.75</v>
      </c>
      <c r="G29" s="28">
        <f t="shared" si="0"/>
        <v>13480.5</v>
      </c>
    </row>
    <row r="30" spans="1:7" s="9" customFormat="1" ht="33" customHeight="1" x14ac:dyDescent="0.25">
      <c r="A30" s="43" t="s">
        <v>1662</v>
      </c>
      <c r="B30" s="108" t="s">
        <v>176</v>
      </c>
      <c r="C30" s="103" t="s">
        <v>1666</v>
      </c>
      <c r="D30" s="48" t="s">
        <v>8</v>
      </c>
      <c r="E30" s="84">
        <v>228</v>
      </c>
      <c r="F30" s="149">
        <v>24.22</v>
      </c>
      <c r="G30" s="28">
        <f t="shared" si="0"/>
        <v>5522.16</v>
      </c>
    </row>
    <row r="31" spans="1:7" s="9" customFormat="1" ht="33" customHeight="1" thickBot="1" x14ac:dyDescent="0.3">
      <c r="A31" s="56" t="s">
        <v>1662</v>
      </c>
      <c r="B31" s="74" t="s">
        <v>177</v>
      </c>
      <c r="C31" s="104" t="s">
        <v>362</v>
      </c>
      <c r="D31" s="51" t="s">
        <v>8</v>
      </c>
      <c r="E31" s="85">
        <v>1780</v>
      </c>
      <c r="F31" s="150">
        <v>4.49</v>
      </c>
      <c r="G31" s="53">
        <f t="shared" si="0"/>
        <v>7992.2</v>
      </c>
    </row>
    <row r="32" spans="1:7" s="9" customFormat="1" ht="33" customHeight="1" x14ac:dyDescent="0.25">
      <c r="A32" s="67" t="s">
        <v>1488</v>
      </c>
      <c r="B32" s="222" t="s">
        <v>178</v>
      </c>
      <c r="C32" s="223" t="s">
        <v>336</v>
      </c>
      <c r="D32" s="79" t="s">
        <v>9</v>
      </c>
      <c r="E32" s="175">
        <v>1.4</v>
      </c>
      <c r="F32" s="224">
        <v>30.95</v>
      </c>
      <c r="G32" s="28">
        <f t="shared" si="0"/>
        <v>43.33</v>
      </c>
    </row>
    <row r="33" spans="1:9" s="9" customFormat="1" ht="33" customHeight="1" x14ac:dyDescent="0.25">
      <c r="A33" s="43" t="s">
        <v>1488</v>
      </c>
      <c r="B33" s="168" t="s">
        <v>179</v>
      </c>
      <c r="C33" s="106" t="s">
        <v>1489</v>
      </c>
      <c r="D33" s="48" t="s">
        <v>10</v>
      </c>
      <c r="E33" s="107">
        <v>9</v>
      </c>
      <c r="F33" s="152">
        <v>51.34</v>
      </c>
      <c r="G33" s="28">
        <f t="shared" si="0"/>
        <v>462.06</v>
      </c>
    </row>
    <row r="34" spans="1:9" s="9" customFormat="1" ht="30" x14ac:dyDescent="0.25">
      <c r="A34" s="43" t="s">
        <v>1488</v>
      </c>
      <c r="B34" s="168" t="s">
        <v>1496</v>
      </c>
      <c r="C34" s="106" t="s">
        <v>1495</v>
      </c>
      <c r="D34" s="48" t="s">
        <v>9</v>
      </c>
      <c r="E34" s="107">
        <v>13</v>
      </c>
      <c r="F34" s="152">
        <v>5.51</v>
      </c>
      <c r="G34" s="28">
        <f t="shared" si="0"/>
        <v>71.63</v>
      </c>
    </row>
    <row r="35" spans="1:9" s="9" customFormat="1" ht="30.75" thickBot="1" x14ac:dyDescent="0.3">
      <c r="A35" s="43" t="s">
        <v>1488</v>
      </c>
      <c r="B35" s="168" t="s">
        <v>1497</v>
      </c>
      <c r="C35" s="106" t="s">
        <v>1492</v>
      </c>
      <c r="D35" s="48" t="s">
        <v>18</v>
      </c>
      <c r="E35" s="107">
        <v>2</v>
      </c>
      <c r="F35" s="152">
        <v>76.33</v>
      </c>
      <c r="G35" s="28">
        <f t="shared" si="0"/>
        <v>152.66</v>
      </c>
    </row>
    <row r="36" spans="1:9" s="9" customFormat="1" ht="30.75" thickBot="1" x14ac:dyDescent="0.3">
      <c r="A36" s="56" t="s">
        <v>1488</v>
      </c>
      <c r="B36" s="74" t="s">
        <v>1498</v>
      </c>
      <c r="C36" s="104" t="s">
        <v>1494</v>
      </c>
      <c r="D36" s="51" t="s">
        <v>8</v>
      </c>
      <c r="E36" s="85">
        <v>3.6</v>
      </c>
      <c r="F36" s="150">
        <v>9.0500000000000007</v>
      </c>
      <c r="G36" s="53">
        <f t="shared" si="0"/>
        <v>32.58</v>
      </c>
      <c r="H36" s="36" t="s">
        <v>40</v>
      </c>
      <c r="I36" s="70">
        <f>ROUND(SUM(G6:G36),2)</f>
        <v>204109.1</v>
      </c>
    </row>
    <row r="37" spans="1:9" s="9" customFormat="1" ht="33" customHeight="1" x14ac:dyDescent="0.25">
      <c r="A37" s="221" t="s">
        <v>1499</v>
      </c>
      <c r="B37" s="226" t="s">
        <v>34</v>
      </c>
      <c r="C37" s="78" t="s">
        <v>1151</v>
      </c>
      <c r="D37" s="79" t="s">
        <v>9</v>
      </c>
      <c r="E37" s="80">
        <v>239</v>
      </c>
      <c r="F37" s="141">
        <v>2.35</v>
      </c>
      <c r="G37" s="59">
        <f t="shared" si="0"/>
        <v>561.65</v>
      </c>
      <c r="H37" s="153"/>
      <c r="I37" s="138"/>
    </row>
    <row r="38" spans="1:9" s="9" customFormat="1" ht="33" customHeight="1" x14ac:dyDescent="0.25">
      <c r="A38" s="43" t="s">
        <v>1499</v>
      </c>
      <c r="B38" s="22" t="s">
        <v>35</v>
      </c>
      <c r="C38" s="2" t="s">
        <v>264</v>
      </c>
      <c r="D38" s="22" t="s">
        <v>9</v>
      </c>
      <c r="E38" s="19">
        <v>27</v>
      </c>
      <c r="F38" s="77">
        <v>17.55</v>
      </c>
      <c r="G38" s="28">
        <f t="shared" si="0"/>
        <v>473.85</v>
      </c>
      <c r="H38" s="153"/>
      <c r="I38" s="138"/>
    </row>
    <row r="39" spans="1:9" s="9" customFormat="1" ht="75" x14ac:dyDescent="0.25">
      <c r="A39" s="43" t="s">
        <v>1499</v>
      </c>
      <c r="B39" s="22" t="s">
        <v>36</v>
      </c>
      <c r="C39" s="63" t="s">
        <v>1667</v>
      </c>
      <c r="D39" s="64" t="s">
        <v>7</v>
      </c>
      <c r="E39" s="19">
        <v>1</v>
      </c>
      <c r="F39" s="77">
        <v>203.98</v>
      </c>
      <c r="G39" s="28">
        <f t="shared" si="0"/>
        <v>203.98</v>
      </c>
      <c r="H39" s="153"/>
      <c r="I39" s="138"/>
    </row>
    <row r="40" spans="1:9" s="9" customFormat="1" ht="33" customHeight="1" x14ac:dyDescent="0.25">
      <c r="A40" s="43" t="s">
        <v>1499</v>
      </c>
      <c r="B40" s="22" t="s">
        <v>37</v>
      </c>
      <c r="C40" s="63" t="s">
        <v>1501</v>
      </c>
      <c r="D40" s="64" t="s">
        <v>18</v>
      </c>
      <c r="E40" s="65">
        <v>16</v>
      </c>
      <c r="F40" s="76">
        <v>7.56</v>
      </c>
      <c r="G40" s="28">
        <f t="shared" si="0"/>
        <v>120.96</v>
      </c>
      <c r="H40" s="153"/>
      <c r="I40" s="138"/>
    </row>
    <row r="41" spans="1:9" s="9" customFormat="1" ht="33" customHeight="1" x14ac:dyDescent="0.25">
      <c r="A41" s="43" t="s">
        <v>1499</v>
      </c>
      <c r="B41" s="22" t="s">
        <v>82</v>
      </c>
      <c r="C41" s="63" t="s">
        <v>284</v>
      </c>
      <c r="D41" s="64" t="s">
        <v>10</v>
      </c>
      <c r="E41" s="65">
        <v>706</v>
      </c>
      <c r="F41" s="76">
        <v>4.2300000000000004</v>
      </c>
      <c r="G41" s="28">
        <f t="shared" si="0"/>
        <v>2986.38</v>
      </c>
      <c r="H41" s="153"/>
      <c r="I41" s="138"/>
    </row>
    <row r="42" spans="1:9" s="9" customFormat="1" ht="33" customHeight="1" x14ac:dyDescent="0.25">
      <c r="A42" s="43" t="s">
        <v>1499</v>
      </c>
      <c r="B42" s="22" t="s">
        <v>105</v>
      </c>
      <c r="C42" s="63" t="s">
        <v>285</v>
      </c>
      <c r="D42" s="64" t="s">
        <v>9</v>
      </c>
      <c r="E42" s="65">
        <v>92</v>
      </c>
      <c r="F42" s="76">
        <v>65.819999999999993</v>
      </c>
      <c r="G42" s="28">
        <f t="shared" si="0"/>
        <v>6055.44</v>
      </c>
      <c r="H42" s="153"/>
      <c r="I42" s="138"/>
    </row>
    <row r="43" spans="1:9" s="9" customFormat="1" ht="33" customHeight="1" thickBot="1" x14ac:dyDescent="0.3">
      <c r="A43" s="43" t="s">
        <v>1499</v>
      </c>
      <c r="B43" s="22" t="s">
        <v>106</v>
      </c>
      <c r="C43" s="63" t="s">
        <v>286</v>
      </c>
      <c r="D43" s="64" t="s">
        <v>8</v>
      </c>
      <c r="E43" s="65">
        <v>1236</v>
      </c>
      <c r="F43" s="76">
        <v>1.26</v>
      </c>
      <c r="G43" s="28">
        <f t="shared" si="0"/>
        <v>1557.36</v>
      </c>
      <c r="H43" s="153"/>
      <c r="I43" s="138"/>
    </row>
    <row r="44" spans="1:9" s="9" customFormat="1" ht="33" customHeight="1" thickBot="1" x14ac:dyDescent="0.3">
      <c r="A44" s="56" t="s">
        <v>1499</v>
      </c>
      <c r="B44" s="51" t="s">
        <v>107</v>
      </c>
      <c r="C44" s="50" t="s">
        <v>1502</v>
      </c>
      <c r="D44" s="51" t="s">
        <v>9</v>
      </c>
      <c r="E44" s="52">
        <v>166</v>
      </c>
      <c r="F44" s="139">
        <v>21.49</v>
      </c>
      <c r="G44" s="53">
        <f t="shared" si="0"/>
        <v>3567.34</v>
      </c>
      <c r="H44" s="36" t="s">
        <v>41</v>
      </c>
      <c r="I44" s="70">
        <f>ROUND(SUM(G37:G44),2)</f>
        <v>15526.96</v>
      </c>
    </row>
    <row r="45" spans="1:9" s="9" customFormat="1" ht="33" customHeight="1" x14ac:dyDescent="0.25">
      <c r="A45" s="101" t="s">
        <v>388</v>
      </c>
      <c r="B45" s="123" t="s">
        <v>71</v>
      </c>
      <c r="C45" s="63" t="s">
        <v>1550</v>
      </c>
      <c r="D45" s="64" t="s">
        <v>8</v>
      </c>
      <c r="E45" s="83">
        <v>6830</v>
      </c>
      <c r="F45" s="76">
        <v>0</v>
      </c>
      <c r="G45" s="59">
        <f t="shared" si="0"/>
        <v>0</v>
      </c>
      <c r="H45" s="434" t="s">
        <v>318</v>
      </c>
    </row>
    <row r="46" spans="1:9" s="9" customFormat="1" ht="33" customHeight="1" x14ac:dyDescent="0.25">
      <c r="A46" s="67" t="s">
        <v>388</v>
      </c>
      <c r="B46" s="41" t="s">
        <v>72</v>
      </c>
      <c r="C46" s="2" t="s">
        <v>1668</v>
      </c>
      <c r="D46" s="22" t="s">
        <v>9</v>
      </c>
      <c r="E46" s="84">
        <v>3225</v>
      </c>
      <c r="F46" s="77">
        <v>0</v>
      </c>
      <c r="G46" s="28">
        <f t="shared" si="0"/>
        <v>0</v>
      </c>
      <c r="H46" s="435"/>
    </row>
    <row r="47" spans="1:9" s="9" customFormat="1" ht="33" customHeight="1" x14ac:dyDescent="0.25">
      <c r="A47" s="67" t="s">
        <v>388</v>
      </c>
      <c r="B47" s="41" t="s">
        <v>73</v>
      </c>
      <c r="C47" s="2" t="s">
        <v>1552</v>
      </c>
      <c r="D47" s="22" t="s">
        <v>8</v>
      </c>
      <c r="E47" s="84">
        <v>4404</v>
      </c>
      <c r="F47" s="77">
        <v>0</v>
      </c>
      <c r="G47" s="28">
        <f t="shared" si="0"/>
        <v>0</v>
      </c>
      <c r="H47" s="435"/>
    </row>
    <row r="48" spans="1:9" s="9" customFormat="1" ht="33" customHeight="1" x14ac:dyDescent="0.25">
      <c r="A48" s="67" t="s">
        <v>388</v>
      </c>
      <c r="B48" s="41" t="s">
        <v>74</v>
      </c>
      <c r="C48" s="2" t="s">
        <v>1506</v>
      </c>
      <c r="D48" s="22" t="s">
        <v>9</v>
      </c>
      <c r="E48" s="84">
        <v>280</v>
      </c>
      <c r="F48" s="77">
        <v>0</v>
      </c>
      <c r="G48" s="28">
        <f t="shared" si="0"/>
        <v>0</v>
      </c>
      <c r="H48" s="435"/>
    </row>
    <row r="49" spans="1:8" s="9" customFormat="1" ht="33" customHeight="1" x14ac:dyDescent="0.25">
      <c r="A49" s="67" t="s">
        <v>388</v>
      </c>
      <c r="B49" s="41" t="s">
        <v>75</v>
      </c>
      <c r="C49" s="2" t="s">
        <v>1636</v>
      </c>
      <c r="D49" s="22" t="s">
        <v>8</v>
      </c>
      <c r="E49" s="84">
        <v>4363</v>
      </c>
      <c r="F49" s="77">
        <v>0</v>
      </c>
      <c r="G49" s="28">
        <f t="shared" si="0"/>
        <v>0</v>
      </c>
      <c r="H49" s="435"/>
    </row>
    <row r="50" spans="1:8" s="9" customFormat="1" ht="33" customHeight="1" x14ac:dyDescent="0.25">
      <c r="A50" s="67" t="s">
        <v>388</v>
      </c>
      <c r="B50" s="41" t="s">
        <v>76</v>
      </c>
      <c r="C50" s="2" t="s">
        <v>1669</v>
      </c>
      <c r="D50" s="22" t="s">
        <v>10</v>
      </c>
      <c r="E50" s="84">
        <v>620</v>
      </c>
      <c r="F50" s="77">
        <v>0</v>
      </c>
      <c r="G50" s="28">
        <f t="shared" si="0"/>
        <v>0</v>
      </c>
      <c r="H50" s="435"/>
    </row>
    <row r="51" spans="1:8" s="9" customFormat="1" ht="33" customHeight="1" x14ac:dyDescent="0.25">
      <c r="A51" s="67" t="s">
        <v>388</v>
      </c>
      <c r="B51" s="41" t="s">
        <v>77</v>
      </c>
      <c r="C51" s="2" t="s">
        <v>1509</v>
      </c>
      <c r="D51" s="22" t="s">
        <v>8</v>
      </c>
      <c r="E51" s="84">
        <v>4340</v>
      </c>
      <c r="F51" s="77">
        <v>0</v>
      </c>
      <c r="G51" s="28">
        <f t="shared" si="0"/>
        <v>0</v>
      </c>
      <c r="H51" s="435"/>
    </row>
    <row r="52" spans="1:8" s="9" customFormat="1" ht="33" customHeight="1" x14ac:dyDescent="0.25">
      <c r="A52" s="67" t="s">
        <v>388</v>
      </c>
      <c r="B52" s="41" t="s">
        <v>122</v>
      </c>
      <c r="C52" s="2" t="s">
        <v>1670</v>
      </c>
      <c r="D52" s="22" t="s">
        <v>8</v>
      </c>
      <c r="E52" s="84">
        <v>4328</v>
      </c>
      <c r="F52" s="77">
        <v>0</v>
      </c>
      <c r="G52" s="28">
        <f t="shared" si="0"/>
        <v>0</v>
      </c>
      <c r="H52" s="435"/>
    </row>
    <row r="53" spans="1:8" s="9" customFormat="1" ht="33" customHeight="1" x14ac:dyDescent="0.25">
      <c r="A53" s="67" t="s">
        <v>388</v>
      </c>
      <c r="B53" s="41" t="s">
        <v>123</v>
      </c>
      <c r="C53" s="2" t="s">
        <v>1671</v>
      </c>
      <c r="D53" s="22" t="s">
        <v>10</v>
      </c>
      <c r="E53" s="84">
        <v>620</v>
      </c>
      <c r="F53" s="77">
        <v>0</v>
      </c>
      <c r="G53" s="28">
        <f t="shared" si="0"/>
        <v>0</v>
      </c>
      <c r="H53" s="435"/>
    </row>
    <row r="54" spans="1:8" s="9" customFormat="1" ht="33" customHeight="1" x14ac:dyDescent="0.25">
      <c r="A54" s="67" t="s">
        <v>388</v>
      </c>
      <c r="B54" s="41" t="s">
        <v>124</v>
      </c>
      <c r="C54" s="2" t="s">
        <v>304</v>
      </c>
      <c r="D54" s="22" t="s">
        <v>8</v>
      </c>
      <c r="E54" s="84">
        <v>4319</v>
      </c>
      <c r="F54" s="77">
        <v>0</v>
      </c>
      <c r="G54" s="28">
        <f t="shared" si="0"/>
        <v>0</v>
      </c>
      <c r="H54" s="435"/>
    </row>
    <row r="55" spans="1:8" s="9" customFormat="1" ht="33" customHeight="1" x14ac:dyDescent="0.25">
      <c r="A55" s="67" t="s">
        <v>388</v>
      </c>
      <c r="B55" s="41" t="s">
        <v>125</v>
      </c>
      <c r="C55" s="2" t="s">
        <v>305</v>
      </c>
      <c r="D55" s="22" t="s">
        <v>10</v>
      </c>
      <c r="E55" s="84">
        <v>204</v>
      </c>
      <c r="F55" s="77">
        <v>0</v>
      </c>
      <c r="G55" s="28">
        <f t="shared" si="0"/>
        <v>0</v>
      </c>
      <c r="H55" s="435"/>
    </row>
    <row r="56" spans="1:8" s="9" customFormat="1" ht="33" customHeight="1" thickBot="1" x14ac:dyDescent="0.3">
      <c r="A56" s="56" t="s">
        <v>388</v>
      </c>
      <c r="B56" s="57" t="s">
        <v>126</v>
      </c>
      <c r="C56" s="50" t="s">
        <v>1640</v>
      </c>
      <c r="D56" s="51" t="s">
        <v>8</v>
      </c>
      <c r="E56" s="85">
        <v>1116</v>
      </c>
      <c r="F56" s="139">
        <v>0</v>
      </c>
      <c r="G56" s="53">
        <f t="shared" si="0"/>
        <v>0</v>
      </c>
      <c r="H56" s="435"/>
    </row>
    <row r="57" spans="1:8" s="9" customFormat="1" ht="33" customHeight="1" x14ac:dyDescent="0.25">
      <c r="A57" s="101" t="s">
        <v>1504</v>
      </c>
      <c r="B57" s="123" t="s">
        <v>71</v>
      </c>
      <c r="C57" s="63" t="s">
        <v>1550</v>
      </c>
      <c r="D57" s="64" t="s">
        <v>8</v>
      </c>
      <c r="E57" s="83">
        <v>6830</v>
      </c>
      <c r="F57" s="135">
        <v>4.3899999999999997</v>
      </c>
      <c r="G57" s="59">
        <f t="shared" si="0"/>
        <v>29983.7</v>
      </c>
      <c r="H57" s="435"/>
    </row>
    <row r="58" spans="1:8" s="9" customFormat="1" ht="33" customHeight="1" x14ac:dyDescent="0.25">
      <c r="A58" s="67" t="s">
        <v>1504</v>
      </c>
      <c r="B58" s="41" t="s">
        <v>72</v>
      </c>
      <c r="C58" s="2" t="s">
        <v>1672</v>
      </c>
      <c r="D58" s="22" t="s">
        <v>9</v>
      </c>
      <c r="E58" s="84">
        <v>3709</v>
      </c>
      <c r="F58" s="133">
        <v>25</v>
      </c>
      <c r="G58" s="28">
        <f t="shared" si="0"/>
        <v>92725</v>
      </c>
      <c r="H58" s="435"/>
    </row>
    <row r="59" spans="1:8" s="9" customFormat="1" ht="33" customHeight="1" x14ac:dyDescent="0.25">
      <c r="A59" s="67" t="s">
        <v>1504</v>
      </c>
      <c r="B59" s="41" t="s">
        <v>73</v>
      </c>
      <c r="C59" s="2" t="s">
        <v>1556</v>
      </c>
      <c r="D59" s="22" t="s">
        <v>8</v>
      </c>
      <c r="E59" s="84">
        <v>4404</v>
      </c>
      <c r="F59" s="133">
        <v>15.26</v>
      </c>
      <c r="G59" s="28">
        <f t="shared" si="0"/>
        <v>67205.039999999994</v>
      </c>
      <c r="H59" s="435"/>
    </row>
    <row r="60" spans="1:8" s="9" customFormat="1" ht="33" customHeight="1" x14ac:dyDescent="0.25">
      <c r="A60" s="67" t="s">
        <v>1504</v>
      </c>
      <c r="B60" s="41" t="s">
        <v>74</v>
      </c>
      <c r="C60" s="2" t="s">
        <v>1506</v>
      </c>
      <c r="D60" s="22" t="s">
        <v>9</v>
      </c>
      <c r="E60" s="84">
        <v>224</v>
      </c>
      <c r="F60" s="133">
        <v>74.47</v>
      </c>
      <c r="G60" s="28">
        <f t="shared" si="0"/>
        <v>16681.28</v>
      </c>
      <c r="H60" s="435"/>
    </row>
    <row r="61" spans="1:8" s="9" customFormat="1" ht="33" customHeight="1" x14ac:dyDescent="0.25">
      <c r="A61" s="67" t="s">
        <v>1504</v>
      </c>
      <c r="B61" s="41" t="s">
        <v>75</v>
      </c>
      <c r="C61" s="2" t="s">
        <v>1636</v>
      </c>
      <c r="D61" s="22" t="s">
        <v>8</v>
      </c>
      <c r="E61" s="84">
        <v>4363</v>
      </c>
      <c r="F61" s="133">
        <v>17.760000000000002</v>
      </c>
      <c r="G61" s="28">
        <f t="shared" si="0"/>
        <v>77486.880000000005</v>
      </c>
      <c r="H61" s="435"/>
    </row>
    <row r="62" spans="1:8" s="9" customFormat="1" ht="33" customHeight="1" x14ac:dyDescent="0.25">
      <c r="A62" s="67" t="s">
        <v>1504</v>
      </c>
      <c r="B62" s="41" t="s">
        <v>76</v>
      </c>
      <c r="C62" s="2" t="s">
        <v>313</v>
      </c>
      <c r="D62" s="22" t="s">
        <v>10</v>
      </c>
      <c r="E62" s="84">
        <v>620</v>
      </c>
      <c r="F62" s="133">
        <v>0.95</v>
      </c>
      <c r="G62" s="28">
        <f t="shared" si="0"/>
        <v>589</v>
      </c>
      <c r="H62" s="435"/>
    </row>
    <row r="63" spans="1:8" s="9" customFormat="1" ht="33" customHeight="1" x14ac:dyDescent="0.25">
      <c r="A63" s="67" t="s">
        <v>1504</v>
      </c>
      <c r="B63" s="41" t="s">
        <v>77</v>
      </c>
      <c r="C63" s="2" t="s">
        <v>1509</v>
      </c>
      <c r="D63" s="22" t="s">
        <v>8</v>
      </c>
      <c r="E63" s="84">
        <v>4340</v>
      </c>
      <c r="F63" s="133">
        <v>0.38</v>
      </c>
      <c r="G63" s="28">
        <f t="shared" si="0"/>
        <v>1649.2</v>
      </c>
      <c r="H63" s="435"/>
    </row>
    <row r="64" spans="1:8" s="9" customFormat="1" ht="33" customHeight="1" x14ac:dyDescent="0.25">
      <c r="A64" s="67" t="s">
        <v>1504</v>
      </c>
      <c r="B64" s="41" t="s">
        <v>122</v>
      </c>
      <c r="C64" s="2" t="s">
        <v>1638</v>
      </c>
      <c r="D64" s="22" t="s">
        <v>8</v>
      </c>
      <c r="E64" s="84">
        <v>4328</v>
      </c>
      <c r="F64" s="133">
        <v>9.1</v>
      </c>
      <c r="G64" s="28">
        <f t="shared" si="0"/>
        <v>39384.800000000003</v>
      </c>
      <c r="H64" s="435"/>
    </row>
    <row r="65" spans="1:9" s="9" customFormat="1" ht="33" customHeight="1" x14ac:dyDescent="0.25">
      <c r="A65" s="67" t="s">
        <v>1504</v>
      </c>
      <c r="B65" s="41" t="s">
        <v>123</v>
      </c>
      <c r="C65" s="2" t="s">
        <v>1511</v>
      </c>
      <c r="D65" s="22" t="s">
        <v>10</v>
      </c>
      <c r="E65" s="84">
        <v>620</v>
      </c>
      <c r="F65" s="133">
        <v>0.42</v>
      </c>
      <c r="G65" s="28">
        <f t="shared" si="0"/>
        <v>260.39999999999998</v>
      </c>
      <c r="H65" s="435"/>
    </row>
    <row r="66" spans="1:9" s="9" customFormat="1" ht="33" customHeight="1" x14ac:dyDescent="0.25">
      <c r="A66" s="67" t="s">
        <v>1504</v>
      </c>
      <c r="B66" s="41" t="s">
        <v>124</v>
      </c>
      <c r="C66" s="2" t="s">
        <v>304</v>
      </c>
      <c r="D66" s="22" t="s">
        <v>8</v>
      </c>
      <c r="E66" s="84">
        <v>4319</v>
      </c>
      <c r="F66" s="133">
        <v>0.22</v>
      </c>
      <c r="G66" s="28">
        <f t="shared" si="0"/>
        <v>950.18</v>
      </c>
      <c r="H66" s="435"/>
    </row>
    <row r="67" spans="1:9" s="9" customFormat="1" ht="33" customHeight="1" x14ac:dyDescent="0.25">
      <c r="A67" s="67" t="s">
        <v>1504</v>
      </c>
      <c r="B67" s="41" t="s">
        <v>125</v>
      </c>
      <c r="C67" s="2" t="s">
        <v>305</v>
      </c>
      <c r="D67" s="22" t="s">
        <v>10</v>
      </c>
      <c r="E67" s="84">
        <v>204</v>
      </c>
      <c r="F67" s="133">
        <v>1.25</v>
      </c>
      <c r="G67" s="28">
        <f t="shared" si="0"/>
        <v>255</v>
      </c>
      <c r="H67" s="435"/>
    </row>
    <row r="68" spans="1:9" s="9" customFormat="1" ht="30.75" thickBot="1" x14ac:dyDescent="0.3">
      <c r="A68" s="56" t="s">
        <v>1504</v>
      </c>
      <c r="B68" s="57" t="s">
        <v>126</v>
      </c>
      <c r="C68" s="50" t="s">
        <v>1640</v>
      </c>
      <c r="D68" s="51" t="s">
        <v>8</v>
      </c>
      <c r="E68" s="85">
        <v>1116</v>
      </c>
      <c r="F68" s="87">
        <v>7.02</v>
      </c>
      <c r="G68" s="99">
        <f>ROUND((E68*F68),2)</f>
        <v>7834.32</v>
      </c>
      <c r="H68" s="440"/>
    </row>
    <row r="69" spans="1:9" s="9" customFormat="1" ht="45" x14ac:dyDescent="0.25">
      <c r="A69" s="43" t="s">
        <v>1673</v>
      </c>
      <c r="B69" s="108" t="s">
        <v>216</v>
      </c>
      <c r="C69" s="2" t="s">
        <v>1636</v>
      </c>
      <c r="D69" s="22" t="s">
        <v>8</v>
      </c>
      <c r="E69" s="84">
        <v>67</v>
      </c>
      <c r="F69" s="133">
        <v>20.84</v>
      </c>
      <c r="G69" s="59">
        <f t="shared" si="0"/>
        <v>1396.28</v>
      </c>
      <c r="H69" s="225"/>
      <c r="I69" s="73"/>
    </row>
    <row r="70" spans="1:9" s="9" customFormat="1" ht="45.75" thickBot="1" x14ac:dyDescent="0.3">
      <c r="A70" s="43" t="s">
        <v>1673</v>
      </c>
      <c r="B70" s="108" t="s">
        <v>217</v>
      </c>
      <c r="C70" s="2" t="s">
        <v>1670</v>
      </c>
      <c r="D70" s="22" t="s">
        <v>8</v>
      </c>
      <c r="E70" s="84">
        <v>67</v>
      </c>
      <c r="F70" s="133">
        <v>12.19</v>
      </c>
      <c r="G70" s="28">
        <f t="shared" si="0"/>
        <v>816.73</v>
      </c>
      <c r="H70" s="240"/>
      <c r="I70" s="73"/>
    </row>
    <row r="71" spans="1:9" s="9" customFormat="1" ht="45.75" thickBot="1" x14ac:dyDescent="0.3">
      <c r="A71" s="56" t="s">
        <v>1673</v>
      </c>
      <c r="B71" s="199" t="s">
        <v>218</v>
      </c>
      <c r="C71" s="86" t="s">
        <v>1639</v>
      </c>
      <c r="D71" s="88" t="s">
        <v>8</v>
      </c>
      <c r="E71" s="230">
        <v>19</v>
      </c>
      <c r="F71" s="134">
        <v>5.95</v>
      </c>
      <c r="G71" s="99">
        <f>ROUND((E71*F71),2)</f>
        <v>113.05</v>
      </c>
      <c r="H71" s="36" t="s">
        <v>78</v>
      </c>
      <c r="I71" s="72">
        <f>ROUND(SUM(G45:G71),2)</f>
        <v>337330.86</v>
      </c>
    </row>
    <row r="72" spans="1:9" s="9" customFormat="1" ht="33" customHeight="1" x14ac:dyDescent="0.25">
      <c r="A72" s="221" t="s">
        <v>1514</v>
      </c>
      <c r="B72" s="123" t="s">
        <v>28</v>
      </c>
      <c r="C72" s="63" t="s">
        <v>1550</v>
      </c>
      <c r="D72" s="64" t="s">
        <v>8</v>
      </c>
      <c r="E72" s="83">
        <v>680</v>
      </c>
      <c r="F72" s="135">
        <v>0</v>
      </c>
      <c r="G72" s="59">
        <f t="shared" si="0"/>
        <v>0</v>
      </c>
      <c r="H72" s="436" t="s">
        <v>318</v>
      </c>
      <c r="I72" s="138"/>
    </row>
    <row r="73" spans="1:9" s="9" customFormat="1" ht="33" customHeight="1" x14ac:dyDescent="0.25">
      <c r="A73" s="97" t="s">
        <v>1514</v>
      </c>
      <c r="B73" s="108" t="s">
        <v>29</v>
      </c>
      <c r="C73" s="2" t="s">
        <v>1674</v>
      </c>
      <c r="D73" s="22" t="s">
        <v>9</v>
      </c>
      <c r="E73" s="84">
        <v>328</v>
      </c>
      <c r="F73" s="133">
        <v>0</v>
      </c>
      <c r="G73" s="28">
        <f t="shared" si="0"/>
        <v>0</v>
      </c>
      <c r="H73" s="437"/>
      <c r="I73" s="138"/>
    </row>
    <row r="74" spans="1:9" s="9" customFormat="1" ht="33" customHeight="1" x14ac:dyDescent="0.25">
      <c r="A74" s="97" t="s">
        <v>1514</v>
      </c>
      <c r="B74" s="108" t="s">
        <v>30</v>
      </c>
      <c r="C74" s="2" t="s">
        <v>1552</v>
      </c>
      <c r="D74" s="22" t="s">
        <v>8</v>
      </c>
      <c r="E74" s="84">
        <v>489</v>
      </c>
      <c r="F74" s="133">
        <v>0</v>
      </c>
      <c r="G74" s="28">
        <f t="shared" si="0"/>
        <v>0</v>
      </c>
      <c r="H74" s="437"/>
      <c r="I74" s="138"/>
    </row>
    <row r="75" spans="1:9" s="9" customFormat="1" ht="33" customHeight="1" x14ac:dyDescent="0.25">
      <c r="A75" s="97" t="s">
        <v>1514</v>
      </c>
      <c r="B75" s="108" t="s">
        <v>31</v>
      </c>
      <c r="C75" s="2" t="s">
        <v>1506</v>
      </c>
      <c r="D75" s="22" t="s">
        <v>9</v>
      </c>
      <c r="E75" s="84">
        <v>11</v>
      </c>
      <c r="F75" s="133">
        <v>0</v>
      </c>
      <c r="G75" s="28">
        <f t="shared" si="0"/>
        <v>0</v>
      </c>
      <c r="H75" s="437"/>
      <c r="I75" s="138"/>
    </row>
    <row r="76" spans="1:9" s="9" customFormat="1" ht="33" customHeight="1" x14ac:dyDescent="0.25">
      <c r="A76" s="97" t="s">
        <v>1514</v>
      </c>
      <c r="B76" s="108" t="s">
        <v>32</v>
      </c>
      <c r="C76" s="2" t="s">
        <v>1636</v>
      </c>
      <c r="D76" s="22" t="s">
        <v>8</v>
      </c>
      <c r="E76" s="84">
        <v>507</v>
      </c>
      <c r="F76" s="133">
        <v>0</v>
      </c>
      <c r="G76" s="28">
        <f t="shared" si="0"/>
        <v>0</v>
      </c>
      <c r="H76" s="437"/>
      <c r="I76" s="138"/>
    </row>
    <row r="77" spans="1:9" s="9" customFormat="1" ht="33" customHeight="1" x14ac:dyDescent="0.25">
      <c r="A77" s="97" t="s">
        <v>1514</v>
      </c>
      <c r="B77" s="108" t="s">
        <v>33</v>
      </c>
      <c r="C77" s="2" t="s">
        <v>313</v>
      </c>
      <c r="D77" s="22" t="s">
        <v>10</v>
      </c>
      <c r="E77" s="84">
        <v>93.2</v>
      </c>
      <c r="F77" s="133">
        <v>0</v>
      </c>
      <c r="G77" s="28">
        <f t="shared" si="0"/>
        <v>0</v>
      </c>
      <c r="H77" s="437"/>
      <c r="I77" s="138"/>
    </row>
    <row r="78" spans="1:9" s="9" customFormat="1" ht="33" customHeight="1" x14ac:dyDescent="0.25">
      <c r="A78" s="97" t="s">
        <v>1514</v>
      </c>
      <c r="B78" s="108" t="s">
        <v>47</v>
      </c>
      <c r="C78" s="2" t="s">
        <v>1509</v>
      </c>
      <c r="D78" s="22" t="s">
        <v>8</v>
      </c>
      <c r="E78" s="84">
        <v>492</v>
      </c>
      <c r="F78" s="133">
        <v>0</v>
      </c>
      <c r="G78" s="28">
        <f t="shared" si="0"/>
        <v>0</v>
      </c>
      <c r="H78" s="437"/>
      <c r="I78" s="138"/>
    </row>
    <row r="79" spans="1:9" s="9" customFormat="1" ht="33" customHeight="1" x14ac:dyDescent="0.25">
      <c r="A79" s="97" t="s">
        <v>1514</v>
      </c>
      <c r="B79" s="108" t="s">
        <v>48</v>
      </c>
      <c r="C79" s="2" t="s">
        <v>1638</v>
      </c>
      <c r="D79" s="22" t="s">
        <v>8</v>
      </c>
      <c r="E79" s="84">
        <v>492</v>
      </c>
      <c r="F79" s="133">
        <v>0</v>
      </c>
      <c r="G79" s="28">
        <f t="shared" si="0"/>
        <v>0</v>
      </c>
      <c r="H79" s="437"/>
      <c r="I79" s="138"/>
    </row>
    <row r="80" spans="1:9" s="9" customFormat="1" ht="33" customHeight="1" x14ac:dyDescent="0.25">
      <c r="A80" s="97" t="s">
        <v>1514</v>
      </c>
      <c r="B80" s="108" t="s">
        <v>58</v>
      </c>
      <c r="C80" s="2" t="s">
        <v>1511</v>
      </c>
      <c r="D80" s="22" t="s">
        <v>10</v>
      </c>
      <c r="E80" s="84">
        <v>93.2</v>
      </c>
      <c r="F80" s="133">
        <v>0</v>
      </c>
      <c r="G80" s="28">
        <f t="shared" si="0"/>
        <v>0</v>
      </c>
      <c r="H80" s="437"/>
      <c r="I80" s="138"/>
    </row>
    <row r="81" spans="1:10" s="9" customFormat="1" ht="33" customHeight="1" x14ac:dyDescent="0.25">
      <c r="A81" s="97" t="s">
        <v>1514</v>
      </c>
      <c r="B81" s="108" t="s">
        <v>64</v>
      </c>
      <c r="C81" s="2" t="s">
        <v>304</v>
      </c>
      <c r="D81" s="22" t="s">
        <v>8</v>
      </c>
      <c r="E81" s="84">
        <v>483</v>
      </c>
      <c r="F81" s="133">
        <v>0</v>
      </c>
      <c r="G81" s="28">
        <f t="shared" si="0"/>
        <v>0</v>
      </c>
      <c r="H81" s="437"/>
      <c r="I81" s="138"/>
    </row>
    <row r="82" spans="1:10" s="9" customFormat="1" ht="33" customHeight="1" thickBot="1" x14ac:dyDescent="0.3">
      <c r="A82" s="98" t="s">
        <v>1514</v>
      </c>
      <c r="B82" s="74" t="s">
        <v>65</v>
      </c>
      <c r="C82" s="50" t="s">
        <v>1640</v>
      </c>
      <c r="D82" s="51" t="s">
        <v>8</v>
      </c>
      <c r="E82" s="85">
        <v>92</v>
      </c>
      <c r="F82" s="87">
        <v>0</v>
      </c>
      <c r="G82" s="53">
        <f t="shared" si="0"/>
        <v>0</v>
      </c>
      <c r="H82" s="437"/>
      <c r="I82" s="138"/>
    </row>
    <row r="83" spans="1:10" s="9" customFormat="1" ht="30" x14ac:dyDescent="0.25">
      <c r="A83" s="221" t="s">
        <v>1515</v>
      </c>
      <c r="B83" s="123" t="s">
        <v>28</v>
      </c>
      <c r="C83" s="63" t="s">
        <v>1550</v>
      </c>
      <c r="D83" s="64" t="s">
        <v>8</v>
      </c>
      <c r="E83" s="83">
        <v>680</v>
      </c>
      <c r="F83" s="135">
        <v>4.3899999999999997</v>
      </c>
      <c r="G83" s="59">
        <f t="shared" si="0"/>
        <v>2985.2</v>
      </c>
      <c r="H83" s="437"/>
      <c r="I83" s="138"/>
    </row>
    <row r="84" spans="1:10" s="9" customFormat="1" ht="30" x14ac:dyDescent="0.25">
      <c r="A84" s="97" t="s">
        <v>1515</v>
      </c>
      <c r="B84" s="108" t="s">
        <v>29</v>
      </c>
      <c r="C84" s="2" t="s">
        <v>1675</v>
      </c>
      <c r="D84" s="22" t="s">
        <v>9</v>
      </c>
      <c r="E84" s="84">
        <v>378</v>
      </c>
      <c r="F84" s="133">
        <v>25</v>
      </c>
      <c r="G84" s="28">
        <f t="shared" si="0"/>
        <v>9450</v>
      </c>
      <c r="H84" s="437"/>
      <c r="I84" s="138"/>
    </row>
    <row r="85" spans="1:10" s="9" customFormat="1" ht="30" x14ac:dyDescent="0.25">
      <c r="A85" s="97" t="s">
        <v>1515</v>
      </c>
      <c r="B85" s="108" t="s">
        <v>30</v>
      </c>
      <c r="C85" s="2" t="s">
        <v>1556</v>
      </c>
      <c r="D85" s="22" t="s">
        <v>8</v>
      </c>
      <c r="E85" s="84">
        <v>489</v>
      </c>
      <c r="F85" s="133">
        <v>15.26</v>
      </c>
      <c r="G85" s="28">
        <f t="shared" si="0"/>
        <v>7462.14</v>
      </c>
      <c r="H85" s="437"/>
      <c r="I85" s="138"/>
    </row>
    <row r="86" spans="1:10" ht="44.25" customHeight="1" x14ac:dyDescent="0.25">
      <c r="A86" s="97" t="s">
        <v>1515</v>
      </c>
      <c r="B86" s="108" t="s">
        <v>31</v>
      </c>
      <c r="C86" s="2" t="s">
        <v>1506</v>
      </c>
      <c r="D86" s="22" t="s">
        <v>9</v>
      </c>
      <c r="E86" s="84">
        <v>9</v>
      </c>
      <c r="F86" s="133">
        <v>74.47</v>
      </c>
      <c r="G86" s="28">
        <f t="shared" si="0"/>
        <v>670.23</v>
      </c>
      <c r="H86" s="437"/>
      <c r="I86" s="138"/>
    </row>
    <row r="87" spans="1:10" ht="30" x14ac:dyDescent="0.25">
      <c r="A87" s="97" t="s">
        <v>1515</v>
      </c>
      <c r="B87" s="108" t="s">
        <v>32</v>
      </c>
      <c r="C87" s="2" t="s">
        <v>1636</v>
      </c>
      <c r="D87" s="22" t="s">
        <v>8</v>
      </c>
      <c r="E87" s="84">
        <v>507</v>
      </c>
      <c r="F87" s="133">
        <v>18.170000000000002</v>
      </c>
      <c r="G87" s="28">
        <f t="shared" si="0"/>
        <v>9212.19</v>
      </c>
      <c r="H87" s="437"/>
      <c r="I87" s="138"/>
    </row>
    <row r="88" spans="1:10" ht="30" x14ac:dyDescent="0.25">
      <c r="A88" s="97" t="s">
        <v>1515</v>
      </c>
      <c r="B88" s="108" t="s">
        <v>33</v>
      </c>
      <c r="C88" s="2" t="s">
        <v>313</v>
      </c>
      <c r="D88" s="22" t="s">
        <v>10</v>
      </c>
      <c r="E88" s="84">
        <v>93.2</v>
      </c>
      <c r="F88" s="133">
        <v>0.95</v>
      </c>
      <c r="G88" s="28">
        <f t="shared" si="0"/>
        <v>88.54</v>
      </c>
      <c r="H88" s="437"/>
      <c r="I88" s="138"/>
    </row>
    <row r="89" spans="1:10" ht="30" x14ac:dyDescent="0.25">
      <c r="A89" s="97" t="s">
        <v>1515</v>
      </c>
      <c r="B89" s="108" t="s">
        <v>47</v>
      </c>
      <c r="C89" s="2" t="s">
        <v>1509</v>
      </c>
      <c r="D89" s="22" t="s">
        <v>8</v>
      </c>
      <c r="E89" s="84">
        <v>492</v>
      </c>
      <c r="F89" s="133">
        <v>0.38</v>
      </c>
      <c r="G89" s="28">
        <f t="shared" si="0"/>
        <v>186.96</v>
      </c>
      <c r="H89" s="437"/>
      <c r="I89" s="138"/>
    </row>
    <row r="90" spans="1:10" ht="30" x14ac:dyDescent="0.25">
      <c r="A90" s="97" t="s">
        <v>1515</v>
      </c>
      <c r="B90" s="108" t="s">
        <v>48</v>
      </c>
      <c r="C90" s="2" t="s">
        <v>1638</v>
      </c>
      <c r="D90" s="22" t="s">
        <v>8</v>
      </c>
      <c r="E90" s="84">
        <v>492</v>
      </c>
      <c r="F90" s="133">
        <v>9.26</v>
      </c>
      <c r="G90" s="28">
        <f t="shared" si="0"/>
        <v>4555.92</v>
      </c>
      <c r="H90" s="437"/>
      <c r="I90" s="138"/>
    </row>
    <row r="91" spans="1:10" s="68" customFormat="1" ht="30" x14ac:dyDescent="0.25">
      <c r="A91" s="97" t="s">
        <v>1515</v>
      </c>
      <c r="B91" s="108" t="s">
        <v>58</v>
      </c>
      <c r="C91" s="2" t="s">
        <v>1511</v>
      </c>
      <c r="D91" s="22" t="s">
        <v>10</v>
      </c>
      <c r="E91" s="84">
        <v>93.2</v>
      </c>
      <c r="F91" s="133">
        <v>14.44</v>
      </c>
      <c r="G91" s="28">
        <f t="shared" si="0"/>
        <v>1345.81</v>
      </c>
      <c r="H91" s="437"/>
      <c r="I91" s="138"/>
      <c r="J91" s="8"/>
    </row>
    <row r="92" spans="1:10" s="68" customFormat="1" ht="30.75" thickBot="1" x14ac:dyDescent="0.3">
      <c r="A92" s="97" t="s">
        <v>1515</v>
      </c>
      <c r="B92" s="108" t="s">
        <v>64</v>
      </c>
      <c r="C92" s="2" t="s">
        <v>304</v>
      </c>
      <c r="D92" s="22" t="s">
        <v>8</v>
      </c>
      <c r="E92" s="84">
        <v>483</v>
      </c>
      <c r="F92" s="133">
        <v>0.22</v>
      </c>
      <c r="G92" s="28">
        <f t="shared" si="0"/>
        <v>106.26</v>
      </c>
      <c r="H92" s="437"/>
      <c r="I92" s="138"/>
      <c r="J92" s="8"/>
    </row>
    <row r="93" spans="1:10" ht="30.75" thickBot="1" x14ac:dyDescent="0.3">
      <c r="A93" s="98" t="s">
        <v>1515</v>
      </c>
      <c r="B93" s="74" t="s">
        <v>65</v>
      </c>
      <c r="C93" s="50" t="s">
        <v>1640</v>
      </c>
      <c r="D93" s="51" t="s">
        <v>8</v>
      </c>
      <c r="E93" s="85">
        <v>92</v>
      </c>
      <c r="F93" s="87">
        <v>7.02</v>
      </c>
      <c r="G93" s="53">
        <f t="shared" si="0"/>
        <v>645.84</v>
      </c>
      <c r="H93" s="36" t="s">
        <v>42</v>
      </c>
      <c r="I93" s="72">
        <f>ROUND(SUM(G72:G93),2)</f>
        <v>36709.089999999997</v>
      </c>
    </row>
    <row r="94" spans="1:10" ht="45" x14ac:dyDescent="0.25">
      <c r="A94" s="42" t="s">
        <v>757</v>
      </c>
      <c r="B94" s="202" t="s">
        <v>11</v>
      </c>
      <c r="C94" s="24" t="s">
        <v>1516</v>
      </c>
      <c r="D94" s="25" t="s">
        <v>9</v>
      </c>
      <c r="E94" s="182">
        <v>460</v>
      </c>
      <c r="F94" s="136">
        <v>5.51</v>
      </c>
      <c r="G94" s="27">
        <f t="shared" si="0"/>
        <v>2534.6</v>
      </c>
      <c r="H94" s="9"/>
      <c r="I94" s="9"/>
    </row>
    <row r="95" spans="1:10" x14ac:dyDescent="0.25">
      <c r="A95" s="67" t="s">
        <v>757</v>
      </c>
      <c r="B95" s="22" t="s">
        <v>83</v>
      </c>
      <c r="C95" s="2" t="s">
        <v>346</v>
      </c>
      <c r="D95" s="64" t="s">
        <v>8</v>
      </c>
      <c r="E95" s="84">
        <v>572</v>
      </c>
      <c r="F95" s="77">
        <v>0.2</v>
      </c>
      <c r="G95" s="28">
        <f t="shared" si="0"/>
        <v>114.4</v>
      </c>
      <c r="H95" s="9"/>
      <c r="I95" s="9"/>
    </row>
    <row r="96" spans="1:10" ht="75" x14ac:dyDescent="0.25">
      <c r="A96" s="67" t="s">
        <v>757</v>
      </c>
      <c r="B96" s="22" t="s">
        <v>84</v>
      </c>
      <c r="C96" s="2" t="s">
        <v>1676</v>
      </c>
      <c r="D96" s="64" t="s">
        <v>7</v>
      </c>
      <c r="E96" s="84">
        <v>1</v>
      </c>
      <c r="F96" s="77">
        <v>3162.01</v>
      </c>
      <c r="G96" s="28">
        <f t="shared" ref="G96:G105" si="2">ROUND((E96*F96),2)</f>
        <v>3162.01</v>
      </c>
      <c r="H96" s="9"/>
      <c r="I96" s="9"/>
    </row>
    <row r="97" spans="1:9" ht="75" x14ac:dyDescent="0.25">
      <c r="A97" s="67" t="s">
        <v>757</v>
      </c>
      <c r="B97" s="22" t="s">
        <v>85</v>
      </c>
      <c r="C97" s="2" t="s">
        <v>1677</v>
      </c>
      <c r="D97" s="64" t="s">
        <v>7</v>
      </c>
      <c r="E97" s="84">
        <v>1</v>
      </c>
      <c r="F97" s="77">
        <v>13648.04</v>
      </c>
      <c r="G97" s="28">
        <f t="shared" si="2"/>
        <v>13648.04</v>
      </c>
      <c r="H97" s="9"/>
      <c r="I97" s="9"/>
    </row>
    <row r="98" spans="1:9" x14ac:dyDescent="0.25">
      <c r="A98" s="67" t="s">
        <v>757</v>
      </c>
      <c r="B98" s="22" t="s">
        <v>86</v>
      </c>
      <c r="C98" s="2" t="s">
        <v>1523</v>
      </c>
      <c r="D98" s="64" t="s">
        <v>18</v>
      </c>
      <c r="E98" s="83">
        <v>6</v>
      </c>
      <c r="F98" s="77">
        <v>76.33</v>
      </c>
      <c r="G98" s="28">
        <f t="shared" si="2"/>
        <v>457.98</v>
      </c>
      <c r="H98" s="9"/>
      <c r="I98" s="9"/>
    </row>
    <row r="99" spans="1:9" x14ac:dyDescent="0.25">
      <c r="A99" s="67" t="s">
        <v>757</v>
      </c>
      <c r="B99" s="22" t="s">
        <v>87</v>
      </c>
      <c r="C99" s="2" t="s">
        <v>1344</v>
      </c>
      <c r="D99" s="64" t="s">
        <v>10</v>
      </c>
      <c r="E99" s="83">
        <v>58</v>
      </c>
      <c r="F99" s="77">
        <v>0.42</v>
      </c>
      <c r="G99" s="28">
        <f t="shared" si="2"/>
        <v>24.36</v>
      </c>
      <c r="H99" s="9"/>
      <c r="I99" s="9"/>
    </row>
    <row r="100" spans="1:9" ht="30" x14ac:dyDescent="0.25">
      <c r="A100" s="67" t="s">
        <v>757</v>
      </c>
      <c r="B100" s="22" t="s">
        <v>88</v>
      </c>
      <c r="C100" s="2" t="s">
        <v>1345</v>
      </c>
      <c r="D100" s="64" t="s">
        <v>8</v>
      </c>
      <c r="E100" s="83">
        <v>347</v>
      </c>
      <c r="F100" s="77">
        <v>15.62</v>
      </c>
      <c r="G100" s="28">
        <f t="shared" si="2"/>
        <v>5420.14</v>
      </c>
      <c r="H100" s="9"/>
      <c r="I100" s="9"/>
    </row>
    <row r="101" spans="1:9" ht="30" x14ac:dyDescent="0.25">
      <c r="A101" s="67" t="s">
        <v>757</v>
      </c>
      <c r="B101" s="22" t="s">
        <v>89</v>
      </c>
      <c r="C101" s="2" t="s">
        <v>1678</v>
      </c>
      <c r="D101" s="64" t="s">
        <v>8</v>
      </c>
      <c r="E101" s="83">
        <v>11</v>
      </c>
      <c r="F101" s="77">
        <v>20.84</v>
      </c>
      <c r="G101" s="28">
        <f t="shared" si="2"/>
        <v>229.24</v>
      </c>
      <c r="H101" s="9"/>
      <c r="I101" s="9"/>
    </row>
    <row r="102" spans="1:9" ht="30" x14ac:dyDescent="0.25">
      <c r="A102" s="67" t="s">
        <v>757</v>
      </c>
      <c r="B102" s="22" t="s">
        <v>90</v>
      </c>
      <c r="C102" s="2" t="s">
        <v>1679</v>
      </c>
      <c r="D102" s="64" t="s">
        <v>8</v>
      </c>
      <c r="E102" s="83">
        <v>11</v>
      </c>
      <c r="F102" s="77">
        <v>0.38</v>
      </c>
      <c r="G102" s="28">
        <f t="shared" si="2"/>
        <v>4.18</v>
      </c>
      <c r="H102" s="9"/>
      <c r="I102" s="9"/>
    </row>
    <row r="103" spans="1:9" ht="30" x14ac:dyDescent="0.25">
      <c r="A103" s="67" t="s">
        <v>757</v>
      </c>
      <c r="B103" s="22" t="s">
        <v>91</v>
      </c>
      <c r="C103" s="2" t="s">
        <v>1680</v>
      </c>
      <c r="D103" s="64" t="s">
        <v>8</v>
      </c>
      <c r="E103" s="83">
        <v>11</v>
      </c>
      <c r="F103" s="77">
        <v>12.19</v>
      </c>
      <c r="G103" s="28">
        <f t="shared" si="2"/>
        <v>134.09</v>
      </c>
      <c r="H103" s="9"/>
      <c r="I103" s="9"/>
    </row>
    <row r="104" spans="1:9" ht="30" x14ac:dyDescent="0.25">
      <c r="A104" s="67" t="s">
        <v>757</v>
      </c>
      <c r="B104" s="22" t="s">
        <v>92</v>
      </c>
      <c r="C104" s="2" t="s">
        <v>344</v>
      </c>
      <c r="D104" s="64" t="s">
        <v>8</v>
      </c>
      <c r="E104" s="83">
        <v>98</v>
      </c>
      <c r="F104" s="21">
        <v>0.87</v>
      </c>
      <c r="G104" s="28">
        <f t="shared" si="2"/>
        <v>85.26</v>
      </c>
      <c r="H104" s="71"/>
      <c r="I104" s="71"/>
    </row>
    <row r="105" spans="1:9" ht="15.75" thickBot="1" x14ac:dyDescent="0.3">
      <c r="A105" s="67" t="s">
        <v>757</v>
      </c>
      <c r="B105" s="22" t="s">
        <v>93</v>
      </c>
      <c r="C105" s="2" t="s">
        <v>345</v>
      </c>
      <c r="D105" s="64" t="s">
        <v>8</v>
      </c>
      <c r="E105" s="83">
        <v>19</v>
      </c>
      <c r="F105" s="21">
        <v>3.7</v>
      </c>
      <c r="G105" s="28">
        <f t="shared" si="2"/>
        <v>70.3</v>
      </c>
      <c r="H105" s="71"/>
      <c r="I105" s="71"/>
    </row>
    <row r="106" spans="1:9" ht="30.75" thickBot="1" x14ac:dyDescent="0.3">
      <c r="A106" s="56" t="s">
        <v>757</v>
      </c>
      <c r="B106" s="51" t="s">
        <v>156</v>
      </c>
      <c r="C106" s="50" t="s">
        <v>1527</v>
      </c>
      <c r="D106" s="51" t="s">
        <v>8</v>
      </c>
      <c r="E106" s="85">
        <v>18</v>
      </c>
      <c r="F106" s="60">
        <v>7.22</v>
      </c>
      <c r="G106" s="53">
        <f>ROUND((E106*F106),2)</f>
        <v>129.96</v>
      </c>
      <c r="H106" s="169" t="s">
        <v>59</v>
      </c>
      <c r="I106" s="72">
        <f>ROUND(SUM(G94:G106),2)</f>
        <v>26014.560000000001</v>
      </c>
    </row>
    <row r="107" spans="1:9" ht="30" x14ac:dyDescent="0.25">
      <c r="A107" s="42" t="s">
        <v>1618</v>
      </c>
      <c r="B107" s="25" t="s">
        <v>63</v>
      </c>
      <c r="C107" s="24" t="s">
        <v>321</v>
      </c>
      <c r="D107" s="25" t="s">
        <v>18</v>
      </c>
      <c r="E107" s="46">
        <v>9</v>
      </c>
      <c r="F107" s="136">
        <v>151.41</v>
      </c>
      <c r="G107" s="27">
        <f t="shared" ref="G107:G114" si="3">ROUND((E107*F107),2)</f>
        <v>1362.69</v>
      </c>
      <c r="H107" s="9"/>
      <c r="I107" s="9"/>
    </row>
    <row r="108" spans="1:9" ht="30" x14ac:dyDescent="0.25">
      <c r="A108" s="43" t="s">
        <v>1618</v>
      </c>
      <c r="B108" s="22" t="s">
        <v>180</v>
      </c>
      <c r="C108" s="2" t="s">
        <v>1622</v>
      </c>
      <c r="D108" s="22" t="s">
        <v>18</v>
      </c>
      <c r="E108" s="19">
        <v>8</v>
      </c>
      <c r="F108" s="77">
        <v>354.32</v>
      </c>
      <c r="G108" s="28">
        <f t="shared" si="3"/>
        <v>2834.56</v>
      </c>
      <c r="H108" s="9"/>
      <c r="I108" s="9"/>
    </row>
    <row r="109" spans="1:9" ht="30" x14ac:dyDescent="0.25">
      <c r="A109" s="43" t="s">
        <v>1618</v>
      </c>
      <c r="B109" s="22" t="s">
        <v>181</v>
      </c>
      <c r="C109" s="2" t="s">
        <v>1433</v>
      </c>
      <c r="D109" s="22" t="s">
        <v>18</v>
      </c>
      <c r="E109" s="19">
        <v>19</v>
      </c>
      <c r="F109" s="77">
        <v>91.98</v>
      </c>
      <c r="G109" s="28">
        <f t="shared" si="3"/>
        <v>1747.62</v>
      </c>
      <c r="H109" s="9"/>
      <c r="I109" s="9"/>
    </row>
    <row r="110" spans="1:9" ht="30.75" thickBot="1" x14ac:dyDescent="0.3">
      <c r="A110" s="56" t="s">
        <v>1618</v>
      </c>
      <c r="B110" s="51" t="s">
        <v>182</v>
      </c>
      <c r="C110" s="50" t="s">
        <v>354</v>
      </c>
      <c r="D110" s="51" t="s">
        <v>18</v>
      </c>
      <c r="E110" s="52">
        <v>8</v>
      </c>
      <c r="F110" s="139">
        <v>242.87</v>
      </c>
      <c r="G110" s="53">
        <f t="shared" si="3"/>
        <v>1942.96</v>
      </c>
      <c r="H110" s="9"/>
      <c r="I110" s="9"/>
    </row>
    <row r="111" spans="1:9" ht="45" x14ac:dyDescent="0.25">
      <c r="A111" s="101" t="s">
        <v>1619</v>
      </c>
      <c r="B111" s="64" t="s">
        <v>183</v>
      </c>
      <c r="C111" s="63" t="s">
        <v>371</v>
      </c>
      <c r="D111" s="64" t="s">
        <v>10</v>
      </c>
      <c r="E111" s="65">
        <v>112</v>
      </c>
      <c r="F111" s="76">
        <v>55</v>
      </c>
      <c r="G111" s="59">
        <f t="shared" si="3"/>
        <v>6160</v>
      </c>
      <c r="H111" s="9"/>
      <c r="I111" s="9"/>
    </row>
    <row r="112" spans="1:9" ht="45.75" thickBot="1" x14ac:dyDescent="0.3">
      <c r="A112" s="98" t="s">
        <v>1619</v>
      </c>
      <c r="B112" s="51" t="s">
        <v>207</v>
      </c>
      <c r="C112" s="63" t="s">
        <v>1681</v>
      </c>
      <c r="D112" s="64" t="s">
        <v>18</v>
      </c>
      <c r="E112" s="65">
        <v>4</v>
      </c>
      <c r="F112" s="76">
        <v>457.11</v>
      </c>
      <c r="G112" s="59">
        <f t="shared" si="3"/>
        <v>1828.44</v>
      </c>
      <c r="H112" s="9"/>
      <c r="I112" s="9"/>
    </row>
    <row r="113" spans="1:9" ht="30.75" thickBot="1" x14ac:dyDescent="0.3">
      <c r="A113" s="125" t="s">
        <v>1620</v>
      </c>
      <c r="B113" s="61" t="s">
        <v>208</v>
      </c>
      <c r="C113" s="173" t="s">
        <v>331</v>
      </c>
      <c r="D113" s="61" t="s">
        <v>18</v>
      </c>
      <c r="E113" s="174">
        <v>43</v>
      </c>
      <c r="F113" s="145">
        <v>24.21</v>
      </c>
      <c r="G113" s="35">
        <f t="shared" si="3"/>
        <v>1041.03</v>
      </c>
      <c r="H113" s="9"/>
      <c r="I113" s="9"/>
    </row>
    <row r="114" spans="1:9" ht="30.75" thickBot="1" x14ac:dyDescent="0.3">
      <c r="A114" s="98" t="s">
        <v>1621</v>
      </c>
      <c r="B114" s="51" t="s">
        <v>209</v>
      </c>
      <c r="C114" s="86" t="s">
        <v>333</v>
      </c>
      <c r="D114" s="51" t="s">
        <v>8</v>
      </c>
      <c r="E114" s="92">
        <v>139</v>
      </c>
      <c r="F114" s="151">
        <v>17</v>
      </c>
      <c r="G114" s="90">
        <f t="shared" si="3"/>
        <v>2363</v>
      </c>
      <c r="H114" s="36" t="s">
        <v>43</v>
      </c>
      <c r="I114" s="70">
        <f>ROUND(SUM(G107:G114),2)</f>
        <v>19280.3</v>
      </c>
    </row>
    <row r="115" spans="1:9" ht="43.5" thickBot="1" x14ac:dyDescent="0.3">
      <c r="A115" s="146"/>
      <c r="B115" s="147"/>
      <c r="C115" s="146"/>
      <c r="D115" s="147"/>
      <c r="E115" s="4"/>
      <c r="F115" s="54" t="s">
        <v>1263</v>
      </c>
      <c r="G115" s="55">
        <f>SUM(G5:G114)</f>
        <v>639449.74</v>
      </c>
      <c r="H115" s="143"/>
      <c r="I115" s="138"/>
    </row>
  </sheetData>
  <sheetProtection algorithmName="SHA-512" hashValue="cfoMoU9vQQu+Xzesq7jTz9BL1c3rKlBKO5feyGzIXv/x/fwUPqF254SEiqSQfYQ+hKqJs1Hb+xzLmGuDt/yhEw==" saltValue="xxXupMYTs9vUE7vwwPo7Rg==" spinCount="100000" sheet="1" objects="1" scenarios="1"/>
  <mergeCells count="4">
    <mergeCell ref="A1:G1"/>
    <mergeCell ref="A3:G3"/>
    <mergeCell ref="H72:H92"/>
    <mergeCell ref="H45:H68"/>
  </mergeCells>
  <phoneticPr fontId="10" type="noConversion"/>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C5AF5-A362-41BD-867C-2BCE1A85F1AB}">
  <dimension ref="A1:J135"/>
  <sheetViews>
    <sheetView topLeftCell="A121" zoomScale="80" zoomScaleNormal="80" workbookViewId="0">
      <selection activeCell="J13" sqref="J13"/>
    </sheetView>
  </sheetViews>
  <sheetFormatPr defaultColWidth="9.140625" defaultRowHeight="15" x14ac:dyDescent="0.25"/>
  <cols>
    <col min="1" max="1" width="39.7109375" style="23" customWidth="1"/>
    <col min="2" max="2" width="10.5703125" style="10" customWidth="1"/>
    <col min="3" max="3" width="71.7109375" style="11" customWidth="1"/>
    <col min="4" max="4" width="9.140625" style="10"/>
    <col min="5" max="5" width="16.28515625" style="129" customWidth="1"/>
    <col min="6" max="6" width="20.7109375" style="17" customWidth="1"/>
    <col min="7" max="7" width="14.7109375" style="129" customWidth="1"/>
    <col min="8" max="8" width="21.5703125" style="68" customWidth="1"/>
    <col min="9" max="9" width="20.7109375" style="68" customWidth="1"/>
    <col min="10" max="16384" width="9.140625" style="8"/>
  </cols>
  <sheetData>
    <row r="1" spans="1:9" ht="39.950000000000003" customHeight="1" x14ac:dyDescent="0.25">
      <c r="A1" s="427" t="s">
        <v>3728</v>
      </c>
      <c r="B1" s="427"/>
      <c r="C1" s="427"/>
      <c r="D1" s="427"/>
      <c r="E1" s="427"/>
      <c r="F1" s="427"/>
      <c r="G1" s="427"/>
    </row>
    <row r="2" spans="1:9" ht="21.75" customHeight="1" thickBot="1" x14ac:dyDescent="0.3">
      <c r="A2" s="1"/>
      <c r="B2" s="1"/>
      <c r="C2" s="1"/>
      <c r="D2" s="1"/>
      <c r="E2" s="233"/>
      <c r="F2" s="1"/>
      <c r="G2" s="127"/>
    </row>
    <row r="3" spans="1:9" x14ac:dyDescent="0.25">
      <c r="A3" s="428" t="s">
        <v>1075</v>
      </c>
      <c r="B3" s="429"/>
      <c r="C3" s="429"/>
      <c r="D3" s="429"/>
      <c r="E3" s="429"/>
      <c r="F3" s="429"/>
      <c r="G3" s="430"/>
    </row>
    <row r="4" spans="1:9" ht="45.6" customHeight="1" thickBot="1" x14ac:dyDescent="0.3">
      <c r="A4" s="29" t="s">
        <v>38</v>
      </c>
      <c r="B4" s="44" t="s">
        <v>0</v>
      </c>
      <c r="C4" s="30" t="s">
        <v>1</v>
      </c>
      <c r="D4" s="30" t="s">
        <v>2</v>
      </c>
      <c r="E4" s="234" t="s">
        <v>3</v>
      </c>
      <c r="F4" s="32" t="s">
        <v>4</v>
      </c>
      <c r="G4" s="69" t="s">
        <v>5</v>
      </c>
      <c r="H4" s="142"/>
      <c r="I4" s="142"/>
    </row>
    <row r="5" spans="1:9" ht="33" customHeight="1" thickBot="1" x14ac:dyDescent="0.3">
      <c r="A5" s="56" t="s">
        <v>6</v>
      </c>
      <c r="B5" s="57" t="s">
        <v>12</v>
      </c>
      <c r="C5" s="50" t="s">
        <v>756</v>
      </c>
      <c r="D5" s="51" t="s">
        <v>128</v>
      </c>
      <c r="E5" s="52">
        <v>4.4669999999999996</v>
      </c>
      <c r="F5" s="66">
        <v>790.22</v>
      </c>
      <c r="G5" s="53">
        <f t="shared" ref="G5:G106" si="0">ROUND((E5*F5),2)</f>
        <v>3529.91</v>
      </c>
      <c r="H5" s="36" t="s">
        <v>39</v>
      </c>
      <c r="I5" s="70">
        <f>ROUND(SUM(G5:G5),2)</f>
        <v>3529.91</v>
      </c>
    </row>
    <row r="6" spans="1:9" s="9" customFormat="1" ht="32.25" customHeight="1" x14ac:dyDescent="0.25">
      <c r="A6" s="42" t="s">
        <v>45</v>
      </c>
      <c r="B6" s="179" t="s">
        <v>19</v>
      </c>
      <c r="C6" s="180" t="s">
        <v>359</v>
      </c>
      <c r="D6" s="181" t="s">
        <v>9</v>
      </c>
      <c r="E6" s="182">
        <v>46747</v>
      </c>
      <c r="F6" s="183">
        <v>0.7</v>
      </c>
      <c r="G6" s="27">
        <f t="shared" si="0"/>
        <v>32722.9</v>
      </c>
    </row>
    <row r="7" spans="1:9" s="9" customFormat="1" ht="30" x14ac:dyDescent="0.25">
      <c r="A7" s="43" t="s">
        <v>45</v>
      </c>
      <c r="B7" s="91" t="s">
        <v>20</v>
      </c>
      <c r="C7" s="103" t="s">
        <v>358</v>
      </c>
      <c r="D7" s="48" t="s">
        <v>9</v>
      </c>
      <c r="E7" s="84">
        <v>5185</v>
      </c>
      <c r="F7" s="95">
        <v>0.94</v>
      </c>
      <c r="G7" s="28">
        <f t="shared" si="0"/>
        <v>4873.8999999999996</v>
      </c>
    </row>
    <row r="8" spans="1:9" s="9" customFormat="1" ht="33" customHeight="1" x14ac:dyDescent="0.25">
      <c r="A8" s="43" t="s">
        <v>45</v>
      </c>
      <c r="B8" s="91" t="s">
        <v>21</v>
      </c>
      <c r="C8" s="103" t="s">
        <v>356</v>
      </c>
      <c r="D8" s="48" t="s">
        <v>9</v>
      </c>
      <c r="E8" s="84">
        <v>41562</v>
      </c>
      <c r="F8" s="95">
        <v>2.5</v>
      </c>
      <c r="G8" s="28">
        <f t="shared" si="0"/>
        <v>103905</v>
      </c>
    </row>
    <row r="9" spans="1:9" s="9" customFormat="1" ht="33" customHeight="1" x14ac:dyDescent="0.25">
      <c r="A9" s="43" t="s">
        <v>45</v>
      </c>
      <c r="B9" s="91" t="s">
        <v>22</v>
      </c>
      <c r="C9" s="103" t="s">
        <v>275</v>
      </c>
      <c r="D9" s="48" t="s">
        <v>9</v>
      </c>
      <c r="E9" s="84">
        <v>11851</v>
      </c>
      <c r="F9" s="95">
        <v>5.51</v>
      </c>
      <c r="G9" s="28">
        <f t="shared" si="0"/>
        <v>65299.01</v>
      </c>
    </row>
    <row r="10" spans="1:9" s="9" customFormat="1" ht="33" customHeight="1" x14ac:dyDescent="0.25">
      <c r="A10" s="43" t="s">
        <v>45</v>
      </c>
      <c r="B10" s="91" t="s">
        <v>23</v>
      </c>
      <c r="C10" s="103" t="s">
        <v>1374</v>
      </c>
      <c r="D10" s="48" t="s">
        <v>9</v>
      </c>
      <c r="E10" s="84">
        <v>24747</v>
      </c>
      <c r="F10" s="95">
        <v>0.94</v>
      </c>
      <c r="G10" s="28">
        <f t="shared" si="0"/>
        <v>23262.18</v>
      </c>
    </row>
    <row r="11" spans="1:9" s="9" customFormat="1" ht="45" x14ac:dyDescent="0.25">
      <c r="A11" s="43" t="s">
        <v>45</v>
      </c>
      <c r="B11" s="91" t="s">
        <v>24</v>
      </c>
      <c r="C11" s="103" t="s">
        <v>276</v>
      </c>
      <c r="D11" s="48" t="s">
        <v>9</v>
      </c>
      <c r="E11" s="84">
        <v>24747</v>
      </c>
      <c r="F11" s="95">
        <v>4.4000000000000004</v>
      </c>
      <c r="G11" s="28">
        <f t="shared" si="0"/>
        <v>108886.8</v>
      </c>
    </row>
    <row r="12" spans="1:9" s="9" customFormat="1" ht="45" x14ac:dyDescent="0.25">
      <c r="A12" s="43" t="s">
        <v>45</v>
      </c>
      <c r="B12" s="91" t="s">
        <v>25</v>
      </c>
      <c r="C12" s="103" t="s">
        <v>273</v>
      </c>
      <c r="D12" s="48" t="s">
        <v>9</v>
      </c>
      <c r="E12" s="84">
        <v>12314</v>
      </c>
      <c r="F12" s="95">
        <v>15.46</v>
      </c>
      <c r="G12" s="28">
        <f t="shared" si="0"/>
        <v>190374.44</v>
      </c>
    </row>
    <row r="13" spans="1:9" s="9" customFormat="1" ht="32.25" customHeight="1" x14ac:dyDescent="0.25">
      <c r="A13" s="43" t="s">
        <v>45</v>
      </c>
      <c r="B13" s="91" t="s">
        <v>26</v>
      </c>
      <c r="C13" s="103" t="s">
        <v>264</v>
      </c>
      <c r="D13" s="48" t="s">
        <v>9</v>
      </c>
      <c r="E13" s="84">
        <v>368</v>
      </c>
      <c r="F13" s="95">
        <v>13.16</v>
      </c>
      <c r="G13" s="28">
        <f t="shared" si="0"/>
        <v>4842.88</v>
      </c>
    </row>
    <row r="14" spans="1:9" s="9" customFormat="1" ht="32.25" customHeight="1" x14ac:dyDescent="0.25">
      <c r="A14" s="43" t="s">
        <v>45</v>
      </c>
      <c r="B14" s="91" t="s">
        <v>27</v>
      </c>
      <c r="C14" s="103" t="s">
        <v>265</v>
      </c>
      <c r="D14" s="48" t="s">
        <v>8</v>
      </c>
      <c r="E14" s="84">
        <v>51919</v>
      </c>
      <c r="F14" s="95">
        <v>0.1</v>
      </c>
      <c r="G14" s="28">
        <f t="shared" si="0"/>
        <v>5191.8999999999996</v>
      </c>
    </row>
    <row r="15" spans="1:9" s="9" customFormat="1" ht="32.25" customHeight="1" x14ac:dyDescent="0.25">
      <c r="A15" s="43" t="s">
        <v>45</v>
      </c>
      <c r="B15" s="91" t="s">
        <v>68</v>
      </c>
      <c r="C15" s="103" t="s">
        <v>1486</v>
      </c>
      <c r="D15" s="48" t="s">
        <v>9</v>
      </c>
      <c r="E15" s="84">
        <v>15576</v>
      </c>
      <c r="F15" s="95">
        <v>1.28</v>
      </c>
      <c r="G15" s="28">
        <f t="shared" si="0"/>
        <v>19937.28</v>
      </c>
    </row>
    <row r="16" spans="1:9" s="9" customFormat="1" ht="32.25" customHeight="1" x14ac:dyDescent="0.25">
      <c r="A16" s="43" t="s">
        <v>45</v>
      </c>
      <c r="B16" s="91" t="s">
        <v>69</v>
      </c>
      <c r="C16" s="103" t="s">
        <v>267</v>
      </c>
      <c r="D16" s="48" t="s">
        <v>8</v>
      </c>
      <c r="E16" s="84">
        <v>28225</v>
      </c>
      <c r="F16" s="95">
        <v>0.2</v>
      </c>
      <c r="G16" s="28">
        <f t="shared" si="0"/>
        <v>5645</v>
      </c>
    </row>
    <row r="17" spans="1:7" s="9" customFormat="1" ht="32.25" customHeight="1" x14ac:dyDescent="0.25">
      <c r="A17" s="43" t="s">
        <v>45</v>
      </c>
      <c r="B17" s="91" t="s">
        <v>70</v>
      </c>
      <c r="C17" s="103" t="s">
        <v>477</v>
      </c>
      <c r="D17" s="48" t="s">
        <v>8</v>
      </c>
      <c r="E17" s="84">
        <v>8547</v>
      </c>
      <c r="F17" s="95">
        <v>0.24</v>
      </c>
      <c r="G17" s="28">
        <f t="shared" si="0"/>
        <v>2051.2800000000002</v>
      </c>
    </row>
    <row r="18" spans="1:7" s="9" customFormat="1" ht="32.25" customHeight="1" x14ac:dyDescent="0.25">
      <c r="A18" s="43" t="s">
        <v>45</v>
      </c>
      <c r="B18" s="108" t="s">
        <v>127</v>
      </c>
      <c r="C18" s="103" t="s">
        <v>278</v>
      </c>
      <c r="D18" s="48" t="s">
        <v>8</v>
      </c>
      <c r="E18" s="84">
        <v>8934</v>
      </c>
      <c r="F18" s="95">
        <v>0.1</v>
      </c>
      <c r="G18" s="28">
        <f t="shared" si="0"/>
        <v>893.4</v>
      </c>
    </row>
    <row r="19" spans="1:7" s="9" customFormat="1" ht="32.25" customHeight="1" x14ac:dyDescent="0.25">
      <c r="A19" s="43" t="s">
        <v>45</v>
      </c>
      <c r="B19" s="108" t="s">
        <v>165</v>
      </c>
      <c r="C19" s="103" t="s">
        <v>268</v>
      </c>
      <c r="D19" s="48" t="s">
        <v>8</v>
      </c>
      <c r="E19" s="84">
        <v>2227</v>
      </c>
      <c r="F19" s="149">
        <v>0.21</v>
      </c>
      <c r="G19" s="28">
        <f t="shared" si="0"/>
        <v>467.67</v>
      </c>
    </row>
    <row r="20" spans="1:7" s="9" customFormat="1" ht="32.25" customHeight="1" x14ac:dyDescent="0.25">
      <c r="A20" s="43" t="s">
        <v>45</v>
      </c>
      <c r="B20" s="108" t="s">
        <v>166</v>
      </c>
      <c r="C20" s="103" t="s">
        <v>269</v>
      </c>
      <c r="D20" s="48" t="s">
        <v>8</v>
      </c>
      <c r="E20" s="84">
        <v>4793</v>
      </c>
      <c r="F20" s="149">
        <v>0.24</v>
      </c>
      <c r="G20" s="28">
        <f t="shared" si="0"/>
        <v>1150.32</v>
      </c>
    </row>
    <row r="21" spans="1:7" s="9" customFormat="1" ht="45" x14ac:dyDescent="0.25">
      <c r="A21" s="43" t="s">
        <v>45</v>
      </c>
      <c r="B21" s="108" t="s">
        <v>167</v>
      </c>
      <c r="C21" s="103" t="s">
        <v>1487</v>
      </c>
      <c r="D21" s="48" t="s">
        <v>9</v>
      </c>
      <c r="E21" s="84">
        <v>5185</v>
      </c>
      <c r="F21" s="149">
        <v>4.4000000000000004</v>
      </c>
      <c r="G21" s="28">
        <f t="shared" si="0"/>
        <v>22814</v>
      </c>
    </row>
    <row r="22" spans="1:7" s="9" customFormat="1" ht="33" customHeight="1" x14ac:dyDescent="0.25">
      <c r="A22" s="43" t="s">
        <v>45</v>
      </c>
      <c r="B22" s="108" t="s">
        <v>168</v>
      </c>
      <c r="C22" s="103" t="s">
        <v>340</v>
      </c>
      <c r="D22" s="48" t="s">
        <v>8</v>
      </c>
      <c r="E22" s="84">
        <v>47058</v>
      </c>
      <c r="F22" s="149">
        <v>1.49</v>
      </c>
      <c r="G22" s="28">
        <f t="shared" si="0"/>
        <v>70116.42</v>
      </c>
    </row>
    <row r="23" spans="1:7" s="9" customFormat="1" ht="33" customHeight="1" x14ac:dyDescent="0.25">
      <c r="A23" s="43" t="s">
        <v>45</v>
      </c>
      <c r="B23" s="108" t="s">
        <v>169</v>
      </c>
      <c r="C23" s="103" t="s">
        <v>709</v>
      </c>
      <c r="D23" s="48" t="s">
        <v>8</v>
      </c>
      <c r="E23" s="84">
        <v>4793</v>
      </c>
      <c r="F23" s="149">
        <v>1.44</v>
      </c>
      <c r="G23" s="28">
        <f t="shared" si="0"/>
        <v>6901.92</v>
      </c>
    </row>
    <row r="24" spans="1:7" s="9" customFormat="1" x14ac:dyDescent="0.25">
      <c r="A24" s="43" t="s">
        <v>45</v>
      </c>
      <c r="B24" s="108" t="s">
        <v>170</v>
      </c>
      <c r="C24" s="103" t="s">
        <v>271</v>
      </c>
      <c r="D24" s="48" t="s">
        <v>8</v>
      </c>
      <c r="E24" s="84">
        <v>754</v>
      </c>
      <c r="F24" s="149">
        <v>7.91</v>
      </c>
      <c r="G24" s="28">
        <f t="shared" si="0"/>
        <v>5964.14</v>
      </c>
    </row>
    <row r="25" spans="1:7" s="9" customFormat="1" ht="33" customHeight="1" x14ac:dyDescent="0.25">
      <c r="A25" s="43" t="s">
        <v>45</v>
      </c>
      <c r="B25" s="108" t="s">
        <v>171</v>
      </c>
      <c r="C25" s="103" t="s">
        <v>272</v>
      </c>
      <c r="D25" s="48" t="s">
        <v>8</v>
      </c>
      <c r="E25" s="84">
        <v>121</v>
      </c>
      <c r="F25" s="149">
        <v>7.81</v>
      </c>
      <c r="G25" s="28">
        <f t="shared" si="0"/>
        <v>945.01</v>
      </c>
    </row>
    <row r="26" spans="1:7" s="9" customFormat="1" ht="33" customHeight="1" x14ac:dyDescent="0.25">
      <c r="A26" s="43" t="s">
        <v>45</v>
      </c>
      <c r="B26" s="108" t="s">
        <v>172</v>
      </c>
      <c r="C26" s="103" t="s">
        <v>1376</v>
      </c>
      <c r="D26" s="48" t="s">
        <v>10</v>
      </c>
      <c r="E26" s="84">
        <v>30</v>
      </c>
      <c r="F26" s="149">
        <v>218.22</v>
      </c>
      <c r="G26" s="28">
        <f t="shared" si="0"/>
        <v>6546.6</v>
      </c>
    </row>
    <row r="27" spans="1:7" s="9" customFormat="1" ht="33" customHeight="1" thickBot="1" x14ac:dyDescent="0.3">
      <c r="A27" s="56" t="s">
        <v>45</v>
      </c>
      <c r="B27" s="74" t="s">
        <v>173</v>
      </c>
      <c r="C27" s="104" t="s">
        <v>362</v>
      </c>
      <c r="D27" s="51" t="s">
        <v>8</v>
      </c>
      <c r="E27" s="85">
        <v>7179</v>
      </c>
      <c r="F27" s="150">
        <v>4.49</v>
      </c>
      <c r="G27" s="53">
        <f t="shared" si="0"/>
        <v>32233.71</v>
      </c>
    </row>
    <row r="28" spans="1:7" s="9" customFormat="1" ht="33" customHeight="1" x14ac:dyDescent="0.25">
      <c r="A28" s="67" t="s">
        <v>1488</v>
      </c>
      <c r="B28" s="222" t="s">
        <v>174</v>
      </c>
      <c r="C28" s="223" t="s">
        <v>336</v>
      </c>
      <c r="D28" s="79" t="s">
        <v>9</v>
      </c>
      <c r="E28" s="175">
        <v>8</v>
      </c>
      <c r="F28" s="224">
        <v>30.95</v>
      </c>
      <c r="G28" s="59">
        <f t="shared" si="0"/>
        <v>247.6</v>
      </c>
    </row>
    <row r="29" spans="1:7" s="9" customFormat="1" ht="33" customHeight="1" x14ac:dyDescent="0.25">
      <c r="A29" s="43" t="s">
        <v>1488</v>
      </c>
      <c r="B29" s="168" t="s">
        <v>175</v>
      </c>
      <c r="C29" s="106" t="s">
        <v>1682</v>
      </c>
      <c r="D29" s="48" t="s">
        <v>10</v>
      </c>
      <c r="E29" s="107">
        <v>31.4</v>
      </c>
      <c r="F29" s="152">
        <v>217.64</v>
      </c>
      <c r="G29" s="28">
        <f t="shared" si="0"/>
        <v>6833.9</v>
      </c>
    </row>
    <row r="30" spans="1:7" s="9" customFormat="1" ht="60" x14ac:dyDescent="0.25">
      <c r="A30" s="43" t="s">
        <v>1488</v>
      </c>
      <c r="B30" s="168" t="s">
        <v>176</v>
      </c>
      <c r="C30" s="106" t="s">
        <v>1683</v>
      </c>
      <c r="D30" s="48" t="s">
        <v>7</v>
      </c>
      <c r="E30" s="107">
        <v>1</v>
      </c>
      <c r="F30" s="152">
        <v>3208.4</v>
      </c>
      <c r="G30" s="28">
        <f t="shared" si="0"/>
        <v>3208.4</v>
      </c>
    </row>
    <row r="31" spans="1:7" s="9" customFormat="1" ht="33" customHeight="1" x14ac:dyDescent="0.25">
      <c r="A31" s="43" t="s">
        <v>1488</v>
      </c>
      <c r="B31" s="168" t="s">
        <v>177</v>
      </c>
      <c r="C31" s="106" t="s">
        <v>1495</v>
      </c>
      <c r="D31" s="48" t="s">
        <v>9</v>
      </c>
      <c r="E31" s="107">
        <v>63</v>
      </c>
      <c r="F31" s="152">
        <v>5.51</v>
      </c>
      <c r="G31" s="28">
        <f t="shared" si="0"/>
        <v>347.13</v>
      </c>
    </row>
    <row r="32" spans="1:7" s="9" customFormat="1" ht="33" customHeight="1" thickBot="1" x14ac:dyDescent="0.3">
      <c r="A32" s="43" t="s">
        <v>1488</v>
      </c>
      <c r="B32" s="168" t="s">
        <v>178</v>
      </c>
      <c r="C32" s="106" t="s">
        <v>1684</v>
      </c>
      <c r="D32" s="48" t="s">
        <v>18</v>
      </c>
      <c r="E32" s="107">
        <v>2</v>
      </c>
      <c r="F32" s="152">
        <v>414.78</v>
      </c>
      <c r="G32" s="28">
        <f t="shared" si="0"/>
        <v>829.56</v>
      </c>
    </row>
    <row r="33" spans="1:9" s="9" customFormat="1" ht="30.75" thickBot="1" x14ac:dyDescent="0.3">
      <c r="A33" s="167" t="s">
        <v>1488</v>
      </c>
      <c r="B33" s="168" t="s">
        <v>179</v>
      </c>
      <c r="C33" s="106" t="s">
        <v>1494</v>
      </c>
      <c r="D33" s="48" t="s">
        <v>8</v>
      </c>
      <c r="E33" s="107">
        <v>10.8</v>
      </c>
      <c r="F33" s="152">
        <v>9.0500000000000007</v>
      </c>
      <c r="G33" s="112">
        <f t="shared" si="0"/>
        <v>97.74</v>
      </c>
      <c r="H33" s="36" t="s">
        <v>40</v>
      </c>
      <c r="I33" s="70">
        <f>ROUND(SUM(G6:G33),2)</f>
        <v>726590.09</v>
      </c>
    </row>
    <row r="34" spans="1:9" s="9" customFormat="1" ht="30" x14ac:dyDescent="0.25">
      <c r="A34" s="42" t="s">
        <v>1503</v>
      </c>
      <c r="B34" s="25" t="s">
        <v>34</v>
      </c>
      <c r="C34" s="238" t="s">
        <v>1685</v>
      </c>
      <c r="D34" s="25" t="s">
        <v>10</v>
      </c>
      <c r="E34" s="46">
        <v>75.5</v>
      </c>
      <c r="F34" s="136">
        <v>261.45</v>
      </c>
      <c r="G34" s="27">
        <f t="shared" si="0"/>
        <v>19739.48</v>
      </c>
      <c r="H34" s="153"/>
      <c r="I34" s="138"/>
    </row>
    <row r="35" spans="1:9" s="9" customFormat="1" ht="45" x14ac:dyDescent="0.25">
      <c r="A35" s="43" t="s">
        <v>1503</v>
      </c>
      <c r="B35" s="22" t="s">
        <v>35</v>
      </c>
      <c r="C35" s="2" t="s">
        <v>353</v>
      </c>
      <c r="D35" s="22" t="s">
        <v>9</v>
      </c>
      <c r="E35" s="19">
        <v>407</v>
      </c>
      <c r="F35" s="77">
        <v>2.35</v>
      </c>
      <c r="G35" s="28">
        <f t="shared" si="0"/>
        <v>956.45</v>
      </c>
      <c r="H35" s="153"/>
      <c r="I35" s="138"/>
    </row>
    <row r="36" spans="1:9" s="9" customFormat="1" ht="33" customHeight="1" x14ac:dyDescent="0.25">
      <c r="A36" s="43" t="s">
        <v>1503</v>
      </c>
      <c r="B36" s="22" t="s">
        <v>36</v>
      </c>
      <c r="C36" s="2" t="s">
        <v>289</v>
      </c>
      <c r="D36" s="22" t="s">
        <v>8</v>
      </c>
      <c r="E36" s="19">
        <v>126.5</v>
      </c>
      <c r="F36" s="77">
        <v>0.54</v>
      </c>
      <c r="G36" s="28">
        <f t="shared" si="0"/>
        <v>68.31</v>
      </c>
      <c r="H36" s="153"/>
      <c r="I36" s="138"/>
    </row>
    <row r="37" spans="1:9" s="9" customFormat="1" ht="33" customHeight="1" x14ac:dyDescent="0.25">
      <c r="A37" s="43" t="s">
        <v>1503</v>
      </c>
      <c r="B37" s="22" t="s">
        <v>37</v>
      </c>
      <c r="C37" s="2" t="s">
        <v>290</v>
      </c>
      <c r="D37" s="22" t="s">
        <v>9</v>
      </c>
      <c r="E37" s="19">
        <v>66.900000000000006</v>
      </c>
      <c r="F37" s="77">
        <v>34.880000000000003</v>
      </c>
      <c r="G37" s="28">
        <f t="shared" si="0"/>
        <v>2333.4699999999998</v>
      </c>
      <c r="H37" s="153"/>
      <c r="I37" s="138"/>
    </row>
    <row r="38" spans="1:9" s="9" customFormat="1" ht="33" customHeight="1" x14ac:dyDescent="0.25">
      <c r="A38" s="43" t="s">
        <v>1503</v>
      </c>
      <c r="B38" s="22" t="s">
        <v>82</v>
      </c>
      <c r="C38" s="2" t="s">
        <v>291</v>
      </c>
      <c r="D38" s="22" t="s">
        <v>8</v>
      </c>
      <c r="E38" s="19">
        <v>763.7</v>
      </c>
      <c r="F38" s="77">
        <v>1.26</v>
      </c>
      <c r="G38" s="28">
        <f t="shared" si="0"/>
        <v>962.26</v>
      </c>
      <c r="H38" s="153"/>
      <c r="I38" s="138"/>
    </row>
    <row r="39" spans="1:9" s="9" customFormat="1" ht="33" customHeight="1" x14ac:dyDescent="0.25">
      <c r="A39" s="43" t="s">
        <v>1503</v>
      </c>
      <c r="B39" s="22" t="s">
        <v>105</v>
      </c>
      <c r="C39" s="2" t="s">
        <v>277</v>
      </c>
      <c r="D39" s="22" t="s">
        <v>8</v>
      </c>
      <c r="E39" s="19">
        <v>59.2</v>
      </c>
      <c r="F39" s="77">
        <v>8.6199999999999992</v>
      </c>
      <c r="G39" s="28">
        <f t="shared" si="0"/>
        <v>510.3</v>
      </c>
      <c r="H39" s="153"/>
      <c r="I39" s="138"/>
    </row>
    <row r="40" spans="1:9" s="9" customFormat="1" ht="33" customHeight="1" x14ac:dyDescent="0.25">
      <c r="A40" s="43" t="s">
        <v>1503</v>
      </c>
      <c r="B40" s="22" t="s">
        <v>106</v>
      </c>
      <c r="C40" s="2" t="s">
        <v>363</v>
      </c>
      <c r="D40" s="22" t="s">
        <v>8</v>
      </c>
      <c r="E40" s="19">
        <v>286.2</v>
      </c>
      <c r="F40" s="77">
        <v>87.46</v>
      </c>
      <c r="G40" s="28">
        <f t="shared" si="0"/>
        <v>25031.05</v>
      </c>
      <c r="H40" s="153"/>
      <c r="I40" s="138"/>
    </row>
    <row r="41" spans="1:9" s="9" customFormat="1" ht="33" customHeight="1" x14ac:dyDescent="0.25">
      <c r="A41" s="43" t="s">
        <v>1503</v>
      </c>
      <c r="B41" s="22" t="s">
        <v>107</v>
      </c>
      <c r="C41" s="2" t="s">
        <v>293</v>
      </c>
      <c r="D41" s="22" t="s">
        <v>9</v>
      </c>
      <c r="E41" s="19">
        <v>5.5</v>
      </c>
      <c r="F41" s="77">
        <v>113.64</v>
      </c>
      <c r="G41" s="28">
        <f t="shared" si="0"/>
        <v>625.02</v>
      </c>
      <c r="H41" s="153"/>
      <c r="I41" s="138"/>
    </row>
    <row r="42" spans="1:9" s="9" customFormat="1" ht="33" customHeight="1" x14ac:dyDescent="0.25">
      <c r="A42" s="43" t="s">
        <v>1503</v>
      </c>
      <c r="B42" s="22" t="s">
        <v>108</v>
      </c>
      <c r="C42" s="2" t="s">
        <v>294</v>
      </c>
      <c r="D42" s="22" t="s">
        <v>18</v>
      </c>
      <c r="E42" s="19">
        <v>10</v>
      </c>
      <c r="F42" s="77">
        <v>448.41</v>
      </c>
      <c r="G42" s="28">
        <f t="shared" si="0"/>
        <v>4484.1000000000004</v>
      </c>
      <c r="H42" s="153"/>
      <c r="I42" s="138"/>
    </row>
    <row r="43" spans="1:9" s="9" customFormat="1" ht="33" customHeight="1" x14ac:dyDescent="0.25">
      <c r="A43" s="43" t="s">
        <v>1503</v>
      </c>
      <c r="B43" s="22" t="s">
        <v>109</v>
      </c>
      <c r="C43" s="2" t="s">
        <v>295</v>
      </c>
      <c r="D43" s="22" t="s">
        <v>8</v>
      </c>
      <c r="E43" s="19">
        <v>21.4</v>
      </c>
      <c r="F43" s="77">
        <v>1.26</v>
      </c>
      <c r="G43" s="28">
        <f t="shared" si="0"/>
        <v>26.96</v>
      </c>
      <c r="H43" s="153"/>
      <c r="I43" s="138"/>
    </row>
    <row r="44" spans="1:9" s="9" customFormat="1" ht="33" customHeight="1" x14ac:dyDescent="0.25">
      <c r="A44" s="43" t="s">
        <v>1503</v>
      </c>
      <c r="B44" s="22" t="s">
        <v>110</v>
      </c>
      <c r="C44" s="2" t="s">
        <v>296</v>
      </c>
      <c r="D44" s="22" t="s">
        <v>9</v>
      </c>
      <c r="E44" s="19">
        <v>160.9</v>
      </c>
      <c r="F44" s="77">
        <v>25.42</v>
      </c>
      <c r="G44" s="28">
        <f t="shared" si="0"/>
        <v>4090.08</v>
      </c>
      <c r="H44" s="153"/>
      <c r="I44" s="138"/>
    </row>
    <row r="45" spans="1:9" s="9" customFormat="1" ht="45.75" thickBot="1" x14ac:dyDescent="0.3">
      <c r="A45" s="43" t="s">
        <v>1503</v>
      </c>
      <c r="B45" s="22" t="s">
        <v>111</v>
      </c>
      <c r="C45" s="2" t="s">
        <v>352</v>
      </c>
      <c r="D45" s="22" t="s">
        <v>9</v>
      </c>
      <c r="E45" s="19">
        <v>179.1</v>
      </c>
      <c r="F45" s="77">
        <v>16.87</v>
      </c>
      <c r="G45" s="28">
        <f t="shared" ref="G45:G56" si="1">ROUND((E45*F45),2)</f>
        <v>3021.42</v>
      </c>
      <c r="H45" s="153"/>
      <c r="I45" s="138"/>
    </row>
    <row r="46" spans="1:9" s="9" customFormat="1" ht="30" x14ac:dyDescent="0.25">
      <c r="A46" s="42" t="s">
        <v>1503</v>
      </c>
      <c r="B46" s="25" t="s">
        <v>112</v>
      </c>
      <c r="C46" s="238" t="s">
        <v>364</v>
      </c>
      <c r="D46" s="25" t="s">
        <v>10</v>
      </c>
      <c r="E46" s="46">
        <v>16.5</v>
      </c>
      <c r="F46" s="136">
        <v>320.36</v>
      </c>
      <c r="G46" s="27">
        <f t="shared" si="1"/>
        <v>5285.94</v>
      </c>
      <c r="H46" s="153"/>
      <c r="I46" s="138"/>
    </row>
    <row r="47" spans="1:9" s="9" customFormat="1" ht="45" x14ac:dyDescent="0.25">
      <c r="A47" s="43" t="s">
        <v>1503</v>
      </c>
      <c r="B47" s="22" t="s">
        <v>113</v>
      </c>
      <c r="C47" s="2" t="s">
        <v>353</v>
      </c>
      <c r="D47" s="22" t="s">
        <v>9</v>
      </c>
      <c r="E47" s="19">
        <v>71.7</v>
      </c>
      <c r="F47" s="77">
        <v>2.35</v>
      </c>
      <c r="G47" s="28">
        <f t="shared" si="1"/>
        <v>168.5</v>
      </c>
      <c r="H47" s="153"/>
      <c r="I47" s="138"/>
    </row>
    <row r="48" spans="1:9" s="9" customFormat="1" ht="30" x14ac:dyDescent="0.25">
      <c r="A48" s="43" t="s">
        <v>1503</v>
      </c>
      <c r="B48" s="22" t="s">
        <v>114</v>
      </c>
      <c r="C48" s="2" t="s">
        <v>289</v>
      </c>
      <c r="D48" s="22" t="s">
        <v>8</v>
      </c>
      <c r="E48" s="19">
        <v>32.299999999999997</v>
      </c>
      <c r="F48" s="77">
        <v>0.54</v>
      </c>
      <c r="G48" s="28">
        <f t="shared" si="1"/>
        <v>17.440000000000001</v>
      </c>
      <c r="H48" s="153"/>
      <c r="I48" s="138"/>
    </row>
    <row r="49" spans="1:9" s="9" customFormat="1" ht="30" x14ac:dyDescent="0.25">
      <c r="A49" s="43" t="s">
        <v>1503</v>
      </c>
      <c r="B49" s="22" t="s">
        <v>115</v>
      </c>
      <c r="C49" s="2" t="s">
        <v>290</v>
      </c>
      <c r="D49" s="22" t="s">
        <v>9</v>
      </c>
      <c r="E49" s="19">
        <v>18</v>
      </c>
      <c r="F49" s="77">
        <v>35.93</v>
      </c>
      <c r="G49" s="28">
        <f t="shared" si="1"/>
        <v>646.74</v>
      </c>
      <c r="H49" s="153"/>
      <c r="I49" s="138"/>
    </row>
    <row r="50" spans="1:9" s="9" customFormat="1" ht="30" x14ac:dyDescent="0.25">
      <c r="A50" s="43" t="s">
        <v>1503</v>
      </c>
      <c r="B50" s="22" t="s">
        <v>116</v>
      </c>
      <c r="C50" s="2" t="s">
        <v>291</v>
      </c>
      <c r="D50" s="22" t="s">
        <v>8</v>
      </c>
      <c r="E50" s="19">
        <v>191.8</v>
      </c>
      <c r="F50" s="77">
        <v>1.26</v>
      </c>
      <c r="G50" s="28">
        <f t="shared" si="1"/>
        <v>241.67</v>
      </c>
      <c r="H50" s="153"/>
      <c r="I50" s="138"/>
    </row>
    <row r="51" spans="1:9" s="9" customFormat="1" ht="30" x14ac:dyDescent="0.25">
      <c r="A51" s="43" t="s">
        <v>1503</v>
      </c>
      <c r="B51" s="22" t="s">
        <v>117</v>
      </c>
      <c r="C51" s="2" t="s">
        <v>277</v>
      </c>
      <c r="D51" s="22" t="s">
        <v>8</v>
      </c>
      <c r="E51" s="19">
        <v>15.6</v>
      </c>
      <c r="F51" s="77">
        <v>8.6199999999999992</v>
      </c>
      <c r="G51" s="28">
        <f t="shared" si="1"/>
        <v>134.47</v>
      </c>
      <c r="H51" s="153"/>
      <c r="I51" s="138"/>
    </row>
    <row r="52" spans="1:9" s="9" customFormat="1" ht="30" x14ac:dyDescent="0.25">
      <c r="A52" s="43" t="s">
        <v>1503</v>
      </c>
      <c r="B52" s="22" t="s">
        <v>118</v>
      </c>
      <c r="C52" s="2" t="s">
        <v>363</v>
      </c>
      <c r="D52" s="22" t="s">
        <v>8</v>
      </c>
      <c r="E52" s="19">
        <v>94</v>
      </c>
      <c r="F52" s="77">
        <v>87.46</v>
      </c>
      <c r="G52" s="28">
        <f t="shared" si="1"/>
        <v>8221.24</v>
      </c>
      <c r="H52" s="153"/>
      <c r="I52" s="138"/>
    </row>
    <row r="53" spans="1:9" s="9" customFormat="1" ht="30" x14ac:dyDescent="0.25">
      <c r="A53" s="43" t="s">
        <v>1503</v>
      </c>
      <c r="B53" s="22" t="s">
        <v>119</v>
      </c>
      <c r="C53" s="2" t="s">
        <v>293</v>
      </c>
      <c r="D53" s="22" t="s">
        <v>9</v>
      </c>
      <c r="E53" s="19">
        <v>1.8</v>
      </c>
      <c r="F53" s="77">
        <v>113.64</v>
      </c>
      <c r="G53" s="28">
        <f t="shared" si="1"/>
        <v>204.55</v>
      </c>
      <c r="H53" s="153"/>
      <c r="I53" s="138"/>
    </row>
    <row r="54" spans="1:9" s="9" customFormat="1" ht="33" customHeight="1" x14ac:dyDescent="0.25">
      <c r="A54" s="43" t="s">
        <v>1503</v>
      </c>
      <c r="B54" s="22" t="s">
        <v>120</v>
      </c>
      <c r="C54" s="2" t="s">
        <v>294</v>
      </c>
      <c r="D54" s="22" t="s">
        <v>18</v>
      </c>
      <c r="E54" s="19">
        <v>2</v>
      </c>
      <c r="F54" s="77">
        <v>528.66999999999996</v>
      </c>
      <c r="G54" s="28">
        <f t="shared" si="1"/>
        <v>1057.3399999999999</v>
      </c>
      <c r="H54" s="153"/>
      <c r="I54" s="138"/>
    </row>
    <row r="55" spans="1:9" s="9" customFormat="1" ht="33" customHeight="1" x14ac:dyDescent="0.25">
      <c r="A55" s="43" t="s">
        <v>1503</v>
      </c>
      <c r="B55" s="22" t="s">
        <v>121</v>
      </c>
      <c r="C55" s="2" t="s">
        <v>295</v>
      </c>
      <c r="D55" s="22" t="s">
        <v>8</v>
      </c>
      <c r="E55" s="19">
        <v>6</v>
      </c>
      <c r="F55" s="77">
        <v>1.26</v>
      </c>
      <c r="G55" s="28">
        <f t="shared" si="1"/>
        <v>7.56</v>
      </c>
      <c r="H55" s="153"/>
      <c r="I55" s="138"/>
    </row>
    <row r="56" spans="1:9" s="9" customFormat="1" ht="33" customHeight="1" thickBot="1" x14ac:dyDescent="0.3">
      <c r="A56" s="43" t="s">
        <v>1503</v>
      </c>
      <c r="B56" s="22" t="s">
        <v>198</v>
      </c>
      <c r="C56" s="2" t="s">
        <v>296</v>
      </c>
      <c r="D56" s="22" t="s">
        <v>9</v>
      </c>
      <c r="E56" s="19">
        <v>40.5</v>
      </c>
      <c r="F56" s="77">
        <v>25.42</v>
      </c>
      <c r="G56" s="28">
        <f t="shared" si="1"/>
        <v>1029.51</v>
      </c>
      <c r="H56" s="153"/>
      <c r="I56" s="138"/>
    </row>
    <row r="57" spans="1:9" s="9" customFormat="1" ht="45.75" thickBot="1" x14ac:dyDescent="0.3">
      <c r="A57" s="56" t="s">
        <v>1503</v>
      </c>
      <c r="B57" s="51" t="s">
        <v>199</v>
      </c>
      <c r="C57" s="50" t="s">
        <v>352</v>
      </c>
      <c r="D57" s="51" t="s">
        <v>9</v>
      </c>
      <c r="E57" s="52">
        <v>13.3</v>
      </c>
      <c r="F57" s="139">
        <v>16.87</v>
      </c>
      <c r="G57" s="53">
        <f t="shared" ref="G57" si="2">ROUND((E57*F57),2)</f>
        <v>224.37</v>
      </c>
      <c r="H57" s="169" t="s">
        <v>41</v>
      </c>
      <c r="I57" s="70">
        <f>ROUND(SUM(G34:G57),2)</f>
        <v>79088.23</v>
      </c>
    </row>
    <row r="58" spans="1:9" s="9" customFormat="1" ht="33" customHeight="1" x14ac:dyDescent="0.25">
      <c r="A58" s="101" t="s">
        <v>388</v>
      </c>
      <c r="B58" s="123" t="s">
        <v>71</v>
      </c>
      <c r="C58" s="63" t="s">
        <v>1550</v>
      </c>
      <c r="D58" s="64" t="s">
        <v>8</v>
      </c>
      <c r="E58" s="83">
        <v>51294</v>
      </c>
      <c r="F58" s="76">
        <v>0</v>
      </c>
      <c r="G58" s="59">
        <f t="shared" si="0"/>
        <v>0</v>
      </c>
      <c r="H58" s="434" t="s">
        <v>318</v>
      </c>
    </row>
    <row r="59" spans="1:9" s="9" customFormat="1" ht="33" customHeight="1" x14ac:dyDescent="0.25">
      <c r="A59" s="67" t="s">
        <v>388</v>
      </c>
      <c r="B59" s="108" t="s">
        <v>72</v>
      </c>
      <c r="C59" s="2" t="s">
        <v>1686</v>
      </c>
      <c r="D59" s="22" t="s">
        <v>9</v>
      </c>
      <c r="E59" s="84">
        <v>21438</v>
      </c>
      <c r="F59" s="77">
        <v>0</v>
      </c>
      <c r="G59" s="28">
        <f t="shared" si="0"/>
        <v>0</v>
      </c>
      <c r="H59" s="435"/>
    </row>
    <row r="60" spans="1:9" s="9" customFormat="1" ht="33" customHeight="1" x14ac:dyDescent="0.25">
      <c r="A60" s="67" t="s">
        <v>388</v>
      </c>
      <c r="B60" s="108" t="s">
        <v>73</v>
      </c>
      <c r="C60" s="2" t="s">
        <v>1552</v>
      </c>
      <c r="D60" s="22" t="s">
        <v>8</v>
      </c>
      <c r="E60" s="84">
        <v>31043</v>
      </c>
      <c r="F60" s="77">
        <v>0</v>
      </c>
      <c r="G60" s="28">
        <f t="shared" si="0"/>
        <v>0</v>
      </c>
      <c r="H60" s="435"/>
    </row>
    <row r="61" spans="1:9" s="9" customFormat="1" ht="33" customHeight="1" x14ac:dyDescent="0.25">
      <c r="A61" s="67" t="s">
        <v>388</v>
      </c>
      <c r="B61" s="108" t="s">
        <v>74</v>
      </c>
      <c r="C61" s="2" t="s">
        <v>1506</v>
      </c>
      <c r="D61" s="22" t="s">
        <v>9</v>
      </c>
      <c r="E61" s="84">
        <v>2457</v>
      </c>
      <c r="F61" s="77">
        <v>0</v>
      </c>
      <c r="G61" s="28">
        <f t="shared" si="0"/>
        <v>0</v>
      </c>
      <c r="H61" s="435"/>
    </row>
    <row r="62" spans="1:9" s="9" customFormat="1" ht="33" customHeight="1" x14ac:dyDescent="0.25">
      <c r="A62" s="67" t="s">
        <v>388</v>
      </c>
      <c r="B62" s="108" t="s">
        <v>75</v>
      </c>
      <c r="C62" s="2" t="s">
        <v>1636</v>
      </c>
      <c r="D62" s="22" t="s">
        <v>8</v>
      </c>
      <c r="E62" s="84">
        <v>30782</v>
      </c>
      <c r="F62" s="77">
        <v>0</v>
      </c>
      <c r="G62" s="28">
        <f t="shared" si="0"/>
        <v>0</v>
      </c>
      <c r="H62" s="435"/>
    </row>
    <row r="63" spans="1:9" s="9" customFormat="1" ht="33" customHeight="1" x14ac:dyDescent="0.25">
      <c r="A63" s="67" t="s">
        <v>388</v>
      </c>
      <c r="B63" s="108" t="s">
        <v>76</v>
      </c>
      <c r="C63" s="2" t="s">
        <v>1669</v>
      </c>
      <c r="D63" s="22" t="s">
        <v>10</v>
      </c>
      <c r="E63" s="84">
        <v>4516.7</v>
      </c>
      <c r="F63" s="77">
        <v>0</v>
      </c>
      <c r="G63" s="28">
        <f t="shared" si="0"/>
        <v>0</v>
      </c>
      <c r="H63" s="435"/>
    </row>
    <row r="64" spans="1:9" s="9" customFormat="1" ht="33" customHeight="1" x14ac:dyDescent="0.25">
      <c r="A64" s="67" t="s">
        <v>388</v>
      </c>
      <c r="B64" s="108" t="s">
        <v>77</v>
      </c>
      <c r="C64" s="2" t="s">
        <v>1509</v>
      </c>
      <c r="D64" s="22" t="s">
        <v>8</v>
      </c>
      <c r="E64" s="84">
        <v>30568</v>
      </c>
      <c r="F64" s="77">
        <v>0</v>
      </c>
      <c r="G64" s="28">
        <f t="shared" si="0"/>
        <v>0</v>
      </c>
      <c r="H64" s="435"/>
    </row>
    <row r="65" spans="1:8" s="9" customFormat="1" ht="33" customHeight="1" x14ac:dyDescent="0.25">
      <c r="A65" s="67" t="s">
        <v>388</v>
      </c>
      <c r="B65" s="108" t="s">
        <v>122</v>
      </c>
      <c r="C65" s="2" t="s">
        <v>1670</v>
      </c>
      <c r="D65" s="22" t="s">
        <v>8</v>
      </c>
      <c r="E65" s="84">
        <v>30479</v>
      </c>
      <c r="F65" s="77">
        <v>0</v>
      </c>
      <c r="G65" s="28">
        <f t="shared" si="0"/>
        <v>0</v>
      </c>
      <c r="H65" s="435"/>
    </row>
    <row r="66" spans="1:8" s="9" customFormat="1" ht="33" customHeight="1" x14ac:dyDescent="0.25">
      <c r="A66" s="67" t="s">
        <v>388</v>
      </c>
      <c r="B66" s="108" t="s">
        <v>123</v>
      </c>
      <c r="C66" s="2" t="s">
        <v>1671</v>
      </c>
      <c r="D66" s="22" t="s">
        <v>10</v>
      </c>
      <c r="E66" s="84">
        <v>4516.7</v>
      </c>
      <c r="F66" s="77">
        <v>0</v>
      </c>
      <c r="G66" s="28">
        <f t="shared" si="0"/>
        <v>0</v>
      </c>
      <c r="H66" s="435"/>
    </row>
    <row r="67" spans="1:8" s="9" customFormat="1" ht="33" customHeight="1" x14ac:dyDescent="0.25">
      <c r="A67" s="67" t="s">
        <v>388</v>
      </c>
      <c r="B67" s="108" t="s">
        <v>124</v>
      </c>
      <c r="C67" s="2" t="s">
        <v>304</v>
      </c>
      <c r="D67" s="22" t="s">
        <v>8</v>
      </c>
      <c r="E67" s="84">
        <v>30418</v>
      </c>
      <c r="F67" s="77">
        <v>0</v>
      </c>
      <c r="G67" s="28">
        <f t="shared" si="0"/>
        <v>0</v>
      </c>
      <c r="H67" s="435"/>
    </row>
    <row r="68" spans="1:8" s="9" customFormat="1" ht="33" customHeight="1" x14ac:dyDescent="0.25">
      <c r="A68" s="67" t="s">
        <v>388</v>
      </c>
      <c r="B68" s="108" t="s">
        <v>125</v>
      </c>
      <c r="C68" s="2" t="s">
        <v>305</v>
      </c>
      <c r="D68" s="22" t="s">
        <v>10</v>
      </c>
      <c r="E68" s="84">
        <v>1258</v>
      </c>
      <c r="F68" s="77">
        <v>0</v>
      </c>
      <c r="G68" s="28">
        <f t="shared" si="0"/>
        <v>0</v>
      </c>
      <c r="H68" s="435"/>
    </row>
    <row r="69" spans="1:8" s="9" customFormat="1" ht="33" customHeight="1" thickBot="1" x14ac:dyDescent="0.3">
      <c r="A69" s="56" t="s">
        <v>388</v>
      </c>
      <c r="B69" s="74" t="s">
        <v>126</v>
      </c>
      <c r="C69" s="50" t="s">
        <v>1640</v>
      </c>
      <c r="D69" s="51" t="s">
        <v>8</v>
      </c>
      <c r="E69" s="85">
        <v>9767</v>
      </c>
      <c r="F69" s="139">
        <v>0</v>
      </c>
      <c r="G69" s="53">
        <f t="shared" si="0"/>
        <v>0</v>
      </c>
      <c r="H69" s="435"/>
    </row>
    <row r="70" spans="1:8" s="9" customFormat="1" ht="33" customHeight="1" x14ac:dyDescent="0.25">
      <c r="A70" s="101" t="s">
        <v>1504</v>
      </c>
      <c r="B70" s="123" t="s">
        <v>71</v>
      </c>
      <c r="C70" s="63" t="s">
        <v>1550</v>
      </c>
      <c r="D70" s="64" t="s">
        <v>8</v>
      </c>
      <c r="E70" s="83">
        <v>51294</v>
      </c>
      <c r="F70" s="135">
        <v>4.3899999999999997</v>
      </c>
      <c r="G70" s="59">
        <f t="shared" si="0"/>
        <v>225180.66</v>
      </c>
      <c r="H70" s="435"/>
    </row>
    <row r="71" spans="1:8" s="9" customFormat="1" ht="33" customHeight="1" x14ac:dyDescent="0.25">
      <c r="A71" s="67" t="s">
        <v>1504</v>
      </c>
      <c r="B71" s="108" t="s">
        <v>72</v>
      </c>
      <c r="C71" s="2" t="s">
        <v>1687</v>
      </c>
      <c r="D71" s="22" t="s">
        <v>9</v>
      </c>
      <c r="E71" s="84">
        <v>24654</v>
      </c>
      <c r="F71" s="133">
        <v>25.06</v>
      </c>
      <c r="G71" s="28">
        <f t="shared" si="0"/>
        <v>617829.24</v>
      </c>
      <c r="H71" s="435"/>
    </row>
    <row r="72" spans="1:8" s="9" customFormat="1" ht="33" customHeight="1" x14ac:dyDescent="0.25">
      <c r="A72" s="67" t="s">
        <v>1504</v>
      </c>
      <c r="B72" s="108" t="s">
        <v>73</v>
      </c>
      <c r="C72" s="2" t="s">
        <v>1556</v>
      </c>
      <c r="D72" s="22" t="s">
        <v>8</v>
      </c>
      <c r="E72" s="84">
        <v>31043</v>
      </c>
      <c r="F72" s="133">
        <v>15.26</v>
      </c>
      <c r="G72" s="28">
        <f t="shared" si="0"/>
        <v>473716.18</v>
      </c>
      <c r="H72" s="435"/>
    </row>
    <row r="73" spans="1:8" s="9" customFormat="1" ht="33" customHeight="1" x14ac:dyDescent="0.25">
      <c r="A73" s="67" t="s">
        <v>1504</v>
      </c>
      <c r="B73" s="108" t="s">
        <v>74</v>
      </c>
      <c r="C73" s="2" t="s">
        <v>1506</v>
      </c>
      <c r="D73" s="22" t="s">
        <v>9</v>
      </c>
      <c r="E73" s="84">
        <v>1966</v>
      </c>
      <c r="F73" s="133">
        <v>74.47</v>
      </c>
      <c r="G73" s="28">
        <f t="shared" si="0"/>
        <v>146408.01999999999</v>
      </c>
      <c r="H73" s="435"/>
    </row>
    <row r="74" spans="1:8" s="9" customFormat="1" ht="33" customHeight="1" x14ac:dyDescent="0.25">
      <c r="A74" s="67" t="s">
        <v>1504</v>
      </c>
      <c r="B74" s="108" t="s">
        <v>75</v>
      </c>
      <c r="C74" s="2" t="s">
        <v>1636</v>
      </c>
      <c r="D74" s="22" t="s">
        <v>8</v>
      </c>
      <c r="E74" s="84">
        <v>30782</v>
      </c>
      <c r="F74" s="133">
        <v>17.760000000000002</v>
      </c>
      <c r="G74" s="28">
        <f t="shared" si="0"/>
        <v>546688.31999999995</v>
      </c>
      <c r="H74" s="435"/>
    </row>
    <row r="75" spans="1:8" s="9" customFormat="1" ht="33" customHeight="1" x14ac:dyDescent="0.25">
      <c r="A75" s="67" t="s">
        <v>1504</v>
      </c>
      <c r="B75" s="108" t="s">
        <v>76</v>
      </c>
      <c r="C75" s="2" t="s">
        <v>313</v>
      </c>
      <c r="D75" s="22" t="s">
        <v>10</v>
      </c>
      <c r="E75" s="84">
        <v>4516.7</v>
      </c>
      <c r="F75" s="133">
        <v>0.95</v>
      </c>
      <c r="G75" s="28">
        <f t="shared" si="0"/>
        <v>4290.87</v>
      </c>
      <c r="H75" s="435"/>
    </row>
    <row r="76" spans="1:8" s="9" customFormat="1" ht="33" customHeight="1" x14ac:dyDescent="0.25">
      <c r="A76" s="67" t="s">
        <v>1504</v>
      </c>
      <c r="B76" s="108" t="s">
        <v>77</v>
      </c>
      <c r="C76" s="2" t="s">
        <v>1509</v>
      </c>
      <c r="D76" s="22" t="s">
        <v>8</v>
      </c>
      <c r="E76" s="84">
        <v>30568</v>
      </c>
      <c r="F76" s="133">
        <v>0.38</v>
      </c>
      <c r="G76" s="28">
        <f t="shared" si="0"/>
        <v>11615.84</v>
      </c>
      <c r="H76" s="435"/>
    </row>
    <row r="77" spans="1:8" s="9" customFormat="1" ht="33" customHeight="1" x14ac:dyDescent="0.25">
      <c r="A77" s="67" t="s">
        <v>1504</v>
      </c>
      <c r="B77" s="108" t="s">
        <v>122</v>
      </c>
      <c r="C77" s="2" t="s">
        <v>1638</v>
      </c>
      <c r="D77" s="22" t="s">
        <v>8</v>
      </c>
      <c r="E77" s="84">
        <v>30479</v>
      </c>
      <c r="F77" s="133">
        <v>9.1</v>
      </c>
      <c r="G77" s="28">
        <f t="shared" si="0"/>
        <v>277358.90000000002</v>
      </c>
      <c r="H77" s="435"/>
    </row>
    <row r="78" spans="1:8" s="9" customFormat="1" ht="33" customHeight="1" x14ac:dyDescent="0.25">
      <c r="A78" s="67" t="s">
        <v>1504</v>
      </c>
      <c r="B78" s="108" t="s">
        <v>123</v>
      </c>
      <c r="C78" s="2" t="s">
        <v>1511</v>
      </c>
      <c r="D78" s="22" t="s">
        <v>10</v>
      </c>
      <c r="E78" s="84">
        <v>4516.7</v>
      </c>
      <c r="F78" s="133">
        <v>0.42</v>
      </c>
      <c r="G78" s="28">
        <f t="shared" si="0"/>
        <v>1897.01</v>
      </c>
      <c r="H78" s="435"/>
    </row>
    <row r="79" spans="1:8" s="9" customFormat="1" ht="33" customHeight="1" x14ac:dyDescent="0.25">
      <c r="A79" s="67" t="s">
        <v>1504</v>
      </c>
      <c r="B79" s="108" t="s">
        <v>124</v>
      </c>
      <c r="C79" s="2" t="s">
        <v>304</v>
      </c>
      <c r="D79" s="22" t="s">
        <v>8</v>
      </c>
      <c r="E79" s="84">
        <v>30418</v>
      </c>
      <c r="F79" s="133">
        <v>0.22</v>
      </c>
      <c r="G79" s="28">
        <f t="shared" si="0"/>
        <v>6691.96</v>
      </c>
      <c r="H79" s="435"/>
    </row>
    <row r="80" spans="1:8" s="9" customFormat="1" ht="33" customHeight="1" thickBot="1" x14ac:dyDescent="0.3">
      <c r="A80" s="67" t="s">
        <v>1504</v>
      </c>
      <c r="B80" s="108" t="s">
        <v>125</v>
      </c>
      <c r="C80" s="2" t="s">
        <v>305</v>
      </c>
      <c r="D80" s="22" t="s">
        <v>10</v>
      </c>
      <c r="E80" s="84">
        <v>1258</v>
      </c>
      <c r="F80" s="133">
        <v>1.25</v>
      </c>
      <c r="G80" s="28">
        <f t="shared" si="0"/>
        <v>1572.5</v>
      </c>
      <c r="H80" s="435"/>
    </row>
    <row r="81" spans="1:9" s="9" customFormat="1" ht="30.75" thickBot="1" x14ac:dyDescent="0.3">
      <c r="A81" s="56" t="s">
        <v>1504</v>
      </c>
      <c r="B81" s="74" t="s">
        <v>126</v>
      </c>
      <c r="C81" s="50" t="s">
        <v>1640</v>
      </c>
      <c r="D81" s="51" t="s">
        <v>8</v>
      </c>
      <c r="E81" s="85">
        <v>9767</v>
      </c>
      <c r="F81" s="87">
        <v>7.02</v>
      </c>
      <c r="G81" s="99">
        <f>ROUND((E81*F81),2)</f>
        <v>68564.34</v>
      </c>
      <c r="H81" s="36" t="s">
        <v>78</v>
      </c>
      <c r="I81" s="72">
        <f>ROUND(SUM(G58:G81),2)</f>
        <v>2381813.84</v>
      </c>
    </row>
    <row r="82" spans="1:9" s="9" customFormat="1" ht="33" customHeight="1" x14ac:dyDescent="0.25">
      <c r="A82" s="229" t="s">
        <v>1514</v>
      </c>
      <c r="B82" s="188" t="s">
        <v>28</v>
      </c>
      <c r="C82" s="24" t="s">
        <v>1550</v>
      </c>
      <c r="D82" s="25" t="s">
        <v>8</v>
      </c>
      <c r="E82" s="182">
        <v>624</v>
      </c>
      <c r="F82" s="132">
        <v>0</v>
      </c>
      <c r="G82" s="28">
        <f t="shared" si="0"/>
        <v>0</v>
      </c>
      <c r="H82" s="436" t="s">
        <v>318</v>
      </c>
      <c r="I82" s="138"/>
    </row>
    <row r="83" spans="1:9" s="9" customFormat="1" ht="33" customHeight="1" x14ac:dyDescent="0.25">
      <c r="A83" s="97" t="s">
        <v>1514</v>
      </c>
      <c r="B83" s="108" t="s">
        <v>29</v>
      </c>
      <c r="C83" s="2" t="s">
        <v>1634</v>
      </c>
      <c r="D83" s="22" t="s">
        <v>9</v>
      </c>
      <c r="E83" s="84">
        <v>269</v>
      </c>
      <c r="F83" s="133">
        <v>0</v>
      </c>
      <c r="G83" s="28">
        <f t="shared" si="0"/>
        <v>0</v>
      </c>
      <c r="H83" s="437"/>
      <c r="I83" s="138"/>
    </row>
    <row r="84" spans="1:9" s="9" customFormat="1" ht="33" customHeight="1" x14ac:dyDescent="0.25">
      <c r="A84" s="97" t="s">
        <v>1514</v>
      </c>
      <c r="B84" s="108" t="s">
        <v>30</v>
      </c>
      <c r="C84" s="2" t="s">
        <v>1552</v>
      </c>
      <c r="D84" s="22" t="s">
        <v>8</v>
      </c>
      <c r="E84" s="84">
        <v>417</v>
      </c>
      <c r="F84" s="133">
        <v>0</v>
      </c>
      <c r="G84" s="28">
        <f t="shared" si="0"/>
        <v>0</v>
      </c>
      <c r="H84" s="437"/>
      <c r="I84" s="138"/>
    </row>
    <row r="85" spans="1:9" s="9" customFormat="1" ht="33" customHeight="1" x14ac:dyDescent="0.25">
      <c r="A85" s="97" t="s">
        <v>1514</v>
      </c>
      <c r="B85" s="108" t="s">
        <v>31</v>
      </c>
      <c r="C85" s="2" t="s">
        <v>1506</v>
      </c>
      <c r="D85" s="22" t="s">
        <v>9</v>
      </c>
      <c r="E85" s="84">
        <v>51</v>
      </c>
      <c r="F85" s="133">
        <v>0</v>
      </c>
      <c r="G85" s="28">
        <f t="shared" si="0"/>
        <v>0</v>
      </c>
      <c r="H85" s="437"/>
      <c r="I85" s="138"/>
    </row>
    <row r="86" spans="1:9" s="9" customFormat="1" ht="33" customHeight="1" x14ac:dyDescent="0.25">
      <c r="A86" s="97" t="s">
        <v>1514</v>
      </c>
      <c r="B86" s="108" t="s">
        <v>32</v>
      </c>
      <c r="C86" s="2" t="s">
        <v>1636</v>
      </c>
      <c r="D86" s="22" t="s">
        <v>8</v>
      </c>
      <c r="E86" s="84">
        <v>412</v>
      </c>
      <c r="F86" s="133">
        <v>0</v>
      </c>
      <c r="G86" s="28">
        <f t="shared" si="0"/>
        <v>0</v>
      </c>
      <c r="H86" s="437"/>
      <c r="I86" s="138"/>
    </row>
    <row r="87" spans="1:9" s="9" customFormat="1" ht="33" customHeight="1" x14ac:dyDescent="0.25">
      <c r="A87" s="97" t="s">
        <v>1514</v>
      </c>
      <c r="B87" s="108" t="s">
        <v>33</v>
      </c>
      <c r="C87" s="2" t="s">
        <v>313</v>
      </c>
      <c r="D87" s="22" t="s">
        <v>10</v>
      </c>
      <c r="E87" s="84">
        <v>86</v>
      </c>
      <c r="F87" s="133">
        <v>0</v>
      </c>
      <c r="G87" s="28">
        <f t="shared" si="0"/>
        <v>0</v>
      </c>
      <c r="H87" s="437"/>
      <c r="I87" s="138"/>
    </row>
    <row r="88" spans="1:9" s="9" customFormat="1" ht="33" customHeight="1" x14ac:dyDescent="0.25">
      <c r="A88" s="97" t="s">
        <v>1514</v>
      </c>
      <c r="B88" s="108" t="s">
        <v>47</v>
      </c>
      <c r="C88" s="2" t="s">
        <v>1509</v>
      </c>
      <c r="D88" s="22" t="s">
        <v>8</v>
      </c>
      <c r="E88" s="84">
        <v>204</v>
      </c>
      <c r="F88" s="133">
        <v>0</v>
      </c>
      <c r="G88" s="28">
        <f t="shared" si="0"/>
        <v>0</v>
      </c>
      <c r="H88" s="437"/>
      <c r="I88" s="138"/>
    </row>
    <row r="89" spans="1:9" s="9" customFormat="1" ht="33" customHeight="1" x14ac:dyDescent="0.25">
      <c r="A89" s="97" t="s">
        <v>1514</v>
      </c>
      <c r="B89" s="108" t="s">
        <v>48</v>
      </c>
      <c r="C89" s="2" t="s">
        <v>1638</v>
      </c>
      <c r="D89" s="22" t="s">
        <v>8</v>
      </c>
      <c r="E89" s="84">
        <v>204</v>
      </c>
      <c r="F89" s="133">
        <v>0</v>
      </c>
      <c r="G89" s="28">
        <f t="shared" si="0"/>
        <v>0</v>
      </c>
      <c r="H89" s="437"/>
      <c r="I89" s="138"/>
    </row>
    <row r="90" spans="1:9" s="9" customFormat="1" ht="30" x14ac:dyDescent="0.25">
      <c r="A90" s="97" t="s">
        <v>1514</v>
      </c>
      <c r="B90" s="108" t="s">
        <v>58</v>
      </c>
      <c r="C90" s="2" t="s">
        <v>1511</v>
      </c>
      <c r="D90" s="22" t="s">
        <v>10</v>
      </c>
      <c r="E90" s="84">
        <v>86</v>
      </c>
      <c r="F90" s="133">
        <v>0</v>
      </c>
      <c r="G90" s="28">
        <f t="shared" si="0"/>
        <v>0</v>
      </c>
      <c r="H90" s="437"/>
      <c r="I90" s="138"/>
    </row>
    <row r="91" spans="1:9" s="9" customFormat="1" ht="30" x14ac:dyDescent="0.25">
      <c r="A91" s="97" t="s">
        <v>1514</v>
      </c>
      <c r="B91" s="108" t="s">
        <v>64</v>
      </c>
      <c r="C91" s="2" t="s">
        <v>304</v>
      </c>
      <c r="D91" s="22" t="s">
        <v>8</v>
      </c>
      <c r="E91" s="84">
        <v>404</v>
      </c>
      <c r="F91" s="133">
        <v>0</v>
      </c>
      <c r="G91" s="28">
        <f t="shared" si="0"/>
        <v>0</v>
      </c>
      <c r="H91" s="437"/>
      <c r="I91" s="138"/>
    </row>
    <row r="92" spans="1:9" s="9" customFormat="1" ht="33" customHeight="1" thickBot="1" x14ac:dyDescent="0.3">
      <c r="A92" s="98" t="s">
        <v>1514</v>
      </c>
      <c r="B92" s="74" t="s">
        <v>65</v>
      </c>
      <c r="C92" s="50" t="s">
        <v>1640</v>
      </c>
      <c r="D92" s="51" t="s">
        <v>8</v>
      </c>
      <c r="E92" s="85">
        <v>100</v>
      </c>
      <c r="F92" s="87">
        <v>0</v>
      </c>
      <c r="G92" s="53">
        <f t="shared" si="0"/>
        <v>0</v>
      </c>
      <c r="H92" s="437"/>
      <c r="I92" s="138"/>
    </row>
    <row r="93" spans="1:9" s="9" customFormat="1" ht="30" x14ac:dyDescent="0.25">
      <c r="A93" s="229" t="s">
        <v>1515</v>
      </c>
      <c r="B93" s="188" t="s">
        <v>28</v>
      </c>
      <c r="C93" s="63" t="s">
        <v>1550</v>
      </c>
      <c r="D93" s="64" t="s">
        <v>8</v>
      </c>
      <c r="E93" s="83">
        <v>624</v>
      </c>
      <c r="F93" s="135">
        <v>4.74</v>
      </c>
      <c r="G93" s="59">
        <f t="shared" si="0"/>
        <v>2957.76</v>
      </c>
      <c r="H93" s="437"/>
      <c r="I93" s="138"/>
    </row>
    <row r="94" spans="1:9" s="9" customFormat="1" ht="30" x14ac:dyDescent="0.25">
      <c r="A94" s="97" t="s">
        <v>1515</v>
      </c>
      <c r="B94" s="108" t="s">
        <v>29</v>
      </c>
      <c r="C94" s="2" t="s">
        <v>1646</v>
      </c>
      <c r="D94" s="22" t="s">
        <v>9</v>
      </c>
      <c r="E94" s="84">
        <v>309</v>
      </c>
      <c r="F94" s="133">
        <v>24.76</v>
      </c>
      <c r="G94" s="28">
        <f t="shared" si="0"/>
        <v>7650.84</v>
      </c>
      <c r="H94" s="437"/>
      <c r="I94" s="138"/>
    </row>
    <row r="95" spans="1:9" s="9" customFormat="1" ht="30" x14ac:dyDescent="0.25">
      <c r="A95" s="97" t="s">
        <v>1515</v>
      </c>
      <c r="B95" s="108" t="s">
        <v>30</v>
      </c>
      <c r="C95" s="2" t="s">
        <v>1556</v>
      </c>
      <c r="D95" s="22" t="s">
        <v>8</v>
      </c>
      <c r="E95" s="84">
        <v>417</v>
      </c>
      <c r="F95" s="133">
        <v>15.26</v>
      </c>
      <c r="G95" s="28">
        <f t="shared" si="0"/>
        <v>6363.42</v>
      </c>
      <c r="H95" s="437"/>
      <c r="I95" s="138"/>
    </row>
    <row r="96" spans="1:9" ht="44.25" customHeight="1" x14ac:dyDescent="0.25">
      <c r="A96" s="97" t="s">
        <v>1515</v>
      </c>
      <c r="B96" s="108" t="s">
        <v>31</v>
      </c>
      <c r="C96" s="2" t="s">
        <v>1506</v>
      </c>
      <c r="D96" s="22" t="s">
        <v>9</v>
      </c>
      <c r="E96" s="84">
        <v>41</v>
      </c>
      <c r="F96" s="133">
        <v>74.47</v>
      </c>
      <c r="G96" s="28">
        <f t="shared" si="0"/>
        <v>3053.27</v>
      </c>
      <c r="H96" s="437"/>
      <c r="I96" s="138"/>
    </row>
    <row r="97" spans="1:10" ht="30" x14ac:dyDescent="0.25">
      <c r="A97" s="97" t="s">
        <v>1515</v>
      </c>
      <c r="B97" s="108" t="s">
        <v>32</v>
      </c>
      <c r="C97" s="2" t="s">
        <v>1636</v>
      </c>
      <c r="D97" s="22" t="s">
        <v>8</v>
      </c>
      <c r="E97" s="84">
        <v>412</v>
      </c>
      <c r="F97" s="133">
        <v>18.170000000000002</v>
      </c>
      <c r="G97" s="28">
        <f t="shared" si="0"/>
        <v>7486.04</v>
      </c>
      <c r="H97" s="437"/>
      <c r="I97" s="138"/>
    </row>
    <row r="98" spans="1:10" s="68" customFormat="1" ht="30" x14ac:dyDescent="0.25">
      <c r="A98" s="97" t="s">
        <v>1515</v>
      </c>
      <c r="B98" s="108" t="s">
        <v>33</v>
      </c>
      <c r="C98" s="2" t="s">
        <v>313</v>
      </c>
      <c r="D98" s="22" t="s">
        <v>10</v>
      </c>
      <c r="E98" s="84">
        <v>86</v>
      </c>
      <c r="F98" s="133">
        <v>0.95</v>
      </c>
      <c r="G98" s="28">
        <f t="shared" si="0"/>
        <v>81.7</v>
      </c>
      <c r="H98" s="437"/>
      <c r="I98" s="138"/>
      <c r="J98" s="8"/>
    </row>
    <row r="99" spans="1:10" s="68" customFormat="1" ht="26.25" customHeight="1" x14ac:dyDescent="0.25">
      <c r="A99" s="97" t="s">
        <v>1515</v>
      </c>
      <c r="B99" s="108" t="s">
        <v>47</v>
      </c>
      <c r="C99" s="2" t="s">
        <v>1509</v>
      </c>
      <c r="D99" s="22" t="s">
        <v>8</v>
      </c>
      <c r="E99" s="84">
        <v>204</v>
      </c>
      <c r="F99" s="133">
        <v>0.38</v>
      </c>
      <c r="G99" s="28">
        <f t="shared" si="0"/>
        <v>77.52</v>
      </c>
      <c r="H99" s="437"/>
      <c r="I99" s="138"/>
      <c r="J99" s="8"/>
    </row>
    <row r="100" spans="1:10" ht="30" x14ac:dyDescent="0.25">
      <c r="A100" s="97" t="s">
        <v>1515</v>
      </c>
      <c r="B100" s="108" t="s">
        <v>48</v>
      </c>
      <c r="C100" s="2" t="s">
        <v>1638</v>
      </c>
      <c r="D100" s="22" t="s">
        <v>8</v>
      </c>
      <c r="E100" s="84">
        <v>204</v>
      </c>
      <c r="F100" s="133">
        <v>9.26</v>
      </c>
      <c r="G100" s="28">
        <f t="shared" si="0"/>
        <v>1889.04</v>
      </c>
      <c r="H100" s="437"/>
      <c r="I100" s="138"/>
    </row>
    <row r="101" spans="1:10" ht="30" x14ac:dyDescent="0.25">
      <c r="A101" s="97" t="s">
        <v>1515</v>
      </c>
      <c r="B101" s="108" t="s">
        <v>58</v>
      </c>
      <c r="C101" s="2" t="s">
        <v>1511</v>
      </c>
      <c r="D101" s="22" t="s">
        <v>10</v>
      </c>
      <c r="E101" s="84">
        <v>86</v>
      </c>
      <c r="F101" s="133">
        <v>14.44</v>
      </c>
      <c r="G101" s="28">
        <f t="shared" si="0"/>
        <v>1241.8399999999999</v>
      </c>
      <c r="H101" s="437"/>
      <c r="I101" s="138"/>
    </row>
    <row r="102" spans="1:10" ht="30.75" thickBot="1" x14ac:dyDescent="0.3">
      <c r="A102" s="97" t="s">
        <v>1515</v>
      </c>
      <c r="B102" s="108" t="s">
        <v>64</v>
      </c>
      <c r="C102" s="2" t="s">
        <v>304</v>
      </c>
      <c r="D102" s="22" t="s">
        <v>8</v>
      </c>
      <c r="E102" s="84">
        <v>404</v>
      </c>
      <c r="F102" s="133">
        <v>0.22</v>
      </c>
      <c r="G102" s="28">
        <f t="shared" si="0"/>
        <v>88.88</v>
      </c>
      <c r="H102" s="438"/>
      <c r="I102" s="138"/>
    </row>
    <row r="103" spans="1:10" ht="30.75" thickBot="1" x14ac:dyDescent="0.3">
      <c r="A103" s="98" t="s">
        <v>1515</v>
      </c>
      <c r="B103" s="74" t="s">
        <v>65</v>
      </c>
      <c r="C103" s="50" t="s">
        <v>1640</v>
      </c>
      <c r="D103" s="51" t="s">
        <v>8</v>
      </c>
      <c r="E103" s="85">
        <v>100</v>
      </c>
      <c r="F103" s="87">
        <v>7.02</v>
      </c>
      <c r="G103" s="53">
        <f t="shared" si="0"/>
        <v>702</v>
      </c>
      <c r="H103" s="36" t="s">
        <v>42</v>
      </c>
      <c r="I103" s="72">
        <f>ROUND(SUM(G82:G103),2)</f>
        <v>31592.31</v>
      </c>
    </row>
    <row r="104" spans="1:10" ht="45" x14ac:dyDescent="0.25">
      <c r="A104" s="42" t="s">
        <v>757</v>
      </c>
      <c r="B104" s="202" t="s">
        <v>11</v>
      </c>
      <c r="C104" s="24" t="s">
        <v>1516</v>
      </c>
      <c r="D104" s="25" t="s">
        <v>9</v>
      </c>
      <c r="E104" s="182">
        <v>1747</v>
      </c>
      <c r="F104" s="136">
        <v>5.51</v>
      </c>
      <c r="G104" s="27">
        <f t="shared" si="0"/>
        <v>9625.9699999999993</v>
      </c>
      <c r="H104" s="9"/>
      <c r="I104" s="9"/>
    </row>
    <row r="105" spans="1:10" x14ac:dyDescent="0.25">
      <c r="A105" s="67" t="s">
        <v>757</v>
      </c>
      <c r="B105" s="22" t="s">
        <v>83</v>
      </c>
      <c r="C105" s="2" t="s">
        <v>346</v>
      </c>
      <c r="D105" s="64" t="s">
        <v>8</v>
      </c>
      <c r="E105" s="84">
        <v>4117</v>
      </c>
      <c r="F105" s="77">
        <v>0.2</v>
      </c>
      <c r="G105" s="28">
        <f t="shared" si="0"/>
        <v>823.4</v>
      </c>
      <c r="H105" s="9"/>
      <c r="I105" s="9"/>
    </row>
    <row r="106" spans="1:10" ht="90" x14ac:dyDescent="0.25">
      <c r="A106" s="67" t="s">
        <v>757</v>
      </c>
      <c r="B106" s="22" t="s">
        <v>84</v>
      </c>
      <c r="C106" s="2" t="s">
        <v>1688</v>
      </c>
      <c r="D106" s="64" t="s">
        <v>7</v>
      </c>
      <c r="E106" s="84">
        <v>1</v>
      </c>
      <c r="F106" s="77">
        <v>14159.1</v>
      </c>
      <c r="G106" s="28">
        <f t="shared" si="0"/>
        <v>14159.1</v>
      </c>
      <c r="H106" s="9"/>
      <c r="I106" s="9"/>
    </row>
    <row r="107" spans="1:10" ht="90" x14ac:dyDescent="0.25">
      <c r="A107" s="67" t="s">
        <v>757</v>
      </c>
      <c r="B107" s="22" t="s">
        <v>85</v>
      </c>
      <c r="C107" s="2" t="s">
        <v>1689</v>
      </c>
      <c r="D107" s="64" t="s">
        <v>7</v>
      </c>
      <c r="E107" s="83">
        <v>1</v>
      </c>
      <c r="F107" s="76">
        <v>43226.89</v>
      </c>
      <c r="G107" s="59">
        <f t="shared" ref="G107:G118" si="3">ROUND((E107*F107),2)</f>
        <v>43226.89</v>
      </c>
      <c r="H107" s="9"/>
      <c r="I107" s="9"/>
    </row>
    <row r="108" spans="1:10" ht="75" x14ac:dyDescent="0.25">
      <c r="A108" s="67" t="s">
        <v>757</v>
      </c>
      <c r="B108" s="22" t="s">
        <v>86</v>
      </c>
      <c r="C108" s="2" t="s">
        <v>1690</v>
      </c>
      <c r="D108" s="64" t="s">
        <v>7</v>
      </c>
      <c r="E108" s="84">
        <v>1</v>
      </c>
      <c r="F108" s="77">
        <v>21493.01</v>
      </c>
      <c r="G108" s="28">
        <f t="shared" si="3"/>
        <v>21493.01</v>
      </c>
      <c r="H108" s="9"/>
      <c r="I108" s="9"/>
    </row>
    <row r="109" spans="1:10" ht="75" x14ac:dyDescent="0.25">
      <c r="A109" s="67" t="s">
        <v>757</v>
      </c>
      <c r="B109" s="22" t="s">
        <v>87</v>
      </c>
      <c r="C109" s="2" t="s">
        <v>1691</v>
      </c>
      <c r="D109" s="64" t="s">
        <v>7</v>
      </c>
      <c r="E109" s="84">
        <v>1</v>
      </c>
      <c r="F109" s="77">
        <v>10703.19</v>
      </c>
      <c r="G109" s="28">
        <f t="shared" si="3"/>
        <v>10703.19</v>
      </c>
      <c r="H109" s="9"/>
      <c r="I109" s="9"/>
    </row>
    <row r="110" spans="1:10" ht="30" customHeight="1" x14ac:dyDescent="0.25">
      <c r="A110" s="67" t="s">
        <v>757</v>
      </c>
      <c r="B110" s="22" t="s">
        <v>88</v>
      </c>
      <c r="C110" s="2" t="s">
        <v>1523</v>
      </c>
      <c r="D110" s="64" t="s">
        <v>18</v>
      </c>
      <c r="E110" s="83">
        <v>28</v>
      </c>
      <c r="F110" s="77">
        <v>76.33</v>
      </c>
      <c r="G110" s="28">
        <f t="shared" si="3"/>
        <v>2137.2399999999998</v>
      </c>
      <c r="H110" s="9"/>
      <c r="I110" s="9"/>
    </row>
    <row r="111" spans="1:10" x14ac:dyDescent="0.25">
      <c r="A111" s="67" t="s">
        <v>757</v>
      </c>
      <c r="B111" s="22" t="s">
        <v>89</v>
      </c>
      <c r="C111" s="2" t="s">
        <v>1344</v>
      </c>
      <c r="D111" s="64" t="s">
        <v>10</v>
      </c>
      <c r="E111" s="83">
        <v>244</v>
      </c>
      <c r="F111" s="77">
        <v>0.42</v>
      </c>
      <c r="G111" s="28">
        <f t="shared" si="3"/>
        <v>102.48</v>
      </c>
      <c r="H111" s="9"/>
      <c r="I111" s="9"/>
    </row>
    <row r="112" spans="1:10" ht="30" x14ac:dyDescent="0.25">
      <c r="A112" s="67" t="s">
        <v>757</v>
      </c>
      <c r="B112" s="22" t="s">
        <v>90</v>
      </c>
      <c r="C112" s="2" t="s">
        <v>1345</v>
      </c>
      <c r="D112" s="64" t="s">
        <v>8</v>
      </c>
      <c r="E112" s="83">
        <v>987</v>
      </c>
      <c r="F112" s="77">
        <v>15.62</v>
      </c>
      <c r="G112" s="28">
        <f t="shared" si="3"/>
        <v>15416.94</v>
      </c>
      <c r="H112" s="9"/>
      <c r="I112" s="9"/>
    </row>
    <row r="113" spans="1:9" x14ac:dyDescent="0.25">
      <c r="A113" s="67" t="s">
        <v>757</v>
      </c>
      <c r="B113" s="22" t="s">
        <v>91</v>
      </c>
      <c r="C113" s="2" t="s">
        <v>385</v>
      </c>
      <c r="D113" s="64" t="s">
        <v>8</v>
      </c>
      <c r="E113" s="83">
        <v>1792</v>
      </c>
      <c r="F113" s="77">
        <v>5.0999999999999996</v>
      </c>
      <c r="G113" s="28">
        <f t="shared" si="3"/>
        <v>9139.2000000000007</v>
      </c>
      <c r="H113" s="9"/>
      <c r="I113" s="9"/>
    </row>
    <row r="114" spans="1:9" ht="45" x14ac:dyDescent="0.25">
      <c r="A114" s="67" t="s">
        <v>757</v>
      </c>
      <c r="B114" s="22" t="s">
        <v>92</v>
      </c>
      <c r="C114" s="2" t="s">
        <v>1692</v>
      </c>
      <c r="D114" s="64" t="s">
        <v>8</v>
      </c>
      <c r="E114" s="83">
        <v>94</v>
      </c>
      <c r="F114" s="77">
        <v>20.84</v>
      </c>
      <c r="G114" s="28">
        <f t="shared" si="3"/>
        <v>1958.96</v>
      </c>
      <c r="H114" s="9"/>
      <c r="I114" s="9"/>
    </row>
    <row r="115" spans="1:9" ht="45" x14ac:dyDescent="0.25">
      <c r="A115" s="67" t="s">
        <v>757</v>
      </c>
      <c r="B115" s="22" t="s">
        <v>93</v>
      </c>
      <c r="C115" s="2" t="s">
        <v>1693</v>
      </c>
      <c r="D115" s="64" t="s">
        <v>8</v>
      </c>
      <c r="E115" s="83">
        <v>94</v>
      </c>
      <c r="F115" s="77">
        <v>0.38</v>
      </c>
      <c r="G115" s="28">
        <f t="shared" si="3"/>
        <v>35.72</v>
      </c>
      <c r="H115" s="9"/>
      <c r="I115" s="9"/>
    </row>
    <row r="116" spans="1:9" ht="45" x14ac:dyDescent="0.25">
      <c r="A116" s="67" t="s">
        <v>757</v>
      </c>
      <c r="B116" s="22" t="s">
        <v>156</v>
      </c>
      <c r="C116" s="2" t="s">
        <v>1694</v>
      </c>
      <c r="D116" s="64" t="s">
        <v>8</v>
      </c>
      <c r="E116" s="83">
        <v>94</v>
      </c>
      <c r="F116" s="77">
        <v>12.19</v>
      </c>
      <c r="G116" s="28">
        <f t="shared" si="3"/>
        <v>1145.8599999999999</v>
      </c>
      <c r="H116" s="9"/>
      <c r="I116" s="9"/>
    </row>
    <row r="117" spans="1:9" ht="30" x14ac:dyDescent="0.25">
      <c r="A117" s="67" t="s">
        <v>757</v>
      </c>
      <c r="B117" s="22" t="s">
        <v>157</v>
      </c>
      <c r="C117" s="2" t="s">
        <v>344</v>
      </c>
      <c r="D117" s="64" t="s">
        <v>8</v>
      </c>
      <c r="E117" s="83">
        <v>453</v>
      </c>
      <c r="F117" s="77">
        <v>0.87</v>
      </c>
      <c r="G117" s="28">
        <f t="shared" si="3"/>
        <v>394.11</v>
      </c>
      <c r="H117" s="9"/>
      <c r="I117" s="9"/>
    </row>
    <row r="118" spans="1:9" ht="15.75" thickBot="1" x14ac:dyDescent="0.3">
      <c r="A118" s="67" t="s">
        <v>757</v>
      </c>
      <c r="B118" s="22" t="s">
        <v>158</v>
      </c>
      <c r="C118" s="2" t="s">
        <v>345</v>
      </c>
      <c r="D118" s="64" t="s">
        <v>8</v>
      </c>
      <c r="E118" s="83">
        <v>192</v>
      </c>
      <c r="F118" s="77">
        <v>3.7</v>
      </c>
      <c r="G118" s="28">
        <f t="shared" si="3"/>
        <v>710.4</v>
      </c>
      <c r="H118" s="9"/>
      <c r="I118" s="9"/>
    </row>
    <row r="119" spans="1:9" ht="30.75" thickBot="1" x14ac:dyDescent="0.3">
      <c r="A119" s="56" t="s">
        <v>757</v>
      </c>
      <c r="B119" s="51" t="s">
        <v>159</v>
      </c>
      <c r="C119" s="50" t="s">
        <v>1527</v>
      </c>
      <c r="D119" s="51" t="s">
        <v>8</v>
      </c>
      <c r="E119" s="85">
        <v>50.4</v>
      </c>
      <c r="F119" s="139">
        <v>7.22</v>
      </c>
      <c r="G119" s="53">
        <f>ROUND((E119*F119),2)</f>
        <v>363.89</v>
      </c>
      <c r="H119" s="169" t="s">
        <v>59</v>
      </c>
      <c r="I119" s="72">
        <f>ROUND(SUM(G104:G119),2)</f>
        <v>131436.35999999999</v>
      </c>
    </row>
    <row r="120" spans="1:9" ht="30" x14ac:dyDescent="0.25">
      <c r="A120" s="42" t="s">
        <v>1618</v>
      </c>
      <c r="B120" s="25" t="s">
        <v>63</v>
      </c>
      <c r="C120" s="24" t="s">
        <v>321</v>
      </c>
      <c r="D120" s="25" t="s">
        <v>18</v>
      </c>
      <c r="E120" s="46">
        <v>31</v>
      </c>
      <c r="F120" s="136">
        <v>151.41</v>
      </c>
      <c r="G120" s="27">
        <f t="shared" ref="G120:G134" si="4">ROUND((E120*F120),2)</f>
        <v>4693.71</v>
      </c>
      <c r="H120" s="9"/>
      <c r="I120" s="9"/>
    </row>
    <row r="121" spans="1:9" ht="30" x14ac:dyDescent="0.25">
      <c r="A121" s="43" t="s">
        <v>1618</v>
      </c>
      <c r="B121" s="22" t="s">
        <v>180</v>
      </c>
      <c r="C121" s="2" t="s">
        <v>1622</v>
      </c>
      <c r="D121" s="22" t="s">
        <v>18</v>
      </c>
      <c r="E121" s="19">
        <v>6</v>
      </c>
      <c r="F121" s="77">
        <v>354.32</v>
      </c>
      <c r="G121" s="28">
        <f t="shared" si="4"/>
        <v>2125.92</v>
      </c>
      <c r="H121" s="9"/>
      <c r="I121" s="9"/>
    </row>
    <row r="122" spans="1:9" ht="30" x14ac:dyDescent="0.25">
      <c r="A122" s="43" t="s">
        <v>1618</v>
      </c>
      <c r="B122" s="22" t="s">
        <v>181</v>
      </c>
      <c r="C122" s="2" t="s">
        <v>322</v>
      </c>
      <c r="D122" s="22" t="s">
        <v>18</v>
      </c>
      <c r="E122" s="19">
        <v>50</v>
      </c>
      <c r="F122" s="77">
        <v>62.42</v>
      </c>
      <c r="G122" s="28">
        <f t="shared" si="4"/>
        <v>3121</v>
      </c>
      <c r="H122" s="9"/>
      <c r="I122" s="9"/>
    </row>
    <row r="123" spans="1:9" ht="30.75" thickBot="1" x14ac:dyDescent="0.3">
      <c r="A123" s="56" t="s">
        <v>1618</v>
      </c>
      <c r="B123" s="51" t="s">
        <v>182</v>
      </c>
      <c r="C123" s="50" t="s">
        <v>354</v>
      </c>
      <c r="D123" s="51" t="s">
        <v>18</v>
      </c>
      <c r="E123" s="52">
        <v>6</v>
      </c>
      <c r="F123" s="139">
        <v>215.89</v>
      </c>
      <c r="G123" s="53">
        <f t="shared" si="4"/>
        <v>1295.3399999999999</v>
      </c>
      <c r="H123" s="9"/>
      <c r="I123" s="9"/>
    </row>
    <row r="124" spans="1:9" ht="45" x14ac:dyDescent="0.25">
      <c r="A124" s="101" t="s">
        <v>1619</v>
      </c>
      <c r="B124" s="64" t="s">
        <v>183</v>
      </c>
      <c r="C124" s="63" t="s">
        <v>324</v>
      </c>
      <c r="D124" s="64" t="s">
        <v>10</v>
      </c>
      <c r="E124" s="65">
        <v>804</v>
      </c>
      <c r="F124" s="76">
        <v>35.020000000000003</v>
      </c>
      <c r="G124" s="59">
        <f t="shared" si="4"/>
        <v>28156.080000000002</v>
      </c>
      <c r="H124" s="9"/>
      <c r="I124" s="9"/>
    </row>
    <row r="125" spans="1:9" ht="45" x14ac:dyDescent="0.25">
      <c r="A125" s="97" t="s">
        <v>1619</v>
      </c>
      <c r="B125" s="22" t="s">
        <v>207</v>
      </c>
      <c r="C125" s="63" t="s">
        <v>327</v>
      </c>
      <c r="D125" s="64" t="s">
        <v>10</v>
      </c>
      <c r="E125" s="65">
        <v>176</v>
      </c>
      <c r="F125" s="76">
        <v>37.49</v>
      </c>
      <c r="G125" s="59">
        <f t="shared" si="4"/>
        <v>6598.24</v>
      </c>
      <c r="H125" s="9"/>
      <c r="I125" s="9"/>
    </row>
    <row r="126" spans="1:9" ht="45" x14ac:dyDescent="0.25">
      <c r="A126" s="97" t="s">
        <v>1619</v>
      </c>
      <c r="B126" s="22" t="s">
        <v>208</v>
      </c>
      <c r="C126" s="63" t="s">
        <v>371</v>
      </c>
      <c r="D126" s="64" t="s">
        <v>10</v>
      </c>
      <c r="E126" s="65">
        <v>396</v>
      </c>
      <c r="F126" s="76">
        <v>55</v>
      </c>
      <c r="G126" s="59">
        <f t="shared" si="4"/>
        <v>21780</v>
      </c>
      <c r="H126" s="9"/>
      <c r="I126" s="9"/>
    </row>
    <row r="127" spans="1:9" ht="45" x14ac:dyDescent="0.25">
      <c r="A127" s="97" t="s">
        <v>1619</v>
      </c>
      <c r="B127" s="22" t="s">
        <v>209</v>
      </c>
      <c r="C127" s="63" t="s">
        <v>326</v>
      </c>
      <c r="D127" s="64" t="s">
        <v>10</v>
      </c>
      <c r="E127" s="65">
        <v>72</v>
      </c>
      <c r="F127" s="76">
        <v>57.47</v>
      </c>
      <c r="G127" s="59">
        <f t="shared" si="4"/>
        <v>4137.84</v>
      </c>
      <c r="H127" s="9"/>
      <c r="I127" s="9"/>
    </row>
    <row r="128" spans="1:9" ht="45" x14ac:dyDescent="0.25">
      <c r="A128" s="97" t="s">
        <v>1619</v>
      </c>
      <c r="B128" s="22" t="s">
        <v>211</v>
      </c>
      <c r="C128" s="63" t="s">
        <v>328</v>
      </c>
      <c r="D128" s="64" t="s">
        <v>18</v>
      </c>
      <c r="E128" s="65">
        <v>4</v>
      </c>
      <c r="F128" s="76">
        <v>414.68</v>
      </c>
      <c r="G128" s="59">
        <f t="shared" si="4"/>
        <v>1658.72</v>
      </c>
      <c r="H128" s="9"/>
      <c r="I128" s="9"/>
    </row>
    <row r="129" spans="1:9" ht="45" x14ac:dyDescent="0.25">
      <c r="A129" s="97" t="s">
        <v>1619</v>
      </c>
      <c r="B129" s="22" t="s">
        <v>212</v>
      </c>
      <c r="C129" s="63" t="s">
        <v>693</v>
      </c>
      <c r="D129" s="64" t="s">
        <v>18</v>
      </c>
      <c r="E129" s="65">
        <v>1</v>
      </c>
      <c r="F129" s="76">
        <v>439.09</v>
      </c>
      <c r="G129" s="59">
        <f t="shared" si="4"/>
        <v>439.09</v>
      </c>
      <c r="H129" s="9"/>
      <c r="I129" s="9"/>
    </row>
    <row r="130" spans="1:9" ht="45" x14ac:dyDescent="0.25">
      <c r="A130" s="97" t="s">
        <v>1619</v>
      </c>
      <c r="B130" s="22" t="s">
        <v>213</v>
      </c>
      <c r="C130" s="63" t="s">
        <v>329</v>
      </c>
      <c r="D130" s="64" t="s">
        <v>18</v>
      </c>
      <c r="E130" s="65">
        <v>6</v>
      </c>
      <c r="F130" s="76">
        <v>603.99</v>
      </c>
      <c r="G130" s="59">
        <f t="shared" si="4"/>
        <v>3623.94</v>
      </c>
      <c r="H130" s="9"/>
      <c r="I130" s="9"/>
    </row>
    <row r="131" spans="1:9" ht="45" x14ac:dyDescent="0.25">
      <c r="A131" s="97" t="s">
        <v>1619</v>
      </c>
      <c r="B131" s="22" t="s">
        <v>214</v>
      </c>
      <c r="C131" s="63" t="s">
        <v>1448</v>
      </c>
      <c r="D131" s="64" t="s">
        <v>18</v>
      </c>
      <c r="E131" s="65">
        <v>9</v>
      </c>
      <c r="F131" s="76">
        <v>701.95</v>
      </c>
      <c r="G131" s="59">
        <f t="shared" si="4"/>
        <v>6317.55</v>
      </c>
      <c r="H131" s="9"/>
      <c r="I131" s="9"/>
    </row>
    <row r="132" spans="1:9" ht="45.75" thickBot="1" x14ac:dyDescent="0.3">
      <c r="A132" s="98" t="s">
        <v>1619</v>
      </c>
      <c r="B132" s="51" t="s">
        <v>230</v>
      </c>
      <c r="C132" s="63" t="s">
        <v>1447</v>
      </c>
      <c r="D132" s="64" t="s">
        <v>18</v>
      </c>
      <c r="E132" s="65">
        <v>1</v>
      </c>
      <c r="F132" s="76">
        <v>726.36</v>
      </c>
      <c r="G132" s="59">
        <f t="shared" si="4"/>
        <v>726.36</v>
      </c>
      <c r="H132" s="9"/>
      <c r="I132" s="9"/>
    </row>
    <row r="133" spans="1:9" ht="30.75" thickBot="1" x14ac:dyDescent="0.3">
      <c r="A133" s="125" t="s">
        <v>1620</v>
      </c>
      <c r="B133" s="61" t="s">
        <v>231</v>
      </c>
      <c r="C133" s="173" t="s">
        <v>331</v>
      </c>
      <c r="D133" s="61" t="s">
        <v>18</v>
      </c>
      <c r="E133" s="174">
        <v>111</v>
      </c>
      <c r="F133" s="145">
        <v>24.21</v>
      </c>
      <c r="G133" s="35">
        <f t="shared" si="4"/>
        <v>2687.31</v>
      </c>
      <c r="H133" s="9"/>
      <c r="I133" s="9"/>
    </row>
    <row r="134" spans="1:9" ht="30.75" thickBot="1" x14ac:dyDescent="0.3">
      <c r="A134" s="98" t="s">
        <v>1621</v>
      </c>
      <c r="B134" s="51" t="s">
        <v>232</v>
      </c>
      <c r="C134" s="86" t="s">
        <v>333</v>
      </c>
      <c r="D134" s="51" t="s">
        <v>8</v>
      </c>
      <c r="E134" s="92">
        <v>849</v>
      </c>
      <c r="F134" s="151">
        <v>17</v>
      </c>
      <c r="G134" s="90">
        <f t="shared" si="4"/>
        <v>14433</v>
      </c>
      <c r="H134" s="36" t="s">
        <v>43</v>
      </c>
      <c r="I134" s="70">
        <f>ROUND(SUM(G120:G134),2)</f>
        <v>101794.1</v>
      </c>
    </row>
    <row r="135" spans="1:9" ht="43.5" thickBot="1" x14ac:dyDescent="0.3">
      <c r="A135" s="146"/>
      <c r="B135" s="147"/>
      <c r="C135" s="146"/>
      <c r="D135" s="147"/>
      <c r="E135" s="4"/>
      <c r="F135" s="54" t="s">
        <v>1264</v>
      </c>
      <c r="G135" s="55">
        <f>SUM(G5:G134)</f>
        <v>3455844.8399999994</v>
      </c>
      <c r="H135" s="143"/>
      <c r="I135" s="138"/>
    </row>
  </sheetData>
  <sheetProtection algorithmName="SHA-512" hashValue="ULUyvPSAmjLEXbURL1eXKFFHRg/pC/E/Nqo12F2fdBpXKMUOptUvgY/qqFLekHs8vfolRThwPv/IA0+NhCeZ1w==" saltValue="BIYMZfaIweSubIT4Jtkx0A==" spinCount="100000" sheet="1" objects="1" scenarios="1"/>
  <mergeCells count="4">
    <mergeCell ref="A1:G1"/>
    <mergeCell ref="A3:G3"/>
    <mergeCell ref="H58:H80"/>
    <mergeCell ref="H82:H102"/>
  </mergeCells>
  <phoneticPr fontId="10"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B7D76-3730-492C-91A9-FBC10BCF23DF}">
  <dimension ref="A1:I92"/>
  <sheetViews>
    <sheetView topLeftCell="A70" zoomScale="80" zoomScaleNormal="80" workbookViewId="0">
      <selection activeCell="I14" sqref="I14"/>
    </sheetView>
  </sheetViews>
  <sheetFormatPr defaultColWidth="9.140625" defaultRowHeight="15" x14ac:dyDescent="0.25"/>
  <cols>
    <col min="1" max="1" width="39.7109375" style="23" customWidth="1"/>
    <col min="2" max="2" width="10.5703125" style="10" customWidth="1"/>
    <col min="3" max="3" width="71.7109375" style="11" customWidth="1"/>
    <col min="4" max="4" width="9.140625" style="10"/>
    <col min="5" max="5" width="16.28515625" style="10" customWidth="1"/>
    <col min="6" max="6" width="20.7109375" style="17" customWidth="1"/>
    <col min="7" max="7" width="14.7109375" style="10" customWidth="1"/>
    <col min="8" max="8" width="21.5703125" style="68" customWidth="1"/>
    <col min="9" max="9" width="20.7109375" style="68" customWidth="1"/>
    <col min="10" max="16384" width="9.140625" style="8"/>
  </cols>
  <sheetData>
    <row r="1" spans="1:9" ht="39.950000000000003" customHeight="1" x14ac:dyDescent="0.25">
      <c r="A1" s="427" t="s">
        <v>3728</v>
      </c>
      <c r="B1" s="427"/>
      <c r="C1" s="427"/>
      <c r="D1" s="427"/>
      <c r="E1" s="427"/>
      <c r="F1" s="427"/>
      <c r="G1" s="427"/>
    </row>
    <row r="2" spans="1:9" ht="21.75" customHeight="1" thickBot="1" x14ac:dyDescent="0.3">
      <c r="A2" s="1"/>
      <c r="B2" s="1"/>
      <c r="C2" s="1"/>
      <c r="D2" s="1"/>
      <c r="E2" s="18"/>
      <c r="F2" s="1"/>
      <c r="G2" s="1"/>
    </row>
    <row r="3" spans="1:9" x14ac:dyDescent="0.25">
      <c r="A3" s="428" t="s">
        <v>1057</v>
      </c>
      <c r="B3" s="429"/>
      <c r="C3" s="429"/>
      <c r="D3" s="429"/>
      <c r="E3" s="429"/>
      <c r="F3" s="429"/>
      <c r="G3" s="430"/>
    </row>
    <row r="4" spans="1:9" ht="40.15" customHeight="1" thickBot="1" x14ac:dyDescent="0.3">
      <c r="A4" s="29" t="s">
        <v>38</v>
      </c>
      <c r="B4" s="44" t="s">
        <v>0</v>
      </c>
      <c r="C4" s="30" t="s">
        <v>1</v>
      </c>
      <c r="D4" s="30" t="s">
        <v>2</v>
      </c>
      <c r="E4" s="31" t="s">
        <v>3</v>
      </c>
      <c r="F4" s="32" t="s">
        <v>4</v>
      </c>
      <c r="G4" s="69" t="s">
        <v>5</v>
      </c>
    </row>
    <row r="5" spans="1:9" ht="32.25" customHeight="1" x14ac:dyDescent="0.25">
      <c r="A5" s="42" t="s">
        <v>6</v>
      </c>
      <c r="B5" s="40" t="s">
        <v>12</v>
      </c>
      <c r="C5" s="24" t="s">
        <v>250</v>
      </c>
      <c r="D5" s="25" t="s">
        <v>128</v>
      </c>
      <c r="E5" s="46">
        <v>0.64200000000000002</v>
      </c>
      <c r="F5" s="26">
        <v>790.22</v>
      </c>
      <c r="G5" s="27">
        <f t="shared" ref="G5:G27" si="0">ROUND((E5*F5),2)</f>
        <v>507.32</v>
      </c>
      <c r="H5" s="142"/>
      <c r="I5" s="142"/>
    </row>
    <row r="6" spans="1:9" ht="32.25" customHeight="1" x14ac:dyDescent="0.25">
      <c r="A6" s="43" t="s">
        <v>6</v>
      </c>
      <c r="B6" s="198" t="s">
        <v>13</v>
      </c>
      <c r="C6" s="2" t="s">
        <v>572</v>
      </c>
      <c r="D6" s="22" t="s">
        <v>8</v>
      </c>
      <c r="E6" s="19">
        <v>2914</v>
      </c>
      <c r="F6" s="3">
        <v>4.24</v>
      </c>
      <c r="G6" s="28">
        <f t="shared" ref="G6:G9" si="1">ROUND((E6*F6),2)</f>
        <v>12355.36</v>
      </c>
      <c r="H6" s="142"/>
      <c r="I6" s="142"/>
    </row>
    <row r="7" spans="1:9" ht="32.25" customHeight="1" x14ac:dyDescent="0.25">
      <c r="A7" s="43" t="s">
        <v>6</v>
      </c>
      <c r="B7" s="198" t="s">
        <v>56</v>
      </c>
      <c r="C7" s="2" t="s">
        <v>262</v>
      </c>
      <c r="D7" s="22" t="s">
        <v>67</v>
      </c>
      <c r="E7" s="19">
        <v>1399</v>
      </c>
      <c r="F7" s="320">
        <v>-5.99</v>
      </c>
      <c r="G7" s="28">
        <f t="shared" si="1"/>
        <v>-8380.01</v>
      </c>
      <c r="H7" s="142"/>
      <c r="I7" s="142"/>
    </row>
    <row r="8" spans="1:9" ht="32.25" customHeight="1" thickBot="1" x14ac:dyDescent="0.3">
      <c r="A8" s="43" t="s">
        <v>6</v>
      </c>
      <c r="B8" s="198" t="s">
        <v>14</v>
      </c>
      <c r="C8" s="47" t="s">
        <v>337</v>
      </c>
      <c r="D8" s="48" t="s">
        <v>10</v>
      </c>
      <c r="E8" s="49">
        <v>9</v>
      </c>
      <c r="F8" s="3">
        <v>1.39</v>
      </c>
      <c r="G8" s="28">
        <f t="shared" si="1"/>
        <v>12.51</v>
      </c>
      <c r="H8" s="142"/>
      <c r="I8" s="142"/>
    </row>
    <row r="9" spans="1:9" ht="45.75" thickBot="1" x14ac:dyDescent="0.3">
      <c r="A9" s="56" t="s">
        <v>6</v>
      </c>
      <c r="B9" s="199" t="s">
        <v>15</v>
      </c>
      <c r="C9" s="50" t="s">
        <v>261</v>
      </c>
      <c r="D9" s="85" t="s">
        <v>8</v>
      </c>
      <c r="E9" s="85">
        <v>3060</v>
      </c>
      <c r="F9" s="114">
        <v>1.52</v>
      </c>
      <c r="G9" s="53">
        <f t="shared" si="1"/>
        <v>4651.2</v>
      </c>
      <c r="H9" s="36" t="s">
        <v>39</v>
      </c>
      <c r="I9" s="70">
        <f>ROUND(SUM(G5:G9),2)</f>
        <v>9146.3799999999992</v>
      </c>
    </row>
    <row r="10" spans="1:9" s="9" customFormat="1" ht="32.25" customHeight="1" x14ac:dyDescent="0.25">
      <c r="A10" s="67" t="s">
        <v>45</v>
      </c>
      <c r="B10" s="93" t="s">
        <v>19</v>
      </c>
      <c r="C10" s="102" t="s">
        <v>274</v>
      </c>
      <c r="D10" s="79" t="s">
        <v>9</v>
      </c>
      <c r="E10" s="83">
        <v>3042</v>
      </c>
      <c r="F10" s="94">
        <v>1.4</v>
      </c>
      <c r="G10" s="59">
        <f t="shared" si="0"/>
        <v>4258.8</v>
      </c>
    </row>
    <row r="11" spans="1:9" s="9" customFormat="1" ht="30" x14ac:dyDescent="0.25">
      <c r="A11" s="43" t="s">
        <v>45</v>
      </c>
      <c r="B11" s="91" t="s">
        <v>20</v>
      </c>
      <c r="C11" s="103" t="s">
        <v>275</v>
      </c>
      <c r="D11" s="48" t="s">
        <v>9</v>
      </c>
      <c r="E11" s="84">
        <v>146</v>
      </c>
      <c r="F11" s="95">
        <v>5.51</v>
      </c>
      <c r="G11" s="28">
        <f t="shared" si="0"/>
        <v>804.46</v>
      </c>
    </row>
    <row r="12" spans="1:9" s="9" customFormat="1" ht="30" x14ac:dyDescent="0.25">
      <c r="A12" s="43" t="s">
        <v>45</v>
      </c>
      <c r="B12" s="91" t="s">
        <v>21</v>
      </c>
      <c r="C12" s="103" t="s">
        <v>348</v>
      </c>
      <c r="D12" s="48" t="s">
        <v>9</v>
      </c>
      <c r="E12" s="84">
        <v>5506</v>
      </c>
      <c r="F12" s="95">
        <v>0.94</v>
      </c>
      <c r="G12" s="28">
        <f t="shared" si="0"/>
        <v>5175.6400000000003</v>
      </c>
    </row>
    <row r="13" spans="1:9" s="9" customFormat="1" ht="45" x14ac:dyDescent="0.25">
      <c r="A13" s="43" t="s">
        <v>45</v>
      </c>
      <c r="B13" s="91" t="s">
        <v>22</v>
      </c>
      <c r="C13" s="103" t="s">
        <v>276</v>
      </c>
      <c r="D13" s="48" t="s">
        <v>9</v>
      </c>
      <c r="E13" s="84">
        <v>5144</v>
      </c>
      <c r="F13" s="95">
        <v>3.64</v>
      </c>
      <c r="G13" s="28">
        <f t="shared" si="0"/>
        <v>18724.16</v>
      </c>
    </row>
    <row r="14" spans="1:9" s="9" customFormat="1" ht="32.25" customHeight="1" x14ac:dyDescent="0.25">
      <c r="A14" s="43" t="s">
        <v>45</v>
      </c>
      <c r="B14" s="91" t="s">
        <v>23</v>
      </c>
      <c r="C14" s="103" t="s">
        <v>264</v>
      </c>
      <c r="D14" s="48" t="s">
        <v>9</v>
      </c>
      <c r="E14" s="84">
        <v>11</v>
      </c>
      <c r="F14" s="95">
        <v>13.16</v>
      </c>
      <c r="G14" s="28">
        <f t="shared" si="0"/>
        <v>144.76</v>
      </c>
    </row>
    <row r="15" spans="1:9" s="9" customFormat="1" ht="30" x14ac:dyDescent="0.25">
      <c r="A15" s="43" t="s">
        <v>45</v>
      </c>
      <c r="B15" s="91" t="s">
        <v>24</v>
      </c>
      <c r="C15" s="103" t="s">
        <v>1338</v>
      </c>
      <c r="D15" s="48" t="s">
        <v>9</v>
      </c>
      <c r="E15" s="84">
        <v>363</v>
      </c>
      <c r="F15" s="95">
        <v>7.93</v>
      </c>
      <c r="G15" s="28">
        <f t="shared" si="0"/>
        <v>2878.59</v>
      </c>
    </row>
    <row r="16" spans="1:9" s="9" customFormat="1" ht="32.25" customHeight="1" x14ac:dyDescent="0.25">
      <c r="A16" s="43" t="s">
        <v>45</v>
      </c>
      <c r="B16" s="91" t="s">
        <v>25</v>
      </c>
      <c r="C16" s="103" t="s">
        <v>265</v>
      </c>
      <c r="D16" s="48" t="s">
        <v>8</v>
      </c>
      <c r="E16" s="84">
        <v>6653</v>
      </c>
      <c r="F16" s="95">
        <v>0.11</v>
      </c>
      <c r="G16" s="28">
        <f t="shared" si="0"/>
        <v>731.83</v>
      </c>
    </row>
    <row r="17" spans="1:9" s="9" customFormat="1" ht="32.25" customHeight="1" x14ac:dyDescent="0.25">
      <c r="A17" s="43" t="s">
        <v>45</v>
      </c>
      <c r="B17" s="91" t="s">
        <v>26</v>
      </c>
      <c r="C17" s="103" t="s">
        <v>266</v>
      </c>
      <c r="D17" s="48" t="s">
        <v>9</v>
      </c>
      <c r="E17" s="84">
        <v>1996</v>
      </c>
      <c r="F17" s="95">
        <v>1.28</v>
      </c>
      <c r="G17" s="28">
        <f t="shared" si="0"/>
        <v>2554.88</v>
      </c>
    </row>
    <row r="18" spans="1:9" s="9" customFormat="1" ht="32.25" customHeight="1" x14ac:dyDescent="0.25">
      <c r="A18" s="43" t="s">
        <v>45</v>
      </c>
      <c r="B18" s="91" t="s">
        <v>27</v>
      </c>
      <c r="C18" s="103" t="s">
        <v>267</v>
      </c>
      <c r="D18" s="48" t="s">
        <v>8</v>
      </c>
      <c r="E18" s="84">
        <v>3136</v>
      </c>
      <c r="F18" s="95">
        <v>0.21</v>
      </c>
      <c r="G18" s="28">
        <f t="shared" si="0"/>
        <v>658.56</v>
      </c>
    </row>
    <row r="19" spans="1:9" s="9" customFormat="1" ht="32.25" customHeight="1" x14ac:dyDescent="0.25">
      <c r="A19" s="43" t="s">
        <v>45</v>
      </c>
      <c r="B19" s="91" t="s">
        <v>68</v>
      </c>
      <c r="C19" s="103" t="s">
        <v>477</v>
      </c>
      <c r="D19" s="48" t="s">
        <v>8</v>
      </c>
      <c r="E19" s="84">
        <v>339</v>
      </c>
      <c r="F19" s="95">
        <v>0.21</v>
      </c>
      <c r="G19" s="28">
        <f t="shared" si="0"/>
        <v>71.19</v>
      </c>
    </row>
    <row r="20" spans="1:9" s="9" customFormat="1" ht="32.25" customHeight="1" x14ac:dyDescent="0.25">
      <c r="A20" s="43" t="s">
        <v>45</v>
      </c>
      <c r="B20" s="91" t="s">
        <v>69</v>
      </c>
      <c r="C20" s="103" t="s">
        <v>278</v>
      </c>
      <c r="D20" s="48" t="s">
        <v>8</v>
      </c>
      <c r="E20" s="84">
        <v>2502</v>
      </c>
      <c r="F20" s="95">
        <v>0.11</v>
      </c>
      <c r="G20" s="28">
        <f t="shared" si="0"/>
        <v>275.22000000000003</v>
      </c>
    </row>
    <row r="21" spans="1:9" s="9" customFormat="1" ht="32.25" customHeight="1" x14ac:dyDescent="0.25">
      <c r="A21" s="43" t="s">
        <v>45</v>
      </c>
      <c r="B21" s="91" t="s">
        <v>70</v>
      </c>
      <c r="C21" s="103" t="s">
        <v>269</v>
      </c>
      <c r="D21" s="48" t="s">
        <v>8</v>
      </c>
      <c r="E21" s="84">
        <v>598</v>
      </c>
      <c r="F21" s="95">
        <v>0.18</v>
      </c>
      <c r="G21" s="28">
        <f t="shared" si="0"/>
        <v>107.64</v>
      </c>
    </row>
    <row r="22" spans="1:9" s="9" customFormat="1" ht="32.25" customHeight="1" x14ac:dyDescent="0.25">
      <c r="A22" s="43" t="s">
        <v>45</v>
      </c>
      <c r="B22" s="91" t="s">
        <v>127</v>
      </c>
      <c r="C22" s="103" t="s">
        <v>268</v>
      </c>
      <c r="D22" s="48" t="s">
        <v>8</v>
      </c>
      <c r="E22" s="84">
        <v>885</v>
      </c>
      <c r="F22" s="95">
        <v>0.17</v>
      </c>
      <c r="G22" s="28">
        <f t="shared" si="0"/>
        <v>150.44999999999999</v>
      </c>
    </row>
    <row r="23" spans="1:9" s="9" customFormat="1" ht="32.25" customHeight="1" x14ac:dyDescent="0.25">
      <c r="A23" s="43" t="s">
        <v>45</v>
      </c>
      <c r="B23" s="91" t="s">
        <v>165</v>
      </c>
      <c r="C23" s="103" t="s">
        <v>703</v>
      </c>
      <c r="D23" s="48" t="s">
        <v>9</v>
      </c>
      <c r="E23" s="84">
        <v>657</v>
      </c>
      <c r="F23" s="95">
        <v>4.4000000000000004</v>
      </c>
      <c r="G23" s="28">
        <f t="shared" si="0"/>
        <v>2890.8</v>
      </c>
    </row>
    <row r="24" spans="1:9" s="9" customFormat="1" ht="32.25" customHeight="1" x14ac:dyDescent="0.25">
      <c r="A24" s="43" t="s">
        <v>45</v>
      </c>
      <c r="B24" s="91" t="s">
        <v>166</v>
      </c>
      <c r="C24" s="103" t="s">
        <v>340</v>
      </c>
      <c r="D24" s="48" t="s">
        <v>8</v>
      </c>
      <c r="E24" s="84">
        <v>5977</v>
      </c>
      <c r="F24" s="95">
        <v>1.49</v>
      </c>
      <c r="G24" s="28">
        <f t="shared" si="0"/>
        <v>8905.73</v>
      </c>
    </row>
    <row r="25" spans="1:9" s="9" customFormat="1" ht="32.25" customHeight="1" x14ac:dyDescent="0.25">
      <c r="A25" s="43" t="s">
        <v>45</v>
      </c>
      <c r="B25" s="91" t="s">
        <v>167</v>
      </c>
      <c r="C25" s="103" t="s">
        <v>1587</v>
      </c>
      <c r="D25" s="48" t="s">
        <v>8</v>
      </c>
      <c r="E25" s="84">
        <v>598</v>
      </c>
      <c r="F25" s="95">
        <v>1.44</v>
      </c>
      <c r="G25" s="28">
        <f t="shared" si="0"/>
        <v>861.12</v>
      </c>
    </row>
    <row r="26" spans="1:9" s="9" customFormat="1" ht="45" customHeight="1" x14ac:dyDescent="0.25">
      <c r="A26" s="43" t="s">
        <v>45</v>
      </c>
      <c r="B26" s="91" t="s">
        <v>168</v>
      </c>
      <c r="C26" s="103" t="s">
        <v>703</v>
      </c>
      <c r="D26" s="48" t="s">
        <v>9</v>
      </c>
      <c r="E26" s="84">
        <v>1878</v>
      </c>
      <c r="F26" s="95">
        <v>2.5</v>
      </c>
      <c r="G26" s="28">
        <f t="shared" si="0"/>
        <v>4695</v>
      </c>
    </row>
    <row r="27" spans="1:9" s="9" customFormat="1" ht="32.25" customHeight="1" thickBot="1" x14ac:dyDescent="0.3">
      <c r="A27" s="43" t="s">
        <v>45</v>
      </c>
      <c r="B27" s="91" t="s">
        <v>169</v>
      </c>
      <c r="C27" s="103" t="s">
        <v>704</v>
      </c>
      <c r="D27" s="48" t="s">
        <v>9</v>
      </c>
      <c r="E27" s="84">
        <v>2358</v>
      </c>
      <c r="F27" s="94">
        <v>2.5</v>
      </c>
      <c r="G27" s="59">
        <f t="shared" si="0"/>
        <v>5895</v>
      </c>
    </row>
    <row r="28" spans="1:9" s="9" customFormat="1" ht="32.25" customHeight="1" thickBot="1" x14ac:dyDescent="0.3">
      <c r="A28" s="56" t="s">
        <v>45</v>
      </c>
      <c r="B28" s="74" t="s">
        <v>170</v>
      </c>
      <c r="C28" s="104" t="s">
        <v>705</v>
      </c>
      <c r="D28" s="51" t="s">
        <v>8</v>
      </c>
      <c r="E28" s="85">
        <v>1032</v>
      </c>
      <c r="F28" s="177">
        <v>7.91</v>
      </c>
      <c r="G28" s="53">
        <f t="shared" ref="G28" si="2">ROUND((E28*F28),2)</f>
        <v>8163.12</v>
      </c>
      <c r="H28" s="36" t="s">
        <v>40</v>
      </c>
      <c r="I28" s="70">
        <f>ROUND(SUM(G10:G28),2)</f>
        <v>67946.95</v>
      </c>
    </row>
    <row r="29" spans="1:9" s="9" customFormat="1" ht="32.25" customHeight="1" x14ac:dyDescent="0.25">
      <c r="A29" s="67" t="s">
        <v>288</v>
      </c>
      <c r="B29" s="75" t="s">
        <v>34</v>
      </c>
      <c r="C29" s="63" t="s">
        <v>1339</v>
      </c>
      <c r="D29" s="64" t="s">
        <v>9</v>
      </c>
      <c r="E29" s="65">
        <v>61</v>
      </c>
      <c r="F29" s="58">
        <v>2.35</v>
      </c>
      <c r="G29" s="59">
        <f t="shared" ref="G29:G34" si="3">ROUND((E29*F29),2)</f>
        <v>143.35</v>
      </c>
    </row>
    <row r="30" spans="1:9" s="9" customFormat="1" ht="32.25" customHeight="1" x14ac:dyDescent="0.25">
      <c r="A30" s="67" t="s">
        <v>288</v>
      </c>
      <c r="B30" s="75" t="s">
        <v>35</v>
      </c>
      <c r="C30" s="63" t="s">
        <v>282</v>
      </c>
      <c r="D30" s="64" t="s">
        <v>67</v>
      </c>
      <c r="E30" s="65">
        <v>40.799999999999997</v>
      </c>
      <c r="F30" s="58">
        <v>19.62</v>
      </c>
      <c r="G30" s="59">
        <f t="shared" si="3"/>
        <v>800.5</v>
      </c>
    </row>
    <row r="31" spans="1:9" s="9" customFormat="1" ht="32.25" customHeight="1" x14ac:dyDescent="0.25">
      <c r="A31" s="67" t="s">
        <v>288</v>
      </c>
      <c r="B31" s="75" t="s">
        <v>36</v>
      </c>
      <c r="C31" s="63" t="s">
        <v>1340</v>
      </c>
      <c r="D31" s="64" t="s">
        <v>67</v>
      </c>
      <c r="E31" s="65">
        <v>15.5</v>
      </c>
      <c r="F31" s="58">
        <v>21.43</v>
      </c>
      <c r="G31" s="59">
        <f t="shared" si="3"/>
        <v>332.17</v>
      </c>
    </row>
    <row r="32" spans="1:9" s="9" customFormat="1" ht="32.25" customHeight="1" x14ac:dyDescent="0.25">
      <c r="A32" s="67" t="s">
        <v>288</v>
      </c>
      <c r="B32" s="75" t="s">
        <v>37</v>
      </c>
      <c r="C32" s="63" t="s">
        <v>1341</v>
      </c>
      <c r="D32" s="64" t="s">
        <v>67</v>
      </c>
      <c r="E32" s="65">
        <v>56.3</v>
      </c>
      <c r="F32" s="58">
        <v>9.85</v>
      </c>
      <c r="G32" s="59">
        <f t="shared" si="3"/>
        <v>554.55999999999995</v>
      </c>
    </row>
    <row r="33" spans="1:9" s="9" customFormat="1" ht="75" x14ac:dyDescent="0.25">
      <c r="A33" s="67" t="s">
        <v>288</v>
      </c>
      <c r="B33" s="75" t="s">
        <v>82</v>
      </c>
      <c r="C33" s="2" t="s">
        <v>1342</v>
      </c>
      <c r="D33" s="22" t="s">
        <v>7</v>
      </c>
      <c r="E33" s="19">
        <v>1</v>
      </c>
      <c r="F33" s="21">
        <v>5556.13</v>
      </c>
      <c r="G33" s="28">
        <f t="shared" si="3"/>
        <v>5556.13</v>
      </c>
    </row>
    <row r="34" spans="1:9" s="9" customFormat="1" ht="75.75" thickBot="1" x14ac:dyDescent="0.3">
      <c r="A34" s="67" t="s">
        <v>288</v>
      </c>
      <c r="B34" s="22" t="s">
        <v>105</v>
      </c>
      <c r="C34" s="309" t="s">
        <v>1343</v>
      </c>
      <c r="D34" s="310" t="s">
        <v>7</v>
      </c>
      <c r="E34" s="19">
        <v>1</v>
      </c>
      <c r="F34" s="45">
        <v>661.02</v>
      </c>
      <c r="G34" s="28">
        <f t="shared" si="3"/>
        <v>661.02</v>
      </c>
    </row>
    <row r="35" spans="1:9" s="9" customFormat="1" ht="57.75" customHeight="1" thickBot="1" x14ac:dyDescent="0.3">
      <c r="A35" s="307" t="s">
        <v>288</v>
      </c>
      <c r="B35" s="308" t="s">
        <v>106</v>
      </c>
      <c r="C35" s="311" t="s">
        <v>352</v>
      </c>
      <c r="D35" s="312" t="s">
        <v>9</v>
      </c>
      <c r="E35" s="297">
        <v>66</v>
      </c>
      <c r="F35" s="60">
        <v>15.46</v>
      </c>
      <c r="G35" s="53">
        <f t="shared" ref="G35:G78" si="4">ROUND((E35*F35),2)</f>
        <v>1020.36</v>
      </c>
      <c r="H35" s="36" t="s">
        <v>41</v>
      </c>
      <c r="I35" s="70">
        <f>ROUND(SUM(G29:G35),2)</f>
        <v>9068.09</v>
      </c>
    </row>
    <row r="36" spans="1:9" s="9" customFormat="1" ht="45" x14ac:dyDescent="0.25">
      <c r="A36" s="67" t="s">
        <v>319</v>
      </c>
      <c r="B36" s="198" t="s">
        <v>71</v>
      </c>
      <c r="C36" s="63" t="s">
        <v>706</v>
      </c>
      <c r="D36" s="64" t="s">
        <v>8</v>
      </c>
      <c r="E36" s="83">
        <v>6653</v>
      </c>
      <c r="F36" s="58">
        <v>0</v>
      </c>
      <c r="G36" s="27">
        <f t="shared" si="4"/>
        <v>0</v>
      </c>
      <c r="H36" s="434" t="s">
        <v>318</v>
      </c>
      <c r="I36" s="71"/>
    </row>
    <row r="37" spans="1:9" s="9" customFormat="1" ht="45" x14ac:dyDescent="0.25">
      <c r="A37" s="67" t="s">
        <v>319</v>
      </c>
      <c r="B37" s="41" t="s">
        <v>72</v>
      </c>
      <c r="C37" s="2" t="s">
        <v>707</v>
      </c>
      <c r="D37" s="22" t="s">
        <v>9</v>
      </c>
      <c r="E37" s="84">
        <v>1451</v>
      </c>
      <c r="F37" s="21">
        <v>0</v>
      </c>
      <c r="G37" s="28">
        <f t="shared" si="4"/>
        <v>0</v>
      </c>
      <c r="H37" s="435"/>
      <c r="I37" s="71"/>
    </row>
    <row r="38" spans="1:9" s="9" customFormat="1" ht="45" x14ac:dyDescent="0.25">
      <c r="A38" s="67" t="s">
        <v>319</v>
      </c>
      <c r="B38" s="41" t="s">
        <v>73</v>
      </c>
      <c r="C38" s="2" t="s">
        <v>300</v>
      </c>
      <c r="D38" s="22" t="s">
        <v>8</v>
      </c>
      <c r="E38" s="84">
        <v>4207</v>
      </c>
      <c r="F38" s="21">
        <v>0</v>
      </c>
      <c r="G38" s="28">
        <f t="shared" si="4"/>
        <v>0</v>
      </c>
      <c r="H38" s="435"/>
      <c r="I38" s="71"/>
    </row>
    <row r="39" spans="1:9" s="9" customFormat="1" ht="45" x14ac:dyDescent="0.25">
      <c r="A39" s="67" t="s">
        <v>319</v>
      </c>
      <c r="B39" s="41" t="s">
        <v>74</v>
      </c>
      <c r="C39" s="2" t="s">
        <v>341</v>
      </c>
      <c r="D39" s="22" t="s">
        <v>8</v>
      </c>
      <c r="E39" s="84">
        <v>3535</v>
      </c>
      <c r="F39" s="21">
        <v>0</v>
      </c>
      <c r="G39" s="28">
        <f t="shared" si="4"/>
        <v>0</v>
      </c>
      <c r="H39" s="435"/>
      <c r="I39" s="71"/>
    </row>
    <row r="40" spans="1:9" s="9" customFormat="1" ht="45" x14ac:dyDescent="0.25">
      <c r="A40" s="67" t="s">
        <v>319</v>
      </c>
      <c r="B40" s="41" t="s">
        <v>75</v>
      </c>
      <c r="C40" s="2" t="s">
        <v>313</v>
      </c>
      <c r="D40" s="22" t="s">
        <v>10</v>
      </c>
      <c r="E40" s="84">
        <v>774</v>
      </c>
      <c r="F40" s="21">
        <v>0</v>
      </c>
      <c r="G40" s="28">
        <f t="shared" si="4"/>
        <v>0</v>
      </c>
      <c r="H40" s="435"/>
      <c r="I40" s="71"/>
    </row>
    <row r="41" spans="1:9" s="9" customFormat="1" ht="45" x14ac:dyDescent="0.25">
      <c r="A41" s="67" t="s">
        <v>319</v>
      </c>
      <c r="B41" s="41" t="s">
        <v>76</v>
      </c>
      <c r="C41" s="2" t="s">
        <v>302</v>
      </c>
      <c r="D41" s="22" t="s">
        <v>8</v>
      </c>
      <c r="E41" s="84">
        <v>3472</v>
      </c>
      <c r="F41" s="21">
        <v>0</v>
      </c>
      <c r="G41" s="28">
        <f t="shared" si="4"/>
        <v>0</v>
      </c>
      <c r="H41" s="435"/>
      <c r="I41" s="71"/>
    </row>
    <row r="42" spans="1:9" s="9" customFormat="1" ht="45" x14ac:dyDescent="0.25">
      <c r="A42" s="67" t="s">
        <v>319</v>
      </c>
      <c r="B42" s="41" t="s">
        <v>77</v>
      </c>
      <c r="C42" s="2" t="s">
        <v>314</v>
      </c>
      <c r="D42" s="22" t="s">
        <v>8</v>
      </c>
      <c r="E42" s="84">
        <v>3472</v>
      </c>
      <c r="F42" s="21">
        <v>0</v>
      </c>
      <c r="G42" s="28">
        <f t="shared" si="4"/>
        <v>0</v>
      </c>
      <c r="H42" s="435"/>
      <c r="I42" s="71"/>
    </row>
    <row r="43" spans="1:9" s="9" customFormat="1" ht="45" x14ac:dyDescent="0.25">
      <c r="A43" s="67" t="s">
        <v>319</v>
      </c>
      <c r="B43" s="41" t="s">
        <v>122</v>
      </c>
      <c r="C43" s="2" t="s">
        <v>315</v>
      </c>
      <c r="D43" s="22" t="s">
        <v>10</v>
      </c>
      <c r="E43" s="84">
        <v>774</v>
      </c>
      <c r="F43" s="21">
        <v>0</v>
      </c>
      <c r="G43" s="28">
        <f t="shared" si="4"/>
        <v>0</v>
      </c>
      <c r="H43" s="435"/>
      <c r="I43" s="71"/>
    </row>
    <row r="44" spans="1:9" s="9" customFormat="1" ht="45" x14ac:dyDescent="0.25">
      <c r="A44" s="67" t="s">
        <v>319</v>
      </c>
      <c r="B44" s="41" t="s">
        <v>123</v>
      </c>
      <c r="C44" s="2" t="s">
        <v>303</v>
      </c>
      <c r="D44" s="22" t="s">
        <v>8</v>
      </c>
      <c r="E44" s="84">
        <v>3439</v>
      </c>
      <c r="F44" s="21">
        <v>0</v>
      </c>
      <c r="G44" s="28">
        <f t="shared" si="4"/>
        <v>0</v>
      </c>
      <c r="H44" s="435"/>
      <c r="I44" s="71"/>
    </row>
    <row r="45" spans="1:9" s="9" customFormat="1" ht="45" x14ac:dyDescent="0.25">
      <c r="A45" s="67" t="s">
        <v>319</v>
      </c>
      <c r="B45" s="41" t="s">
        <v>124</v>
      </c>
      <c r="C45" s="2" t="s">
        <v>316</v>
      </c>
      <c r="D45" s="22" t="s">
        <v>8</v>
      </c>
      <c r="E45" s="84">
        <v>3439</v>
      </c>
      <c r="F45" s="21">
        <v>0</v>
      </c>
      <c r="G45" s="28">
        <f t="shared" si="4"/>
        <v>0</v>
      </c>
      <c r="H45" s="435"/>
      <c r="I45" s="71"/>
    </row>
    <row r="46" spans="1:9" s="9" customFormat="1" ht="45" x14ac:dyDescent="0.25">
      <c r="A46" s="67" t="s">
        <v>319</v>
      </c>
      <c r="B46" s="41" t="s">
        <v>125</v>
      </c>
      <c r="C46" s="2" t="s">
        <v>317</v>
      </c>
      <c r="D46" s="22" t="s">
        <v>10</v>
      </c>
      <c r="E46" s="84">
        <v>774</v>
      </c>
      <c r="F46" s="21">
        <v>0</v>
      </c>
      <c r="G46" s="28">
        <f t="shared" si="4"/>
        <v>0</v>
      </c>
      <c r="H46" s="435"/>
      <c r="I46" s="71"/>
    </row>
    <row r="47" spans="1:9" s="9" customFormat="1" ht="45" x14ac:dyDescent="0.25">
      <c r="A47" s="67" t="s">
        <v>319</v>
      </c>
      <c r="B47" s="41" t="s">
        <v>126</v>
      </c>
      <c r="C47" s="2" t="s">
        <v>304</v>
      </c>
      <c r="D47" s="22" t="s">
        <v>8</v>
      </c>
      <c r="E47" s="84">
        <v>3439</v>
      </c>
      <c r="F47" s="21">
        <v>0</v>
      </c>
      <c r="G47" s="28">
        <f t="shared" si="4"/>
        <v>0</v>
      </c>
      <c r="H47" s="435"/>
      <c r="I47" s="71"/>
    </row>
    <row r="48" spans="1:9" s="9" customFormat="1" ht="45" x14ac:dyDescent="0.25">
      <c r="A48" s="67" t="s">
        <v>319</v>
      </c>
      <c r="B48" s="41" t="s">
        <v>216</v>
      </c>
      <c r="C48" s="2" t="s">
        <v>305</v>
      </c>
      <c r="D48" s="22" t="s">
        <v>10</v>
      </c>
      <c r="E48" s="84">
        <v>418</v>
      </c>
      <c r="F48" s="21">
        <v>0</v>
      </c>
      <c r="G48" s="28">
        <f t="shared" si="4"/>
        <v>0</v>
      </c>
      <c r="H48" s="435"/>
      <c r="I48" s="71"/>
    </row>
    <row r="49" spans="1:9" s="9" customFormat="1" ht="45" x14ac:dyDescent="0.25">
      <c r="A49" s="67" t="s">
        <v>319</v>
      </c>
      <c r="B49" s="41" t="s">
        <v>217</v>
      </c>
      <c r="C49" s="2" t="s">
        <v>306</v>
      </c>
      <c r="D49" s="22" t="s">
        <v>9</v>
      </c>
      <c r="E49" s="84">
        <v>695</v>
      </c>
      <c r="F49" s="21">
        <v>0</v>
      </c>
      <c r="G49" s="28">
        <f t="shared" si="4"/>
        <v>0</v>
      </c>
      <c r="H49" s="435"/>
      <c r="I49" s="71"/>
    </row>
    <row r="50" spans="1:9" s="9" customFormat="1" ht="45.75" thickBot="1" x14ac:dyDescent="0.3">
      <c r="A50" s="56" t="s">
        <v>319</v>
      </c>
      <c r="B50" s="57" t="s">
        <v>218</v>
      </c>
      <c r="C50" s="50" t="s">
        <v>307</v>
      </c>
      <c r="D50" s="51" t="s">
        <v>8</v>
      </c>
      <c r="E50" s="85">
        <v>1832</v>
      </c>
      <c r="F50" s="60">
        <v>0</v>
      </c>
      <c r="G50" s="53">
        <f t="shared" si="4"/>
        <v>0</v>
      </c>
      <c r="H50" s="435"/>
      <c r="I50" s="71"/>
    </row>
    <row r="51" spans="1:9" s="9" customFormat="1" ht="45" x14ac:dyDescent="0.25">
      <c r="A51" s="67" t="s">
        <v>320</v>
      </c>
      <c r="B51" s="75" t="s">
        <v>71</v>
      </c>
      <c r="C51" s="63" t="s">
        <v>706</v>
      </c>
      <c r="D51" s="64" t="s">
        <v>8</v>
      </c>
      <c r="E51" s="83">
        <v>6653</v>
      </c>
      <c r="F51" s="120">
        <v>4.95</v>
      </c>
      <c r="G51" s="59">
        <f t="shared" si="4"/>
        <v>32932.35</v>
      </c>
      <c r="H51" s="435"/>
      <c r="I51" s="71"/>
    </row>
    <row r="52" spans="1:9" s="9" customFormat="1" ht="45" x14ac:dyDescent="0.25">
      <c r="A52" s="67" t="s">
        <v>320</v>
      </c>
      <c r="B52" s="200" t="s">
        <v>72</v>
      </c>
      <c r="C52" s="2" t="s">
        <v>342</v>
      </c>
      <c r="D52" s="22" t="s">
        <v>9</v>
      </c>
      <c r="E52" s="84">
        <v>1856</v>
      </c>
      <c r="F52" s="121">
        <v>22.01</v>
      </c>
      <c r="G52" s="28">
        <f t="shared" si="4"/>
        <v>40850.559999999998</v>
      </c>
      <c r="H52" s="435"/>
      <c r="I52" s="71"/>
    </row>
    <row r="53" spans="1:9" s="9" customFormat="1" ht="45" x14ac:dyDescent="0.25">
      <c r="A53" s="67" t="s">
        <v>320</v>
      </c>
      <c r="B53" s="200" t="s">
        <v>73</v>
      </c>
      <c r="C53" s="2" t="s">
        <v>312</v>
      </c>
      <c r="D53" s="22" t="s">
        <v>8</v>
      </c>
      <c r="E53" s="84">
        <v>4124</v>
      </c>
      <c r="F53" s="121">
        <v>13.76</v>
      </c>
      <c r="G53" s="28">
        <f t="shared" si="4"/>
        <v>56746.239999999998</v>
      </c>
      <c r="H53" s="435"/>
      <c r="I53" s="71"/>
    </row>
    <row r="54" spans="1:9" s="9" customFormat="1" ht="45" x14ac:dyDescent="0.25">
      <c r="A54" s="67" t="s">
        <v>320</v>
      </c>
      <c r="B54" s="200" t="s">
        <v>74</v>
      </c>
      <c r="C54" s="2" t="s">
        <v>341</v>
      </c>
      <c r="D54" s="22" t="s">
        <v>8</v>
      </c>
      <c r="E54" s="84">
        <v>3535</v>
      </c>
      <c r="F54" s="121">
        <v>23.23</v>
      </c>
      <c r="G54" s="28">
        <f t="shared" si="4"/>
        <v>82118.05</v>
      </c>
      <c r="H54" s="435"/>
      <c r="I54" s="71"/>
    </row>
    <row r="55" spans="1:9" s="9" customFormat="1" ht="45" x14ac:dyDescent="0.25">
      <c r="A55" s="67" t="s">
        <v>320</v>
      </c>
      <c r="B55" s="200" t="s">
        <v>75</v>
      </c>
      <c r="C55" s="2" t="s">
        <v>313</v>
      </c>
      <c r="D55" s="22" t="s">
        <v>10</v>
      </c>
      <c r="E55" s="84">
        <v>774</v>
      </c>
      <c r="F55" s="121">
        <v>1.39</v>
      </c>
      <c r="G55" s="28">
        <f t="shared" si="4"/>
        <v>1075.8599999999999</v>
      </c>
      <c r="H55" s="435"/>
      <c r="I55" s="71"/>
    </row>
    <row r="56" spans="1:9" s="9" customFormat="1" ht="45" x14ac:dyDescent="0.25">
      <c r="A56" s="67" t="s">
        <v>320</v>
      </c>
      <c r="B56" s="200" t="s">
        <v>76</v>
      </c>
      <c r="C56" s="2" t="s">
        <v>302</v>
      </c>
      <c r="D56" s="22" t="s">
        <v>8</v>
      </c>
      <c r="E56" s="84">
        <v>3472</v>
      </c>
      <c r="F56" s="121">
        <v>0.38</v>
      </c>
      <c r="G56" s="28">
        <f t="shared" si="4"/>
        <v>1319.36</v>
      </c>
      <c r="H56" s="435"/>
      <c r="I56" s="71"/>
    </row>
    <row r="57" spans="1:9" s="9" customFormat="1" ht="45" x14ac:dyDescent="0.25">
      <c r="A57" s="67" t="s">
        <v>320</v>
      </c>
      <c r="B57" s="200" t="s">
        <v>77</v>
      </c>
      <c r="C57" s="2" t="s">
        <v>314</v>
      </c>
      <c r="D57" s="22" t="s">
        <v>8</v>
      </c>
      <c r="E57" s="84">
        <v>3472</v>
      </c>
      <c r="F57" s="121">
        <v>19.14</v>
      </c>
      <c r="G57" s="28">
        <f t="shared" si="4"/>
        <v>66454.080000000002</v>
      </c>
      <c r="H57" s="435"/>
      <c r="I57" s="71"/>
    </row>
    <row r="58" spans="1:9" s="9" customFormat="1" ht="45" x14ac:dyDescent="0.25">
      <c r="A58" s="67" t="s">
        <v>320</v>
      </c>
      <c r="B58" s="200" t="s">
        <v>122</v>
      </c>
      <c r="C58" s="2" t="s">
        <v>315</v>
      </c>
      <c r="D58" s="22" t="s">
        <v>10</v>
      </c>
      <c r="E58" s="84">
        <v>774</v>
      </c>
      <c r="F58" s="121">
        <v>0.86</v>
      </c>
      <c r="G58" s="28">
        <f t="shared" si="4"/>
        <v>665.64</v>
      </c>
      <c r="H58" s="435"/>
      <c r="I58" s="71"/>
    </row>
    <row r="59" spans="1:9" s="9" customFormat="1" ht="45" x14ac:dyDescent="0.25">
      <c r="A59" s="67" t="s">
        <v>320</v>
      </c>
      <c r="B59" s="200" t="s">
        <v>123</v>
      </c>
      <c r="C59" s="2" t="s">
        <v>303</v>
      </c>
      <c r="D59" s="22" t="s">
        <v>8</v>
      </c>
      <c r="E59" s="84">
        <v>3439</v>
      </c>
      <c r="F59" s="121">
        <v>0.38</v>
      </c>
      <c r="G59" s="28">
        <f t="shared" si="4"/>
        <v>1306.82</v>
      </c>
      <c r="H59" s="435"/>
      <c r="I59" s="71"/>
    </row>
    <row r="60" spans="1:9" s="9" customFormat="1" ht="45" x14ac:dyDescent="0.25">
      <c r="A60" s="67" t="s">
        <v>320</v>
      </c>
      <c r="B60" s="200" t="s">
        <v>124</v>
      </c>
      <c r="C60" s="2" t="s">
        <v>316</v>
      </c>
      <c r="D60" s="22" t="s">
        <v>8</v>
      </c>
      <c r="E60" s="84">
        <v>3439</v>
      </c>
      <c r="F60" s="121">
        <v>10.48</v>
      </c>
      <c r="G60" s="28">
        <f t="shared" si="4"/>
        <v>36040.720000000001</v>
      </c>
      <c r="H60" s="435"/>
      <c r="I60" s="71"/>
    </row>
    <row r="61" spans="1:9" s="9" customFormat="1" ht="45" x14ac:dyDescent="0.25">
      <c r="A61" s="67" t="s">
        <v>320</v>
      </c>
      <c r="B61" s="200" t="s">
        <v>125</v>
      </c>
      <c r="C61" s="2" t="s">
        <v>317</v>
      </c>
      <c r="D61" s="22" t="s">
        <v>10</v>
      </c>
      <c r="E61" s="84">
        <v>774</v>
      </c>
      <c r="F61" s="121">
        <v>0.42</v>
      </c>
      <c r="G61" s="28">
        <f t="shared" si="4"/>
        <v>325.08</v>
      </c>
      <c r="H61" s="435"/>
      <c r="I61" s="71"/>
    </row>
    <row r="62" spans="1:9" s="9" customFormat="1" ht="45" x14ac:dyDescent="0.25">
      <c r="A62" s="67" t="s">
        <v>320</v>
      </c>
      <c r="B62" s="200" t="s">
        <v>126</v>
      </c>
      <c r="C62" s="2" t="s">
        <v>304</v>
      </c>
      <c r="D62" s="22" t="s">
        <v>8</v>
      </c>
      <c r="E62" s="84">
        <v>3439</v>
      </c>
      <c r="F62" s="121">
        <v>0.22</v>
      </c>
      <c r="G62" s="28">
        <f t="shared" si="4"/>
        <v>756.58</v>
      </c>
      <c r="H62" s="435"/>
      <c r="I62" s="71"/>
    </row>
    <row r="63" spans="1:9" s="9" customFormat="1" ht="45" x14ac:dyDescent="0.25">
      <c r="A63" s="67" t="s">
        <v>320</v>
      </c>
      <c r="B63" s="200" t="s">
        <v>216</v>
      </c>
      <c r="C63" s="2" t="s">
        <v>305</v>
      </c>
      <c r="D63" s="22" t="s">
        <v>10</v>
      </c>
      <c r="E63" s="84">
        <v>418</v>
      </c>
      <c r="F63" s="120">
        <v>1.25</v>
      </c>
      <c r="G63" s="28">
        <f t="shared" si="4"/>
        <v>522.5</v>
      </c>
      <c r="H63" s="435"/>
      <c r="I63" s="73"/>
    </row>
    <row r="64" spans="1:9" s="9" customFormat="1" ht="45.75" thickBot="1" x14ac:dyDescent="0.3">
      <c r="A64" s="67" t="s">
        <v>320</v>
      </c>
      <c r="B64" s="200" t="s">
        <v>217</v>
      </c>
      <c r="C64" s="2" t="s">
        <v>306</v>
      </c>
      <c r="D64" s="22" t="s">
        <v>9</v>
      </c>
      <c r="E64" s="84">
        <v>695</v>
      </c>
      <c r="F64" s="120">
        <v>15.46</v>
      </c>
      <c r="G64" s="28">
        <f t="shared" si="4"/>
        <v>10744.7</v>
      </c>
      <c r="H64" s="435"/>
      <c r="I64" s="73"/>
    </row>
    <row r="65" spans="1:9" s="9" customFormat="1" ht="45.75" thickBot="1" x14ac:dyDescent="0.3">
      <c r="A65" s="56" t="s">
        <v>320</v>
      </c>
      <c r="B65" s="201" t="s">
        <v>218</v>
      </c>
      <c r="C65" s="50" t="s">
        <v>307</v>
      </c>
      <c r="D65" s="51" t="s">
        <v>8</v>
      </c>
      <c r="E65" s="85">
        <v>1832</v>
      </c>
      <c r="F65" s="122">
        <v>6.49</v>
      </c>
      <c r="G65" s="53">
        <f t="shared" si="4"/>
        <v>11889.68</v>
      </c>
      <c r="H65" s="36" t="s">
        <v>78</v>
      </c>
      <c r="I65" s="72">
        <f>ROUND(SUM(G36:G65),2)</f>
        <v>343748.22</v>
      </c>
    </row>
    <row r="66" spans="1:9" s="9" customFormat="1" ht="32.25" customHeight="1" x14ac:dyDescent="0.25">
      <c r="A66" s="42" t="s">
        <v>343</v>
      </c>
      <c r="B66" s="202" t="s">
        <v>28</v>
      </c>
      <c r="C66" s="24" t="s">
        <v>708</v>
      </c>
      <c r="D66" s="25" t="s">
        <v>9</v>
      </c>
      <c r="E66" s="182">
        <v>96</v>
      </c>
      <c r="F66" s="33">
        <v>5.51</v>
      </c>
      <c r="G66" s="27">
        <f t="shared" si="4"/>
        <v>528.96</v>
      </c>
      <c r="H66" s="71"/>
      <c r="I66" s="71"/>
    </row>
    <row r="67" spans="1:9" s="9" customFormat="1" ht="42.75" customHeight="1" x14ac:dyDescent="0.25">
      <c r="A67" s="67" t="s">
        <v>343</v>
      </c>
      <c r="B67" s="22" t="s">
        <v>29</v>
      </c>
      <c r="C67" s="2" t="s">
        <v>346</v>
      </c>
      <c r="D67" s="64" t="s">
        <v>8</v>
      </c>
      <c r="E67" s="84">
        <v>92</v>
      </c>
      <c r="F67" s="21">
        <v>0.21</v>
      </c>
      <c r="G67" s="28">
        <f t="shared" si="4"/>
        <v>19.32</v>
      </c>
      <c r="H67" s="71"/>
      <c r="I67" s="71"/>
    </row>
    <row r="68" spans="1:9" s="9" customFormat="1" ht="45" x14ac:dyDescent="0.25">
      <c r="A68" s="67" t="s">
        <v>343</v>
      </c>
      <c r="B68" s="22" t="s">
        <v>30</v>
      </c>
      <c r="C68" s="2" t="s">
        <v>1517</v>
      </c>
      <c r="D68" s="64" t="s">
        <v>7</v>
      </c>
      <c r="E68" s="84">
        <v>1</v>
      </c>
      <c r="F68" s="21">
        <v>1457.98</v>
      </c>
      <c r="G68" s="28">
        <f t="shared" si="4"/>
        <v>1457.98</v>
      </c>
      <c r="H68" s="71"/>
      <c r="I68" s="71"/>
    </row>
    <row r="69" spans="1:9" s="9" customFormat="1" ht="42.75" customHeight="1" x14ac:dyDescent="0.25">
      <c r="A69" s="67" t="s">
        <v>343</v>
      </c>
      <c r="B69" s="22" t="s">
        <v>31</v>
      </c>
      <c r="C69" s="2" t="s">
        <v>1344</v>
      </c>
      <c r="D69" s="64" t="s">
        <v>10</v>
      </c>
      <c r="E69" s="84">
        <v>15</v>
      </c>
      <c r="F69" s="21">
        <v>0.42</v>
      </c>
      <c r="G69" s="28">
        <f t="shared" si="4"/>
        <v>6.3</v>
      </c>
      <c r="H69" s="71"/>
      <c r="I69" s="71"/>
    </row>
    <row r="70" spans="1:9" s="9" customFormat="1" ht="42.75" customHeight="1" x14ac:dyDescent="0.25">
      <c r="A70" s="67" t="s">
        <v>343</v>
      </c>
      <c r="B70" s="22" t="s">
        <v>32</v>
      </c>
      <c r="C70" s="2" t="s">
        <v>1345</v>
      </c>
      <c r="D70" s="64" t="s">
        <v>8</v>
      </c>
      <c r="E70" s="84">
        <v>48</v>
      </c>
      <c r="F70" s="21">
        <v>15.77</v>
      </c>
      <c r="G70" s="28">
        <f t="shared" si="4"/>
        <v>756.96</v>
      </c>
      <c r="H70" s="71"/>
      <c r="I70" s="71"/>
    </row>
    <row r="71" spans="1:9" s="9" customFormat="1" ht="42.75" customHeight="1" x14ac:dyDescent="0.25">
      <c r="A71" s="67" t="s">
        <v>343</v>
      </c>
      <c r="B71" s="22" t="s">
        <v>33</v>
      </c>
      <c r="C71" s="2" t="s">
        <v>341</v>
      </c>
      <c r="D71" s="64" t="s">
        <v>8</v>
      </c>
      <c r="E71" s="84">
        <v>3</v>
      </c>
      <c r="F71" s="21">
        <v>27.39</v>
      </c>
      <c r="G71" s="28">
        <f t="shared" si="4"/>
        <v>82.17</v>
      </c>
      <c r="H71" s="71"/>
      <c r="I71" s="71"/>
    </row>
    <row r="72" spans="1:9" s="9" customFormat="1" ht="42.75" customHeight="1" x14ac:dyDescent="0.25">
      <c r="A72" s="67" t="s">
        <v>343</v>
      </c>
      <c r="B72" s="22" t="s">
        <v>47</v>
      </c>
      <c r="C72" s="2" t="s">
        <v>1346</v>
      </c>
      <c r="D72" s="64" t="s">
        <v>8</v>
      </c>
      <c r="E72" s="84">
        <v>3</v>
      </c>
      <c r="F72" s="21">
        <v>23.27</v>
      </c>
      <c r="G72" s="28">
        <f t="shared" si="4"/>
        <v>69.81</v>
      </c>
      <c r="H72" s="71"/>
      <c r="I72" s="71"/>
    </row>
    <row r="73" spans="1:9" s="9" customFormat="1" ht="42.75" customHeight="1" x14ac:dyDescent="0.25">
      <c r="A73" s="67" t="s">
        <v>343</v>
      </c>
      <c r="B73" s="22" t="s">
        <v>48</v>
      </c>
      <c r="C73" s="2" t="s">
        <v>1347</v>
      </c>
      <c r="D73" s="64" t="s">
        <v>8</v>
      </c>
      <c r="E73" s="84">
        <v>3</v>
      </c>
      <c r="F73" s="21">
        <v>14.97</v>
      </c>
      <c r="G73" s="28">
        <f t="shared" si="4"/>
        <v>44.91</v>
      </c>
      <c r="H73" s="71"/>
      <c r="I73" s="71"/>
    </row>
    <row r="74" spans="1:9" s="9" customFormat="1" ht="42.75" customHeight="1" x14ac:dyDescent="0.25">
      <c r="A74" s="67" t="s">
        <v>343</v>
      </c>
      <c r="B74" s="22" t="s">
        <v>58</v>
      </c>
      <c r="C74" s="2" t="s">
        <v>302</v>
      </c>
      <c r="D74" s="64" t="s">
        <v>8</v>
      </c>
      <c r="E74" s="84">
        <v>3</v>
      </c>
      <c r="F74" s="21">
        <v>0.38</v>
      </c>
      <c r="G74" s="28">
        <f t="shared" si="4"/>
        <v>1.1399999999999999</v>
      </c>
      <c r="H74" s="71"/>
      <c r="I74" s="71"/>
    </row>
    <row r="75" spans="1:9" s="9" customFormat="1" ht="42.75" customHeight="1" x14ac:dyDescent="0.25">
      <c r="A75" s="67" t="s">
        <v>343</v>
      </c>
      <c r="B75" s="22" t="s">
        <v>64</v>
      </c>
      <c r="C75" s="2" t="s">
        <v>303</v>
      </c>
      <c r="D75" s="64" t="s">
        <v>8</v>
      </c>
      <c r="E75" s="84">
        <v>3</v>
      </c>
      <c r="F75" s="21">
        <v>0.38</v>
      </c>
      <c r="G75" s="28">
        <f t="shared" si="4"/>
        <v>1.1399999999999999</v>
      </c>
      <c r="H75" s="71"/>
      <c r="I75" s="71"/>
    </row>
    <row r="76" spans="1:9" s="9" customFormat="1" ht="32.25" customHeight="1" thickBot="1" x14ac:dyDescent="0.3">
      <c r="A76" s="67" t="s">
        <v>343</v>
      </c>
      <c r="B76" s="22" t="s">
        <v>65</v>
      </c>
      <c r="C76" s="2" t="s">
        <v>344</v>
      </c>
      <c r="D76" s="64" t="s">
        <v>8</v>
      </c>
      <c r="E76" s="84">
        <v>20</v>
      </c>
      <c r="F76" s="21">
        <v>0.87</v>
      </c>
      <c r="G76" s="28">
        <f t="shared" si="4"/>
        <v>17.399999999999999</v>
      </c>
      <c r="H76" s="71"/>
      <c r="I76" s="71"/>
    </row>
    <row r="77" spans="1:9" s="9" customFormat="1" ht="32.25" customHeight="1" thickBot="1" x14ac:dyDescent="0.3">
      <c r="A77" s="67" t="s">
        <v>343</v>
      </c>
      <c r="B77" s="22" t="s">
        <v>66</v>
      </c>
      <c r="C77" s="2" t="s">
        <v>345</v>
      </c>
      <c r="D77" s="22" t="s">
        <v>8</v>
      </c>
      <c r="E77" s="84">
        <v>40</v>
      </c>
      <c r="F77" s="21">
        <v>3.7</v>
      </c>
      <c r="G77" s="28">
        <f t="shared" si="4"/>
        <v>148</v>
      </c>
      <c r="H77" s="169" t="s">
        <v>42</v>
      </c>
      <c r="I77" s="72">
        <f>ROUND(SUM(G66:G77),2)</f>
        <v>3134.09</v>
      </c>
    </row>
    <row r="78" spans="1:9" s="9" customFormat="1" ht="32.25" customHeight="1" x14ac:dyDescent="0.25">
      <c r="A78" s="42" t="s">
        <v>573</v>
      </c>
      <c r="B78" s="25" t="s">
        <v>11</v>
      </c>
      <c r="C78" s="180" t="s">
        <v>321</v>
      </c>
      <c r="D78" s="203" t="s">
        <v>18</v>
      </c>
      <c r="E78" s="203">
        <v>14</v>
      </c>
      <c r="F78" s="33">
        <v>151.41</v>
      </c>
      <c r="G78" s="27">
        <f t="shared" si="4"/>
        <v>2119.7399999999998</v>
      </c>
    </row>
    <row r="79" spans="1:9" s="9" customFormat="1" ht="32.25" customHeight="1" x14ac:dyDescent="0.25">
      <c r="A79" s="43" t="s">
        <v>573</v>
      </c>
      <c r="B79" s="22" t="s">
        <v>83</v>
      </c>
      <c r="C79" s="204" t="s">
        <v>322</v>
      </c>
      <c r="D79" s="205" t="s">
        <v>18</v>
      </c>
      <c r="E79" s="205">
        <v>19</v>
      </c>
      <c r="F79" s="58">
        <v>94.86</v>
      </c>
      <c r="G79" s="59">
        <f>ROUND((E79*F79),2)</f>
        <v>1802.34</v>
      </c>
    </row>
    <row r="80" spans="1:9" s="9" customFormat="1" ht="32.25" customHeight="1" thickBot="1" x14ac:dyDescent="0.3">
      <c r="A80" s="56" t="s">
        <v>573</v>
      </c>
      <c r="B80" s="51" t="s">
        <v>84</v>
      </c>
      <c r="C80" s="206" t="s">
        <v>347</v>
      </c>
      <c r="D80" s="207" t="s">
        <v>18</v>
      </c>
      <c r="E80" s="207">
        <v>1</v>
      </c>
      <c r="F80" s="60">
        <v>82.09</v>
      </c>
      <c r="G80" s="53">
        <f>ROUND((E80*F80),2)</f>
        <v>82.09</v>
      </c>
    </row>
    <row r="81" spans="1:9" s="9" customFormat="1" ht="30" x14ac:dyDescent="0.25">
      <c r="A81" s="67" t="s">
        <v>573</v>
      </c>
      <c r="B81" s="64" t="s">
        <v>85</v>
      </c>
      <c r="C81" s="63" t="s">
        <v>1348</v>
      </c>
      <c r="D81" s="25" t="s">
        <v>18</v>
      </c>
      <c r="E81" s="65">
        <v>1</v>
      </c>
      <c r="F81" s="58">
        <v>414.68</v>
      </c>
      <c r="G81" s="59">
        <f t="shared" ref="G81:G85" si="5">ROUND((E81*F81),2)</f>
        <v>414.68</v>
      </c>
    </row>
    <row r="82" spans="1:9" s="9" customFormat="1" ht="30" x14ac:dyDescent="0.25">
      <c r="A82" s="67" t="s">
        <v>573</v>
      </c>
      <c r="B82" s="64" t="s">
        <v>86</v>
      </c>
      <c r="C82" s="2" t="s">
        <v>1349</v>
      </c>
      <c r="D82" s="22" t="s">
        <v>18</v>
      </c>
      <c r="E82" s="19">
        <v>1</v>
      </c>
      <c r="F82" s="21">
        <v>451.35</v>
      </c>
      <c r="G82" s="59">
        <f t="shared" si="5"/>
        <v>451.35</v>
      </c>
    </row>
    <row r="83" spans="1:9" s="9" customFormat="1" ht="30.75" thickBot="1" x14ac:dyDescent="0.3">
      <c r="A83" s="67" t="s">
        <v>573</v>
      </c>
      <c r="B83" s="64" t="s">
        <v>87</v>
      </c>
      <c r="C83" s="78" t="s">
        <v>1350</v>
      </c>
      <c r="D83" s="22" t="s">
        <v>18</v>
      </c>
      <c r="E83" s="80">
        <v>2</v>
      </c>
      <c r="F83" s="81">
        <v>763.13</v>
      </c>
      <c r="G83" s="59">
        <f t="shared" si="5"/>
        <v>1526.26</v>
      </c>
    </row>
    <row r="84" spans="1:9" s="9" customFormat="1" ht="30.75" thickBot="1" x14ac:dyDescent="0.3">
      <c r="A84" s="171" t="s">
        <v>573</v>
      </c>
      <c r="B84" s="208" t="s">
        <v>88</v>
      </c>
      <c r="C84" s="173" t="s">
        <v>331</v>
      </c>
      <c r="D84" s="61" t="s">
        <v>18</v>
      </c>
      <c r="E84" s="174">
        <v>25</v>
      </c>
      <c r="F84" s="62">
        <v>24.21</v>
      </c>
      <c r="G84" s="35">
        <f t="shared" si="5"/>
        <v>605.25</v>
      </c>
    </row>
    <row r="85" spans="1:9" s="9" customFormat="1" ht="32.25" customHeight="1" thickBot="1" x14ac:dyDescent="0.3">
      <c r="A85" s="178" t="s">
        <v>573</v>
      </c>
      <c r="B85" s="88" t="s">
        <v>89</v>
      </c>
      <c r="C85" s="86" t="s">
        <v>333</v>
      </c>
      <c r="D85" s="88" t="s">
        <v>8</v>
      </c>
      <c r="E85" s="92">
        <v>351</v>
      </c>
      <c r="F85" s="89">
        <v>17</v>
      </c>
      <c r="G85" s="90">
        <f t="shared" si="5"/>
        <v>5967</v>
      </c>
      <c r="H85" s="36" t="s">
        <v>59</v>
      </c>
      <c r="I85" s="70">
        <f>ROUND(SUM(G78:G85),2)</f>
        <v>12968.71</v>
      </c>
    </row>
    <row r="86" spans="1:9" ht="44.25" customHeight="1" thickBot="1" x14ac:dyDescent="0.3">
      <c r="A86" s="146"/>
      <c r="B86" s="147"/>
      <c r="C86" s="146"/>
      <c r="D86" s="147"/>
      <c r="E86" s="147"/>
      <c r="F86" s="54" t="s">
        <v>210</v>
      </c>
      <c r="G86" s="55">
        <f>SUM(G5:G85)</f>
        <v>446012.44000000006</v>
      </c>
      <c r="H86" s="143"/>
      <c r="I86" s="138"/>
    </row>
    <row r="87" spans="1:9" ht="20.25" customHeight="1" x14ac:dyDescent="0.25">
      <c r="A87" s="38"/>
      <c r="B87" s="37"/>
      <c r="C87" s="37"/>
      <c r="D87" s="37"/>
      <c r="E87" s="39"/>
      <c r="F87" s="37"/>
      <c r="G87" s="12"/>
    </row>
    <row r="88" spans="1:9" x14ac:dyDescent="0.25">
      <c r="A88" s="6"/>
      <c r="B88" s="4"/>
      <c r="C88" s="6"/>
      <c r="D88" s="4"/>
      <c r="E88" s="4"/>
      <c r="F88" s="13"/>
      <c r="G88" s="12"/>
    </row>
    <row r="89" spans="1:9" x14ac:dyDescent="0.25">
      <c r="A89" s="6"/>
      <c r="B89" s="4"/>
      <c r="C89" s="6"/>
      <c r="D89" s="4"/>
      <c r="E89" s="4"/>
      <c r="F89" s="13"/>
      <c r="G89" s="12"/>
    </row>
    <row r="90" spans="1:9" x14ac:dyDescent="0.25">
      <c r="F90" s="14"/>
    </row>
    <row r="91" spans="1:9" x14ac:dyDescent="0.25">
      <c r="A91" s="7"/>
      <c r="B91" s="5"/>
      <c r="C91" s="7"/>
      <c r="D91" s="5"/>
      <c r="E91" s="5"/>
      <c r="F91" s="15"/>
      <c r="G91" s="5"/>
    </row>
    <row r="92" spans="1:9" ht="26.25" customHeight="1" x14ac:dyDescent="0.25">
      <c r="A92" s="20"/>
      <c r="B92" s="20"/>
      <c r="C92" s="20"/>
      <c r="D92" s="20"/>
      <c r="E92" s="20"/>
      <c r="F92" s="16"/>
      <c r="G92" s="20"/>
    </row>
  </sheetData>
  <sheetProtection algorithmName="SHA-512" hashValue="RNH63dzR4UP9zKwwGszpbaLhbQUi2fdb79NFhZ14UeUvOehRH09C19Adv2QFd0zCGkoF6Hqq05YgoEVEZ0c4Lw==" saltValue="Jq289Fa+/33TXAp5Hx54bQ==" spinCount="100000" sheet="1" objects="1" scenarios="1"/>
  <mergeCells count="3">
    <mergeCell ref="A1:G1"/>
    <mergeCell ref="A3:G3"/>
    <mergeCell ref="H36:H64"/>
  </mergeCells>
  <phoneticPr fontId="10" type="noConversion"/>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9EBBA-9610-4829-B47D-FB4C79EA8ABE}">
  <dimension ref="A1:I88"/>
  <sheetViews>
    <sheetView topLeftCell="A70" zoomScale="80" zoomScaleNormal="80" workbookViewId="0">
      <selection activeCell="I12" sqref="I12"/>
    </sheetView>
  </sheetViews>
  <sheetFormatPr defaultColWidth="9.140625" defaultRowHeight="15" x14ac:dyDescent="0.25"/>
  <cols>
    <col min="1" max="1" width="39.7109375" style="23" customWidth="1"/>
    <col min="2" max="2" width="10.5703125" style="10" customWidth="1"/>
    <col min="3" max="3" width="71.7109375" style="11" customWidth="1"/>
    <col min="4" max="4" width="9.140625" style="10"/>
    <col min="5" max="5" width="16.28515625" style="129" customWidth="1"/>
    <col min="6" max="6" width="20.7109375" style="17" customWidth="1"/>
    <col min="7" max="7" width="14.7109375" style="129" customWidth="1"/>
    <col min="8" max="8" width="21.5703125" style="68" customWidth="1"/>
    <col min="9" max="9" width="20.7109375" style="68" customWidth="1"/>
    <col min="10" max="16384" width="9.140625" style="8"/>
  </cols>
  <sheetData>
    <row r="1" spans="1:9" ht="39.950000000000003" customHeight="1" x14ac:dyDescent="0.25">
      <c r="A1" s="427" t="s">
        <v>3728</v>
      </c>
      <c r="B1" s="427"/>
      <c r="C1" s="427"/>
      <c r="D1" s="427"/>
      <c r="E1" s="427"/>
      <c r="F1" s="427"/>
      <c r="G1" s="427"/>
    </row>
    <row r="2" spans="1:9" ht="21.75" customHeight="1" thickBot="1" x14ac:dyDescent="0.3">
      <c r="A2" s="1"/>
      <c r="B2" s="1"/>
      <c r="C2" s="1"/>
      <c r="D2" s="1"/>
      <c r="E2" s="233"/>
      <c r="F2" s="1"/>
      <c r="G2" s="127"/>
    </row>
    <row r="3" spans="1:9" x14ac:dyDescent="0.25">
      <c r="A3" s="428" t="s">
        <v>1076</v>
      </c>
      <c r="B3" s="429"/>
      <c r="C3" s="429"/>
      <c r="D3" s="429"/>
      <c r="E3" s="429"/>
      <c r="F3" s="429"/>
      <c r="G3" s="430"/>
    </row>
    <row r="4" spans="1:9" ht="51.6" customHeight="1" thickBot="1" x14ac:dyDescent="0.3">
      <c r="A4" s="29" t="s">
        <v>38</v>
      </c>
      <c r="B4" s="44" t="s">
        <v>0</v>
      </c>
      <c r="C4" s="30" t="s">
        <v>1</v>
      </c>
      <c r="D4" s="30" t="s">
        <v>2</v>
      </c>
      <c r="E4" s="234" t="s">
        <v>3</v>
      </c>
      <c r="F4" s="32" t="s">
        <v>4</v>
      </c>
      <c r="G4" s="69" t="s">
        <v>5</v>
      </c>
      <c r="H4" s="142"/>
      <c r="I4" s="142"/>
    </row>
    <row r="5" spans="1:9" ht="33" customHeight="1" thickBot="1" x14ac:dyDescent="0.3">
      <c r="A5" s="56" t="s">
        <v>6</v>
      </c>
      <c r="B5" s="57" t="s">
        <v>12</v>
      </c>
      <c r="C5" s="50" t="s">
        <v>756</v>
      </c>
      <c r="D5" s="51" t="s">
        <v>128</v>
      </c>
      <c r="E5" s="52">
        <v>0.49</v>
      </c>
      <c r="F5" s="144">
        <v>790.22</v>
      </c>
      <c r="G5" s="53">
        <f t="shared" ref="G5:G71" si="0">ROUND((E5*F5),2)</f>
        <v>387.21</v>
      </c>
      <c r="H5" s="36" t="s">
        <v>39</v>
      </c>
      <c r="I5" s="70">
        <f>ROUND(SUM(G5:G5),2)</f>
        <v>387.21</v>
      </c>
    </row>
    <row r="6" spans="1:9" s="9" customFormat="1" ht="32.25" customHeight="1" x14ac:dyDescent="0.25">
      <c r="A6" s="42" t="s">
        <v>45</v>
      </c>
      <c r="B6" s="179" t="s">
        <v>19</v>
      </c>
      <c r="C6" s="180" t="s">
        <v>359</v>
      </c>
      <c r="D6" s="181" t="s">
        <v>9</v>
      </c>
      <c r="E6" s="182">
        <v>4080</v>
      </c>
      <c r="F6" s="218">
        <v>0.7</v>
      </c>
      <c r="G6" s="27">
        <f t="shared" si="0"/>
        <v>2856</v>
      </c>
    </row>
    <row r="7" spans="1:9" s="9" customFormat="1" ht="30" x14ac:dyDescent="0.25">
      <c r="A7" s="43" t="s">
        <v>45</v>
      </c>
      <c r="B7" s="91" t="s">
        <v>20</v>
      </c>
      <c r="C7" s="103" t="s">
        <v>358</v>
      </c>
      <c r="D7" s="48" t="s">
        <v>9</v>
      </c>
      <c r="E7" s="84">
        <v>761</v>
      </c>
      <c r="F7" s="149">
        <v>0.94</v>
      </c>
      <c r="G7" s="28">
        <f t="shared" si="0"/>
        <v>715.34</v>
      </c>
    </row>
    <row r="8" spans="1:9" s="9" customFormat="1" ht="33" customHeight="1" x14ac:dyDescent="0.25">
      <c r="A8" s="43" t="s">
        <v>45</v>
      </c>
      <c r="B8" s="91" t="s">
        <v>21</v>
      </c>
      <c r="C8" s="103" t="s">
        <v>356</v>
      </c>
      <c r="D8" s="48" t="s">
        <v>9</v>
      </c>
      <c r="E8" s="84">
        <v>3319</v>
      </c>
      <c r="F8" s="149">
        <v>2.5</v>
      </c>
      <c r="G8" s="28">
        <f t="shared" si="0"/>
        <v>8297.5</v>
      </c>
    </row>
    <row r="9" spans="1:9" s="9" customFormat="1" ht="33" customHeight="1" x14ac:dyDescent="0.25">
      <c r="A9" s="43" t="s">
        <v>45</v>
      </c>
      <c r="B9" s="91" t="s">
        <v>22</v>
      </c>
      <c r="C9" s="103" t="s">
        <v>275</v>
      </c>
      <c r="D9" s="48" t="s">
        <v>9</v>
      </c>
      <c r="E9" s="84">
        <v>8626</v>
      </c>
      <c r="F9" s="149">
        <v>5.51</v>
      </c>
      <c r="G9" s="28">
        <f t="shared" si="0"/>
        <v>47529.26</v>
      </c>
    </row>
    <row r="10" spans="1:9" s="9" customFormat="1" ht="33" customHeight="1" x14ac:dyDescent="0.25">
      <c r="A10" s="43" t="s">
        <v>45</v>
      </c>
      <c r="B10" s="91" t="s">
        <v>23</v>
      </c>
      <c r="C10" s="103" t="s">
        <v>1374</v>
      </c>
      <c r="D10" s="48" t="s">
        <v>9</v>
      </c>
      <c r="E10" s="84">
        <v>21603</v>
      </c>
      <c r="F10" s="149">
        <v>0.94</v>
      </c>
      <c r="G10" s="28">
        <f t="shared" si="0"/>
        <v>20306.82</v>
      </c>
    </row>
    <row r="11" spans="1:9" s="9" customFormat="1" ht="45" x14ac:dyDescent="0.25">
      <c r="A11" s="43" t="s">
        <v>45</v>
      </c>
      <c r="B11" s="108" t="s">
        <v>24</v>
      </c>
      <c r="C11" s="103" t="s">
        <v>276</v>
      </c>
      <c r="D11" s="48" t="s">
        <v>9</v>
      </c>
      <c r="E11" s="84">
        <v>21603</v>
      </c>
      <c r="F11" s="149">
        <v>4.4000000000000004</v>
      </c>
      <c r="G11" s="28">
        <f t="shared" si="0"/>
        <v>95053.2</v>
      </c>
    </row>
    <row r="12" spans="1:9" s="9" customFormat="1" ht="32.25" customHeight="1" x14ac:dyDescent="0.25">
      <c r="A12" s="43" t="s">
        <v>45</v>
      </c>
      <c r="B12" s="108" t="s">
        <v>25</v>
      </c>
      <c r="C12" s="103" t="s">
        <v>264</v>
      </c>
      <c r="D12" s="48" t="s">
        <v>9</v>
      </c>
      <c r="E12" s="84">
        <v>259</v>
      </c>
      <c r="F12" s="149">
        <v>13.16</v>
      </c>
      <c r="G12" s="28">
        <f t="shared" si="0"/>
        <v>3408.44</v>
      </c>
    </row>
    <row r="13" spans="1:9" s="9" customFormat="1" ht="45" x14ac:dyDescent="0.25">
      <c r="A13" s="43" t="s">
        <v>45</v>
      </c>
      <c r="B13" s="108" t="s">
        <v>26</v>
      </c>
      <c r="C13" s="103" t="s">
        <v>1695</v>
      </c>
      <c r="D13" s="48" t="s">
        <v>9</v>
      </c>
      <c r="E13" s="84">
        <v>30206</v>
      </c>
      <c r="F13" s="149">
        <v>4.4000000000000004</v>
      </c>
      <c r="G13" s="28">
        <f t="shared" si="0"/>
        <v>132906.4</v>
      </c>
    </row>
    <row r="14" spans="1:9" s="9" customFormat="1" ht="32.25" customHeight="1" x14ac:dyDescent="0.25">
      <c r="A14" s="43" t="s">
        <v>45</v>
      </c>
      <c r="B14" s="108" t="s">
        <v>27</v>
      </c>
      <c r="C14" s="103" t="s">
        <v>265</v>
      </c>
      <c r="D14" s="48" t="s">
        <v>8</v>
      </c>
      <c r="E14" s="84">
        <v>6019</v>
      </c>
      <c r="F14" s="149">
        <v>0.1</v>
      </c>
      <c r="G14" s="28">
        <f t="shared" si="0"/>
        <v>601.9</v>
      </c>
    </row>
    <row r="15" spans="1:9" s="9" customFormat="1" ht="32.25" customHeight="1" x14ac:dyDescent="0.25">
      <c r="A15" s="43" t="s">
        <v>45</v>
      </c>
      <c r="B15" s="108" t="s">
        <v>68</v>
      </c>
      <c r="C15" s="103" t="s">
        <v>1486</v>
      </c>
      <c r="D15" s="48" t="s">
        <v>9</v>
      </c>
      <c r="E15" s="84">
        <v>1806</v>
      </c>
      <c r="F15" s="149">
        <v>1.28</v>
      </c>
      <c r="G15" s="28">
        <f t="shared" si="0"/>
        <v>2311.6799999999998</v>
      </c>
    </row>
    <row r="16" spans="1:9" s="9" customFormat="1" ht="32.25" customHeight="1" x14ac:dyDescent="0.25">
      <c r="A16" s="43" t="s">
        <v>45</v>
      </c>
      <c r="B16" s="108" t="s">
        <v>69</v>
      </c>
      <c r="C16" s="103" t="s">
        <v>267</v>
      </c>
      <c r="D16" s="48" t="s">
        <v>8</v>
      </c>
      <c r="E16" s="84">
        <v>1584</v>
      </c>
      <c r="F16" s="149">
        <v>0.2</v>
      </c>
      <c r="G16" s="28">
        <f t="shared" si="0"/>
        <v>316.8</v>
      </c>
    </row>
    <row r="17" spans="1:9" s="9" customFormat="1" ht="32.25" customHeight="1" x14ac:dyDescent="0.25">
      <c r="A17" s="43" t="s">
        <v>45</v>
      </c>
      <c r="B17" s="108" t="s">
        <v>70</v>
      </c>
      <c r="C17" s="103" t="s">
        <v>477</v>
      </c>
      <c r="D17" s="48" t="s">
        <v>8</v>
      </c>
      <c r="E17" s="84">
        <v>4401</v>
      </c>
      <c r="F17" s="149">
        <v>0.24</v>
      </c>
      <c r="G17" s="28">
        <f t="shared" si="0"/>
        <v>1056.24</v>
      </c>
    </row>
    <row r="18" spans="1:9" s="9" customFormat="1" ht="32.25" customHeight="1" x14ac:dyDescent="0.25">
      <c r="A18" s="43" t="s">
        <v>45</v>
      </c>
      <c r="B18" s="108" t="s">
        <v>127</v>
      </c>
      <c r="C18" s="103" t="s">
        <v>278</v>
      </c>
      <c r="D18" s="48" t="s">
        <v>8</v>
      </c>
      <c r="E18" s="84">
        <v>980</v>
      </c>
      <c r="F18" s="149">
        <v>0.1</v>
      </c>
      <c r="G18" s="28">
        <f t="shared" si="0"/>
        <v>98</v>
      </c>
    </row>
    <row r="19" spans="1:9" s="9" customFormat="1" ht="32.25" customHeight="1" x14ac:dyDescent="0.25">
      <c r="A19" s="43" t="s">
        <v>45</v>
      </c>
      <c r="B19" s="108" t="s">
        <v>165</v>
      </c>
      <c r="C19" s="103" t="s">
        <v>268</v>
      </c>
      <c r="D19" s="48" t="s">
        <v>8</v>
      </c>
      <c r="E19" s="84">
        <v>344</v>
      </c>
      <c r="F19" s="149">
        <v>0.21</v>
      </c>
      <c r="G19" s="28">
        <f t="shared" si="0"/>
        <v>72.239999999999995</v>
      </c>
    </row>
    <row r="20" spans="1:9" s="9" customFormat="1" ht="32.25" customHeight="1" x14ac:dyDescent="0.25">
      <c r="A20" s="43" t="s">
        <v>45</v>
      </c>
      <c r="B20" s="108" t="s">
        <v>166</v>
      </c>
      <c r="C20" s="103" t="s">
        <v>269</v>
      </c>
      <c r="D20" s="48" t="s">
        <v>8</v>
      </c>
      <c r="E20" s="84">
        <v>731</v>
      </c>
      <c r="F20" s="149">
        <v>0.24</v>
      </c>
      <c r="G20" s="28">
        <f t="shared" si="0"/>
        <v>175.44</v>
      </c>
    </row>
    <row r="21" spans="1:9" s="9" customFormat="1" ht="45" x14ac:dyDescent="0.25">
      <c r="A21" s="43" t="s">
        <v>45</v>
      </c>
      <c r="B21" s="108" t="s">
        <v>167</v>
      </c>
      <c r="C21" s="103" t="s">
        <v>1487</v>
      </c>
      <c r="D21" s="48" t="s">
        <v>9</v>
      </c>
      <c r="E21" s="84">
        <v>761</v>
      </c>
      <c r="F21" s="149">
        <v>4.4000000000000004</v>
      </c>
      <c r="G21" s="28">
        <f t="shared" si="0"/>
        <v>3348.4</v>
      </c>
    </row>
    <row r="22" spans="1:9" s="9" customFormat="1" ht="33" customHeight="1" x14ac:dyDescent="0.25">
      <c r="A22" s="43" t="s">
        <v>45</v>
      </c>
      <c r="B22" s="108" t="s">
        <v>168</v>
      </c>
      <c r="C22" s="103" t="s">
        <v>340</v>
      </c>
      <c r="D22" s="48" t="s">
        <v>8</v>
      </c>
      <c r="E22" s="84">
        <v>6874</v>
      </c>
      <c r="F22" s="149">
        <v>1.49</v>
      </c>
      <c r="G22" s="28">
        <f t="shared" si="0"/>
        <v>10242.26</v>
      </c>
    </row>
    <row r="23" spans="1:9" s="9" customFormat="1" ht="33" customHeight="1" x14ac:dyDescent="0.25">
      <c r="A23" s="43" t="s">
        <v>45</v>
      </c>
      <c r="B23" s="108" t="s">
        <v>169</v>
      </c>
      <c r="C23" s="103" t="s">
        <v>709</v>
      </c>
      <c r="D23" s="48" t="s">
        <v>8</v>
      </c>
      <c r="E23" s="84">
        <v>731</v>
      </c>
      <c r="F23" s="149">
        <v>1.44</v>
      </c>
      <c r="G23" s="28">
        <f t="shared" si="0"/>
        <v>1052.6400000000001</v>
      </c>
    </row>
    <row r="24" spans="1:9" s="9" customFormat="1" x14ac:dyDescent="0.25">
      <c r="A24" s="43" t="s">
        <v>45</v>
      </c>
      <c r="B24" s="108" t="s">
        <v>170</v>
      </c>
      <c r="C24" s="103" t="s">
        <v>271</v>
      </c>
      <c r="D24" s="48" t="s">
        <v>8</v>
      </c>
      <c r="E24" s="84">
        <v>144</v>
      </c>
      <c r="F24" s="149">
        <v>7.91</v>
      </c>
      <c r="G24" s="28">
        <f t="shared" si="0"/>
        <v>1139.04</v>
      </c>
    </row>
    <row r="25" spans="1:9" s="9" customFormat="1" ht="33" customHeight="1" x14ac:dyDescent="0.25">
      <c r="A25" s="43" t="s">
        <v>45</v>
      </c>
      <c r="B25" s="108" t="s">
        <v>171</v>
      </c>
      <c r="C25" s="103" t="s">
        <v>272</v>
      </c>
      <c r="D25" s="48" t="s">
        <v>8</v>
      </c>
      <c r="E25" s="84">
        <v>292</v>
      </c>
      <c r="F25" s="149">
        <v>7.81</v>
      </c>
      <c r="G25" s="28">
        <f t="shared" si="0"/>
        <v>2280.52</v>
      </c>
    </row>
    <row r="26" spans="1:9" s="9" customFormat="1" ht="33" customHeight="1" thickBot="1" x14ac:dyDescent="0.3">
      <c r="A26" s="43" t="s">
        <v>45</v>
      </c>
      <c r="B26" s="108" t="s">
        <v>172</v>
      </c>
      <c r="C26" s="103" t="s">
        <v>362</v>
      </c>
      <c r="D26" s="48" t="s">
        <v>8</v>
      </c>
      <c r="E26" s="84">
        <v>4347</v>
      </c>
      <c r="F26" s="149">
        <v>4.49</v>
      </c>
      <c r="G26" s="28">
        <f t="shared" si="0"/>
        <v>19518.03</v>
      </c>
    </row>
    <row r="27" spans="1:9" s="9" customFormat="1" ht="33" customHeight="1" thickBot="1" x14ac:dyDescent="0.3">
      <c r="A27" s="56" t="s">
        <v>45</v>
      </c>
      <c r="B27" s="74" t="s">
        <v>173</v>
      </c>
      <c r="C27" s="104" t="s">
        <v>1485</v>
      </c>
      <c r="D27" s="51" t="s">
        <v>18</v>
      </c>
      <c r="E27" s="85">
        <v>10</v>
      </c>
      <c r="F27" s="150">
        <v>80.34</v>
      </c>
      <c r="G27" s="53">
        <f t="shared" si="0"/>
        <v>803.4</v>
      </c>
      <c r="H27" s="36" t="s">
        <v>40</v>
      </c>
      <c r="I27" s="70">
        <f>ROUND(SUM(G6:G27),2)</f>
        <v>354089.55</v>
      </c>
    </row>
    <row r="28" spans="1:9" s="9" customFormat="1" ht="33" customHeight="1" x14ac:dyDescent="0.25">
      <c r="A28" s="221" t="s">
        <v>1499</v>
      </c>
      <c r="B28" s="226" t="s">
        <v>34</v>
      </c>
      <c r="C28" s="78" t="s">
        <v>1151</v>
      </c>
      <c r="D28" s="79" t="s">
        <v>9</v>
      </c>
      <c r="E28" s="80">
        <v>273</v>
      </c>
      <c r="F28" s="141">
        <v>2.35</v>
      </c>
      <c r="G28" s="59">
        <f t="shared" si="0"/>
        <v>641.54999999999995</v>
      </c>
      <c r="H28" s="153"/>
      <c r="I28" s="138"/>
    </row>
    <row r="29" spans="1:9" s="9" customFormat="1" ht="33" customHeight="1" x14ac:dyDescent="0.25">
      <c r="A29" s="43" t="s">
        <v>1499</v>
      </c>
      <c r="B29" s="22" t="s">
        <v>35</v>
      </c>
      <c r="C29" s="2" t="s">
        <v>264</v>
      </c>
      <c r="D29" s="22" t="s">
        <v>9</v>
      </c>
      <c r="E29" s="19">
        <v>31</v>
      </c>
      <c r="F29" s="77">
        <v>17.55</v>
      </c>
      <c r="G29" s="28">
        <f t="shared" si="0"/>
        <v>544.04999999999995</v>
      </c>
      <c r="H29" s="153"/>
      <c r="I29" s="138"/>
    </row>
    <row r="30" spans="1:9" s="9" customFormat="1" ht="75" x14ac:dyDescent="0.25">
      <c r="A30" s="43" t="s">
        <v>1499</v>
      </c>
      <c r="B30" s="22" t="s">
        <v>36</v>
      </c>
      <c r="C30" s="63" t="s">
        <v>1631</v>
      </c>
      <c r="D30" s="64" t="s">
        <v>7</v>
      </c>
      <c r="E30" s="19">
        <v>1</v>
      </c>
      <c r="F30" s="77">
        <v>815.92</v>
      </c>
      <c r="G30" s="28">
        <f t="shared" si="0"/>
        <v>815.92</v>
      </c>
      <c r="H30" s="153"/>
      <c r="I30" s="138"/>
    </row>
    <row r="31" spans="1:9" s="9" customFormat="1" ht="33" customHeight="1" x14ac:dyDescent="0.25">
      <c r="A31" s="43" t="s">
        <v>1499</v>
      </c>
      <c r="B31" s="22" t="s">
        <v>37</v>
      </c>
      <c r="C31" s="63" t="s">
        <v>1501</v>
      </c>
      <c r="D31" s="64" t="s">
        <v>18</v>
      </c>
      <c r="E31" s="65">
        <v>18</v>
      </c>
      <c r="F31" s="76">
        <v>7.56</v>
      </c>
      <c r="G31" s="28">
        <f t="shared" si="0"/>
        <v>136.08000000000001</v>
      </c>
      <c r="H31" s="153"/>
      <c r="I31" s="138"/>
    </row>
    <row r="32" spans="1:9" s="9" customFormat="1" ht="33" customHeight="1" x14ac:dyDescent="0.25">
      <c r="A32" s="43" t="s">
        <v>1499</v>
      </c>
      <c r="B32" s="22" t="s">
        <v>82</v>
      </c>
      <c r="C32" s="63" t="s">
        <v>284</v>
      </c>
      <c r="D32" s="64" t="s">
        <v>10</v>
      </c>
      <c r="E32" s="65">
        <v>807</v>
      </c>
      <c r="F32" s="76">
        <v>4.2300000000000004</v>
      </c>
      <c r="G32" s="28">
        <f t="shared" si="0"/>
        <v>3413.61</v>
      </c>
      <c r="H32" s="153"/>
      <c r="I32" s="138"/>
    </row>
    <row r="33" spans="1:9" s="9" customFormat="1" ht="33" customHeight="1" x14ac:dyDescent="0.25">
      <c r="A33" s="43" t="s">
        <v>1499</v>
      </c>
      <c r="B33" s="22" t="s">
        <v>105</v>
      </c>
      <c r="C33" s="63" t="s">
        <v>285</v>
      </c>
      <c r="D33" s="64" t="s">
        <v>9</v>
      </c>
      <c r="E33" s="65">
        <v>105</v>
      </c>
      <c r="F33" s="76">
        <v>65.819999999999993</v>
      </c>
      <c r="G33" s="28">
        <f t="shared" si="0"/>
        <v>6911.1</v>
      </c>
      <c r="H33" s="153"/>
      <c r="I33" s="138"/>
    </row>
    <row r="34" spans="1:9" s="9" customFormat="1" ht="33" customHeight="1" thickBot="1" x14ac:dyDescent="0.3">
      <c r="A34" s="43" t="s">
        <v>1499</v>
      </c>
      <c r="B34" s="22" t="s">
        <v>106</v>
      </c>
      <c r="C34" s="63" t="s">
        <v>286</v>
      </c>
      <c r="D34" s="64" t="s">
        <v>8</v>
      </c>
      <c r="E34" s="65">
        <v>1413</v>
      </c>
      <c r="F34" s="76">
        <v>1.26</v>
      </c>
      <c r="G34" s="28">
        <f t="shared" si="0"/>
        <v>1780.38</v>
      </c>
      <c r="H34" s="153"/>
      <c r="I34" s="138"/>
    </row>
    <row r="35" spans="1:9" s="9" customFormat="1" ht="33" customHeight="1" thickBot="1" x14ac:dyDescent="0.3">
      <c r="A35" s="56" t="s">
        <v>1499</v>
      </c>
      <c r="B35" s="51" t="s">
        <v>107</v>
      </c>
      <c r="C35" s="50" t="s">
        <v>1502</v>
      </c>
      <c r="D35" s="51" t="s">
        <v>9</v>
      </c>
      <c r="E35" s="52">
        <v>190</v>
      </c>
      <c r="F35" s="139">
        <v>21.49</v>
      </c>
      <c r="G35" s="53">
        <f t="shared" si="0"/>
        <v>4083.1</v>
      </c>
      <c r="H35" s="36" t="s">
        <v>41</v>
      </c>
      <c r="I35" s="70">
        <f>ROUND(SUM(G28:G35),2)</f>
        <v>18325.79</v>
      </c>
    </row>
    <row r="36" spans="1:9" s="9" customFormat="1" ht="33" customHeight="1" x14ac:dyDescent="0.25">
      <c r="A36" s="101" t="s">
        <v>388</v>
      </c>
      <c r="B36" s="188" t="s">
        <v>71</v>
      </c>
      <c r="C36" s="63" t="s">
        <v>1550</v>
      </c>
      <c r="D36" s="64" t="s">
        <v>8</v>
      </c>
      <c r="E36" s="83">
        <v>5354</v>
      </c>
      <c r="F36" s="76">
        <v>0</v>
      </c>
      <c r="G36" s="59">
        <f t="shared" si="0"/>
        <v>0</v>
      </c>
      <c r="H36" s="434" t="s">
        <v>318</v>
      </c>
    </row>
    <row r="37" spans="1:9" s="9" customFormat="1" ht="33" customHeight="1" x14ac:dyDescent="0.25">
      <c r="A37" s="67" t="s">
        <v>388</v>
      </c>
      <c r="B37" s="108" t="s">
        <v>72</v>
      </c>
      <c r="C37" s="2" t="s">
        <v>1696</v>
      </c>
      <c r="D37" s="22" t="s">
        <v>9</v>
      </c>
      <c r="E37" s="84">
        <v>2026</v>
      </c>
      <c r="F37" s="77">
        <v>0</v>
      </c>
      <c r="G37" s="28">
        <f t="shared" si="0"/>
        <v>0</v>
      </c>
      <c r="H37" s="435"/>
    </row>
    <row r="38" spans="1:9" s="9" customFormat="1" ht="33" customHeight="1" x14ac:dyDescent="0.25">
      <c r="A38" s="67" t="s">
        <v>388</v>
      </c>
      <c r="B38" s="108" t="s">
        <v>73</v>
      </c>
      <c r="C38" s="2" t="s">
        <v>1552</v>
      </c>
      <c r="D38" s="22" t="s">
        <v>8</v>
      </c>
      <c r="E38" s="84">
        <v>3474</v>
      </c>
      <c r="F38" s="77">
        <v>0</v>
      </c>
      <c r="G38" s="28">
        <f t="shared" si="0"/>
        <v>0</v>
      </c>
      <c r="H38" s="435"/>
    </row>
    <row r="39" spans="1:9" s="9" customFormat="1" ht="33" customHeight="1" x14ac:dyDescent="0.25">
      <c r="A39" s="67" t="s">
        <v>388</v>
      </c>
      <c r="B39" s="108" t="s">
        <v>74</v>
      </c>
      <c r="C39" s="2" t="s">
        <v>1506</v>
      </c>
      <c r="D39" s="22" t="s">
        <v>9</v>
      </c>
      <c r="E39" s="84">
        <v>211</v>
      </c>
      <c r="F39" s="77">
        <v>0</v>
      </c>
      <c r="G39" s="28">
        <f t="shared" si="0"/>
        <v>0</v>
      </c>
      <c r="H39" s="435"/>
    </row>
    <row r="40" spans="1:9" s="9" customFormat="1" ht="33" customHeight="1" x14ac:dyDescent="0.25">
      <c r="A40" s="67" t="s">
        <v>388</v>
      </c>
      <c r="B40" s="108" t="s">
        <v>75</v>
      </c>
      <c r="C40" s="2" t="s">
        <v>1553</v>
      </c>
      <c r="D40" s="22" t="s">
        <v>8</v>
      </c>
      <c r="E40" s="84">
        <v>3446</v>
      </c>
      <c r="F40" s="77">
        <v>0</v>
      </c>
      <c r="G40" s="28">
        <f t="shared" si="0"/>
        <v>0</v>
      </c>
      <c r="H40" s="435"/>
    </row>
    <row r="41" spans="1:9" s="9" customFormat="1" ht="33" customHeight="1" x14ac:dyDescent="0.25">
      <c r="A41" s="67" t="s">
        <v>388</v>
      </c>
      <c r="B41" s="108" t="s">
        <v>76</v>
      </c>
      <c r="C41" s="2" t="s">
        <v>1671</v>
      </c>
      <c r="D41" s="22" t="s">
        <v>10</v>
      </c>
      <c r="E41" s="84">
        <v>503.1</v>
      </c>
      <c r="F41" s="77">
        <v>0</v>
      </c>
      <c r="G41" s="28">
        <f t="shared" si="0"/>
        <v>0</v>
      </c>
      <c r="H41" s="435"/>
    </row>
    <row r="42" spans="1:9" s="9" customFormat="1" ht="33" customHeight="1" x14ac:dyDescent="0.25">
      <c r="A42" s="67" t="s">
        <v>388</v>
      </c>
      <c r="B42" s="108" t="s">
        <v>77</v>
      </c>
      <c r="C42" s="2" t="s">
        <v>304</v>
      </c>
      <c r="D42" s="22" t="s">
        <v>8</v>
      </c>
      <c r="E42" s="84">
        <v>3435</v>
      </c>
      <c r="F42" s="77">
        <v>0</v>
      </c>
      <c r="G42" s="28">
        <f t="shared" si="0"/>
        <v>0</v>
      </c>
      <c r="H42" s="435"/>
    </row>
    <row r="43" spans="1:9" s="9" customFormat="1" ht="33" customHeight="1" x14ac:dyDescent="0.25">
      <c r="A43" s="67" t="s">
        <v>388</v>
      </c>
      <c r="B43" s="108" t="s">
        <v>122</v>
      </c>
      <c r="C43" s="2" t="s">
        <v>1554</v>
      </c>
      <c r="D43" s="22" t="s">
        <v>8</v>
      </c>
      <c r="E43" s="84">
        <v>823</v>
      </c>
      <c r="F43" s="77">
        <v>0</v>
      </c>
      <c r="G43" s="28">
        <f t="shared" si="0"/>
        <v>0</v>
      </c>
      <c r="H43" s="435"/>
    </row>
    <row r="44" spans="1:9" s="9" customFormat="1" ht="33" customHeight="1" thickBot="1" x14ac:dyDescent="0.3">
      <c r="A44" s="56" t="s">
        <v>388</v>
      </c>
      <c r="B44" s="74" t="s">
        <v>123</v>
      </c>
      <c r="C44" s="50" t="s">
        <v>1697</v>
      </c>
      <c r="D44" s="51" t="s">
        <v>8</v>
      </c>
      <c r="E44" s="85">
        <v>91</v>
      </c>
      <c r="F44" s="139">
        <v>0</v>
      </c>
      <c r="G44" s="53">
        <f t="shared" si="0"/>
        <v>0</v>
      </c>
      <c r="H44" s="435"/>
    </row>
    <row r="45" spans="1:9" s="9" customFormat="1" ht="33" customHeight="1" x14ac:dyDescent="0.25">
      <c r="A45" s="101" t="s">
        <v>1504</v>
      </c>
      <c r="B45" s="188" t="s">
        <v>71</v>
      </c>
      <c r="C45" s="63" t="s">
        <v>1550</v>
      </c>
      <c r="D45" s="64" t="s">
        <v>8</v>
      </c>
      <c r="E45" s="83">
        <v>5354</v>
      </c>
      <c r="F45" s="135">
        <v>4.3899999999999997</v>
      </c>
      <c r="G45" s="59">
        <f t="shared" si="0"/>
        <v>23504.06</v>
      </c>
      <c r="H45" s="435"/>
    </row>
    <row r="46" spans="1:9" s="9" customFormat="1" ht="33" customHeight="1" x14ac:dyDescent="0.25">
      <c r="A46" s="67" t="s">
        <v>1504</v>
      </c>
      <c r="B46" s="108" t="s">
        <v>72</v>
      </c>
      <c r="C46" s="2" t="s">
        <v>1698</v>
      </c>
      <c r="D46" s="22" t="s">
        <v>9</v>
      </c>
      <c r="E46" s="84">
        <v>2026</v>
      </c>
      <c r="F46" s="133">
        <v>24.75</v>
      </c>
      <c r="G46" s="28">
        <f t="shared" si="0"/>
        <v>50143.5</v>
      </c>
      <c r="H46" s="435"/>
    </row>
    <row r="47" spans="1:9" s="9" customFormat="1" ht="33" customHeight="1" x14ac:dyDescent="0.25">
      <c r="A47" s="67" t="s">
        <v>1504</v>
      </c>
      <c r="B47" s="108" t="s">
        <v>73</v>
      </c>
      <c r="C47" s="2" t="s">
        <v>1556</v>
      </c>
      <c r="D47" s="22" t="s">
        <v>8</v>
      </c>
      <c r="E47" s="84">
        <v>3474</v>
      </c>
      <c r="F47" s="133">
        <v>15.26</v>
      </c>
      <c r="G47" s="28">
        <f t="shared" si="0"/>
        <v>53013.24</v>
      </c>
      <c r="H47" s="435"/>
    </row>
    <row r="48" spans="1:9" s="9" customFormat="1" ht="33" customHeight="1" x14ac:dyDescent="0.25">
      <c r="A48" s="67" t="s">
        <v>1504</v>
      </c>
      <c r="B48" s="108" t="s">
        <v>74</v>
      </c>
      <c r="C48" s="2" t="s">
        <v>1506</v>
      </c>
      <c r="D48" s="22" t="s">
        <v>9</v>
      </c>
      <c r="E48" s="84">
        <v>211</v>
      </c>
      <c r="F48" s="133">
        <v>74.47</v>
      </c>
      <c r="G48" s="28">
        <f t="shared" si="0"/>
        <v>15713.17</v>
      </c>
      <c r="H48" s="435"/>
    </row>
    <row r="49" spans="1:9" s="9" customFormat="1" ht="33" customHeight="1" x14ac:dyDescent="0.25">
      <c r="A49" s="67" t="s">
        <v>1504</v>
      </c>
      <c r="B49" s="108" t="s">
        <v>75</v>
      </c>
      <c r="C49" s="2" t="s">
        <v>1553</v>
      </c>
      <c r="D49" s="22" t="s">
        <v>8</v>
      </c>
      <c r="E49" s="84">
        <v>3446</v>
      </c>
      <c r="F49" s="133">
        <v>15.86</v>
      </c>
      <c r="G49" s="28">
        <f t="shared" si="0"/>
        <v>54653.56</v>
      </c>
      <c r="H49" s="435"/>
    </row>
    <row r="50" spans="1:9" s="9" customFormat="1" ht="33" customHeight="1" x14ac:dyDescent="0.25">
      <c r="A50" s="67" t="s">
        <v>1504</v>
      </c>
      <c r="B50" s="108" t="s">
        <v>76</v>
      </c>
      <c r="C50" s="2" t="s">
        <v>1511</v>
      </c>
      <c r="D50" s="22" t="s">
        <v>10</v>
      </c>
      <c r="E50" s="84">
        <v>503.1</v>
      </c>
      <c r="F50" s="133">
        <v>0.95</v>
      </c>
      <c r="G50" s="28">
        <f t="shared" si="0"/>
        <v>477.95</v>
      </c>
      <c r="H50" s="435"/>
    </row>
    <row r="51" spans="1:9" s="9" customFormat="1" ht="33" customHeight="1" x14ac:dyDescent="0.25">
      <c r="A51" s="67" t="s">
        <v>1504</v>
      </c>
      <c r="B51" s="108" t="s">
        <v>77</v>
      </c>
      <c r="C51" s="2" t="s">
        <v>304</v>
      </c>
      <c r="D51" s="22" t="s">
        <v>8</v>
      </c>
      <c r="E51" s="84">
        <v>3435</v>
      </c>
      <c r="F51" s="133">
        <v>0.22</v>
      </c>
      <c r="G51" s="28">
        <f t="shared" si="0"/>
        <v>755.7</v>
      </c>
      <c r="H51" s="435"/>
    </row>
    <row r="52" spans="1:9" s="9" customFormat="1" ht="33" customHeight="1" thickBot="1" x14ac:dyDescent="0.3">
      <c r="A52" s="67" t="s">
        <v>1504</v>
      </c>
      <c r="B52" s="108" t="s">
        <v>122</v>
      </c>
      <c r="C52" s="2" t="s">
        <v>1554</v>
      </c>
      <c r="D52" s="22" t="s">
        <v>8</v>
      </c>
      <c r="E52" s="84">
        <v>823</v>
      </c>
      <c r="F52" s="133">
        <v>4.3499999999999996</v>
      </c>
      <c r="G52" s="28">
        <f t="shared" si="0"/>
        <v>3580.05</v>
      </c>
      <c r="H52" s="435"/>
    </row>
    <row r="53" spans="1:9" s="9" customFormat="1" ht="30.75" thickBot="1" x14ac:dyDescent="0.3">
      <c r="A53" s="56" t="s">
        <v>1504</v>
      </c>
      <c r="B53" s="74" t="s">
        <v>123</v>
      </c>
      <c r="C53" s="50" t="s">
        <v>1697</v>
      </c>
      <c r="D53" s="51" t="s">
        <v>8</v>
      </c>
      <c r="E53" s="85">
        <v>91</v>
      </c>
      <c r="F53" s="87">
        <v>3.7</v>
      </c>
      <c r="G53" s="99">
        <f>ROUND((E53*F53),2)</f>
        <v>336.7</v>
      </c>
      <c r="H53" s="36" t="s">
        <v>78</v>
      </c>
      <c r="I53" s="72">
        <f>ROUND(SUM(G36:G53),2)</f>
        <v>202177.93</v>
      </c>
    </row>
    <row r="54" spans="1:9" s="9" customFormat="1" ht="33" customHeight="1" x14ac:dyDescent="0.25">
      <c r="A54" s="229" t="s">
        <v>1514</v>
      </c>
      <c r="B54" s="188" t="s">
        <v>28</v>
      </c>
      <c r="C54" s="24" t="s">
        <v>1550</v>
      </c>
      <c r="D54" s="25" t="s">
        <v>8</v>
      </c>
      <c r="E54" s="182">
        <v>665</v>
      </c>
      <c r="F54" s="132">
        <v>0</v>
      </c>
      <c r="G54" s="28">
        <f t="shared" si="0"/>
        <v>0</v>
      </c>
      <c r="H54" s="436" t="s">
        <v>318</v>
      </c>
      <c r="I54" s="138"/>
    </row>
    <row r="55" spans="1:9" s="9" customFormat="1" ht="33" customHeight="1" x14ac:dyDescent="0.25">
      <c r="A55" s="97" t="s">
        <v>1514</v>
      </c>
      <c r="B55" s="108" t="s">
        <v>29</v>
      </c>
      <c r="C55" s="2" t="s">
        <v>1699</v>
      </c>
      <c r="D55" s="22" t="s">
        <v>9</v>
      </c>
      <c r="E55" s="84">
        <v>258</v>
      </c>
      <c r="F55" s="133">
        <v>0</v>
      </c>
      <c r="G55" s="28">
        <f t="shared" si="0"/>
        <v>0</v>
      </c>
      <c r="H55" s="437"/>
      <c r="I55" s="138"/>
    </row>
    <row r="56" spans="1:9" s="9" customFormat="1" ht="33" customHeight="1" x14ac:dyDescent="0.25">
      <c r="A56" s="97" t="s">
        <v>1514</v>
      </c>
      <c r="B56" s="108" t="s">
        <v>30</v>
      </c>
      <c r="C56" s="2" t="s">
        <v>1552</v>
      </c>
      <c r="D56" s="22" t="s">
        <v>8</v>
      </c>
      <c r="E56" s="84">
        <v>496</v>
      </c>
      <c r="F56" s="133">
        <v>0</v>
      </c>
      <c r="G56" s="28">
        <f t="shared" si="0"/>
        <v>0</v>
      </c>
      <c r="H56" s="437"/>
      <c r="I56" s="138"/>
    </row>
    <row r="57" spans="1:9" s="9" customFormat="1" ht="33" customHeight="1" x14ac:dyDescent="0.25">
      <c r="A57" s="97" t="s">
        <v>1514</v>
      </c>
      <c r="B57" s="108" t="s">
        <v>31</v>
      </c>
      <c r="C57" s="2" t="s">
        <v>1506</v>
      </c>
      <c r="D57" s="22" t="s">
        <v>9</v>
      </c>
      <c r="E57" s="84">
        <v>50</v>
      </c>
      <c r="F57" s="133">
        <v>0</v>
      </c>
      <c r="G57" s="28">
        <f t="shared" si="0"/>
        <v>0</v>
      </c>
      <c r="H57" s="437"/>
      <c r="I57" s="138"/>
    </row>
    <row r="58" spans="1:9" s="9" customFormat="1" ht="33" customHeight="1" x14ac:dyDescent="0.25">
      <c r="A58" s="97" t="s">
        <v>1514</v>
      </c>
      <c r="B58" s="108" t="s">
        <v>32</v>
      </c>
      <c r="C58" s="2" t="s">
        <v>1553</v>
      </c>
      <c r="D58" s="22" t="s">
        <v>8</v>
      </c>
      <c r="E58" s="84">
        <v>491</v>
      </c>
      <c r="F58" s="133">
        <v>0</v>
      </c>
      <c r="G58" s="28">
        <f t="shared" si="0"/>
        <v>0</v>
      </c>
      <c r="H58" s="437"/>
      <c r="I58" s="138"/>
    </row>
    <row r="59" spans="1:9" s="9" customFormat="1" ht="33" customHeight="1" x14ac:dyDescent="0.25">
      <c r="A59" s="97" t="s">
        <v>1514</v>
      </c>
      <c r="B59" s="108" t="s">
        <v>33</v>
      </c>
      <c r="C59" s="2" t="s">
        <v>1511</v>
      </c>
      <c r="D59" s="22" t="s">
        <v>10</v>
      </c>
      <c r="E59" s="84">
        <v>95.2</v>
      </c>
      <c r="F59" s="133">
        <v>0</v>
      </c>
      <c r="G59" s="28">
        <f t="shared" si="0"/>
        <v>0</v>
      </c>
      <c r="H59" s="437"/>
      <c r="I59" s="138"/>
    </row>
    <row r="60" spans="1:9" s="9" customFormat="1" ht="33" customHeight="1" x14ac:dyDescent="0.25">
      <c r="A60" s="97" t="s">
        <v>1514</v>
      </c>
      <c r="B60" s="108" t="s">
        <v>47</v>
      </c>
      <c r="C60" s="2" t="s">
        <v>304</v>
      </c>
      <c r="D60" s="22" t="s">
        <v>8</v>
      </c>
      <c r="E60" s="84">
        <v>486</v>
      </c>
      <c r="F60" s="133">
        <v>0</v>
      </c>
      <c r="G60" s="28">
        <f t="shared" si="0"/>
        <v>0</v>
      </c>
      <c r="H60" s="437"/>
      <c r="I60" s="138"/>
    </row>
    <row r="61" spans="1:9" s="9" customFormat="1" ht="33" customHeight="1" thickBot="1" x14ac:dyDescent="0.3">
      <c r="A61" s="98" t="s">
        <v>1514</v>
      </c>
      <c r="B61" s="74" t="s">
        <v>48</v>
      </c>
      <c r="C61" s="50" t="s">
        <v>1554</v>
      </c>
      <c r="D61" s="51" t="s">
        <v>8</v>
      </c>
      <c r="E61" s="85">
        <v>90</v>
      </c>
      <c r="F61" s="87">
        <v>0</v>
      </c>
      <c r="G61" s="53">
        <f t="shared" si="0"/>
        <v>0</v>
      </c>
      <c r="H61" s="437"/>
      <c r="I61" s="138"/>
    </row>
    <row r="62" spans="1:9" s="9" customFormat="1" ht="30" x14ac:dyDescent="0.25">
      <c r="A62" s="229" t="s">
        <v>1515</v>
      </c>
      <c r="B62" s="188" t="s">
        <v>28</v>
      </c>
      <c r="C62" s="63" t="s">
        <v>1550</v>
      </c>
      <c r="D62" s="64" t="s">
        <v>8</v>
      </c>
      <c r="E62" s="83">
        <v>665</v>
      </c>
      <c r="F62" s="135">
        <v>4.74</v>
      </c>
      <c r="G62" s="59">
        <f t="shared" si="0"/>
        <v>3152.1</v>
      </c>
      <c r="H62" s="437"/>
      <c r="I62" s="138"/>
    </row>
    <row r="63" spans="1:9" s="9" customFormat="1" ht="30" x14ac:dyDescent="0.25">
      <c r="A63" s="97" t="s">
        <v>1515</v>
      </c>
      <c r="B63" s="108" t="s">
        <v>29</v>
      </c>
      <c r="C63" s="2" t="s">
        <v>1698</v>
      </c>
      <c r="D63" s="22" t="s">
        <v>9</v>
      </c>
      <c r="E63" s="84">
        <v>297</v>
      </c>
      <c r="F63" s="133">
        <v>24.75</v>
      </c>
      <c r="G63" s="28">
        <f t="shared" si="0"/>
        <v>7350.75</v>
      </c>
      <c r="H63" s="437"/>
      <c r="I63" s="138"/>
    </row>
    <row r="64" spans="1:9" s="9" customFormat="1" ht="30" x14ac:dyDescent="0.25">
      <c r="A64" s="97" t="s">
        <v>1515</v>
      </c>
      <c r="B64" s="108" t="s">
        <v>30</v>
      </c>
      <c r="C64" s="2" t="s">
        <v>1556</v>
      </c>
      <c r="D64" s="22" t="s">
        <v>8</v>
      </c>
      <c r="E64" s="84">
        <v>496</v>
      </c>
      <c r="F64" s="133">
        <v>15.26</v>
      </c>
      <c r="G64" s="28">
        <f t="shared" si="0"/>
        <v>7568.96</v>
      </c>
      <c r="H64" s="437"/>
      <c r="I64" s="138"/>
    </row>
    <row r="65" spans="1:9" ht="44.25" customHeight="1" x14ac:dyDescent="0.25">
      <c r="A65" s="97" t="s">
        <v>1515</v>
      </c>
      <c r="B65" s="108" t="s">
        <v>31</v>
      </c>
      <c r="C65" s="2" t="s">
        <v>1506</v>
      </c>
      <c r="D65" s="22" t="s">
        <v>9</v>
      </c>
      <c r="E65" s="84">
        <v>40</v>
      </c>
      <c r="F65" s="133">
        <v>74.47</v>
      </c>
      <c r="G65" s="28">
        <f t="shared" si="0"/>
        <v>2978.8</v>
      </c>
      <c r="H65" s="437"/>
      <c r="I65" s="138"/>
    </row>
    <row r="66" spans="1:9" ht="20.25" customHeight="1" x14ac:dyDescent="0.25">
      <c r="A66" s="97" t="s">
        <v>1515</v>
      </c>
      <c r="B66" s="108" t="s">
        <v>32</v>
      </c>
      <c r="C66" s="2" t="s">
        <v>1553</v>
      </c>
      <c r="D66" s="22" t="s">
        <v>8</v>
      </c>
      <c r="E66" s="84">
        <v>491</v>
      </c>
      <c r="F66" s="133">
        <v>16.190000000000001</v>
      </c>
      <c r="G66" s="28">
        <f t="shared" si="0"/>
        <v>7949.29</v>
      </c>
      <c r="H66" s="437"/>
      <c r="I66" s="138"/>
    </row>
    <row r="67" spans="1:9" ht="30" x14ac:dyDescent="0.25">
      <c r="A67" s="97" t="s">
        <v>1515</v>
      </c>
      <c r="B67" s="108" t="s">
        <v>33</v>
      </c>
      <c r="C67" s="2" t="s">
        <v>1511</v>
      </c>
      <c r="D67" s="22" t="s">
        <v>10</v>
      </c>
      <c r="E67" s="84">
        <v>95.2</v>
      </c>
      <c r="F67" s="133">
        <v>0.95</v>
      </c>
      <c r="G67" s="28">
        <f t="shared" si="0"/>
        <v>90.44</v>
      </c>
      <c r="H67" s="437"/>
      <c r="I67" s="138"/>
    </row>
    <row r="68" spans="1:9" ht="30.75" thickBot="1" x14ac:dyDescent="0.3">
      <c r="A68" s="97" t="s">
        <v>1515</v>
      </c>
      <c r="B68" s="108" t="s">
        <v>47</v>
      </c>
      <c r="C68" s="2" t="s">
        <v>304</v>
      </c>
      <c r="D68" s="22" t="s">
        <v>8</v>
      </c>
      <c r="E68" s="84">
        <v>486</v>
      </c>
      <c r="F68" s="133">
        <v>0.22</v>
      </c>
      <c r="G68" s="28">
        <f t="shared" si="0"/>
        <v>106.92</v>
      </c>
      <c r="H68" s="438"/>
      <c r="I68" s="138"/>
    </row>
    <row r="69" spans="1:9" ht="30.75" thickBot="1" x14ac:dyDescent="0.3">
      <c r="A69" s="98" t="s">
        <v>1515</v>
      </c>
      <c r="B69" s="74" t="s">
        <v>48</v>
      </c>
      <c r="C69" s="50" t="s">
        <v>1554</v>
      </c>
      <c r="D69" s="51" t="s">
        <v>8</v>
      </c>
      <c r="E69" s="85">
        <v>90</v>
      </c>
      <c r="F69" s="87">
        <v>4.03</v>
      </c>
      <c r="G69" s="53">
        <f t="shared" si="0"/>
        <v>362.7</v>
      </c>
      <c r="H69" s="36" t="s">
        <v>42</v>
      </c>
      <c r="I69" s="72">
        <f>ROUND(SUM(G54:G69),2)</f>
        <v>29559.96</v>
      </c>
    </row>
    <row r="70" spans="1:9" ht="45" x14ac:dyDescent="0.25">
      <c r="A70" s="42" t="s">
        <v>757</v>
      </c>
      <c r="B70" s="202" t="s">
        <v>11</v>
      </c>
      <c r="C70" s="24" t="s">
        <v>1516</v>
      </c>
      <c r="D70" s="25" t="s">
        <v>9</v>
      </c>
      <c r="E70" s="182">
        <v>326</v>
      </c>
      <c r="F70" s="136">
        <v>5.51</v>
      </c>
      <c r="G70" s="27">
        <f t="shared" si="0"/>
        <v>1796.26</v>
      </c>
      <c r="H70" s="9"/>
      <c r="I70" s="9"/>
    </row>
    <row r="71" spans="1:9" x14ac:dyDescent="0.25">
      <c r="A71" s="67" t="s">
        <v>757</v>
      </c>
      <c r="B71" s="22" t="s">
        <v>83</v>
      </c>
      <c r="C71" s="2" t="s">
        <v>346</v>
      </c>
      <c r="D71" s="64" t="s">
        <v>8</v>
      </c>
      <c r="E71" s="84">
        <v>315</v>
      </c>
      <c r="F71" s="77">
        <v>0.2</v>
      </c>
      <c r="G71" s="28">
        <f t="shared" si="0"/>
        <v>63</v>
      </c>
      <c r="H71" s="9"/>
      <c r="I71" s="9"/>
    </row>
    <row r="72" spans="1:9" ht="75" x14ac:dyDescent="0.25">
      <c r="A72" s="67" t="s">
        <v>757</v>
      </c>
      <c r="B72" s="22" t="s">
        <v>84</v>
      </c>
      <c r="C72" s="2" t="s">
        <v>1700</v>
      </c>
      <c r="D72" s="64" t="s">
        <v>7</v>
      </c>
      <c r="E72" s="84">
        <v>1</v>
      </c>
      <c r="F72" s="77">
        <v>11214.33</v>
      </c>
      <c r="G72" s="28">
        <f t="shared" ref="G72:G78" si="1">ROUND((E72*F72),2)</f>
        <v>11214.33</v>
      </c>
      <c r="H72" s="9"/>
      <c r="I72" s="9"/>
    </row>
    <row r="73" spans="1:9" x14ac:dyDescent="0.25">
      <c r="A73" s="67" t="s">
        <v>757</v>
      </c>
      <c r="B73" s="22" t="s">
        <v>85</v>
      </c>
      <c r="C73" s="2" t="s">
        <v>1523</v>
      </c>
      <c r="D73" s="64" t="s">
        <v>18</v>
      </c>
      <c r="E73" s="83">
        <v>6</v>
      </c>
      <c r="F73" s="77">
        <v>76.33</v>
      </c>
      <c r="G73" s="28">
        <f t="shared" si="1"/>
        <v>457.98</v>
      </c>
      <c r="H73" s="9"/>
      <c r="I73" s="9"/>
    </row>
    <row r="74" spans="1:9" x14ac:dyDescent="0.25">
      <c r="A74" s="67" t="s">
        <v>757</v>
      </c>
      <c r="B74" s="22" t="s">
        <v>86</v>
      </c>
      <c r="C74" s="2" t="s">
        <v>1344</v>
      </c>
      <c r="D74" s="64" t="s">
        <v>10</v>
      </c>
      <c r="E74" s="83">
        <v>46</v>
      </c>
      <c r="F74" s="77">
        <v>0.42</v>
      </c>
      <c r="G74" s="28">
        <f t="shared" si="1"/>
        <v>19.32</v>
      </c>
      <c r="H74" s="9"/>
      <c r="I74" s="9"/>
    </row>
    <row r="75" spans="1:9" ht="30" x14ac:dyDescent="0.25">
      <c r="A75" s="67" t="s">
        <v>757</v>
      </c>
      <c r="B75" s="22" t="s">
        <v>87</v>
      </c>
      <c r="C75" s="2" t="s">
        <v>1345</v>
      </c>
      <c r="D75" s="64" t="s">
        <v>8</v>
      </c>
      <c r="E75" s="83">
        <v>228</v>
      </c>
      <c r="F75" s="77">
        <v>15.62</v>
      </c>
      <c r="G75" s="28">
        <f t="shared" si="1"/>
        <v>3561.36</v>
      </c>
      <c r="H75" s="9"/>
      <c r="I75" s="9"/>
    </row>
    <row r="76" spans="1:9" ht="30" x14ac:dyDescent="0.25">
      <c r="A76" s="67" t="s">
        <v>757</v>
      </c>
      <c r="B76" s="22" t="s">
        <v>88</v>
      </c>
      <c r="C76" s="2" t="s">
        <v>1560</v>
      </c>
      <c r="D76" s="64" t="s">
        <v>8</v>
      </c>
      <c r="E76" s="83">
        <v>10</v>
      </c>
      <c r="F76" s="77">
        <v>20.84</v>
      </c>
      <c r="G76" s="28">
        <f t="shared" si="1"/>
        <v>208.4</v>
      </c>
      <c r="H76" s="9"/>
      <c r="I76" s="9"/>
    </row>
    <row r="77" spans="1:9" ht="30" x14ac:dyDescent="0.25">
      <c r="A77" s="67" t="s">
        <v>757</v>
      </c>
      <c r="B77" s="22" t="s">
        <v>89</v>
      </c>
      <c r="C77" s="2" t="s">
        <v>344</v>
      </c>
      <c r="D77" s="64" t="s">
        <v>8</v>
      </c>
      <c r="E77" s="83">
        <v>91</v>
      </c>
      <c r="F77" s="77">
        <v>0.87</v>
      </c>
      <c r="G77" s="28">
        <f t="shared" si="1"/>
        <v>79.17</v>
      </c>
      <c r="H77" s="9"/>
      <c r="I77" s="9"/>
    </row>
    <row r="78" spans="1:9" ht="15.75" thickBot="1" x14ac:dyDescent="0.3">
      <c r="A78" s="67" t="s">
        <v>757</v>
      </c>
      <c r="B78" s="22" t="s">
        <v>90</v>
      </c>
      <c r="C78" s="2" t="s">
        <v>345</v>
      </c>
      <c r="D78" s="64" t="s">
        <v>8</v>
      </c>
      <c r="E78" s="83">
        <v>44</v>
      </c>
      <c r="F78" s="77">
        <v>3.7</v>
      </c>
      <c r="G78" s="28">
        <f t="shared" si="1"/>
        <v>162.80000000000001</v>
      </c>
      <c r="H78" s="9"/>
      <c r="I78" s="9"/>
    </row>
    <row r="79" spans="1:9" ht="30.75" thickBot="1" x14ac:dyDescent="0.3">
      <c r="A79" s="56" t="s">
        <v>757</v>
      </c>
      <c r="B79" s="51" t="s">
        <v>91</v>
      </c>
      <c r="C79" s="50" t="s">
        <v>1527</v>
      </c>
      <c r="D79" s="51" t="s">
        <v>8</v>
      </c>
      <c r="E79" s="85">
        <v>10.8</v>
      </c>
      <c r="F79" s="139">
        <v>7.22</v>
      </c>
      <c r="G79" s="53">
        <f>ROUND((E79*F79),2)</f>
        <v>77.98</v>
      </c>
      <c r="H79" s="169" t="s">
        <v>59</v>
      </c>
      <c r="I79" s="72">
        <f>ROUND(SUM(G70:G79),2)</f>
        <v>17640.599999999999</v>
      </c>
    </row>
    <row r="80" spans="1:9" ht="30" x14ac:dyDescent="0.25">
      <c r="A80" s="42" t="s">
        <v>1618</v>
      </c>
      <c r="B80" s="25" t="s">
        <v>63</v>
      </c>
      <c r="C80" s="24" t="s">
        <v>321</v>
      </c>
      <c r="D80" s="25" t="s">
        <v>18</v>
      </c>
      <c r="E80" s="46">
        <v>8</v>
      </c>
      <c r="F80" s="33">
        <v>151.41</v>
      </c>
      <c r="G80" s="27">
        <f t="shared" ref="G80:G87" si="2">ROUND((E80*F80),2)</f>
        <v>1211.28</v>
      </c>
      <c r="H80" s="9"/>
      <c r="I80" s="9"/>
    </row>
    <row r="81" spans="1:9" ht="30" x14ac:dyDescent="0.25">
      <c r="A81" s="43" t="s">
        <v>1618</v>
      </c>
      <c r="B81" s="22" t="s">
        <v>180</v>
      </c>
      <c r="C81" s="2" t="s">
        <v>1622</v>
      </c>
      <c r="D81" s="22" t="s">
        <v>18</v>
      </c>
      <c r="E81" s="19">
        <v>2</v>
      </c>
      <c r="F81" s="21">
        <v>354.32</v>
      </c>
      <c r="G81" s="28">
        <f t="shared" si="2"/>
        <v>708.64</v>
      </c>
      <c r="H81" s="9"/>
      <c r="I81" s="9"/>
    </row>
    <row r="82" spans="1:9" ht="30" x14ac:dyDescent="0.25">
      <c r="A82" s="43" t="s">
        <v>1618</v>
      </c>
      <c r="B82" s="22" t="s">
        <v>181</v>
      </c>
      <c r="C82" s="2" t="s">
        <v>322</v>
      </c>
      <c r="D82" s="22" t="s">
        <v>18</v>
      </c>
      <c r="E82" s="19">
        <v>10</v>
      </c>
      <c r="F82" s="77">
        <v>69.319999999999993</v>
      </c>
      <c r="G82" s="28">
        <f t="shared" si="2"/>
        <v>693.2</v>
      </c>
      <c r="H82" s="9"/>
      <c r="I82" s="9"/>
    </row>
    <row r="83" spans="1:9" ht="30.75" thickBot="1" x14ac:dyDescent="0.3">
      <c r="A83" s="56" t="s">
        <v>1618</v>
      </c>
      <c r="B83" s="51" t="s">
        <v>182</v>
      </c>
      <c r="C83" s="50" t="s">
        <v>354</v>
      </c>
      <c r="D83" s="51" t="s">
        <v>18</v>
      </c>
      <c r="E83" s="52">
        <v>2</v>
      </c>
      <c r="F83" s="139">
        <v>297.05</v>
      </c>
      <c r="G83" s="53">
        <f t="shared" si="2"/>
        <v>594.1</v>
      </c>
      <c r="H83" s="9"/>
      <c r="I83" s="9"/>
    </row>
    <row r="84" spans="1:9" ht="45" x14ac:dyDescent="0.25">
      <c r="A84" s="101" t="s">
        <v>1619</v>
      </c>
      <c r="B84" s="64" t="s">
        <v>183</v>
      </c>
      <c r="C84" s="63" t="s">
        <v>371</v>
      </c>
      <c r="D84" s="64" t="s">
        <v>10</v>
      </c>
      <c r="E84" s="65">
        <v>112</v>
      </c>
      <c r="F84" s="76">
        <v>55</v>
      </c>
      <c r="G84" s="59">
        <f t="shared" si="2"/>
        <v>6160</v>
      </c>
      <c r="H84" s="9"/>
      <c r="I84" s="9"/>
    </row>
    <row r="85" spans="1:9" ht="45.75" thickBot="1" x14ac:dyDescent="0.3">
      <c r="A85" s="98" t="s">
        <v>1619</v>
      </c>
      <c r="B85" s="51" t="s">
        <v>207</v>
      </c>
      <c r="C85" s="63" t="s">
        <v>1448</v>
      </c>
      <c r="D85" s="64" t="s">
        <v>18</v>
      </c>
      <c r="E85" s="65">
        <v>4</v>
      </c>
      <c r="F85" s="76">
        <v>457.11</v>
      </c>
      <c r="G85" s="59">
        <f t="shared" si="2"/>
        <v>1828.44</v>
      </c>
      <c r="H85" s="9"/>
      <c r="I85" s="9"/>
    </row>
    <row r="86" spans="1:9" ht="30.75" thickBot="1" x14ac:dyDescent="0.3">
      <c r="A86" s="125" t="s">
        <v>1620</v>
      </c>
      <c r="B86" s="61" t="s">
        <v>208</v>
      </c>
      <c r="C86" s="173" t="s">
        <v>331</v>
      </c>
      <c r="D86" s="61" t="s">
        <v>18</v>
      </c>
      <c r="E86" s="174">
        <v>28</v>
      </c>
      <c r="F86" s="145">
        <v>24.21</v>
      </c>
      <c r="G86" s="35">
        <f t="shared" si="2"/>
        <v>677.88</v>
      </c>
      <c r="H86" s="9"/>
      <c r="I86" s="9"/>
    </row>
    <row r="87" spans="1:9" ht="30.75" thickBot="1" x14ac:dyDescent="0.3">
      <c r="A87" s="98" t="s">
        <v>1621</v>
      </c>
      <c r="B87" s="51" t="s">
        <v>209</v>
      </c>
      <c r="C87" s="86" t="s">
        <v>333</v>
      </c>
      <c r="D87" s="51" t="s">
        <v>8</v>
      </c>
      <c r="E87" s="92">
        <v>176</v>
      </c>
      <c r="F87" s="89">
        <v>17</v>
      </c>
      <c r="G87" s="90">
        <f t="shared" si="2"/>
        <v>2992</v>
      </c>
      <c r="H87" s="36" t="s">
        <v>43</v>
      </c>
      <c r="I87" s="70">
        <f>ROUND(SUM(G80:G87),2)</f>
        <v>14865.54</v>
      </c>
    </row>
    <row r="88" spans="1:9" ht="43.5" thickBot="1" x14ac:dyDescent="0.3">
      <c r="A88" s="146"/>
      <c r="B88" s="147"/>
      <c r="C88" s="146"/>
      <c r="D88" s="147"/>
      <c r="E88" s="4"/>
      <c r="F88" s="54" t="s">
        <v>1265</v>
      </c>
      <c r="G88" s="55">
        <f>SUM(G5:G87)</f>
        <v>637046.57999999984</v>
      </c>
      <c r="H88" s="34"/>
      <c r="I88" s="73"/>
    </row>
  </sheetData>
  <sheetProtection algorithmName="SHA-512" hashValue="j3Jtj0O5W+F9ykss1ixIM7/WYOenfxl6S0lVNyz0ll+UVbgJ4icOccl9d2nXuNrPNEpXVOiVbrjq9J9ojIa1Kg==" saltValue="xzY4rz0sZ5jvbMkT+WpD+g==" spinCount="100000" sheet="1" objects="1" scenarios="1"/>
  <mergeCells count="4">
    <mergeCell ref="A1:G1"/>
    <mergeCell ref="A3:G3"/>
    <mergeCell ref="H36:H52"/>
    <mergeCell ref="H54:H68"/>
  </mergeCells>
  <phoneticPr fontId="10"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AD863-D9E5-45C5-B164-10B9D95D25AC}">
  <dimension ref="A1:J128"/>
  <sheetViews>
    <sheetView topLeftCell="A112" zoomScale="80" zoomScaleNormal="80" workbookViewId="0">
      <selection activeCell="J129" sqref="J129"/>
    </sheetView>
  </sheetViews>
  <sheetFormatPr defaultColWidth="9.140625" defaultRowHeight="15" x14ac:dyDescent="0.25"/>
  <cols>
    <col min="1" max="1" width="39.7109375" style="23" customWidth="1"/>
    <col min="2" max="2" width="10.5703125" style="10" customWidth="1"/>
    <col min="3" max="3" width="71.7109375" style="11" customWidth="1"/>
    <col min="4" max="4" width="9.140625" style="10"/>
    <col min="5" max="5" width="16.28515625" style="129" customWidth="1"/>
    <col min="6" max="6" width="20.7109375" style="17" customWidth="1"/>
    <col min="7" max="7" width="14.7109375" style="129" customWidth="1"/>
    <col min="8" max="8" width="21.5703125" style="68" customWidth="1"/>
    <col min="9" max="9" width="20.7109375" style="68" customWidth="1"/>
    <col min="10" max="16384" width="9.140625" style="8"/>
  </cols>
  <sheetData>
    <row r="1" spans="1:9" ht="39.950000000000003" customHeight="1" x14ac:dyDescent="0.25">
      <c r="A1" s="427" t="s">
        <v>3728</v>
      </c>
      <c r="B1" s="427"/>
      <c r="C1" s="427"/>
      <c r="D1" s="427"/>
      <c r="E1" s="427"/>
      <c r="F1" s="427"/>
      <c r="G1" s="427"/>
    </row>
    <row r="2" spans="1:9" ht="21.75" customHeight="1" thickBot="1" x14ac:dyDescent="0.3">
      <c r="A2" s="1"/>
      <c r="B2" s="1"/>
      <c r="C2" s="1"/>
      <c r="D2" s="1"/>
      <c r="E2" s="233"/>
      <c r="F2" s="1"/>
      <c r="G2" s="127"/>
    </row>
    <row r="3" spans="1:9" x14ac:dyDescent="0.25">
      <c r="A3" s="428" t="s">
        <v>1077</v>
      </c>
      <c r="B3" s="429"/>
      <c r="C3" s="429"/>
      <c r="D3" s="429"/>
      <c r="E3" s="429"/>
      <c r="F3" s="429"/>
      <c r="G3" s="430"/>
    </row>
    <row r="4" spans="1:9" ht="42" customHeight="1" thickBot="1" x14ac:dyDescent="0.3">
      <c r="A4" s="29" t="s">
        <v>38</v>
      </c>
      <c r="B4" s="44" t="s">
        <v>0</v>
      </c>
      <c r="C4" s="30" t="s">
        <v>1</v>
      </c>
      <c r="D4" s="30" t="s">
        <v>2</v>
      </c>
      <c r="E4" s="234" t="s">
        <v>3</v>
      </c>
      <c r="F4" s="32" t="s">
        <v>4</v>
      </c>
      <c r="G4" s="69" t="s">
        <v>5</v>
      </c>
      <c r="H4" s="142"/>
      <c r="I4" s="142"/>
    </row>
    <row r="5" spans="1:9" ht="33" customHeight="1" thickBot="1" x14ac:dyDescent="0.3">
      <c r="A5" s="56" t="s">
        <v>6</v>
      </c>
      <c r="B5" s="57" t="s">
        <v>12</v>
      </c>
      <c r="C5" s="50" t="s">
        <v>756</v>
      </c>
      <c r="D5" s="51" t="s">
        <v>128</v>
      </c>
      <c r="E5" s="52">
        <v>0.94299999999999995</v>
      </c>
      <c r="F5" s="66">
        <v>790.22</v>
      </c>
      <c r="G5" s="53">
        <f t="shared" ref="G5:G103" si="0">ROUND((E5*F5),2)</f>
        <v>745.18</v>
      </c>
      <c r="H5" s="36" t="s">
        <v>39</v>
      </c>
      <c r="I5" s="70">
        <f>ROUND(SUM(G5:G5),2)</f>
        <v>745.18</v>
      </c>
    </row>
    <row r="6" spans="1:9" s="9" customFormat="1" ht="32.25" customHeight="1" x14ac:dyDescent="0.25">
      <c r="A6" s="42" t="s">
        <v>45</v>
      </c>
      <c r="B6" s="179" t="s">
        <v>19</v>
      </c>
      <c r="C6" s="180" t="s">
        <v>359</v>
      </c>
      <c r="D6" s="181" t="s">
        <v>9</v>
      </c>
      <c r="E6" s="182">
        <v>6593</v>
      </c>
      <c r="F6" s="183">
        <v>0.7</v>
      </c>
      <c r="G6" s="27">
        <f t="shared" si="0"/>
        <v>4615.1000000000004</v>
      </c>
    </row>
    <row r="7" spans="1:9" s="9" customFormat="1" ht="30" x14ac:dyDescent="0.25">
      <c r="A7" s="43" t="s">
        <v>45</v>
      </c>
      <c r="B7" s="91" t="s">
        <v>20</v>
      </c>
      <c r="C7" s="103" t="s">
        <v>358</v>
      </c>
      <c r="D7" s="48" t="s">
        <v>9</v>
      </c>
      <c r="E7" s="84">
        <v>2015</v>
      </c>
      <c r="F7" s="95">
        <v>0.94</v>
      </c>
      <c r="G7" s="28">
        <f t="shared" si="0"/>
        <v>1894.1</v>
      </c>
    </row>
    <row r="8" spans="1:9" s="9" customFormat="1" ht="33" customHeight="1" x14ac:dyDescent="0.25">
      <c r="A8" s="43" t="s">
        <v>45</v>
      </c>
      <c r="B8" s="91" t="s">
        <v>21</v>
      </c>
      <c r="C8" s="103" t="s">
        <v>356</v>
      </c>
      <c r="D8" s="48" t="s">
        <v>9</v>
      </c>
      <c r="E8" s="84">
        <v>4578</v>
      </c>
      <c r="F8" s="149">
        <v>2.5</v>
      </c>
      <c r="G8" s="28">
        <f t="shared" si="0"/>
        <v>11445</v>
      </c>
    </row>
    <row r="9" spans="1:9" s="9" customFormat="1" ht="33" customHeight="1" x14ac:dyDescent="0.25">
      <c r="A9" s="43" t="s">
        <v>45</v>
      </c>
      <c r="B9" s="91" t="s">
        <v>22</v>
      </c>
      <c r="C9" s="103" t="s">
        <v>275</v>
      </c>
      <c r="D9" s="48" t="s">
        <v>9</v>
      </c>
      <c r="E9" s="84">
        <v>913</v>
      </c>
      <c r="F9" s="149">
        <v>5.51</v>
      </c>
      <c r="G9" s="28">
        <f t="shared" si="0"/>
        <v>5030.63</v>
      </c>
    </row>
    <row r="10" spans="1:9" s="9" customFormat="1" ht="33" customHeight="1" x14ac:dyDescent="0.25">
      <c r="A10" s="43" t="s">
        <v>45</v>
      </c>
      <c r="B10" s="91" t="s">
        <v>23</v>
      </c>
      <c r="C10" s="103" t="s">
        <v>1374</v>
      </c>
      <c r="D10" s="48" t="s">
        <v>9</v>
      </c>
      <c r="E10" s="84">
        <v>1358</v>
      </c>
      <c r="F10" s="149">
        <v>0.94</v>
      </c>
      <c r="G10" s="28">
        <f t="shared" si="0"/>
        <v>1276.52</v>
      </c>
    </row>
    <row r="11" spans="1:9" s="9" customFormat="1" ht="45" x14ac:dyDescent="0.25">
      <c r="A11" s="43" t="s">
        <v>45</v>
      </c>
      <c r="B11" s="91" t="s">
        <v>24</v>
      </c>
      <c r="C11" s="103" t="s">
        <v>276</v>
      </c>
      <c r="D11" s="48" t="s">
        <v>9</v>
      </c>
      <c r="E11" s="84">
        <v>1358</v>
      </c>
      <c r="F11" s="149">
        <v>4.4000000000000004</v>
      </c>
      <c r="G11" s="28">
        <f t="shared" si="0"/>
        <v>5975.2</v>
      </c>
    </row>
    <row r="12" spans="1:9" s="9" customFormat="1" ht="45" x14ac:dyDescent="0.25">
      <c r="A12" s="43" t="s">
        <v>45</v>
      </c>
      <c r="B12" s="91" t="s">
        <v>25</v>
      </c>
      <c r="C12" s="103" t="s">
        <v>273</v>
      </c>
      <c r="D12" s="48" t="s">
        <v>9</v>
      </c>
      <c r="E12" s="84">
        <v>61675</v>
      </c>
      <c r="F12" s="149">
        <v>15.46</v>
      </c>
      <c r="G12" s="28">
        <f t="shared" si="0"/>
        <v>953495.5</v>
      </c>
    </row>
    <row r="13" spans="1:9" s="9" customFormat="1" ht="32.25" customHeight="1" x14ac:dyDescent="0.25">
      <c r="A13" s="43" t="s">
        <v>45</v>
      </c>
      <c r="B13" s="91" t="s">
        <v>26</v>
      </c>
      <c r="C13" s="103" t="s">
        <v>264</v>
      </c>
      <c r="D13" s="48" t="s">
        <v>9</v>
      </c>
      <c r="E13" s="84">
        <v>327</v>
      </c>
      <c r="F13" s="149">
        <v>13.16</v>
      </c>
      <c r="G13" s="28">
        <f t="shared" si="0"/>
        <v>4303.32</v>
      </c>
    </row>
    <row r="14" spans="1:9" s="9" customFormat="1" ht="32.25" customHeight="1" x14ac:dyDescent="0.25">
      <c r="A14" s="43" t="s">
        <v>45</v>
      </c>
      <c r="B14" s="91" t="s">
        <v>27</v>
      </c>
      <c r="C14" s="103" t="s">
        <v>265</v>
      </c>
      <c r="D14" s="48" t="s">
        <v>8</v>
      </c>
      <c r="E14" s="84">
        <v>10360</v>
      </c>
      <c r="F14" s="149">
        <v>0.1</v>
      </c>
      <c r="G14" s="28">
        <f t="shared" si="0"/>
        <v>1036</v>
      </c>
    </row>
    <row r="15" spans="1:9" s="9" customFormat="1" ht="32.25" customHeight="1" x14ac:dyDescent="0.25">
      <c r="A15" s="43" t="s">
        <v>45</v>
      </c>
      <c r="B15" s="91" t="s">
        <v>68</v>
      </c>
      <c r="C15" s="103" t="s">
        <v>1486</v>
      </c>
      <c r="D15" s="48" t="s">
        <v>9</v>
      </c>
      <c r="E15" s="84">
        <v>3108</v>
      </c>
      <c r="F15" s="149">
        <v>1.28</v>
      </c>
      <c r="G15" s="28">
        <f t="shared" si="0"/>
        <v>3978.24</v>
      </c>
    </row>
    <row r="16" spans="1:9" s="9" customFormat="1" ht="32.25" customHeight="1" x14ac:dyDescent="0.25">
      <c r="A16" s="43" t="s">
        <v>45</v>
      </c>
      <c r="B16" s="91" t="s">
        <v>69</v>
      </c>
      <c r="C16" s="103" t="s">
        <v>267</v>
      </c>
      <c r="D16" s="48" t="s">
        <v>8</v>
      </c>
      <c r="E16" s="84">
        <v>14465</v>
      </c>
      <c r="F16" s="149">
        <v>0.2</v>
      </c>
      <c r="G16" s="28">
        <f t="shared" si="0"/>
        <v>2893</v>
      </c>
    </row>
    <row r="17" spans="1:9" s="9" customFormat="1" ht="32.25" customHeight="1" x14ac:dyDescent="0.25">
      <c r="A17" s="43" t="s">
        <v>45</v>
      </c>
      <c r="B17" s="91" t="s">
        <v>70</v>
      </c>
      <c r="C17" s="103" t="s">
        <v>477</v>
      </c>
      <c r="D17" s="48" t="s">
        <v>8</v>
      </c>
      <c r="E17" s="84">
        <v>1575</v>
      </c>
      <c r="F17" s="95">
        <v>0.24</v>
      </c>
      <c r="G17" s="28">
        <f t="shared" si="0"/>
        <v>378</v>
      </c>
    </row>
    <row r="18" spans="1:9" s="9" customFormat="1" ht="32.25" customHeight="1" x14ac:dyDescent="0.25">
      <c r="A18" s="43" t="s">
        <v>45</v>
      </c>
      <c r="B18" s="91" t="s">
        <v>127</v>
      </c>
      <c r="C18" s="103" t="s">
        <v>278</v>
      </c>
      <c r="D18" s="48" t="s">
        <v>8</v>
      </c>
      <c r="E18" s="84">
        <v>1886</v>
      </c>
      <c r="F18" s="149">
        <v>0.1</v>
      </c>
      <c r="G18" s="28">
        <f t="shared" si="0"/>
        <v>188.6</v>
      </c>
    </row>
    <row r="19" spans="1:9" s="9" customFormat="1" ht="32.25" customHeight="1" x14ac:dyDescent="0.25">
      <c r="A19" s="43" t="s">
        <v>45</v>
      </c>
      <c r="B19" s="91" t="s">
        <v>165</v>
      </c>
      <c r="C19" s="103" t="s">
        <v>268</v>
      </c>
      <c r="D19" s="48" t="s">
        <v>8</v>
      </c>
      <c r="E19" s="84">
        <v>775</v>
      </c>
      <c r="F19" s="149">
        <v>0.21</v>
      </c>
      <c r="G19" s="28">
        <f t="shared" si="0"/>
        <v>162.75</v>
      </c>
    </row>
    <row r="20" spans="1:9" s="9" customFormat="1" ht="32.25" customHeight="1" x14ac:dyDescent="0.25">
      <c r="A20" s="43" t="s">
        <v>45</v>
      </c>
      <c r="B20" s="91" t="s">
        <v>166</v>
      </c>
      <c r="C20" s="103" t="s">
        <v>269</v>
      </c>
      <c r="D20" s="48" t="s">
        <v>8</v>
      </c>
      <c r="E20" s="84">
        <v>1870</v>
      </c>
      <c r="F20" s="149">
        <v>0.24</v>
      </c>
      <c r="G20" s="28">
        <f t="shared" si="0"/>
        <v>448.8</v>
      </c>
    </row>
    <row r="21" spans="1:9" s="9" customFormat="1" ht="45" x14ac:dyDescent="0.25">
      <c r="A21" s="43" t="s">
        <v>45</v>
      </c>
      <c r="B21" s="91" t="s">
        <v>167</v>
      </c>
      <c r="C21" s="103" t="s">
        <v>1487</v>
      </c>
      <c r="D21" s="48" t="s">
        <v>9</v>
      </c>
      <c r="E21" s="84">
        <v>2015</v>
      </c>
      <c r="F21" s="149">
        <v>4.4000000000000004</v>
      </c>
      <c r="G21" s="28">
        <f t="shared" si="0"/>
        <v>8866</v>
      </c>
    </row>
    <row r="22" spans="1:9" s="9" customFormat="1" ht="33" customHeight="1" x14ac:dyDescent="0.25">
      <c r="A22" s="43" t="s">
        <v>45</v>
      </c>
      <c r="B22" s="91" t="s">
        <v>168</v>
      </c>
      <c r="C22" s="103" t="s">
        <v>340</v>
      </c>
      <c r="D22" s="48" t="s">
        <v>8</v>
      </c>
      <c r="E22" s="84">
        <v>18278</v>
      </c>
      <c r="F22" s="149">
        <v>1.49</v>
      </c>
      <c r="G22" s="28">
        <f t="shared" si="0"/>
        <v>27234.22</v>
      </c>
    </row>
    <row r="23" spans="1:9" s="9" customFormat="1" ht="33" customHeight="1" x14ac:dyDescent="0.25">
      <c r="A23" s="43" t="s">
        <v>45</v>
      </c>
      <c r="B23" s="91" t="s">
        <v>169</v>
      </c>
      <c r="C23" s="103" t="s">
        <v>709</v>
      </c>
      <c r="D23" s="48" t="s">
        <v>8</v>
      </c>
      <c r="E23" s="84">
        <v>1870</v>
      </c>
      <c r="F23" s="149">
        <v>1.44</v>
      </c>
      <c r="G23" s="28">
        <f t="shared" si="0"/>
        <v>2692.8</v>
      </c>
    </row>
    <row r="24" spans="1:9" s="9" customFormat="1" x14ac:dyDescent="0.25">
      <c r="A24" s="43" t="s">
        <v>45</v>
      </c>
      <c r="B24" s="91" t="s">
        <v>170</v>
      </c>
      <c r="C24" s="103" t="s">
        <v>271</v>
      </c>
      <c r="D24" s="48" t="s">
        <v>8</v>
      </c>
      <c r="E24" s="84">
        <v>174</v>
      </c>
      <c r="F24" s="149">
        <v>7.91</v>
      </c>
      <c r="G24" s="28">
        <f t="shared" si="0"/>
        <v>1376.34</v>
      </c>
    </row>
    <row r="25" spans="1:9" s="9" customFormat="1" ht="33" customHeight="1" x14ac:dyDescent="0.25">
      <c r="A25" s="43" t="s">
        <v>45</v>
      </c>
      <c r="B25" s="91" t="s">
        <v>171</v>
      </c>
      <c r="C25" s="103" t="s">
        <v>272</v>
      </c>
      <c r="D25" s="48" t="s">
        <v>8</v>
      </c>
      <c r="E25" s="84">
        <v>249</v>
      </c>
      <c r="F25" s="149">
        <v>7.81</v>
      </c>
      <c r="G25" s="28">
        <f t="shared" si="0"/>
        <v>1944.69</v>
      </c>
    </row>
    <row r="26" spans="1:9" s="9" customFormat="1" ht="33" customHeight="1" thickBot="1" x14ac:dyDescent="0.3">
      <c r="A26" s="43" t="s">
        <v>45</v>
      </c>
      <c r="B26" s="91" t="s">
        <v>172</v>
      </c>
      <c r="C26" s="103" t="s">
        <v>362</v>
      </c>
      <c r="D26" s="48" t="s">
        <v>8</v>
      </c>
      <c r="E26" s="84">
        <v>15243</v>
      </c>
      <c r="F26" s="149">
        <v>4.49</v>
      </c>
      <c r="G26" s="28">
        <f t="shared" si="0"/>
        <v>68441.070000000007</v>
      </c>
    </row>
    <row r="27" spans="1:9" s="9" customFormat="1" ht="33" customHeight="1" thickBot="1" x14ac:dyDescent="0.3">
      <c r="A27" s="56" t="s">
        <v>45</v>
      </c>
      <c r="B27" s="219" t="s">
        <v>173</v>
      </c>
      <c r="C27" s="104" t="s">
        <v>1485</v>
      </c>
      <c r="D27" s="51" t="s">
        <v>18</v>
      </c>
      <c r="E27" s="85">
        <v>6</v>
      </c>
      <c r="F27" s="150">
        <v>80.34</v>
      </c>
      <c r="G27" s="53">
        <f t="shared" si="0"/>
        <v>482.04</v>
      </c>
      <c r="H27" s="36" t="s">
        <v>40</v>
      </c>
      <c r="I27" s="70">
        <f>ROUND(SUM(G6:G27),2)</f>
        <v>1108157.92</v>
      </c>
    </row>
    <row r="28" spans="1:9" s="9" customFormat="1" ht="30" x14ac:dyDescent="0.25">
      <c r="A28" s="67" t="s">
        <v>1503</v>
      </c>
      <c r="B28" s="64" t="s">
        <v>34</v>
      </c>
      <c r="C28" s="213" t="s">
        <v>364</v>
      </c>
      <c r="D28" s="64" t="s">
        <v>10</v>
      </c>
      <c r="E28" s="65">
        <v>46.5</v>
      </c>
      <c r="F28" s="76">
        <v>320.36</v>
      </c>
      <c r="G28" s="59">
        <f t="shared" si="0"/>
        <v>14896.74</v>
      </c>
      <c r="H28" s="153"/>
      <c r="I28" s="138"/>
    </row>
    <row r="29" spans="1:9" s="9" customFormat="1" ht="45" x14ac:dyDescent="0.25">
      <c r="A29" s="43" t="s">
        <v>1503</v>
      </c>
      <c r="B29" s="22" t="s">
        <v>35</v>
      </c>
      <c r="C29" s="2" t="s">
        <v>353</v>
      </c>
      <c r="D29" s="22" t="s">
        <v>9</v>
      </c>
      <c r="E29" s="65">
        <v>1936.9</v>
      </c>
      <c r="F29" s="76">
        <v>2.35</v>
      </c>
      <c r="G29" s="28">
        <f t="shared" si="0"/>
        <v>4551.72</v>
      </c>
      <c r="H29" s="153"/>
      <c r="I29" s="138"/>
    </row>
    <row r="30" spans="1:9" s="9" customFormat="1" ht="33" customHeight="1" x14ac:dyDescent="0.25">
      <c r="A30" s="43" t="s">
        <v>1503</v>
      </c>
      <c r="B30" s="22" t="s">
        <v>36</v>
      </c>
      <c r="C30" s="2" t="s">
        <v>289</v>
      </c>
      <c r="D30" s="22" t="s">
        <v>8</v>
      </c>
      <c r="E30" s="65">
        <v>79.5</v>
      </c>
      <c r="F30" s="76">
        <v>0.54</v>
      </c>
      <c r="G30" s="28">
        <f t="shared" si="0"/>
        <v>42.93</v>
      </c>
      <c r="H30" s="153"/>
      <c r="I30" s="138"/>
    </row>
    <row r="31" spans="1:9" s="9" customFormat="1" ht="33" customHeight="1" x14ac:dyDescent="0.25">
      <c r="A31" s="43" t="s">
        <v>1503</v>
      </c>
      <c r="B31" s="22" t="s">
        <v>37</v>
      </c>
      <c r="C31" s="2" t="s">
        <v>290</v>
      </c>
      <c r="D31" s="22" t="s">
        <v>9</v>
      </c>
      <c r="E31" s="65">
        <v>28.2</v>
      </c>
      <c r="F31" s="76">
        <v>35.93</v>
      </c>
      <c r="G31" s="28">
        <f t="shared" si="0"/>
        <v>1013.23</v>
      </c>
      <c r="H31" s="153"/>
      <c r="I31" s="138"/>
    </row>
    <row r="32" spans="1:9" s="9" customFormat="1" ht="33" customHeight="1" x14ac:dyDescent="0.25">
      <c r="A32" s="43" t="s">
        <v>1503</v>
      </c>
      <c r="B32" s="22" t="s">
        <v>82</v>
      </c>
      <c r="C32" s="2" t="s">
        <v>291</v>
      </c>
      <c r="D32" s="22" t="s">
        <v>8</v>
      </c>
      <c r="E32" s="65">
        <v>452.8</v>
      </c>
      <c r="F32" s="76">
        <v>1.26</v>
      </c>
      <c r="G32" s="28">
        <f t="shared" si="0"/>
        <v>570.53</v>
      </c>
      <c r="H32" s="153"/>
      <c r="I32" s="138"/>
    </row>
    <row r="33" spans="1:9" s="9" customFormat="1" ht="33" customHeight="1" x14ac:dyDescent="0.25">
      <c r="A33" s="43" t="s">
        <v>1503</v>
      </c>
      <c r="B33" s="22" t="s">
        <v>105</v>
      </c>
      <c r="C33" s="2" t="s">
        <v>277</v>
      </c>
      <c r="D33" s="22" t="s">
        <v>8</v>
      </c>
      <c r="E33" s="65">
        <v>15.6</v>
      </c>
      <c r="F33" s="76">
        <v>8.6199999999999992</v>
      </c>
      <c r="G33" s="28">
        <f t="shared" si="0"/>
        <v>134.47</v>
      </c>
      <c r="H33" s="153"/>
      <c r="I33" s="138"/>
    </row>
    <row r="34" spans="1:9" s="9" customFormat="1" ht="33" customHeight="1" x14ac:dyDescent="0.25">
      <c r="A34" s="43" t="s">
        <v>1503</v>
      </c>
      <c r="B34" s="22" t="s">
        <v>106</v>
      </c>
      <c r="C34" s="2" t="s">
        <v>1701</v>
      </c>
      <c r="D34" s="22" t="s">
        <v>8</v>
      </c>
      <c r="E34" s="65">
        <v>151.9</v>
      </c>
      <c r="F34" s="76">
        <v>87.46</v>
      </c>
      <c r="G34" s="28">
        <f t="shared" si="0"/>
        <v>13285.17</v>
      </c>
      <c r="H34" s="153"/>
      <c r="I34" s="138"/>
    </row>
    <row r="35" spans="1:9" s="9" customFormat="1" ht="33" customHeight="1" x14ac:dyDescent="0.25">
      <c r="A35" s="43" t="s">
        <v>1503</v>
      </c>
      <c r="B35" s="22" t="s">
        <v>107</v>
      </c>
      <c r="C35" s="2" t="s">
        <v>293</v>
      </c>
      <c r="D35" s="22" t="s">
        <v>9</v>
      </c>
      <c r="E35" s="65">
        <v>3</v>
      </c>
      <c r="F35" s="76">
        <v>113.64</v>
      </c>
      <c r="G35" s="28">
        <f t="shared" si="0"/>
        <v>340.92</v>
      </c>
      <c r="H35" s="153"/>
      <c r="I35" s="138"/>
    </row>
    <row r="36" spans="1:9" s="9" customFormat="1" ht="33" customHeight="1" x14ac:dyDescent="0.25">
      <c r="A36" s="43" t="s">
        <v>1503</v>
      </c>
      <c r="B36" s="22" t="s">
        <v>108</v>
      </c>
      <c r="C36" s="2" t="s">
        <v>1702</v>
      </c>
      <c r="D36" s="22" t="s">
        <v>8</v>
      </c>
      <c r="E36" s="65">
        <v>15</v>
      </c>
      <c r="F36" s="76">
        <v>12.03</v>
      </c>
      <c r="G36" s="28">
        <f t="shared" si="0"/>
        <v>180.45</v>
      </c>
      <c r="H36" s="153"/>
      <c r="I36" s="138"/>
    </row>
    <row r="37" spans="1:9" s="9" customFormat="1" ht="33" customHeight="1" x14ac:dyDescent="0.25">
      <c r="A37" s="43" t="s">
        <v>1503</v>
      </c>
      <c r="B37" s="22" t="s">
        <v>109</v>
      </c>
      <c r="C37" s="2" t="s">
        <v>294</v>
      </c>
      <c r="D37" s="22" t="s">
        <v>18</v>
      </c>
      <c r="E37" s="65">
        <v>5</v>
      </c>
      <c r="F37" s="76">
        <v>528.66999999999996</v>
      </c>
      <c r="G37" s="28">
        <f t="shared" si="0"/>
        <v>2643.35</v>
      </c>
      <c r="H37" s="153"/>
      <c r="I37" s="138"/>
    </row>
    <row r="38" spans="1:9" s="9" customFormat="1" ht="33" customHeight="1" x14ac:dyDescent="0.25">
      <c r="A38" s="43" t="s">
        <v>1503</v>
      </c>
      <c r="B38" s="22" t="s">
        <v>110</v>
      </c>
      <c r="C38" s="2" t="s">
        <v>295</v>
      </c>
      <c r="D38" s="22" t="s">
        <v>8</v>
      </c>
      <c r="E38" s="65">
        <v>15</v>
      </c>
      <c r="F38" s="76">
        <v>1.26</v>
      </c>
      <c r="G38" s="28">
        <f t="shared" si="0"/>
        <v>18.899999999999999</v>
      </c>
      <c r="H38" s="153"/>
      <c r="I38" s="138"/>
    </row>
    <row r="39" spans="1:9" s="9" customFormat="1" ht="33" customHeight="1" x14ac:dyDescent="0.25">
      <c r="A39" s="43" t="s">
        <v>1503</v>
      </c>
      <c r="B39" s="22" t="s">
        <v>111</v>
      </c>
      <c r="C39" s="2" t="s">
        <v>296</v>
      </c>
      <c r="D39" s="22" t="s">
        <v>9</v>
      </c>
      <c r="E39" s="65">
        <v>137.80000000000001</v>
      </c>
      <c r="F39" s="76">
        <v>25.42</v>
      </c>
      <c r="G39" s="28">
        <f t="shared" si="0"/>
        <v>3502.88</v>
      </c>
      <c r="H39" s="153"/>
      <c r="I39" s="138"/>
    </row>
    <row r="40" spans="1:9" s="9" customFormat="1" ht="45.75" thickBot="1" x14ac:dyDescent="0.3">
      <c r="A40" s="43" t="s">
        <v>1503</v>
      </c>
      <c r="B40" s="22" t="s">
        <v>112</v>
      </c>
      <c r="C40" s="47" t="s">
        <v>352</v>
      </c>
      <c r="D40" s="48" t="s">
        <v>9</v>
      </c>
      <c r="E40" s="80">
        <v>1770.9</v>
      </c>
      <c r="F40" s="141">
        <v>16.87</v>
      </c>
      <c r="G40" s="28">
        <f t="shared" si="0"/>
        <v>29875.08</v>
      </c>
      <c r="H40" s="153"/>
      <c r="I40" s="138"/>
    </row>
    <row r="41" spans="1:9" s="9" customFormat="1" ht="30.75" thickBot="1" x14ac:dyDescent="0.3">
      <c r="A41" s="56" t="s">
        <v>1503</v>
      </c>
      <c r="B41" s="51" t="s">
        <v>113</v>
      </c>
      <c r="C41" s="50" t="s">
        <v>297</v>
      </c>
      <c r="D41" s="51" t="s">
        <v>9</v>
      </c>
      <c r="E41" s="52">
        <v>5</v>
      </c>
      <c r="F41" s="139">
        <v>14.34</v>
      </c>
      <c r="G41" s="53">
        <f t="shared" si="0"/>
        <v>71.7</v>
      </c>
      <c r="H41" s="36" t="s">
        <v>41</v>
      </c>
      <c r="I41" s="70">
        <f>ROUND(SUM(G28:G41),2)</f>
        <v>71128.070000000007</v>
      </c>
    </row>
    <row r="42" spans="1:9" s="9" customFormat="1" ht="33" customHeight="1" x14ac:dyDescent="0.25">
      <c r="A42" s="101" t="s">
        <v>388</v>
      </c>
      <c r="B42" s="123" t="s">
        <v>71</v>
      </c>
      <c r="C42" s="63" t="s">
        <v>715</v>
      </c>
      <c r="D42" s="64" t="s">
        <v>8</v>
      </c>
      <c r="E42" s="83">
        <v>9700</v>
      </c>
      <c r="F42" s="76">
        <v>0</v>
      </c>
      <c r="G42" s="59">
        <f t="shared" si="0"/>
        <v>0</v>
      </c>
      <c r="H42" s="434" t="s">
        <v>318</v>
      </c>
    </row>
    <row r="43" spans="1:9" s="9" customFormat="1" ht="33" customHeight="1" x14ac:dyDescent="0.25">
      <c r="A43" s="67" t="s">
        <v>388</v>
      </c>
      <c r="B43" s="41" t="s">
        <v>72</v>
      </c>
      <c r="C43" s="2" t="s">
        <v>707</v>
      </c>
      <c r="D43" s="22" t="s">
        <v>9</v>
      </c>
      <c r="E43" s="84">
        <v>2183</v>
      </c>
      <c r="F43" s="77">
        <v>0</v>
      </c>
      <c r="G43" s="28">
        <f t="shared" si="0"/>
        <v>0</v>
      </c>
      <c r="H43" s="435"/>
    </row>
    <row r="44" spans="1:9" s="9" customFormat="1" ht="33" customHeight="1" x14ac:dyDescent="0.25">
      <c r="A44" s="67" t="s">
        <v>388</v>
      </c>
      <c r="B44" s="108" t="s">
        <v>73</v>
      </c>
      <c r="C44" s="2" t="s">
        <v>300</v>
      </c>
      <c r="D44" s="22" t="s">
        <v>8</v>
      </c>
      <c r="E44" s="84">
        <v>7726</v>
      </c>
      <c r="F44" s="77">
        <v>0</v>
      </c>
      <c r="G44" s="28">
        <f t="shared" si="0"/>
        <v>0</v>
      </c>
      <c r="H44" s="435"/>
    </row>
    <row r="45" spans="1:9" s="9" customFormat="1" ht="33" customHeight="1" x14ac:dyDescent="0.25">
      <c r="A45" s="67" t="s">
        <v>388</v>
      </c>
      <c r="B45" s="108" t="s">
        <v>74</v>
      </c>
      <c r="C45" s="2" t="s">
        <v>1507</v>
      </c>
      <c r="D45" s="22" t="s">
        <v>8</v>
      </c>
      <c r="E45" s="84">
        <v>5839</v>
      </c>
      <c r="F45" s="77">
        <v>0</v>
      </c>
      <c r="G45" s="28">
        <f t="shared" si="0"/>
        <v>0</v>
      </c>
      <c r="H45" s="435"/>
    </row>
    <row r="46" spans="1:9" s="9" customFormat="1" ht="33" customHeight="1" x14ac:dyDescent="0.25">
      <c r="A46" s="67" t="s">
        <v>388</v>
      </c>
      <c r="B46" s="108" t="s">
        <v>75</v>
      </c>
      <c r="C46" s="2" t="s">
        <v>313</v>
      </c>
      <c r="D46" s="22" t="s">
        <v>10</v>
      </c>
      <c r="E46" s="84">
        <v>977</v>
      </c>
      <c r="F46" s="77">
        <v>0</v>
      </c>
      <c r="G46" s="28">
        <f t="shared" si="0"/>
        <v>0</v>
      </c>
      <c r="H46" s="435"/>
    </row>
    <row r="47" spans="1:9" s="9" customFormat="1" ht="33" customHeight="1" x14ac:dyDescent="0.25">
      <c r="A47" s="67" t="s">
        <v>388</v>
      </c>
      <c r="B47" s="108" t="s">
        <v>76</v>
      </c>
      <c r="C47" s="2" t="s">
        <v>302</v>
      </c>
      <c r="D47" s="22" t="s">
        <v>8</v>
      </c>
      <c r="E47" s="84">
        <v>5800</v>
      </c>
      <c r="F47" s="77">
        <v>0</v>
      </c>
      <c r="G47" s="28">
        <f t="shared" si="0"/>
        <v>0</v>
      </c>
      <c r="H47" s="435"/>
    </row>
    <row r="48" spans="1:9" s="9" customFormat="1" ht="33" customHeight="1" x14ac:dyDescent="0.25">
      <c r="A48" s="67" t="s">
        <v>388</v>
      </c>
      <c r="B48" s="108" t="s">
        <v>77</v>
      </c>
      <c r="C48" s="2" t="s">
        <v>1508</v>
      </c>
      <c r="D48" s="22" t="s">
        <v>8</v>
      </c>
      <c r="E48" s="84">
        <v>5781</v>
      </c>
      <c r="F48" s="77">
        <v>0</v>
      </c>
      <c r="G48" s="28">
        <f t="shared" si="0"/>
        <v>0</v>
      </c>
      <c r="H48" s="435"/>
    </row>
    <row r="49" spans="1:8" s="9" customFormat="1" ht="33" customHeight="1" x14ac:dyDescent="0.25">
      <c r="A49" s="67" t="s">
        <v>388</v>
      </c>
      <c r="B49" s="108" t="s">
        <v>122</v>
      </c>
      <c r="C49" s="2" t="s">
        <v>315</v>
      </c>
      <c r="D49" s="22" t="s">
        <v>10</v>
      </c>
      <c r="E49" s="84">
        <v>977</v>
      </c>
      <c r="F49" s="77">
        <v>0</v>
      </c>
      <c r="G49" s="28">
        <f t="shared" si="0"/>
        <v>0</v>
      </c>
      <c r="H49" s="435"/>
    </row>
    <row r="50" spans="1:8" s="9" customFormat="1" ht="33" customHeight="1" x14ac:dyDescent="0.25">
      <c r="A50" s="67" t="s">
        <v>388</v>
      </c>
      <c r="B50" s="108" t="s">
        <v>123</v>
      </c>
      <c r="C50" s="2" t="s">
        <v>1509</v>
      </c>
      <c r="D50" s="22" t="s">
        <v>8</v>
      </c>
      <c r="E50" s="84">
        <v>5766</v>
      </c>
      <c r="F50" s="77">
        <v>0</v>
      </c>
      <c r="G50" s="28">
        <f t="shared" si="0"/>
        <v>0</v>
      </c>
      <c r="H50" s="435"/>
    </row>
    <row r="51" spans="1:8" s="9" customFormat="1" ht="33" customHeight="1" x14ac:dyDescent="0.25">
      <c r="A51" s="67" t="s">
        <v>388</v>
      </c>
      <c r="B51" s="108" t="s">
        <v>124</v>
      </c>
      <c r="C51" s="2" t="s">
        <v>1510</v>
      </c>
      <c r="D51" s="22" t="s">
        <v>8</v>
      </c>
      <c r="E51" s="84">
        <v>5752</v>
      </c>
      <c r="F51" s="77">
        <v>0</v>
      </c>
      <c r="G51" s="28">
        <f t="shared" si="0"/>
        <v>0</v>
      </c>
      <c r="H51" s="435"/>
    </row>
    <row r="52" spans="1:8" s="9" customFormat="1" ht="33" customHeight="1" x14ac:dyDescent="0.25">
      <c r="A52" s="67" t="s">
        <v>388</v>
      </c>
      <c r="B52" s="108" t="s">
        <v>125</v>
      </c>
      <c r="C52" s="2" t="s">
        <v>1511</v>
      </c>
      <c r="D52" s="22" t="s">
        <v>10</v>
      </c>
      <c r="E52" s="84">
        <v>977</v>
      </c>
      <c r="F52" s="77">
        <v>0</v>
      </c>
      <c r="G52" s="28">
        <f t="shared" si="0"/>
        <v>0</v>
      </c>
      <c r="H52" s="435"/>
    </row>
    <row r="53" spans="1:8" s="9" customFormat="1" ht="33" customHeight="1" x14ac:dyDescent="0.25">
      <c r="A53" s="67" t="s">
        <v>388</v>
      </c>
      <c r="B53" s="108" t="s">
        <v>126</v>
      </c>
      <c r="C53" s="2" t="s">
        <v>304</v>
      </c>
      <c r="D53" s="22" t="s">
        <v>8</v>
      </c>
      <c r="E53" s="84">
        <v>5742</v>
      </c>
      <c r="F53" s="77">
        <v>0</v>
      </c>
      <c r="G53" s="28">
        <f t="shared" si="0"/>
        <v>0</v>
      </c>
      <c r="H53" s="435"/>
    </row>
    <row r="54" spans="1:8" s="9" customFormat="1" ht="33" customHeight="1" x14ac:dyDescent="0.25">
      <c r="A54" s="67" t="s">
        <v>388</v>
      </c>
      <c r="B54" s="108" t="s">
        <v>216</v>
      </c>
      <c r="C54" s="2" t="s">
        <v>305</v>
      </c>
      <c r="D54" s="22" t="s">
        <v>10</v>
      </c>
      <c r="E54" s="84">
        <v>353</v>
      </c>
      <c r="F54" s="77">
        <v>0</v>
      </c>
      <c r="G54" s="28">
        <f t="shared" si="0"/>
        <v>0</v>
      </c>
      <c r="H54" s="435"/>
    </row>
    <row r="55" spans="1:8" s="9" customFormat="1" ht="33" customHeight="1" thickBot="1" x14ac:dyDescent="0.3">
      <c r="A55" s="56" t="s">
        <v>388</v>
      </c>
      <c r="B55" s="74" t="s">
        <v>217</v>
      </c>
      <c r="C55" s="50" t="s">
        <v>1512</v>
      </c>
      <c r="D55" s="51" t="s">
        <v>8</v>
      </c>
      <c r="E55" s="85">
        <v>1968</v>
      </c>
      <c r="F55" s="139">
        <v>0</v>
      </c>
      <c r="G55" s="53">
        <f t="shared" si="0"/>
        <v>0</v>
      </c>
      <c r="H55" s="435"/>
    </row>
    <row r="56" spans="1:8" s="9" customFormat="1" ht="33" customHeight="1" x14ac:dyDescent="0.25">
      <c r="A56" s="101" t="s">
        <v>1504</v>
      </c>
      <c r="B56" s="123" t="s">
        <v>71</v>
      </c>
      <c r="C56" s="63" t="s">
        <v>715</v>
      </c>
      <c r="D56" s="64" t="s">
        <v>8</v>
      </c>
      <c r="E56" s="83">
        <v>9700</v>
      </c>
      <c r="F56" s="135">
        <v>4.07</v>
      </c>
      <c r="G56" s="59">
        <f t="shared" si="0"/>
        <v>39479</v>
      </c>
      <c r="H56" s="435"/>
    </row>
    <row r="57" spans="1:8" s="9" customFormat="1" ht="33" customHeight="1" x14ac:dyDescent="0.25">
      <c r="A57" s="67" t="s">
        <v>1504</v>
      </c>
      <c r="B57" s="41" t="s">
        <v>72</v>
      </c>
      <c r="C57" s="2" t="s">
        <v>1703</v>
      </c>
      <c r="D57" s="22" t="s">
        <v>9</v>
      </c>
      <c r="E57" s="84">
        <v>2947</v>
      </c>
      <c r="F57" s="133">
        <v>24.94</v>
      </c>
      <c r="G57" s="28">
        <f t="shared" si="0"/>
        <v>73498.179999999993</v>
      </c>
      <c r="H57" s="435"/>
    </row>
    <row r="58" spans="1:8" s="9" customFormat="1" ht="33" customHeight="1" x14ac:dyDescent="0.25">
      <c r="A58" s="67" t="s">
        <v>1504</v>
      </c>
      <c r="B58" s="108" t="s">
        <v>73</v>
      </c>
      <c r="C58" s="2" t="s">
        <v>312</v>
      </c>
      <c r="D58" s="22" t="s">
        <v>8</v>
      </c>
      <c r="E58" s="84">
        <v>7572</v>
      </c>
      <c r="F58" s="133">
        <v>15.26</v>
      </c>
      <c r="G58" s="28">
        <f t="shared" si="0"/>
        <v>115548.72</v>
      </c>
      <c r="H58" s="435"/>
    </row>
    <row r="59" spans="1:8" s="9" customFormat="1" ht="33" customHeight="1" x14ac:dyDescent="0.25">
      <c r="A59" s="67" t="s">
        <v>1504</v>
      </c>
      <c r="B59" s="108" t="s">
        <v>74</v>
      </c>
      <c r="C59" s="2" t="s">
        <v>1507</v>
      </c>
      <c r="D59" s="22" t="s">
        <v>8</v>
      </c>
      <c r="E59" s="84">
        <v>5839</v>
      </c>
      <c r="F59" s="133">
        <v>17.760000000000002</v>
      </c>
      <c r="G59" s="28">
        <f t="shared" si="0"/>
        <v>103700.64</v>
      </c>
      <c r="H59" s="435"/>
    </row>
    <row r="60" spans="1:8" s="9" customFormat="1" ht="33" customHeight="1" x14ac:dyDescent="0.25">
      <c r="A60" s="67" t="s">
        <v>1504</v>
      </c>
      <c r="B60" s="108" t="s">
        <v>75</v>
      </c>
      <c r="C60" s="2" t="s">
        <v>313</v>
      </c>
      <c r="D60" s="22" t="s">
        <v>10</v>
      </c>
      <c r="E60" s="84">
        <v>977</v>
      </c>
      <c r="F60" s="133">
        <v>0.95</v>
      </c>
      <c r="G60" s="28">
        <f t="shared" si="0"/>
        <v>928.15</v>
      </c>
      <c r="H60" s="435"/>
    </row>
    <row r="61" spans="1:8" s="9" customFormat="1" ht="33" customHeight="1" x14ac:dyDescent="0.25">
      <c r="A61" s="67" t="s">
        <v>1504</v>
      </c>
      <c r="B61" s="108" t="s">
        <v>76</v>
      </c>
      <c r="C61" s="2" t="s">
        <v>302</v>
      </c>
      <c r="D61" s="22" t="s">
        <v>8</v>
      </c>
      <c r="E61" s="84">
        <v>5800</v>
      </c>
      <c r="F61" s="133">
        <v>0.38</v>
      </c>
      <c r="G61" s="28">
        <f t="shared" si="0"/>
        <v>2204</v>
      </c>
      <c r="H61" s="435"/>
    </row>
    <row r="62" spans="1:8" s="9" customFormat="1" ht="33" customHeight="1" x14ac:dyDescent="0.25">
      <c r="A62" s="67" t="s">
        <v>1504</v>
      </c>
      <c r="B62" s="108" t="s">
        <v>77</v>
      </c>
      <c r="C62" s="2" t="s">
        <v>1508</v>
      </c>
      <c r="D62" s="22" t="s">
        <v>8</v>
      </c>
      <c r="E62" s="84">
        <v>5781</v>
      </c>
      <c r="F62" s="133">
        <v>10.06</v>
      </c>
      <c r="G62" s="28">
        <f t="shared" si="0"/>
        <v>58156.86</v>
      </c>
      <c r="H62" s="435"/>
    </row>
    <row r="63" spans="1:8" s="9" customFormat="1" ht="33" customHeight="1" x14ac:dyDescent="0.25">
      <c r="A63" s="67" t="s">
        <v>1504</v>
      </c>
      <c r="B63" s="108" t="s">
        <v>122</v>
      </c>
      <c r="C63" s="2" t="s">
        <v>315</v>
      </c>
      <c r="D63" s="22" t="s">
        <v>10</v>
      </c>
      <c r="E63" s="84">
        <v>977</v>
      </c>
      <c r="F63" s="133">
        <v>0.42</v>
      </c>
      <c r="G63" s="28">
        <f t="shared" si="0"/>
        <v>410.34</v>
      </c>
      <c r="H63" s="435"/>
    </row>
    <row r="64" spans="1:8" s="9" customFormat="1" ht="33" customHeight="1" x14ac:dyDescent="0.25">
      <c r="A64" s="67" t="s">
        <v>1504</v>
      </c>
      <c r="B64" s="108" t="s">
        <v>123</v>
      </c>
      <c r="C64" s="2" t="s">
        <v>1509</v>
      </c>
      <c r="D64" s="22" t="s">
        <v>8</v>
      </c>
      <c r="E64" s="84">
        <v>5766</v>
      </c>
      <c r="F64" s="133">
        <v>0.38</v>
      </c>
      <c r="G64" s="28">
        <f t="shared" si="0"/>
        <v>2191.08</v>
      </c>
      <c r="H64" s="435"/>
    </row>
    <row r="65" spans="1:9" s="9" customFormat="1" ht="33" customHeight="1" x14ac:dyDescent="0.25">
      <c r="A65" s="67" t="s">
        <v>1504</v>
      </c>
      <c r="B65" s="108" t="s">
        <v>124</v>
      </c>
      <c r="C65" s="2" t="s">
        <v>1510</v>
      </c>
      <c r="D65" s="22" t="s">
        <v>8</v>
      </c>
      <c r="E65" s="84">
        <v>5752</v>
      </c>
      <c r="F65" s="133">
        <v>11.92</v>
      </c>
      <c r="G65" s="28">
        <f t="shared" si="0"/>
        <v>68563.839999999997</v>
      </c>
      <c r="H65" s="435"/>
    </row>
    <row r="66" spans="1:9" s="9" customFormat="1" ht="33" customHeight="1" x14ac:dyDescent="0.25">
      <c r="A66" s="67" t="s">
        <v>1504</v>
      </c>
      <c r="B66" s="108" t="s">
        <v>125</v>
      </c>
      <c r="C66" s="2" t="s">
        <v>1511</v>
      </c>
      <c r="D66" s="22" t="s">
        <v>10</v>
      </c>
      <c r="E66" s="84">
        <v>977</v>
      </c>
      <c r="F66" s="133">
        <v>0.42</v>
      </c>
      <c r="G66" s="28">
        <f t="shared" si="0"/>
        <v>410.34</v>
      </c>
      <c r="H66" s="435"/>
    </row>
    <row r="67" spans="1:9" s="9" customFormat="1" ht="33" customHeight="1" x14ac:dyDescent="0.25">
      <c r="A67" s="67" t="s">
        <v>1504</v>
      </c>
      <c r="B67" s="108" t="s">
        <v>126</v>
      </c>
      <c r="C67" s="2" t="s">
        <v>304</v>
      </c>
      <c r="D67" s="22" t="s">
        <v>8</v>
      </c>
      <c r="E67" s="84">
        <v>5742</v>
      </c>
      <c r="F67" s="133">
        <v>0.22</v>
      </c>
      <c r="G67" s="28">
        <f t="shared" si="0"/>
        <v>1263.24</v>
      </c>
      <c r="H67" s="435"/>
    </row>
    <row r="68" spans="1:9" s="9" customFormat="1" ht="33" customHeight="1" x14ac:dyDescent="0.25">
      <c r="A68" s="67" t="s">
        <v>1504</v>
      </c>
      <c r="B68" s="108" t="s">
        <v>216</v>
      </c>
      <c r="C68" s="2" t="s">
        <v>305</v>
      </c>
      <c r="D68" s="22" t="s">
        <v>10</v>
      </c>
      <c r="E68" s="84">
        <v>353</v>
      </c>
      <c r="F68" s="133">
        <v>1.25</v>
      </c>
      <c r="G68" s="28">
        <f t="shared" si="0"/>
        <v>441.25</v>
      </c>
      <c r="H68" s="435"/>
    </row>
    <row r="69" spans="1:9" s="9" customFormat="1" ht="33" customHeight="1" thickBot="1" x14ac:dyDescent="0.3">
      <c r="A69" s="56" t="s">
        <v>1504</v>
      </c>
      <c r="B69" s="74" t="s">
        <v>217</v>
      </c>
      <c r="C69" s="50" t="s">
        <v>1512</v>
      </c>
      <c r="D69" s="51" t="s">
        <v>8</v>
      </c>
      <c r="E69" s="85">
        <v>1968</v>
      </c>
      <c r="F69" s="87">
        <v>7.86</v>
      </c>
      <c r="G69" s="99">
        <f t="shared" si="0"/>
        <v>15468.48</v>
      </c>
      <c r="H69" s="212"/>
    </row>
    <row r="70" spans="1:9" s="9" customFormat="1" ht="45" x14ac:dyDescent="0.25">
      <c r="A70" s="97" t="s">
        <v>1673</v>
      </c>
      <c r="B70" s="108" t="s">
        <v>218</v>
      </c>
      <c r="C70" s="47" t="s">
        <v>1507</v>
      </c>
      <c r="D70" s="48" t="s">
        <v>8</v>
      </c>
      <c r="E70" s="107">
        <v>65</v>
      </c>
      <c r="F70" s="227">
        <v>18.170000000000002</v>
      </c>
      <c r="G70" s="59">
        <f t="shared" si="0"/>
        <v>1181.05</v>
      </c>
      <c r="H70" s="212"/>
    </row>
    <row r="71" spans="1:9" s="9" customFormat="1" ht="45" x14ac:dyDescent="0.25">
      <c r="A71" s="97" t="s">
        <v>1673</v>
      </c>
      <c r="B71" s="108" t="s">
        <v>219</v>
      </c>
      <c r="C71" s="47" t="s">
        <v>1508</v>
      </c>
      <c r="D71" s="48" t="s">
        <v>8</v>
      </c>
      <c r="E71" s="107">
        <v>65</v>
      </c>
      <c r="F71" s="227">
        <v>10.23</v>
      </c>
      <c r="G71" s="28">
        <f t="shared" si="0"/>
        <v>664.95</v>
      </c>
      <c r="H71" s="212"/>
    </row>
    <row r="72" spans="1:9" s="9" customFormat="1" ht="45.75" thickBot="1" x14ac:dyDescent="0.3">
      <c r="A72" s="97" t="s">
        <v>1673</v>
      </c>
      <c r="B72" s="108" t="s">
        <v>220</v>
      </c>
      <c r="C72" s="47" t="s">
        <v>1510</v>
      </c>
      <c r="D72" s="48" t="s">
        <v>8</v>
      </c>
      <c r="E72" s="107">
        <v>65</v>
      </c>
      <c r="F72" s="227">
        <v>12.04</v>
      </c>
      <c r="G72" s="28">
        <f t="shared" si="0"/>
        <v>782.6</v>
      </c>
      <c r="H72" s="212"/>
    </row>
    <row r="73" spans="1:9" s="9" customFormat="1" ht="45.75" thickBot="1" x14ac:dyDescent="0.3">
      <c r="A73" s="56" t="s">
        <v>1673</v>
      </c>
      <c r="B73" s="74" t="s">
        <v>221</v>
      </c>
      <c r="C73" s="50" t="s">
        <v>1512</v>
      </c>
      <c r="D73" s="51" t="s">
        <v>8</v>
      </c>
      <c r="E73" s="85">
        <v>29</v>
      </c>
      <c r="F73" s="87">
        <v>7.86</v>
      </c>
      <c r="G73" s="99">
        <f>ROUND((E73*F73),2)</f>
        <v>227.94</v>
      </c>
      <c r="H73" s="36" t="s">
        <v>78</v>
      </c>
      <c r="I73" s="72">
        <f>ROUND(SUM(G42:G73),2)</f>
        <v>485120.66</v>
      </c>
    </row>
    <row r="74" spans="1:9" s="9" customFormat="1" ht="33" customHeight="1" x14ac:dyDescent="0.25">
      <c r="A74" s="229" t="s">
        <v>1514</v>
      </c>
      <c r="B74" s="188" t="s">
        <v>28</v>
      </c>
      <c r="C74" s="24" t="s">
        <v>715</v>
      </c>
      <c r="D74" s="25" t="s">
        <v>8</v>
      </c>
      <c r="E74" s="182">
        <v>660</v>
      </c>
      <c r="F74" s="132">
        <v>0</v>
      </c>
      <c r="G74" s="28">
        <f t="shared" si="0"/>
        <v>0</v>
      </c>
      <c r="H74" s="436" t="s">
        <v>318</v>
      </c>
      <c r="I74" s="138"/>
    </row>
    <row r="75" spans="1:9" s="9" customFormat="1" ht="33" customHeight="1" x14ac:dyDescent="0.25">
      <c r="A75" s="97" t="s">
        <v>1514</v>
      </c>
      <c r="B75" s="108" t="s">
        <v>29</v>
      </c>
      <c r="C75" s="2" t="s">
        <v>707</v>
      </c>
      <c r="D75" s="22" t="s">
        <v>9</v>
      </c>
      <c r="E75" s="84">
        <v>139</v>
      </c>
      <c r="F75" s="133">
        <v>0</v>
      </c>
      <c r="G75" s="28">
        <f t="shared" si="0"/>
        <v>0</v>
      </c>
      <c r="H75" s="437"/>
      <c r="I75" s="138"/>
    </row>
    <row r="76" spans="1:9" s="9" customFormat="1" ht="33" customHeight="1" x14ac:dyDescent="0.25">
      <c r="A76" s="97" t="s">
        <v>1514</v>
      </c>
      <c r="B76" s="108" t="s">
        <v>30</v>
      </c>
      <c r="C76" s="2" t="s">
        <v>300</v>
      </c>
      <c r="D76" s="22" t="s">
        <v>8</v>
      </c>
      <c r="E76" s="84">
        <v>519</v>
      </c>
      <c r="F76" s="133">
        <v>0</v>
      </c>
      <c r="G76" s="28">
        <f t="shared" si="0"/>
        <v>0</v>
      </c>
      <c r="H76" s="437"/>
      <c r="I76" s="138"/>
    </row>
    <row r="77" spans="1:9" s="9" customFormat="1" ht="33" customHeight="1" x14ac:dyDescent="0.25">
      <c r="A77" s="97" t="s">
        <v>1514</v>
      </c>
      <c r="B77" s="108" t="s">
        <v>31</v>
      </c>
      <c r="C77" s="2" t="s">
        <v>1507</v>
      </c>
      <c r="D77" s="22" t="s">
        <v>8</v>
      </c>
      <c r="E77" s="84">
        <v>474</v>
      </c>
      <c r="F77" s="133">
        <v>0</v>
      </c>
      <c r="G77" s="28">
        <f t="shared" si="0"/>
        <v>0</v>
      </c>
      <c r="H77" s="437"/>
      <c r="I77" s="138"/>
    </row>
    <row r="78" spans="1:9" s="9" customFormat="1" ht="33" customHeight="1" x14ac:dyDescent="0.25">
      <c r="A78" s="97" t="s">
        <v>1514</v>
      </c>
      <c r="B78" s="108" t="s">
        <v>32</v>
      </c>
      <c r="C78" s="2" t="s">
        <v>313</v>
      </c>
      <c r="D78" s="22" t="s">
        <v>10</v>
      </c>
      <c r="E78" s="84">
        <v>91</v>
      </c>
      <c r="F78" s="133">
        <v>0</v>
      </c>
      <c r="G78" s="28">
        <f t="shared" si="0"/>
        <v>0</v>
      </c>
      <c r="H78" s="437"/>
      <c r="I78" s="138"/>
    </row>
    <row r="79" spans="1:9" s="9" customFormat="1" ht="33" customHeight="1" x14ac:dyDescent="0.25">
      <c r="A79" s="97" t="s">
        <v>1514</v>
      </c>
      <c r="B79" s="108" t="s">
        <v>33</v>
      </c>
      <c r="C79" s="2" t="s">
        <v>302</v>
      </c>
      <c r="D79" s="22" t="s">
        <v>8</v>
      </c>
      <c r="E79" s="84">
        <v>465</v>
      </c>
      <c r="F79" s="133">
        <v>0</v>
      </c>
      <c r="G79" s="28">
        <f t="shared" si="0"/>
        <v>0</v>
      </c>
      <c r="H79" s="437"/>
      <c r="I79" s="138"/>
    </row>
    <row r="80" spans="1:9" s="9" customFormat="1" ht="33" customHeight="1" x14ac:dyDescent="0.25">
      <c r="A80" s="97" t="s">
        <v>1514</v>
      </c>
      <c r="B80" s="108" t="s">
        <v>47</v>
      </c>
      <c r="C80" s="2" t="s">
        <v>1508</v>
      </c>
      <c r="D80" s="22" t="s">
        <v>8</v>
      </c>
      <c r="E80" s="84">
        <v>465</v>
      </c>
      <c r="F80" s="133">
        <v>0</v>
      </c>
      <c r="G80" s="28">
        <f t="shared" si="0"/>
        <v>0</v>
      </c>
      <c r="H80" s="437"/>
      <c r="I80" s="138"/>
    </row>
    <row r="81" spans="1:10" s="9" customFormat="1" ht="33" customHeight="1" x14ac:dyDescent="0.25">
      <c r="A81" s="97" t="s">
        <v>1514</v>
      </c>
      <c r="B81" s="108" t="s">
        <v>48</v>
      </c>
      <c r="C81" s="2" t="s">
        <v>315</v>
      </c>
      <c r="D81" s="22" t="s">
        <v>10</v>
      </c>
      <c r="E81" s="84">
        <v>91</v>
      </c>
      <c r="F81" s="133">
        <v>0</v>
      </c>
      <c r="G81" s="28">
        <f t="shared" si="0"/>
        <v>0</v>
      </c>
      <c r="H81" s="437"/>
      <c r="I81" s="138"/>
    </row>
    <row r="82" spans="1:10" s="9" customFormat="1" ht="33" customHeight="1" x14ac:dyDescent="0.25">
      <c r="A82" s="97" t="s">
        <v>1514</v>
      </c>
      <c r="B82" s="108" t="s">
        <v>58</v>
      </c>
      <c r="C82" s="2" t="s">
        <v>1509</v>
      </c>
      <c r="D82" s="22" t="s">
        <v>8</v>
      </c>
      <c r="E82" s="84">
        <v>456</v>
      </c>
      <c r="F82" s="133">
        <v>0</v>
      </c>
      <c r="G82" s="28">
        <f t="shared" si="0"/>
        <v>0</v>
      </c>
      <c r="H82" s="437"/>
      <c r="I82" s="138"/>
    </row>
    <row r="83" spans="1:10" s="9" customFormat="1" ht="33" customHeight="1" x14ac:dyDescent="0.25">
      <c r="A83" s="97" t="s">
        <v>1514</v>
      </c>
      <c r="B83" s="108" t="s">
        <v>64</v>
      </c>
      <c r="C83" s="2" t="s">
        <v>1510</v>
      </c>
      <c r="D83" s="22" t="s">
        <v>8</v>
      </c>
      <c r="E83" s="84">
        <v>456</v>
      </c>
      <c r="F83" s="133">
        <v>0</v>
      </c>
      <c r="G83" s="28">
        <f t="shared" si="0"/>
        <v>0</v>
      </c>
      <c r="H83" s="437"/>
      <c r="I83" s="138"/>
    </row>
    <row r="84" spans="1:10" s="9" customFormat="1" ht="33" customHeight="1" x14ac:dyDescent="0.25">
      <c r="A84" s="97" t="s">
        <v>1514</v>
      </c>
      <c r="B84" s="108" t="s">
        <v>65</v>
      </c>
      <c r="C84" s="2" t="s">
        <v>1511</v>
      </c>
      <c r="D84" s="22" t="s">
        <v>10</v>
      </c>
      <c r="E84" s="84">
        <v>91</v>
      </c>
      <c r="F84" s="133">
        <v>0</v>
      </c>
      <c r="G84" s="28">
        <f t="shared" si="0"/>
        <v>0</v>
      </c>
      <c r="H84" s="437"/>
      <c r="I84" s="138"/>
    </row>
    <row r="85" spans="1:10" s="9" customFormat="1" ht="30" x14ac:dyDescent="0.25">
      <c r="A85" s="97" t="s">
        <v>1514</v>
      </c>
      <c r="B85" s="108" t="s">
        <v>66</v>
      </c>
      <c r="C85" s="2" t="s">
        <v>304</v>
      </c>
      <c r="D85" s="22" t="s">
        <v>8</v>
      </c>
      <c r="E85" s="84">
        <v>452</v>
      </c>
      <c r="F85" s="133">
        <v>0</v>
      </c>
      <c r="G85" s="28">
        <f t="shared" si="0"/>
        <v>0</v>
      </c>
      <c r="H85" s="437"/>
      <c r="I85" s="138"/>
    </row>
    <row r="86" spans="1:10" s="9" customFormat="1" ht="33" customHeight="1" thickBot="1" x14ac:dyDescent="0.3">
      <c r="A86" s="98" t="s">
        <v>1514</v>
      </c>
      <c r="B86" s="74" t="s">
        <v>79</v>
      </c>
      <c r="C86" s="50" t="s">
        <v>1512</v>
      </c>
      <c r="D86" s="51" t="s">
        <v>8</v>
      </c>
      <c r="E86" s="85">
        <v>122</v>
      </c>
      <c r="F86" s="87">
        <v>0</v>
      </c>
      <c r="G86" s="53">
        <f t="shared" si="0"/>
        <v>0</v>
      </c>
      <c r="H86" s="437"/>
      <c r="I86" s="138"/>
    </row>
    <row r="87" spans="1:10" s="9" customFormat="1" ht="30" x14ac:dyDescent="0.25">
      <c r="A87" s="229" t="s">
        <v>1515</v>
      </c>
      <c r="B87" s="188" t="s">
        <v>28</v>
      </c>
      <c r="C87" s="63" t="s">
        <v>715</v>
      </c>
      <c r="D87" s="64" t="s">
        <v>8</v>
      </c>
      <c r="E87" s="83">
        <v>660</v>
      </c>
      <c r="F87" s="135">
        <v>4.07</v>
      </c>
      <c r="G87" s="59">
        <f t="shared" si="0"/>
        <v>2686.2</v>
      </c>
      <c r="H87" s="437"/>
      <c r="I87" s="138"/>
    </row>
    <row r="88" spans="1:10" s="9" customFormat="1" ht="30" x14ac:dyDescent="0.25">
      <c r="A88" s="97" t="s">
        <v>1515</v>
      </c>
      <c r="B88" s="108" t="s">
        <v>29</v>
      </c>
      <c r="C88" s="2" t="s">
        <v>1703</v>
      </c>
      <c r="D88" s="22" t="s">
        <v>9</v>
      </c>
      <c r="E88" s="84">
        <v>187</v>
      </c>
      <c r="F88" s="133">
        <v>24.94</v>
      </c>
      <c r="G88" s="28">
        <f t="shared" si="0"/>
        <v>4663.78</v>
      </c>
      <c r="H88" s="437"/>
      <c r="I88" s="138"/>
    </row>
    <row r="89" spans="1:10" s="9" customFormat="1" ht="30" x14ac:dyDescent="0.25">
      <c r="A89" s="97" t="s">
        <v>1515</v>
      </c>
      <c r="B89" s="108" t="s">
        <v>30</v>
      </c>
      <c r="C89" s="2" t="s">
        <v>312</v>
      </c>
      <c r="D89" s="22" t="s">
        <v>8</v>
      </c>
      <c r="E89" s="84">
        <v>509</v>
      </c>
      <c r="F89" s="133">
        <v>15.26</v>
      </c>
      <c r="G89" s="28">
        <f t="shared" si="0"/>
        <v>7767.34</v>
      </c>
      <c r="H89" s="437"/>
      <c r="I89" s="138"/>
    </row>
    <row r="90" spans="1:10" ht="44.25" customHeight="1" x14ac:dyDescent="0.25">
      <c r="A90" s="97" t="s">
        <v>1515</v>
      </c>
      <c r="B90" s="108" t="s">
        <v>31</v>
      </c>
      <c r="C90" s="2" t="s">
        <v>1507</v>
      </c>
      <c r="D90" s="22" t="s">
        <v>8</v>
      </c>
      <c r="E90" s="84">
        <v>474</v>
      </c>
      <c r="F90" s="133">
        <v>18.170000000000002</v>
      </c>
      <c r="G90" s="28">
        <f t="shared" si="0"/>
        <v>8612.58</v>
      </c>
      <c r="H90" s="437"/>
      <c r="I90" s="138"/>
    </row>
    <row r="91" spans="1:10" ht="30" x14ac:dyDescent="0.25">
      <c r="A91" s="97" t="s">
        <v>1515</v>
      </c>
      <c r="B91" s="108" t="s">
        <v>32</v>
      </c>
      <c r="C91" s="2" t="s">
        <v>313</v>
      </c>
      <c r="D91" s="22" t="s">
        <v>10</v>
      </c>
      <c r="E91" s="84">
        <v>91</v>
      </c>
      <c r="F91" s="133">
        <v>0.95</v>
      </c>
      <c r="G91" s="28">
        <f t="shared" si="0"/>
        <v>86.45</v>
      </c>
      <c r="H91" s="437"/>
      <c r="I91" s="138"/>
    </row>
    <row r="92" spans="1:10" ht="30" x14ac:dyDescent="0.25">
      <c r="A92" s="97" t="s">
        <v>1515</v>
      </c>
      <c r="B92" s="108" t="s">
        <v>33</v>
      </c>
      <c r="C92" s="2" t="s">
        <v>302</v>
      </c>
      <c r="D92" s="22" t="s">
        <v>8</v>
      </c>
      <c r="E92" s="84">
        <v>465</v>
      </c>
      <c r="F92" s="133">
        <v>0.38</v>
      </c>
      <c r="G92" s="28">
        <f t="shared" si="0"/>
        <v>176.7</v>
      </c>
      <c r="H92" s="437"/>
      <c r="I92" s="138"/>
    </row>
    <row r="93" spans="1:10" ht="30" x14ac:dyDescent="0.25">
      <c r="A93" s="97" t="s">
        <v>1515</v>
      </c>
      <c r="B93" s="108" t="s">
        <v>47</v>
      </c>
      <c r="C93" s="2" t="s">
        <v>1508</v>
      </c>
      <c r="D93" s="22" t="s">
        <v>8</v>
      </c>
      <c r="E93" s="84">
        <v>465</v>
      </c>
      <c r="F93" s="133">
        <v>10.23</v>
      </c>
      <c r="G93" s="28">
        <f t="shared" si="0"/>
        <v>4756.95</v>
      </c>
      <c r="H93" s="437"/>
      <c r="I93" s="138"/>
    </row>
    <row r="94" spans="1:10" ht="30" x14ac:dyDescent="0.25">
      <c r="A94" s="97" t="s">
        <v>1515</v>
      </c>
      <c r="B94" s="108" t="s">
        <v>48</v>
      </c>
      <c r="C94" s="2" t="s">
        <v>315</v>
      </c>
      <c r="D94" s="22" t="s">
        <v>10</v>
      </c>
      <c r="E94" s="84">
        <v>91</v>
      </c>
      <c r="F94" s="133">
        <v>0.42</v>
      </c>
      <c r="G94" s="28">
        <f t="shared" si="0"/>
        <v>38.22</v>
      </c>
      <c r="H94" s="437"/>
      <c r="I94" s="138"/>
    </row>
    <row r="95" spans="1:10" s="68" customFormat="1" ht="30" x14ac:dyDescent="0.25">
      <c r="A95" s="97" t="s">
        <v>1515</v>
      </c>
      <c r="B95" s="108" t="s">
        <v>58</v>
      </c>
      <c r="C95" s="2" t="s">
        <v>1509</v>
      </c>
      <c r="D95" s="22" t="s">
        <v>8</v>
      </c>
      <c r="E95" s="84">
        <v>456</v>
      </c>
      <c r="F95" s="133">
        <v>0.38</v>
      </c>
      <c r="G95" s="28">
        <f t="shared" si="0"/>
        <v>173.28</v>
      </c>
      <c r="H95" s="437"/>
      <c r="I95" s="138"/>
      <c r="J95" s="8"/>
    </row>
    <row r="96" spans="1:10" s="68" customFormat="1" ht="26.25" customHeight="1" x14ac:dyDescent="0.25">
      <c r="A96" s="97" t="s">
        <v>1515</v>
      </c>
      <c r="B96" s="108" t="s">
        <v>64</v>
      </c>
      <c r="C96" s="2" t="s">
        <v>1510</v>
      </c>
      <c r="D96" s="22" t="s">
        <v>8</v>
      </c>
      <c r="E96" s="84">
        <v>456</v>
      </c>
      <c r="F96" s="133">
        <v>12.04</v>
      </c>
      <c r="G96" s="28">
        <f t="shared" si="0"/>
        <v>5490.24</v>
      </c>
      <c r="H96" s="437"/>
      <c r="I96" s="138"/>
      <c r="J96" s="8"/>
    </row>
    <row r="97" spans="1:9" ht="30" x14ac:dyDescent="0.25">
      <c r="A97" s="97" t="s">
        <v>1515</v>
      </c>
      <c r="B97" s="108" t="s">
        <v>65</v>
      </c>
      <c r="C97" s="2" t="s">
        <v>1511</v>
      </c>
      <c r="D97" s="22" t="s">
        <v>10</v>
      </c>
      <c r="E97" s="84">
        <v>91</v>
      </c>
      <c r="F97" s="133">
        <v>0.42</v>
      </c>
      <c r="G97" s="28">
        <f t="shared" si="0"/>
        <v>38.22</v>
      </c>
      <c r="H97" s="437"/>
      <c r="I97" s="138"/>
    </row>
    <row r="98" spans="1:9" ht="30.75" thickBot="1" x14ac:dyDescent="0.3">
      <c r="A98" s="97" t="s">
        <v>1515</v>
      </c>
      <c r="B98" s="108" t="s">
        <v>66</v>
      </c>
      <c r="C98" s="2" t="s">
        <v>304</v>
      </c>
      <c r="D98" s="22" t="s">
        <v>8</v>
      </c>
      <c r="E98" s="84">
        <v>452</v>
      </c>
      <c r="F98" s="133">
        <v>0.22</v>
      </c>
      <c r="G98" s="28">
        <f t="shared" si="0"/>
        <v>99.44</v>
      </c>
      <c r="H98" s="438"/>
      <c r="I98" s="138"/>
    </row>
    <row r="99" spans="1:9" ht="30.75" thickBot="1" x14ac:dyDescent="0.3">
      <c r="A99" s="98" t="s">
        <v>1515</v>
      </c>
      <c r="B99" s="74" t="s">
        <v>79</v>
      </c>
      <c r="C99" s="50" t="s">
        <v>1512</v>
      </c>
      <c r="D99" s="51" t="s">
        <v>8</v>
      </c>
      <c r="E99" s="85">
        <v>122</v>
      </c>
      <c r="F99" s="87">
        <v>7.86</v>
      </c>
      <c r="G99" s="53">
        <f t="shared" si="0"/>
        <v>958.92</v>
      </c>
      <c r="H99" s="36" t="s">
        <v>42</v>
      </c>
      <c r="I99" s="72">
        <f>ROUND(SUM(G74:G99),2)</f>
        <v>35548.32</v>
      </c>
    </row>
    <row r="100" spans="1:9" ht="45" x14ac:dyDescent="0.25">
      <c r="A100" s="42" t="s">
        <v>757</v>
      </c>
      <c r="B100" s="202" t="s">
        <v>11</v>
      </c>
      <c r="C100" s="24" t="s">
        <v>1516</v>
      </c>
      <c r="D100" s="25" t="s">
        <v>9</v>
      </c>
      <c r="E100" s="182">
        <v>531</v>
      </c>
      <c r="F100" s="136">
        <v>5.51</v>
      </c>
      <c r="G100" s="27">
        <f t="shared" si="0"/>
        <v>2925.81</v>
      </c>
      <c r="H100" s="9"/>
      <c r="I100" s="9"/>
    </row>
    <row r="101" spans="1:9" ht="45" x14ac:dyDescent="0.25">
      <c r="A101" s="67" t="s">
        <v>757</v>
      </c>
      <c r="B101" s="22" t="s">
        <v>83</v>
      </c>
      <c r="C101" s="63" t="s">
        <v>1576</v>
      </c>
      <c r="D101" s="64" t="s">
        <v>9</v>
      </c>
      <c r="E101" s="83">
        <v>244</v>
      </c>
      <c r="F101" s="76">
        <v>5.51</v>
      </c>
      <c r="G101" s="28">
        <f t="shared" si="0"/>
        <v>1344.44</v>
      </c>
      <c r="H101" s="9"/>
      <c r="I101" s="9"/>
    </row>
    <row r="102" spans="1:9" x14ac:dyDescent="0.25">
      <c r="A102" s="67" t="s">
        <v>757</v>
      </c>
      <c r="B102" s="64" t="s">
        <v>84</v>
      </c>
      <c r="C102" s="2" t="s">
        <v>346</v>
      </c>
      <c r="D102" s="64" t="s">
        <v>8</v>
      </c>
      <c r="E102" s="84">
        <v>1197</v>
      </c>
      <c r="F102" s="77">
        <v>0.2</v>
      </c>
      <c r="G102" s="28">
        <f t="shared" si="0"/>
        <v>239.4</v>
      </c>
      <c r="H102" s="9"/>
      <c r="I102" s="9"/>
    </row>
    <row r="103" spans="1:9" ht="75" x14ac:dyDescent="0.25">
      <c r="A103" s="67" t="s">
        <v>757</v>
      </c>
      <c r="B103" s="64" t="s">
        <v>85</v>
      </c>
      <c r="C103" s="2" t="s">
        <v>1704</v>
      </c>
      <c r="D103" s="64" t="s">
        <v>7</v>
      </c>
      <c r="E103" s="84">
        <v>1</v>
      </c>
      <c r="F103" s="77">
        <v>29194.87</v>
      </c>
      <c r="G103" s="28">
        <f t="shared" si="0"/>
        <v>29194.87</v>
      </c>
      <c r="H103" s="9"/>
      <c r="I103" s="9"/>
    </row>
    <row r="104" spans="1:9" ht="75" x14ac:dyDescent="0.25">
      <c r="A104" s="67" t="s">
        <v>757</v>
      </c>
      <c r="B104" s="64" t="s">
        <v>86</v>
      </c>
      <c r="C104" s="2" t="s">
        <v>1705</v>
      </c>
      <c r="D104" s="64" t="s">
        <v>7</v>
      </c>
      <c r="E104" s="84">
        <v>1</v>
      </c>
      <c r="F104" s="77">
        <v>6923.25</v>
      </c>
      <c r="G104" s="28">
        <f t="shared" ref="G104:G114" si="1">ROUND((E104*F104),2)</f>
        <v>6923.25</v>
      </c>
      <c r="H104" s="9"/>
      <c r="I104" s="9"/>
    </row>
    <row r="105" spans="1:9" x14ac:dyDescent="0.25">
      <c r="A105" s="67" t="s">
        <v>757</v>
      </c>
      <c r="B105" s="64" t="s">
        <v>87</v>
      </c>
      <c r="C105" s="2" t="s">
        <v>1523</v>
      </c>
      <c r="D105" s="64" t="s">
        <v>18</v>
      </c>
      <c r="E105" s="83">
        <v>8</v>
      </c>
      <c r="F105" s="77">
        <v>76.33</v>
      </c>
      <c r="G105" s="28">
        <f t="shared" si="1"/>
        <v>610.64</v>
      </c>
      <c r="H105" s="9"/>
      <c r="I105" s="9"/>
    </row>
    <row r="106" spans="1:9" x14ac:dyDescent="0.25">
      <c r="A106" s="67" t="s">
        <v>757</v>
      </c>
      <c r="B106" s="64" t="s">
        <v>88</v>
      </c>
      <c r="C106" s="2" t="s">
        <v>1344</v>
      </c>
      <c r="D106" s="64" t="s">
        <v>10</v>
      </c>
      <c r="E106" s="83">
        <v>87</v>
      </c>
      <c r="F106" s="77">
        <v>0.42</v>
      </c>
      <c r="G106" s="28">
        <f t="shared" si="1"/>
        <v>36.54</v>
      </c>
      <c r="H106" s="9"/>
      <c r="I106" s="9"/>
    </row>
    <row r="107" spans="1:9" ht="30" x14ac:dyDescent="0.25">
      <c r="A107" s="67" t="s">
        <v>757</v>
      </c>
      <c r="B107" s="64" t="s">
        <v>89</v>
      </c>
      <c r="C107" s="2" t="s">
        <v>1345</v>
      </c>
      <c r="D107" s="64" t="s">
        <v>8</v>
      </c>
      <c r="E107" s="83">
        <v>697</v>
      </c>
      <c r="F107" s="77">
        <v>15.62</v>
      </c>
      <c r="G107" s="28">
        <f t="shared" si="1"/>
        <v>10887.14</v>
      </c>
      <c r="H107" s="9"/>
      <c r="I107" s="9"/>
    </row>
    <row r="108" spans="1:9" ht="30" x14ac:dyDescent="0.25">
      <c r="A108" s="67" t="s">
        <v>757</v>
      </c>
      <c r="B108" s="64" t="s">
        <v>90</v>
      </c>
      <c r="C108" s="2" t="s">
        <v>1706</v>
      </c>
      <c r="D108" s="64" t="s">
        <v>8</v>
      </c>
      <c r="E108" s="83">
        <v>19</v>
      </c>
      <c r="F108" s="77">
        <v>20.84</v>
      </c>
      <c r="G108" s="28">
        <f t="shared" si="1"/>
        <v>395.96</v>
      </c>
      <c r="H108" s="9"/>
      <c r="I108" s="9"/>
    </row>
    <row r="109" spans="1:9" ht="30" x14ac:dyDescent="0.25">
      <c r="A109" s="67" t="s">
        <v>757</v>
      </c>
      <c r="B109" s="64" t="s">
        <v>91</v>
      </c>
      <c r="C109" s="2" t="s">
        <v>302</v>
      </c>
      <c r="D109" s="64" t="s">
        <v>8</v>
      </c>
      <c r="E109" s="83">
        <v>19</v>
      </c>
      <c r="F109" s="77">
        <v>0.38</v>
      </c>
      <c r="G109" s="28">
        <f t="shared" si="1"/>
        <v>7.22</v>
      </c>
      <c r="H109" s="9"/>
      <c r="I109" s="9"/>
    </row>
    <row r="110" spans="1:9" ht="30" x14ac:dyDescent="0.25">
      <c r="A110" s="67" t="s">
        <v>757</v>
      </c>
      <c r="B110" s="64" t="s">
        <v>92</v>
      </c>
      <c r="C110" s="2" t="s">
        <v>1707</v>
      </c>
      <c r="D110" s="64" t="s">
        <v>8</v>
      </c>
      <c r="E110" s="83">
        <v>19</v>
      </c>
      <c r="F110" s="77">
        <v>12.82</v>
      </c>
      <c r="G110" s="28">
        <f t="shared" si="1"/>
        <v>243.58</v>
      </c>
      <c r="H110" s="9"/>
      <c r="I110" s="9"/>
    </row>
    <row r="111" spans="1:9" ht="30" x14ac:dyDescent="0.25">
      <c r="A111" s="67" t="s">
        <v>757</v>
      </c>
      <c r="B111" s="64" t="s">
        <v>93</v>
      </c>
      <c r="C111" s="2" t="s">
        <v>1509</v>
      </c>
      <c r="D111" s="64" t="s">
        <v>8</v>
      </c>
      <c r="E111" s="83">
        <v>19</v>
      </c>
      <c r="F111" s="77">
        <v>0.38</v>
      </c>
      <c r="G111" s="28">
        <f t="shared" si="1"/>
        <v>7.22</v>
      </c>
      <c r="H111" s="9"/>
      <c r="I111" s="9"/>
    </row>
    <row r="112" spans="1:9" ht="30" x14ac:dyDescent="0.25">
      <c r="A112" s="67" t="s">
        <v>757</v>
      </c>
      <c r="B112" s="64" t="s">
        <v>156</v>
      </c>
      <c r="C112" s="2" t="s">
        <v>1617</v>
      </c>
      <c r="D112" s="64" t="s">
        <v>8</v>
      </c>
      <c r="E112" s="83">
        <v>19</v>
      </c>
      <c r="F112" s="77">
        <v>14.97</v>
      </c>
      <c r="G112" s="28">
        <f t="shared" si="1"/>
        <v>284.43</v>
      </c>
      <c r="H112" s="9"/>
      <c r="I112" s="9"/>
    </row>
    <row r="113" spans="1:9" ht="30" x14ac:dyDescent="0.25">
      <c r="A113" s="67" t="s">
        <v>757</v>
      </c>
      <c r="B113" s="64" t="s">
        <v>157</v>
      </c>
      <c r="C113" s="2" t="s">
        <v>344</v>
      </c>
      <c r="D113" s="64" t="s">
        <v>8</v>
      </c>
      <c r="E113" s="83">
        <v>224</v>
      </c>
      <c r="F113" s="77">
        <v>0.87</v>
      </c>
      <c r="G113" s="28">
        <f t="shared" si="1"/>
        <v>194.88</v>
      </c>
      <c r="H113" s="9"/>
      <c r="I113" s="9"/>
    </row>
    <row r="114" spans="1:9" ht="15.75" thickBot="1" x14ac:dyDescent="0.3">
      <c r="A114" s="67" t="s">
        <v>757</v>
      </c>
      <c r="B114" s="64" t="s">
        <v>158</v>
      </c>
      <c r="C114" s="2" t="s">
        <v>345</v>
      </c>
      <c r="D114" s="64" t="s">
        <v>8</v>
      </c>
      <c r="E114" s="83">
        <v>80</v>
      </c>
      <c r="F114" s="77">
        <v>3.7</v>
      </c>
      <c r="G114" s="28">
        <f t="shared" si="1"/>
        <v>296</v>
      </c>
      <c r="H114" s="9"/>
      <c r="I114" s="9"/>
    </row>
    <row r="115" spans="1:9" ht="30.75" thickBot="1" x14ac:dyDescent="0.3">
      <c r="A115" s="56" t="s">
        <v>757</v>
      </c>
      <c r="B115" s="88" t="s">
        <v>159</v>
      </c>
      <c r="C115" s="50" t="s">
        <v>1527</v>
      </c>
      <c r="D115" s="51" t="s">
        <v>8</v>
      </c>
      <c r="E115" s="85">
        <v>14.4</v>
      </c>
      <c r="F115" s="139">
        <v>7.22</v>
      </c>
      <c r="G115" s="53">
        <f>ROUND((E115*F115),2)</f>
        <v>103.97</v>
      </c>
      <c r="H115" s="169" t="s">
        <v>59</v>
      </c>
      <c r="I115" s="72">
        <f>ROUND(SUM(G100:G115),2)</f>
        <v>53695.35</v>
      </c>
    </row>
    <row r="116" spans="1:9" ht="30" x14ac:dyDescent="0.25">
      <c r="A116" s="42" t="s">
        <v>1618</v>
      </c>
      <c r="B116" s="25" t="s">
        <v>63</v>
      </c>
      <c r="C116" s="24" t="s">
        <v>321</v>
      </c>
      <c r="D116" s="25" t="s">
        <v>18</v>
      </c>
      <c r="E116" s="46">
        <v>9</v>
      </c>
      <c r="F116" s="136">
        <v>151.41</v>
      </c>
      <c r="G116" s="27">
        <f t="shared" ref="G116:G127" si="2">ROUND((E116*F116),2)</f>
        <v>1362.69</v>
      </c>
      <c r="H116" s="9"/>
      <c r="I116" s="9"/>
    </row>
    <row r="117" spans="1:9" ht="30" x14ac:dyDescent="0.25">
      <c r="A117" s="43" t="s">
        <v>1618</v>
      </c>
      <c r="B117" s="22" t="s">
        <v>180</v>
      </c>
      <c r="C117" s="2" t="s">
        <v>1622</v>
      </c>
      <c r="D117" s="22" t="s">
        <v>18</v>
      </c>
      <c r="E117" s="19">
        <v>3</v>
      </c>
      <c r="F117" s="77">
        <v>354.32</v>
      </c>
      <c r="G117" s="28">
        <f t="shared" si="2"/>
        <v>1062.96</v>
      </c>
      <c r="H117" s="9"/>
      <c r="I117" s="9"/>
    </row>
    <row r="118" spans="1:9" ht="30" x14ac:dyDescent="0.25">
      <c r="A118" s="43" t="s">
        <v>1618</v>
      </c>
      <c r="B118" s="22" t="s">
        <v>181</v>
      </c>
      <c r="C118" s="2" t="s">
        <v>322</v>
      </c>
      <c r="D118" s="22" t="s">
        <v>18</v>
      </c>
      <c r="E118" s="19">
        <v>12</v>
      </c>
      <c r="F118" s="77">
        <v>65.3</v>
      </c>
      <c r="G118" s="28">
        <f t="shared" si="2"/>
        <v>783.6</v>
      </c>
      <c r="H118" s="9"/>
      <c r="I118" s="9"/>
    </row>
    <row r="119" spans="1:9" ht="30" x14ac:dyDescent="0.25">
      <c r="A119" s="43" t="s">
        <v>1618</v>
      </c>
      <c r="B119" s="22" t="s">
        <v>182</v>
      </c>
      <c r="C119" s="47" t="s">
        <v>354</v>
      </c>
      <c r="D119" s="22" t="s">
        <v>18</v>
      </c>
      <c r="E119" s="49">
        <v>3</v>
      </c>
      <c r="F119" s="231">
        <v>257.91000000000003</v>
      </c>
      <c r="G119" s="28">
        <f t="shared" si="2"/>
        <v>773.73</v>
      </c>
      <c r="H119" s="9"/>
      <c r="I119" s="9"/>
    </row>
    <row r="120" spans="1:9" ht="30.75" thickBot="1" x14ac:dyDescent="0.3">
      <c r="A120" s="56" t="s">
        <v>1618</v>
      </c>
      <c r="B120" s="51" t="s">
        <v>183</v>
      </c>
      <c r="C120" s="50" t="s">
        <v>1433</v>
      </c>
      <c r="D120" s="51" t="s">
        <v>18</v>
      </c>
      <c r="E120" s="52">
        <v>1</v>
      </c>
      <c r="F120" s="139">
        <v>83.12</v>
      </c>
      <c r="G120" s="53">
        <f t="shared" si="2"/>
        <v>83.12</v>
      </c>
      <c r="H120" s="9"/>
      <c r="I120" s="9"/>
    </row>
    <row r="121" spans="1:9" ht="45" x14ac:dyDescent="0.25">
      <c r="A121" s="101" t="s">
        <v>1619</v>
      </c>
      <c r="B121" s="64" t="s">
        <v>207</v>
      </c>
      <c r="C121" s="63" t="s">
        <v>324</v>
      </c>
      <c r="D121" s="64" t="s">
        <v>10</v>
      </c>
      <c r="E121" s="65">
        <v>892</v>
      </c>
      <c r="F121" s="76">
        <v>35.020000000000003</v>
      </c>
      <c r="G121" s="59">
        <f t="shared" si="2"/>
        <v>31237.84</v>
      </c>
      <c r="H121" s="9"/>
      <c r="I121" s="9"/>
    </row>
    <row r="122" spans="1:9" ht="45" x14ac:dyDescent="0.25">
      <c r="A122" s="97" t="s">
        <v>1619</v>
      </c>
      <c r="B122" s="22" t="s">
        <v>208</v>
      </c>
      <c r="C122" s="63" t="s">
        <v>371</v>
      </c>
      <c r="D122" s="64" t="s">
        <v>10</v>
      </c>
      <c r="E122" s="65">
        <v>112</v>
      </c>
      <c r="F122" s="76">
        <v>55</v>
      </c>
      <c r="G122" s="59">
        <f t="shared" si="2"/>
        <v>6160</v>
      </c>
      <c r="H122" s="9"/>
      <c r="I122" s="9"/>
    </row>
    <row r="123" spans="1:9" ht="45" x14ac:dyDescent="0.25">
      <c r="A123" s="97" t="s">
        <v>1619</v>
      </c>
      <c r="B123" s="22" t="s">
        <v>209</v>
      </c>
      <c r="C123" s="63" t="s">
        <v>326</v>
      </c>
      <c r="D123" s="64" t="s">
        <v>10</v>
      </c>
      <c r="E123" s="65">
        <v>24</v>
      </c>
      <c r="F123" s="76">
        <v>57.47</v>
      </c>
      <c r="G123" s="59">
        <f t="shared" si="2"/>
        <v>1379.28</v>
      </c>
      <c r="H123" s="9"/>
      <c r="I123" s="9"/>
    </row>
    <row r="124" spans="1:9" ht="45" x14ac:dyDescent="0.25">
      <c r="A124" s="97" t="s">
        <v>1619</v>
      </c>
      <c r="B124" s="22" t="s">
        <v>211</v>
      </c>
      <c r="C124" s="63" t="s">
        <v>328</v>
      </c>
      <c r="D124" s="64" t="s">
        <v>18</v>
      </c>
      <c r="E124" s="65">
        <v>1</v>
      </c>
      <c r="F124" s="76">
        <v>414.68</v>
      </c>
      <c r="G124" s="59">
        <f t="shared" si="2"/>
        <v>414.68</v>
      </c>
      <c r="H124" s="9"/>
      <c r="I124" s="9"/>
    </row>
    <row r="125" spans="1:9" ht="45.75" thickBot="1" x14ac:dyDescent="0.3">
      <c r="A125" s="98" t="s">
        <v>1619</v>
      </c>
      <c r="B125" s="51" t="s">
        <v>212</v>
      </c>
      <c r="C125" s="63" t="s">
        <v>329</v>
      </c>
      <c r="D125" s="64" t="s">
        <v>18</v>
      </c>
      <c r="E125" s="65">
        <v>3</v>
      </c>
      <c r="F125" s="76">
        <v>603.99</v>
      </c>
      <c r="G125" s="59">
        <f t="shared" si="2"/>
        <v>1811.97</v>
      </c>
      <c r="H125" s="9"/>
      <c r="I125" s="9"/>
    </row>
    <row r="126" spans="1:9" ht="30.75" thickBot="1" x14ac:dyDescent="0.3">
      <c r="A126" s="125" t="s">
        <v>1620</v>
      </c>
      <c r="B126" s="61" t="s">
        <v>213</v>
      </c>
      <c r="C126" s="173" t="s">
        <v>331</v>
      </c>
      <c r="D126" s="61" t="s">
        <v>18</v>
      </c>
      <c r="E126" s="174">
        <v>15</v>
      </c>
      <c r="F126" s="145">
        <v>24.21</v>
      </c>
      <c r="G126" s="35">
        <f t="shared" si="2"/>
        <v>363.15</v>
      </c>
      <c r="H126" s="9"/>
      <c r="I126" s="9"/>
    </row>
    <row r="127" spans="1:9" ht="30.75" thickBot="1" x14ac:dyDescent="0.3">
      <c r="A127" s="98" t="s">
        <v>1621</v>
      </c>
      <c r="B127" s="51" t="s">
        <v>214</v>
      </c>
      <c r="C127" s="86" t="s">
        <v>333</v>
      </c>
      <c r="D127" s="51" t="s">
        <v>8</v>
      </c>
      <c r="E127" s="92">
        <v>292</v>
      </c>
      <c r="F127" s="151">
        <v>17</v>
      </c>
      <c r="G127" s="90">
        <f t="shared" si="2"/>
        <v>4964</v>
      </c>
      <c r="H127" s="36" t="s">
        <v>43</v>
      </c>
      <c r="I127" s="70">
        <f>ROUND(SUM(G116:G127),2)</f>
        <v>50397.02</v>
      </c>
    </row>
    <row r="128" spans="1:9" ht="43.5" thickBot="1" x14ac:dyDescent="0.3">
      <c r="A128" s="146"/>
      <c r="B128" s="147"/>
      <c r="C128" s="146"/>
      <c r="D128" s="147"/>
      <c r="E128" s="4"/>
      <c r="F128" s="54" t="s">
        <v>1266</v>
      </c>
      <c r="G128" s="55">
        <f>SUM(G5:G127)</f>
        <v>1804792.5199999991</v>
      </c>
      <c r="H128" s="143"/>
      <c r="I128" s="138"/>
    </row>
  </sheetData>
  <sheetProtection algorithmName="SHA-512" hashValue="OTMtDmEtXRAML+JEJolsKmID9KFt8/jPEYkWToklhUixo0TQfHHBBpMUwPlM067OTqJ6o1DcMpUvBf1sl55JjA==" saltValue="7Wi4yM+5uFfQ6KhVY4nRhQ==" spinCount="100000" sheet="1" objects="1" scenarios="1"/>
  <mergeCells count="4">
    <mergeCell ref="A1:G1"/>
    <mergeCell ref="A3:G3"/>
    <mergeCell ref="H42:H68"/>
    <mergeCell ref="H74:H98"/>
  </mergeCells>
  <phoneticPr fontId="10" type="noConversion"/>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71147-FD67-4959-9345-60926D0A48CF}">
  <dimension ref="A1:I130"/>
  <sheetViews>
    <sheetView topLeftCell="A118" zoomScale="80" zoomScaleNormal="80" workbookViewId="0">
      <selection activeCell="I12" sqref="I12"/>
    </sheetView>
  </sheetViews>
  <sheetFormatPr defaultColWidth="9.140625" defaultRowHeight="15" x14ac:dyDescent="0.25"/>
  <cols>
    <col min="1" max="1" width="39.7109375" style="23" customWidth="1"/>
    <col min="2" max="2" width="10.5703125" style="10" customWidth="1"/>
    <col min="3" max="3" width="71.7109375" style="11" customWidth="1"/>
    <col min="4" max="4" width="9.140625" style="10"/>
    <col min="5" max="5" width="16.28515625" style="129" customWidth="1"/>
    <col min="6" max="6" width="20.7109375" style="17" customWidth="1"/>
    <col min="7" max="7" width="14.7109375" style="129" customWidth="1"/>
    <col min="8" max="8" width="21.5703125" style="68" customWidth="1"/>
    <col min="9" max="9" width="20.7109375" style="68" customWidth="1"/>
    <col min="10" max="16384" width="9.140625" style="8"/>
  </cols>
  <sheetData>
    <row r="1" spans="1:9" ht="39.950000000000003" customHeight="1" x14ac:dyDescent="0.25">
      <c r="A1" s="427" t="s">
        <v>3728</v>
      </c>
      <c r="B1" s="427"/>
      <c r="C1" s="427"/>
      <c r="D1" s="427"/>
      <c r="E1" s="427"/>
      <c r="F1" s="427"/>
      <c r="G1" s="427"/>
    </row>
    <row r="2" spans="1:9" ht="21.75" customHeight="1" thickBot="1" x14ac:dyDescent="0.3">
      <c r="A2" s="1"/>
      <c r="B2" s="1"/>
      <c r="C2" s="1"/>
      <c r="D2" s="1"/>
      <c r="E2" s="233"/>
      <c r="F2" s="1"/>
      <c r="G2" s="127"/>
    </row>
    <row r="3" spans="1:9" x14ac:dyDescent="0.25">
      <c r="A3" s="428" t="s">
        <v>1078</v>
      </c>
      <c r="B3" s="429"/>
      <c r="C3" s="429"/>
      <c r="D3" s="429"/>
      <c r="E3" s="429"/>
      <c r="F3" s="429"/>
      <c r="G3" s="430"/>
    </row>
    <row r="4" spans="1:9" ht="46.9" customHeight="1" thickBot="1" x14ac:dyDescent="0.3">
      <c r="A4" s="29" t="s">
        <v>38</v>
      </c>
      <c r="B4" s="44" t="s">
        <v>0</v>
      </c>
      <c r="C4" s="30" t="s">
        <v>1</v>
      </c>
      <c r="D4" s="30" t="s">
        <v>2</v>
      </c>
      <c r="E4" s="234" t="s">
        <v>3</v>
      </c>
      <c r="F4" s="32" t="s">
        <v>4</v>
      </c>
      <c r="G4" s="69" t="s">
        <v>5</v>
      </c>
      <c r="H4" s="142"/>
      <c r="I4" s="142"/>
    </row>
    <row r="5" spans="1:9" ht="33" customHeight="1" thickBot="1" x14ac:dyDescent="0.3">
      <c r="A5" s="56" t="s">
        <v>6</v>
      </c>
      <c r="B5" s="57" t="s">
        <v>12</v>
      </c>
      <c r="C5" s="50" t="s">
        <v>756</v>
      </c>
      <c r="D5" s="51" t="s">
        <v>128</v>
      </c>
      <c r="E5" s="52">
        <v>0.64200000000000002</v>
      </c>
      <c r="F5" s="66">
        <v>790.22</v>
      </c>
      <c r="G5" s="53">
        <f t="shared" ref="G5:G82" si="0">ROUND((E5*F5),2)</f>
        <v>507.32</v>
      </c>
      <c r="H5" s="36" t="s">
        <v>39</v>
      </c>
      <c r="I5" s="70">
        <f>ROUND(SUM(G5:G5),2)</f>
        <v>507.32</v>
      </c>
    </row>
    <row r="6" spans="1:9" s="9" customFormat="1" ht="32.25" customHeight="1" x14ac:dyDescent="0.25">
      <c r="A6" s="42" t="s">
        <v>45</v>
      </c>
      <c r="B6" s="179" t="s">
        <v>19</v>
      </c>
      <c r="C6" s="180" t="s">
        <v>359</v>
      </c>
      <c r="D6" s="181" t="s">
        <v>9</v>
      </c>
      <c r="E6" s="182">
        <v>2468</v>
      </c>
      <c r="F6" s="183">
        <v>0.7</v>
      </c>
      <c r="G6" s="27">
        <f t="shared" si="0"/>
        <v>1727.6</v>
      </c>
    </row>
    <row r="7" spans="1:9" s="9" customFormat="1" ht="30" x14ac:dyDescent="0.25">
      <c r="A7" s="43" t="s">
        <v>45</v>
      </c>
      <c r="B7" s="91" t="s">
        <v>20</v>
      </c>
      <c r="C7" s="103" t="s">
        <v>358</v>
      </c>
      <c r="D7" s="48" t="s">
        <v>9</v>
      </c>
      <c r="E7" s="84">
        <v>968</v>
      </c>
      <c r="F7" s="95">
        <v>0.94</v>
      </c>
      <c r="G7" s="28">
        <f t="shared" si="0"/>
        <v>909.92</v>
      </c>
    </row>
    <row r="8" spans="1:9" s="9" customFormat="1" ht="33" customHeight="1" x14ac:dyDescent="0.25">
      <c r="A8" s="43" t="s">
        <v>45</v>
      </c>
      <c r="B8" s="91" t="s">
        <v>21</v>
      </c>
      <c r="C8" s="103" t="s">
        <v>356</v>
      </c>
      <c r="D8" s="48" t="s">
        <v>9</v>
      </c>
      <c r="E8" s="84">
        <v>1500</v>
      </c>
      <c r="F8" s="95">
        <v>2.5</v>
      </c>
      <c r="G8" s="28">
        <f t="shared" si="0"/>
        <v>3750</v>
      </c>
    </row>
    <row r="9" spans="1:9" s="9" customFormat="1" ht="33" customHeight="1" x14ac:dyDescent="0.25">
      <c r="A9" s="43" t="s">
        <v>45</v>
      </c>
      <c r="B9" s="91" t="s">
        <v>22</v>
      </c>
      <c r="C9" s="103" t="s">
        <v>275</v>
      </c>
      <c r="D9" s="48" t="s">
        <v>9</v>
      </c>
      <c r="E9" s="84">
        <v>1720</v>
      </c>
      <c r="F9" s="95">
        <v>5.51</v>
      </c>
      <c r="G9" s="28">
        <f t="shared" si="0"/>
        <v>9477.2000000000007</v>
      </c>
    </row>
    <row r="10" spans="1:9" s="9" customFormat="1" ht="33" customHeight="1" x14ac:dyDescent="0.25">
      <c r="A10" s="43" t="s">
        <v>45</v>
      </c>
      <c r="B10" s="91" t="s">
        <v>23</v>
      </c>
      <c r="C10" s="103" t="s">
        <v>1374</v>
      </c>
      <c r="D10" s="48" t="s">
        <v>9</v>
      </c>
      <c r="E10" s="84">
        <v>8481</v>
      </c>
      <c r="F10" s="95">
        <v>0.94</v>
      </c>
      <c r="G10" s="28">
        <f t="shared" si="0"/>
        <v>7972.14</v>
      </c>
    </row>
    <row r="11" spans="1:9" s="9" customFormat="1" ht="45" x14ac:dyDescent="0.25">
      <c r="A11" s="43" t="s">
        <v>45</v>
      </c>
      <c r="B11" s="41" t="s">
        <v>24</v>
      </c>
      <c r="C11" s="103" t="s">
        <v>276</v>
      </c>
      <c r="D11" s="48" t="s">
        <v>9</v>
      </c>
      <c r="E11" s="84">
        <v>8481</v>
      </c>
      <c r="F11" s="95">
        <v>4.4000000000000004</v>
      </c>
      <c r="G11" s="28">
        <f t="shared" si="0"/>
        <v>37316.400000000001</v>
      </c>
    </row>
    <row r="12" spans="1:9" s="9" customFormat="1" ht="32.25" customHeight="1" x14ac:dyDescent="0.25">
      <c r="A12" s="43" t="s">
        <v>45</v>
      </c>
      <c r="B12" s="41" t="s">
        <v>25</v>
      </c>
      <c r="C12" s="103" t="s">
        <v>264</v>
      </c>
      <c r="D12" s="48" t="s">
        <v>9</v>
      </c>
      <c r="E12" s="84">
        <v>187</v>
      </c>
      <c r="F12" s="95">
        <v>13.16</v>
      </c>
      <c r="G12" s="28">
        <f t="shared" si="0"/>
        <v>2460.92</v>
      </c>
    </row>
    <row r="13" spans="1:9" s="9" customFormat="1" ht="45" x14ac:dyDescent="0.25">
      <c r="A13" s="43" t="s">
        <v>45</v>
      </c>
      <c r="B13" s="41" t="s">
        <v>26</v>
      </c>
      <c r="C13" s="103" t="s">
        <v>1661</v>
      </c>
      <c r="D13" s="48" t="s">
        <v>9</v>
      </c>
      <c r="E13" s="84">
        <v>10033</v>
      </c>
      <c r="F13" s="95">
        <v>4.4000000000000004</v>
      </c>
      <c r="G13" s="28">
        <f t="shared" si="0"/>
        <v>44145.2</v>
      </c>
    </row>
    <row r="14" spans="1:9" s="9" customFormat="1" ht="32.25" customHeight="1" x14ac:dyDescent="0.25">
      <c r="A14" s="43" t="s">
        <v>45</v>
      </c>
      <c r="B14" s="41" t="s">
        <v>27</v>
      </c>
      <c r="C14" s="103" t="s">
        <v>265</v>
      </c>
      <c r="D14" s="48" t="s">
        <v>8</v>
      </c>
      <c r="E14" s="84">
        <v>10545</v>
      </c>
      <c r="F14" s="95">
        <v>0.1</v>
      </c>
      <c r="G14" s="28">
        <f t="shared" si="0"/>
        <v>1054.5</v>
      </c>
    </row>
    <row r="15" spans="1:9" s="9" customFormat="1" ht="32.25" customHeight="1" x14ac:dyDescent="0.25">
      <c r="A15" s="43" t="s">
        <v>45</v>
      </c>
      <c r="B15" s="41" t="s">
        <v>68</v>
      </c>
      <c r="C15" s="103" t="s">
        <v>1486</v>
      </c>
      <c r="D15" s="48" t="s">
        <v>9</v>
      </c>
      <c r="E15" s="84">
        <v>3164</v>
      </c>
      <c r="F15" s="95">
        <v>1.28</v>
      </c>
      <c r="G15" s="28">
        <f t="shared" si="0"/>
        <v>4049.92</v>
      </c>
    </row>
    <row r="16" spans="1:9" s="9" customFormat="1" ht="32.25" customHeight="1" x14ac:dyDescent="0.25">
      <c r="A16" s="43" t="s">
        <v>45</v>
      </c>
      <c r="B16" s="41" t="s">
        <v>69</v>
      </c>
      <c r="C16" s="103" t="s">
        <v>267</v>
      </c>
      <c r="D16" s="48" t="s">
        <v>8</v>
      </c>
      <c r="E16" s="84">
        <v>5955</v>
      </c>
      <c r="F16" s="95">
        <v>0.2</v>
      </c>
      <c r="G16" s="28">
        <f t="shared" si="0"/>
        <v>1191</v>
      </c>
    </row>
    <row r="17" spans="1:9" s="9" customFormat="1" ht="32.25" customHeight="1" x14ac:dyDescent="0.25">
      <c r="A17" s="43" t="s">
        <v>45</v>
      </c>
      <c r="B17" s="41" t="s">
        <v>70</v>
      </c>
      <c r="C17" s="103" t="s">
        <v>477</v>
      </c>
      <c r="D17" s="48" t="s">
        <v>8</v>
      </c>
      <c r="E17" s="84">
        <v>1523</v>
      </c>
      <c r="F17" s="95">
        <v>0.24</v>
      </c>
      <c r="G17" s="28">
        <f t="shared" si="0"/>
        <v>365.52</v>
      </c>
    </row>
    <row r="18" spans="1:9" s="9" customFormat="1" ht="32.25" customHeight="1" x14ac:dyDescent="0.25">
      <c r="A18" s="43" t="s">
        <v>45</v>
      </c>
      <c r="B18" s="41" t="s">
        <v>127</v>
      </c>
      <c r="C18" s="103" t="s">
        <v>278</v>
      </c>
      <c r="D18" s="48" t="s">
        <v>8</v>
      </c>
      <c r="E18" s="84">
        <v>1284</v>
      </c>
      <c r="F18" s="95">
        <v>0.1</v>
      </c>
      <c r="G18" s="28">
        <f t="shared" si="0"/>
        <v>128.4</v>
      </c>
    </row>
    <row r="19" spans="1:9" s="9" customFormat="1" ht="32.25" customHeight="1" x14ac:dyDescent="0.25">
      <c r="A19" s="43" t="s">
        <v>45</v>
      </c>
      <c r="B19" s="41" t="s">
        <v>165</v>
      </c>
      <c r="C19" s="103" t="s">
        <v>268</v>
      </c>
      <c r="D19" s="48" t="s">
        <v>8</v>
      </c>
      <c r="E19" s="84">
        <v>639</v>
      </c>
      <c r="F19" s="95">
        <v>0.21</v>
      </c>
      <c r="G19" s="28">
        <f t="shared" si="0"/>
        <v>134.19</v>
      </c>
    </row>
    <row r="20" spans="1:9" s="9" customFormat="1" ht="32.25" customHeight="1" x14ac:dyDescent="0.25">
      <c r="A20" s="43" t="s">
        <v>45</v>
      </c>
      <c r="B20" s="41" t="s">
        <v>166</v>
      </c>
      <c r="C20" s="103" t="s">
        <v>269</v>
      </c>
      <c r="D20" s="48" t="s">
        <v>8</v>
      </c>
      <c r="E20" s="84">
        <v>940</v>
      </c>
      <c r="F20" s="95">
        <v>0.24</v>
      </c>
      <c r="G20" s="28">
        <f t="shared" si="0"/>
        <v>225.6</v>
      </c>
    </row>
    <row r="21" spans="1:9" s="9" customFormat="1" ht="45" x14ac:dyDescent="0.25">
      <c r="A21" s="43" t="s">
        <v>45</v>
      </c>
      <c r="B21" s="41" t="s">
        <v>167</v>
      </c>
      <c r="C21" s="103" t="s">
        <v>1487</v>
      </c>
      <c r="D21" s="48" t="s">
        <v>9</v>
      </c>
      <c r="E21" s="84">
        <v>968</v>
      </c>
      <c r="F21" s="95">
        <v>4.4000000000000004</v>
      </c>
      <c r="G21" s="28">
        <f t="shared" si="0"/>
        <v>4259.2</v>
      </c>
    </row>
    <row r="22" spans="1:9" s="9" customFormat="1" ht="33" customHeight="1" x14ac:dyDescent="0.25">
      <c r="A22" s="43" t="s">
        <v>45</v>
      </c>
      <c r="B22" s="41" t="s">
        <v>168</v>
      </c>
      <c r="C22" s="103" t="s">
        <v>340</v>
      </c>
      <c r="D22" s="48" t="s">
        <v>8</v>
      </c>
      <c r="E22" s="84">
        <v>8744</v>
      </c>
      <c r="F22" s="95">
        <v>1.49</v>
      </c>
      <c r="G22" s="28">
        <f t="shared" si="0"/>
        <v>13028.56</v>
      </c>
    </row>
    <row r="23" spans="1:9" s="9" customFormat="1" ht="33" customHeight="1" x14ac:dyDescent="0.25">
      <c r="A23" s="43" t="s">
        <v>45</v>
      </c>
      <c r="B23" s="41" t="s">
        <v>169</v>
      </c>
      <c r="C23" s="103" t="s">
        <v>709</v>
      </c>
      <c r="D23" s="48" t="s">
        <v>8</v>
      </c>
      <c r="E23" s="84">
        <v>940</v>
      </c>
      <c r="F23" s="95">
        <v>1.44</v>
      </c>
      <c r="G23" s="28">
        <f t="shared" si="0"/>
        <v>1353.6</v>
      </c>
    </row>
    <row r="24" spans="1:9" s="9" customFormat="1" x14ac:dyDescent="0.25">
      <c r="A24" s="43" t="s">
        <v>45</v>
      </c>
      <c r="B24" s="41" t="s">
        <v>170</v>
      </c>
      <c r="C24" s="103" t="s">
        <v>271</v>
      </c>
      <c r="D24" s="48" t="s">
        <v>8</v>
      </c>
      <c r="E24" s="84">
        <v>508</v>
      </c>
      <c r="F24" s="95">
        <v>7.91</v>
      </c>
      <c r="G24" s="28">
        <f t="shared" si="0"/>
        <v>4018.28</v>
      </c>
    </row>
    <row r="25" spans="1:9" s="9" customFormat="1" ht="33" customHeight="1" thickBot="1" x14ac:dyDescent="0.3">
      <c r="A25" s="43" t="s">
        <v>45</v>
      </c>
      <c r="B25" s="41" t="s">
        <v>171</v>
      </c>
      <c r="C25" s="103" t="s">
        <v>272</v>
      </c>
      <c r="D25" s="48" t="s">
        <v>8</v>
      </c>
      <c r="E25" s="84">
        <v>149</v>
      </c>
      <c r="F25" s="95">
        <v>7.81</v>
      </c>
      <c r="G25" s="28">
        <f t="shared" si="0"/>
        <v>1163.69</v>
      </c>
    </row>
    <row r="26" spans="1:9" s="9" customFormat="1" ht="33" customHeight="1" thickBot="1" x14ac:dyDescent="0.3">
      <c r="A26" s="56" t="s">
        <v>45</v>
      </c>
      <c r="B26" s="57" t="s">
        <v>172</v>
      </c>
      <c r="C26" s="104" t="s">
        <v>362</v>
      </c>
      <c r="D26" s="51" t="s">
        <v>8</v>
      </c>
      <c r="E26" s="85">
        <v>2399</v>
      </c>
      <c r="F26" s="177">
        <v>4.49</v>
      </c>
      <c r="G26" s="53">
        <f t="shared" si="0"/>
        <v>10771.51</v>
      </c>
      <c r="H26" s="36" t="s">
        <v>40</v>
      </c>
      <c r="I26" s="70">
        <f>ROUND(SUM(G6:G26),2)</f>
        <v>149503.35</v>
      </c>
    </row>
    <row r="27" spans="1:9" s="9" customFormat="1" ht="30" x14ac:dyDescent="0.25">
      <c r="A27" s="67" t="s">
        <v>1503</v>
      </c>
      <c r="B27" s="226" t="s">
        <v>34</v>
      </c>
      <c r="C27" s="213" t="s">
        <v>1402</v>
      </c>
      <c r="D27" s="64" t="s">
        <v>10</v>
      </c>
      <c r="E27" s="65">
        <v>35.5</v>
      </c>
      <c r="F27" s="76">
        <v>371.66</v>
      </c>
      <c r="G27" s="59">
        <f t="shared" si="0"/>
        <v>13193.93</v>
      </c>
      <c r="H27" s="153"/>
      <c r="I27" s="138"/>
    </row>
    <row r="28" spans="1:9" s="9" customFormat="1" ht="45" x14ac:dyDescent="0.25">
      <c r="A28" s="43" t="s">
        <v>1503</v>
      </c>
      <c r="B28" s="22" t="s">
        <v>35</v>
      </c>
      <c r="C28" s="2" t="s">
        <v>353</v>
      </c>
      <c r="D28" s="22" t="s">
        <v>9</v>
      </c>
      <c r="E28" s="65">
        <v>697.2</v>
      </c>
      <c r="F28" s="76">
        <v>2.35</v>
      </c>
      <c r="G28" s="28">
        <f t="shared" si="0"/>
        <v>1638.42</v>
      </c>
      <c r="H28" s="153"/>
      <c r="I28" s="138"/>
    </row>
    <row r="29" spans="1:9" s="9" customFormat="1" ht="33" customHeight="1" x14ac:dyDescent="0.25">
      <c r="A29" s="43" t="s">
        <v>1503</v>
      </c>
      <c r="B29" s="22" t="s">
        <v>36</v>
      </c>
      <c r="C29" s="2" t="s">
        <v>289</v>
      </c>
      <c r="D29" s="22" t="s">
        <v>8</v>
      </c>
      <c r="E29" s="65">
        <v>88.3</v>
      </c>
      <c r="F29" s="76">
        <v>0.54</v>
      </c>
      <c r="G29" s="28">
        <f t="shared" si="0"/>
        <v>47.68</v>
      </c>
      <c r="H29" s="153"/>
      <c r="I29" s="138"/>
    </row>
    <row r="30" spans="1:9" s="9" customFormat="1" ht="33" customHeight="1" x14ac:dyDescent="0.25">
      <c r="A30" s="43" t="s">
        <v>1503</v>
      </c>
      <c r="B30" s="22" t="s">
        <v>37</v>
      </c>
      <c r="C30" s="2" t="s">
        <v>290</v>
      </c>
      <c r="D30" s="22" t="s">
        <v>9</v>
      </c>
      <c r="E30" s="65">
        <v>36</v>
      </c>
      <c r="F30" s="76">
        <v>35.93</v>
      </c>
      <c r="G30" s="28">
        <f t="shared" si="0"/>
        <v>1293.48</v>
      </c>
      <c r="H30" s="153"/>
      <c r="I30" s="138"/>
    </row>
    <row r="31" spans="1:9" s="9" customFormat="1" ht="33" customHeight="1" x14ac:dyDescent="0.25">
      <c r="A31" s="43" t="s">
        <v>1503</v>
      </c>
      <c r="B31" s="22" t="s">
        <v>82</v>
      </c>
      <c r="C31" s="2" t="s">
        <v>291</v>
      </c>
      <c r="D31" s="22" t="s">
        <v>8</v>
      </c>
      <c r="E31" s="65">
        <v>393.6</v>
      </c>
      <c r="F31" s="76">
        <v>1.26</v>
      </c>
      <c r="G31" s="28">
        <f t="shared" si="0"/>
        <v>495.94</v>
      </c>
      <c r="H31" s="153"/>
      <c r="I31" s="138"/>
    </row>
    <row r="32" spans="1:9" s="9" customFormat="1" ht="33" customHeight="1" x14ac:dyDescent="0.25">
      <c r="A32" s="43" t="s">
        <v>1503</v>
      </c>
      <c r="B32" s="22" t="s">
        <v>105</v>
      </c>
      <c r="C32" s="2" t="s">
        <v>277</v>
      </c>
      <c r="D32" s="22" t="s">
        <v>8</v>
      </c>
      <c r="E32" s="65">
        <v>14.4</v>
      </c>
      <c r="F32" s="76">
        <v>8.6199999999999992</v>
      </c>
      <c r="G32" s="28">
        <f t="shared" si="0"/>
        <v>124.13</v>
      </c>
      <c r="H32" s="153"/>
      <c r="I32" s="138"/>
    </row>
    <row r="33" spans="1:9" s="9" customFormat="1" ht="33" customHeight="1" x14ac:dyDescent="0.25">
      <c r="A33" s="43" t="s">
        <v>1503</v>
      </c>
      <c r="B33" s="22" t="s">
        <v>106</v>
      </c>
      <c r="C33" s="2" t="s">
        <v>1701</v>
      </c>
      <c r="D33" s="22" t="s">
        <v>8</v>
      </c>
      <c r="E33" s="65">
        <v>151.5</v>
      </c>
      <c r="F33" s="76">
        <v>87.46</v>
      </c>
      <c r="G33" s="28">
        <f t="shared" si="0"/>
        <v>13250.19</v>
      </c>
      <c r="H33" s="153"/>
      <c r="I33" s="138"/>
    </row>
    <row r="34" spans="1:9" s="9" customFormat="1" ht="33" customHeight="1" x14ac:dyDescent="0.25">
      <c r="A34" s="43" t="s">
        <v>1503</v>
      </c>
      <c r="B34" s="22" t="s">
        <v>107</v>
      </c>
      <c r="C34" s="2" t="s">
        <v>293</v>
      </c>
      <c r="D34" s="22" t="s">
        <v>9</v>
      </c>
      <c r="E34" s="65">
        <v>3</v>
      </c>
      <c r="F34" s="76">
        <v>113.64</v>
      </c>
      <c r="G34" s="28">
        <f t="shared" si="0"/>
        <v>340.92</v>
      </c>
      <c r="H34" s="153"/>
      <c r="I34" s="138"/>
    </row>
    <row r="35" spans="1:9" s="9" customFormat="1" ht="33" customHeight="1" x14ac:dyDescent="0.25">
      <c r="A35" s="43" t="s">
        <v>1503</v>
      </c>
      <c r="B35" s="22" t="s">
        <v>108</v>
      </c>
      <c r="C35" s="2" t="s">
        <v>1702</v>
      </c>
      <c r="D35" s="22" t="s">
        <v>8</v>
      </c>
      <c r="E35" s="65">
        <v>4.9000000000000004</v>
      </c>
      <c r="F35" s="76">
        <v>12.03</v>
      </c>
      <c r="G35" s="28">
        <f t="shared" si="0"/>
        <v>58.95</v>
      </c>
      <c r="H35" s="153"/>
      <c r="I35" s="138"/>
    </row>
    <row r="36" spans="1:9" s="9" customFormat="1" ht="33" customHeight="1" x14ac:dyDescent="0.25">
      <c r="A36" s="43" t="s">
        <v>1503</v>
      </c>
      <c r="B36" s="22" t="s">
        <v>109</v>
      </c>
      <c r="C36" s="2" t="s">
        <v>294</v>
      </c>
      <c r="D36" s="22" t="s">
        <v>18</v>
      </c>
      <c r="E36" s="65">
        <v>4</v>
      </c>
      <c r="F36" s="76">
        <v>595.58000000000004</v>
      </c>
      <c r="G36" s="28">
        <f t="shared" si="0"/>
        <v>2382.3200000000002</v>
      </c>
      <c r="H36" s="153"/>
      <c r="I36" s="138"/>
    </row>
    <row r="37" spans="1:9" s="9" customFormat="1" ht="33" customHeight="1" x14ac:dyDescent="0.25">
      <c r="A37" s="43" t="s">
        <v>1503</v>
      </c>
      <c r="B37" s="22" t="s">
        <v>110</v>
      </c>
      <c r="C37" s="2" t="s">
        <v>295</v>
      </c>
      <c r="D37" s="22" t="s">
        <v>8</v>
      </c>
      <c r="E37" s="65">
        <v>16.100000000000001</v>
      </c>
      <c r="F37" s="76">
        <v>1.26</v>
      </c>
      <c r="G37" s="28">
        <f t="shared" si="0"/>
        <v>20.29</v>
      </c>
      <c r="H37" s="153"/>
      <c r="I37" s="138"/>
    </row>
    <row r="38" spans="1:9" s="9" customFormat="1" ht="33" customHeight="1" thickBot="1" x14ac:dyDescent="0.3">
      <c r="A38" s="43" t="s">
        <v>1503</v>
      </c>
      <c r="B38" s="22" t="s">
        <v>111</v>
      </c>
      <c r="C38" s="2" t="s">
        <v>296</v>
      </c>
      <c r="D38" s="22" t="s">
        <v>9</v>
      </c>
      <c r="E38" s="65">
        <v>119.1</v>
      </c>
      <c r="F38" s="76">
        <v>25.42</v>
      </c>
      <c r="G38" s="28">
        <f t="shared" si="0"/>
        <v>3027.52</v>
      </c>
      <c r="H38" s="153"/>
      <c r="I38" s="138"/>
    </row>
    <row r="39" spans="1:9" s="9" customFormat="1" ht="45.75" thickBot="1" x14ac:dyDescent="0.3">
      <c r="A39" s="56" t="s">
        <v>1503</v>
      </c>
      <c r="B39" s="51" t="s">
        <v>112</v>
      </c>
      <c r="C39" s="50" t="s">
        <v>352</v>
      </c>
      <c r="D39" s="51" t="s">
        <v>9</v>
      </c>
      <c r="E39" s="52">
        <v>526.29999999999995</v>
      </c>
      <c r="F39" s="139">
        <v>16.87</v>
      </c>
      <c r="G39" s="53">
        <f t="shared" si="0"/>
        <v>8878.68</v>
      </c>
      <c r="H39" s="36" t="s">
        <v>41</v>
      </c>
      <c r="I39" s="70">
        <f>ROUND(SUM(G27:G39),2)</f>
        <v>44752.45</v>
      </c>
    </row>
    <row r="40" spans="1:9" s="9" customFormat="1" ht="33" customHeight="1" x14ac:dyDescent="0.25">
      <c r="A40" s="101" t="s">
        <v>388</v>
      </c>
      <c r="B40" s="123" t="s">
        <v>71</v>
      </c>
      <c r="C40" s="63" t="s">
        <v>715</v>
      </c>
      <c r="D40" s="64" t="s">
        <v>8</v>
      </c>
      <c r="E40" s="83">
        <v>10545</v>
      </c>
      <c r="F40" s="76">
        <v>0</v>
      </c>
      <c r="G40" s="59">
        <f t="shared" si="0"/>
        <v>0</v>
      </c>
      <c r="H40" s="434" t="s">
        <v>318</v>
      </c>
    </row>
    <row r="41" spans="1:9" s="9" customFormat="1" ht="33" customHeight="1" x14ac:dyDescent="0.25">
      <c r="A41" s="67" t="s">
        <v>388</v>
      </c>
      <c r="B41" s="41" t="s">
        <v>72</v>
      </c>
      <c r="C41" s="2" t="s">
        <v>688</v>
      </c>
      <c r="D41" s="22" t="s">
        <v>9</v>
      </c>
      <c r="E41" s="84">
        <v>3060</v>
      </c>
      <c r="F41" s="77">
        <v>0</v>
      </c>
      <c r="G41" s="28">
        <f t="shared" si="0"/>
        <v>0</v>
      </c>
      <c r="H41" s="435"/>
    </row>
    <row r="42" spans="1:9" s="9" customFormat="1" ht="33" customHeight="1" x14ac:dyDescent="0.25">
      <c r="A42" s="67" t="s">
        <v>388</v>
      </c>
      <c r="B42" s="41" t="s">
        <v>73</v>
      </c>
      <c r="C42" s="2" t="s">
        <v>300</v>
      </c>
      <c r="D42" s="22" t="s">
        <v>8</v>
      </c>
      <c r="E42" s="84">
        <v>7227</v>
      </c>
      <c r="F42" s="77">
        <v>0</v>
      </c>
      <c r="G42" s="28">
        <f t="shared" si="0"/>
        <v>0</v>
      </c>
      <c r="H42" s="435"/>
    </row>
    <row r="43" spans="1:9" s="9" customFormat="1" ht="33" customHeight="1" x14ac:dyDescent="0.25">
      <c r="A43" s="67" t="s">
        <v>388</v>
      </c>
      <c r="B43" s="41" t="s">
        <v>74</v>
      </c>
      <c r="C43" s="2" t="s">
        <v>1507</v>
      </c>
      <c r="D43" s="22" t="s">
        <v>8</v>
      </c>
      <c r="E43" s="84">
        <v>6429</v>
      </c>
      <c r="F43" s="77">
        <v>0</v>
      </c>
      <c r="G43" s="28">
        <f t="shared" si="0"/>
        <v>0</v>
      </c>
      <c r="H43" s="435"/>
    </row>
    <row r="44" spans="1:9" s="9" customFormat="1" ht="33" customHeight="1" x14ac:dyDescent="0.25">
      <c r="A44" s="67" t="s">
        <v>388</v>
      </c>
      <c r="B44" s="41" t="s">
        <v>75</v>
      </c>
      <c r="C44" s="2" t="s">
        <v>313</v>
      </c>
      <c r="D44" s="22" t="s">
        <v>10</v>
      </c>
      <c r="E44" s="84">
        <v>733</v>
      </c>
      <c r="F44" s="77">
        <v>0</v>
      </c>
      <c r="G44" s="28">
        <f t="shared" si="0"/>
        <v>0</v>
      </c>
      <c r="H44" s="435"/>
    </row>
    <row r="45" spans="1:9" s="9" customFormat="1" ht="33" customHeight="1" x14ac:dyDescent="0.25">
      <c r="A45" s="67" t="s">
        <v>388</v>
      </c>
      <c r="B45" s="41" t="s">
        <v>76</v>
      </c>
      <c r="C45" s="2" t="s">
        <v>302</v>
      </c>
      <c r="D45" s="22" t="s">
        <v>8</v>
      </c>
      <c r="E45" s="84">
        <v>6384</v>
      </c>
      <c r="F45" s="77">
        <v>0</v>
      </c>
      <c r="G45" s="28">
        <f t="shared" si="0"/>
        <v>0</v>
      </c>
      <c r="H45" s="435"/>
    </row>
    <row r="46" spans="1:9" s="9" customFormat="1" ht="33" customHeight="1" x14ac:dyDescent="0.25">
      <c r="A46" s="67" t="s">
        <v>388</v>
      </c>
      <c r="B46" s="41" t="s">
        <v>77</v>
      </c>
      <c r="C46" s="2" t="s">
        <v>314</v>
      </c>
      <c r="D46" s="22" t="s">
        <v>8</v>
      </c>
      <c r="E46" s="84">
        <v>6371</v>
      </c>
      <c r="F46" s="77">
        <v>0</v>
      </c>
      <c r="G46" s="28">
        <f t="shared" si="0"/>
        <v>0</v>
      </c>
      <c r="H46" s="435"/>
    </row>
    <row r="47" spans="1:9" s="9" customFormat="1" ht="33" customHeight="1" x14ac:dyDescent="0.25">
      <c r="A47" s="67" t="s">
        <v>388</v>
      </c>
      <c r="B47" s="41" t="s">
        <v>122</v>
      </c>
      <c r="C47" s="2" t="s">
        <v>315</v>
      </c>
      <c r="D47" s="22" t="s">
        <v>10</v>
      </c>
      <c r="E47" s="84">
        <v>733</v>
      </c>
      <c r="F47" s="77">
        <v>0</v>
      </c>
      <c r="G47" s="28">
        <f t="shared" si="0"/>
        <v>0</v>
      </c>
      <c r="H47" s="435"/>
    </row>
    <row r="48" spans="1:9" s="9" customFormat="1" ht="33" customHeight="1" x14ac:dyDescent="0.25">
      <c r="A48" s="67" t="s">
        <v>388</v>
      </c>
      <c r="B48" s="41" t="s">
        <v>123</v>
      </c>
      <c r="C48" s="2" t="s">
        <v>1509</v>
      </c>
      <c r="D48" s="22" t="s">
        <v>8</v>
      </c>
      <c r="E48" s="84">
        <v>6360</v>
      </c>
      <c r="F48" s="77">
        <v>0</v>
      </c>
      <c r="G48" s="28">
        <f t="shared" si="0"/>
        <v>0</v>
      </c>
      <c r="H48" s="435"/>
    </row>
    <row r="49" spans="1:8" s="9" customFormat="1" ht="33" customHeight="1" x14ac:dyDescent="0.25">
      <c r="A49" s="67" t="s">
        <v>388</v>
      </c>
      <c r="B49" s="41" t="s">
        <v>124</v>
      </c>
      <c r="C49" s="2" t="s">
        <v>1510</v>
      </c>
      <c r="D49" s="22" t="s">
        <v>8</v>
      </c>
      <c r="E49" s="84">
        <v>6350</v>
      </c>
      <c r="F49" s="77">
        <v>0</v>
      </c>
      <c r="G49" s="28">
        <f t="shared" si="0"/>
        <v>0</v>
      </c>
      <c r="H49" s="435"/>
    </row>
    <row r="50" spans="1:8" s="9" customFormat="1" ht="33" customHeight="1" x14ac:dyDescent="0.25">
      <c r="A50" s="67" t="s">
        <v>388</v>
      </c>
      <c r="B50" s="41" t="s">
        <v>125</v>
      </c>
      <c r="C50" s="2" t="s">
        <v>1511</v>
      </c>
      <c r="D50" s="22" t="s">
        <v>10</v>
      </c>
      <c r="E50" s="84">
        <v>722</v>
      </c>
      <c r="F50" s="77">
        <v>0</v>
      </c>
      <c r="G50" s="28">
        <f t="shared" si="0"/>
        <v>0</v>
      </c>
      <c r="H50" s="435"/>
    </row>
    <row r="51" spans="1:8" s="9" customFormat="1" ht="33" customHeight="1" x14ac:dyDescent="0.25">
      <c r="A51" s="67" t="s">
        <v>388</v>
      </c>
      <c r="B51" s="41" t="s">
        <v>126</v>
      </c>
      <c r="C51" s="2" t="s">
        <v>304</v>
      </c>
      <c r="D51" s="22" t="s">
        <v>8</v>
      </c>
      <c r="E51" s="84">
        <v>6343</v>
      </c>
      <c r="F51" s="77">
        <v>0</v>
      </c>
      <c r="G51" s="28">
        <f t="shared" si="0"/>
        <v>0</v>
      </c>
      <c r="H51" s="435"/>
    </row>
    <row r="52" spans="1:8" s="9" customFormat="1" ht="33" customHeight="1" x14ac:dyDescent="0.25">
      <c r="A52" s="67" t="s">
        <v>388</v>
      </c>
      <c r="B52" s="41" t="s">
        <v>216</v>
      </c>
      <c r="C52" s="2" t="s">
        <v>306</v>
      </c>
      <c r="D52" s="22" t="s">
        <v>9</v>
      </c>
      <c r="E52" s="84">
        <v>872</v>
      </c>
      <c r="F52" s="77">
        <v>0</v>
      </c>
      <c r="G52" s="28">
        <f t="shared" si="0"/>
        <v>0</v>
      </c>
      <c r="H52" s="435"/>
    </row>
    <row r="53" spans="1:8" s="9" customFormat="1" ht="33" customHeight="1" x14ac:dyDescent="0.25">
      <c r="A53" s="67" t="s">
        <v>388</v>
      </c>
      <c r="B53" s="108" t="s">
        <v>217</v>
      </c>
      <c r="C53" s="2" t="s">
        <v>307</v>
      </c>
      <c r="D53" s="22" t="s">
        <v>8</v>
      </c>
      <c r="E53" s="84">
        <v>1529</v>
      </c>
      <c r="F53" s="77">
        <v>0</v>
      </c>
      <c r="G53" s="28">
        <f t="shared" si="0"/>
        <v>0</v>
      </c>
      <c r="H53" s="435"/>
    </row>
    <row r="54" spans="1:8" s="9" customFormat="1" ht="30" x14ac:dyDescent="0.25">
      <c r="A54" s="67" t="s">
        <v>388</v>
      </c>
      <c r="B54" s="108" t="s">
        <v>218</v>
      </c>
      <c r="C54" s="47" t="s">
        <v>1641</v>
      </c>
      <c r="D54" s="48" t="s">
        <v>8</v>
      </c>
      <c r="E54" s="107">
        <v>310</v>
      </c>
      <c r="F54" s="231">
        <v>0</v>
      </c>
      <c r="G54" s="28">
        <f t="shared" si="0"/>
        <v>0</v>
      </c>
      <c r="H54" s="435"/>
    </row>
    <row r="55" spans="1:8" s="9" customFormat="1" ht="45" x14ac:dyDescent="0.25">
      <c r="A55" s="67" t="s">
        <v>388</v>
      </c>
      <c r="B55" s="108" t="s">
        <v>219</v>
      </c>
      <c r="C55" s="47" t="s">
        <v>1642</v>
      </c>
      <c r="D55" s="48" t="s">
        <v>10</v>
      </c>
      <c r="E55" s="107">
        <v>333</v>
      </c>
      <c r="F55" s="231">
        <v>0</v>
      </c>
      <c r="G55" s="28">
        <f t="shared" si="0"/>
        <v>0</v>
      </c>
      <c r="H55" s="435"/>
    </row>
    <row r="56" spans="1:8" s="9" customFormat="1" ht="30" x14ac:dyDescent="0.25">
      <c r="A56" s="67" t="s">
        <v>388</v>
      </c>
      <c r="B56" s="108" t="s">
        <v>220</v>
      </c>
      <c r="C56" s="47" t="s">
        <v>1643</v>
      </c>
      <c r="D56" s="48" t="s">
        <v>10</v>
      </c>
      <c r="E56" s="107">
        <v>333</v>
      </c>
      <c r="F56" s="231">
        <v>0</v>
      </c>
      <c r="G56" s="28">
        <f t="shared" si="0"/>
        <v>0</v>
      </c>
      <c r="H56" s="435"/>
    </row>
    <row r="57" spans="1:8" s="9" customFormat="1" ht="45.75" thickBot="1" x14ac:dyDescent="0.3">
      <c r="A57" s="56" t="s">
        <v>388</v>
      </c>
      <c r="B57" s="74" t="s">
        <v>221</v>
      </c>
      <c r="C57" s="50" t="s">
        <v>1644</v>
      </c>
      <c r="D57" s="51" t="s">
        <v>8</v>
      </c>
      <c r="E57" s="85">
        <v>333</v>
      </c>
      <c r="F57" s="139">
        <v>0</v>
      </c>
      <c r="G57" s="53">
        <f t="shared" si="0"/>
        <v>0</v>
      </c>
      <c r="H57" s="435"/>
    </row>
    <row r="58" spans="1:8" s="9" customFormat="1" ht="33" customHeight="1" x14ac:dyDescent="0.25">
      <c r="A58" s="101" t="s">
        <v>1504</v>
      </c>
      <c r="B58" s="123" t="s">
        <v>71</v>
      </c>
      <c r="C58" s="63" t="s">
        <v>715</v>
      </c>
      <c r="D58" s="64" t="s">
        <v>8</v>
      </c>
      <c r="E58" s="83">
        <v>10545</v>
      </c>
      <c r="F58" s="135">
        <v>4.07</v>
      </c>
      <c r="G58" s="59">
        <f t="shared" si="0"/>
        <v>42918.15</v>
      </c>
      <c r="H58" s="435"/>
    </row>
    <row r="59" spans="1:8" s="9" customFormat="1" ht="33" customHeight="1" x14ac:dyDescent="0.25">
      <c r="A59" s="67" t="s">
        <v>1504</v>
      </c>
      <c r="B59" s="41" t="s">
        <v>72</v>
      </c>
      <c r="C59" s="2" t="s">
        <v>1708</v>
      </c>
      <c r="D59" s="22" t="s">
        <v>9</v>
      </c>
      <c r="E59" s="84">
        <v>3978</v>
      </c>
      <c r="F59" s="133">
        <v>24.79</v>
      </c>
      <c r="G59" s="28">
        <f t="shared" si="0"/>
        <v>98614.62</v>
      </c>
      <c r="H59" s="435"/>
    </row>
    <row r="60" spans="1:8" s="9" customFormat="1" ht="33" customHeight="1" x14ac:dyDescent="0.25">
      <c r="A60" s="67" t="s">
        <v>1504</v>
      </c>
      <c r="B60" s="41" t="s">
        <v>73</v>
      </c>
      <c r="C60" s="2" t="s">
        <v>1556</v>
      </c>
      <c r="D60" s="22" t="s">
        <v>8</v>
      </c>
      <c r="E60" s="84">
        <v>7588</v>
      </c>
      <c r="F60" s="133">
        <v>15.26</v>
      </c>
      <c r="G60" s="28">
        <f t="shared" si="0"/>
        <v>115792.88</v>
      </c>
      <c r="H60" s="435"/>
    </row>
    <row r="61" spans="1:8" s="9" customFormat="1" ht="33" customHeight="1" x14ac:dyDescent="0.25">
      <c r="A61" s="67" t="s">
        <v>1504</v>
      </c>
      <c r="B61" s="41" t="s">
        <v>74</v>
      </c>
      <c r="C61" s="2" t="s">
        <v>1507</v>
      </c>
      <c r="D61" s="22" t="s">
        <v>8</v>
      </c>
      <c r="E61" s="84">
        <v>6429</v>
      </c>
      <c r="F61" s="133">
        <v>17.760000000000002</v>
      </c>
      <c r="G61" s="28">
        <f t="shared" si="0"/>
        <v>114179.04</v>
      </c>
      <c r="H61" s="435"/>
    </row>
    <row r="62" spans="1:8" s="9" customFormat="1" ht="33" customHeight="1" x14ac:dyDescent="0.25">
      <c r="A62" s="67" t="s">
        <v>1504</v>
      </c>
      <c r="B62" s="41" t="s">
        <v>75</v>
      </c>
      <c r="C62" s="2" t="s">
        <v>313</v>
      </c>
      <c r="D62" s="22" t="s">
        <v>10</v>
      </c>
      <c r="E62" s="84">
        <v>733</v>
      </c>
      <c r="F62" s="133">
        <v>0.95</v>
      </c>
      <c r="G62" s="28">
        <f t="shared" si="0"/>
        <v>696.35</v>
      </c>
      <c r="H62" s="435"/>
    </row>
    <row r="63" spans="1:8" s="9" customFormat="1" ht="33" customHeight="1" x14ac:dyDescent="0.25">
      <c r="A63" s="67" t="s">
        <v>1504</v>
      </c>
      <c r="B63" s="41" t="s">
        <v>76</v>
      </c>
      <c r="C63" s="2" t="s">
        <v>302</v>
      </c>
      <c r="D63" s="22" t="s">
        <v>8</v>
      </c>
      <c r="E63" s="84">
        <v>6384</v>
      </c>
      <c r="F63" s="133">
        <v>0.38</v>
      </c>
      <c r="G63" s="28">
        <f t="shared" si="0"/>
        <v>2425.92</v>
      </c>
      <c r="H63" s="435"/>
    </row>
    <row r="64" spans="1:8" s="9" customFormat="1" ht="33" customHeight="1" x14ac:dyDescent="0.25">
      <c r="A64" s="67" t="s">
        <v>1504</v>
      </c>
      <c r="B64" s="41" t="s">
        <v>77</v>
      </c>
      <c r="C64" s="2" t="s">
        <v>314</v>
      </c>
      <c r="D64" s="22" t="s">
        <v>8</v>
      </c>
      <c r="E64" s="84">
        <v>6371</v>
      </c>
      <c r="F64" s="133">
        <v>20.3</v>
      </c>
      <c r="G64" s="28">
        <f t="shared" si="0"/>
        <v>129331.3</v>
      </c>
      <c r="H64" s="435"/>
    </row>
    <row r="65" spans="1:9" s="9" customFormat="1" ht="33" customHeight="1" x14ac:dyDescent="0.25">
      <c r="A65" s="67" t="s">
        <v>1504</v>
      </c>
      <c r="B65" s="41" t="s">
        <v>122</v>
      </c>
      <c r="C65" s="2" t="s">
        <v>315</v>
      </c>
      <c r="D65" s="22" t="s">
        <v>10</v>
      </c>
      <c r="E65" s="84">
        <v>733</v>
      </c>
      <c r="F65" s="133">
        <v>0.42</v>
      </c>
      <c r="G65" s="28">
        <f t="shared" si="0"/>
        <v>307.86</v>
      </c>
      <c r="H65" s="435"/>
    </row>
    <row r="66" spans="1:9" s="9" customFormat="1" ht="33" customHeight="1" x14ac:dyDescent="0.25">
      <c r="A66" s="67" t="s">
        <v>1504</v>
      </c>
      <c r="B66" s="41" t="s">
        <v>123</v>
      </c>
      <c r="C66" s="2" t="s">
        <v>1509</v>
      </c>
      <c r="D66" s="22" t="s">
        <v>8</v>
      </c>
      <c r="E66" s="84">
        <v>6360</v>
      </c>
      <c r="F66" s="133">
        <v>0.38</v>
      </c>
      <c r="G66" s="28">
        <f t="shared" si="0"/>
        <v>2416.8000000000002</v>
      </c>
      <c r="H66" s="435"/>
    </row>
    <row r="67" spans="1:9" s="9" customFormat="1" ht="33" customHeight="1" x14ac:dyDescent="0.25">
      <c r="A67" s="67" t="s">
        <v>1504</v>
      </c>
      <c r="B67" s="41" t="s">
        <v>124</v>
      </c>
      <c r="C67" s="2" t="s">
        <v>1510</v>
      </c>
      <c r="D67" s="22" t="s">
        <v>8</v>
      </c>
      <c r="E67" s="84">
        <v>6350</v>
      </c>
      <c r="F67" s="133">
        <v>11.92</v>
      </c>
      <c r="G67" s="28">
        <f t="shared" si="0"/>
        <v>75692</v>
      </c>
      <c r="H67" s="435"/>
    </row>
    <row r="68" spans="1:9" s="9" customFormat="1" ht="33" customHeight="1" x14ac:dyDescent="0.25">
      <c r="A68" s="67" t="s">
        <v>1504</v>
      </c>
      <c r="B68" s="41" t="s">
        <v>125</v>
      </c>
      <c r="C68" s="2" t="s">
        <v>1511</v>
      </c>
      <c r="D68" s="22" t="s">
        <v>10</v>
      </c>
      <c r="E68" s="84">
        <v>722</v>
      </c>
      <c r="F68" s="133">
        <v>0.42</v>
      </c>
      <c r="G68" s="28">
        <f t="shared" si="0"/>
        <v>303.24</v>
      </c>
      <c r="H68" s="435"/>
    </row>
    <row r="69" spans="1:9" s="9" customFormat="1" ht="33" customHeight="1" x14ac:dyDescent="0.25">
      <c r="A69" s="67" t="s">
        <v>1504</v>
      </c>
      <c r="B69" s="41" t="s">
        <v>126</v>
      </c>
      <c r="C69" s="2" t="s">
        <v>304</v>
      </c>
      <c r="D69" s="22" t="s">
        <v>8</v>
      </c>
      <c r="E69" s="84">
        <v>6343</v>
      </c>
      <c r="F69" s="133">
        <v>0.22</v>
      </c>
      <c r="G69" s="28">
        <f t="shared" si="0"/>
        <v>1395.46</v>
      </c>
      <c r="H69" s="435"/>
    </row>
    <row r="70" spans="1:9" s="9" customFormat="1" ht="33" customHeight="1" x14ac:dyDescent="0.25">
      <c r="A70" s="67" t="s">
        <v>1504</v>
      </c>
      <c r="B70" s="41" t="s">
        <v>216</v>
      </c>
      <c r="C70" s="2" t="s">
        <v>306</v>
      </c>
      <c r="D70" s="22" t="s">
        <v>9</v>
      </c>
      <c r="E70" s="84">
        <v>872</v>
      </c>
      <c r="F70" s="133">
        <v>15.46</v>
      </c>
      <c r="G70" s="28">
        <f t="shared" si="0"/>
        <v>13481.12</v>
      </c>
      <c r="H70" s="435"/>
    </row>
    <row r="71" spans="1:9" s="9" customFormat="1" ht="33" customHeight="1" x14ac:dyDescent="0.25">
      <c r="A71" s="67" t="s">
        <v>1504</v>
      </c>
      <c r="B71" s="108" t="s">
        <v>217</v>
      </c>
      <c r="C71" s="2" t="s">
        <v>307</v>
      </c>
      <c r="D71" s="22" t="s">
        <v>8</v>
      </c>
      <c r="E71" s="84">
        <v>1529</v>
      </c>
      <c r="F71" s="133">
        <v>5.94</v>
      </c>
      <c r="G71" s="28">
        <f t="shared" si="0"/>
        <v>9082.26</v>
      </c>
      <c r="H71" s="435"/>
    </row>
    <row r="72" spans="1:9" s="9" customFormat="1" ht="30" x14ac:dyDescent="0.25">
      <c r="A72" s="67" t="s">
        <v>1504</v>
      </c>
      <c r="B72" s="108" t="s">
        <v>218</v>
      </c>
      <c r="C72" s="47" t="s">
        <v>1641</v>
      </c>
      <c r="D72" s="48" t="s">
        <v>8</v>
      </c>
      <c r="E72" s="107">
        <v>310</v>
      </c>
      <c r="F72" s="133">
        <v>11.82</v>
      </c>
      <c r="G72" s="28">
        <f t="shared" si="0"/>
        <v>3664.2</v>
      </c>
      <c r="H72" s="435"/>
    </row>
    <row r="73" spans="1:9" s="9" customFormat="1" ht="45" x14ac:dyDescent="0.25">
      <c r="A73" s="67" t="s">
        <v>1504</v>
      </c>
      <c r="B73" s="108" t="s">
        <v>219</v>
      </c>
      <c r="C73" s="47" t="s">
        <v>1642</v>
      </c>
      <c r="D73" s="48" t="s">
        <v>10</v>
      </c>
      <c r="E73" s="107">
        <v>333</v>
      </c>
      <c r="F73" s="133">
        <v>1.25</v>
      </c>
      <c r="G73" s="28">
        <f t="shared" si="0"/>
        <v>416.25</v>
      </c>
      <c r="H73" s="435"/>
    </row>
    <row r="74" spans="1:9" s="9" customFormat="1" ht="30" x14ac:dyDescent="0.25">
      <c r="A74" s="67" t="s">
        <v>1504</v>
      </c>
      <c r="B74" s="108" t="s">
        <v>220</v>
      </c>
      <c r="C74" s="47" t="s">
        <v>1643</v>
      </c>
      <c r="D74" s="48" t="s">
        <v>10</v>
      </c>
      <c r="E74" s="107">
        <v>333</v>
      </c>
      <c r="F74" s="133">
        <v>1.99</v>
      </c>
      <c r="G74" s="28">
        <f t="shared" si="0"/>
        <v>662.67</v>
      </c>
      <c r="H74" s="435"/>
    </row>
    <row r="75" spans="1:9" s="9" customFormat="1" ht="45.75" thickBot="1" x14ac:dyDescent="0.3">
      <c r="A75" s="56" t="s">
        <v>1504</v>
      </c>
      <c r="B75" s="74" t="s">
        <v>221</v>
      </c>
      <c r="C75" s="50" t="s">
        <v>1644</v>
      </c>
      <c r="D75" s="51" t="s">
        <v>8</v>
      </c>
      <c r="E75" s="85">
        <v>333</v>
      </c>
      <c r="F75" s="87">
        <v>13.12</v>
      </c>
      <c r="G75" s="53">
        <f t="shared" si="0"/>
        <v>4368.96</v>
      </c>
      <c r="H75" s="440"/>
    </row>
    <row r="76" spans="1:9" s="9" customFormat="1" ht="45" x14ac:dyDescent="0.25">
      <c r="A76" s="97" t="s">
        <v>1673</v>
      </c>
      <c r="B76" s="242" t="s">
        <v>222</v>
      </c>
      <c r="C76" s="78" t="s">
        <v>1507</v>
      </c>
      <c r="D76" s="79" t="s">
        <v>8</v>
      </c>
      <c r="E76" s="175">
        <v>180</v>
      </c>
      <c r="F76" s="241">
        <v>20.84</v>
      </c>
      <c r="G76" s="59">
        <f t="shared" si="0"/>
        <v>3751.2</v>
      </c>
      <c r="H76" s="243"/>
    </row>
    <row r="77" spans="1:9" s="9" customFormat="1" ht="45" x14ac:dyDescent="0.25">
      <c r="A77" s="97" t="s">
        <v>1673</v>
      </c>
      <c r="B77" s="168" t="s">
        <v>223</v>
      </c>
      <c r="C77" s="47" t="s">
        <v>314</v>
      </c>
      <c r="D77" s="48" t="s">
        <v>8</v>
      </c>
      <c r="E77" s="107">
        <v>180</v>
      </c>
      <c r="F77" s="227">
        <v>23.27</v>
      </c>
      <c r="G77" s="28">
        <f t="shared" si="0"/>
        <v>4188.6000000000004</v>
      </c>
      <c r="H77" s="216"/>
    </row>
    <row r="78" spans="1:9" s="9" customFormat="1" ht="45.75" thickBot="1" x14ac:dyDescent="0.3">
      <c r="A78" s="97" t="s">
        <v>1673</v>
      </c>
      <c r="B78" s="168" t="s">
        <v>224</v>
      </c>
      <c r="C78" s="47" t="s">
        <v>1510</v>
      </c>
      <c r="D78" s="48" t="s">
        <v>8</v>
      </c>
      <c r="E78" s="107">
        <v>180</v>
      </c>
      <c r="F78" s="227">
        <v>14.97</v>
      </c>
      <c r="G78" s="28">
        <f t="shared" si="0"/>
        <v>2694.6</v>
      </c>
      <c r="H78" s="217"/>
    </row>
    <row r="79" spans="1:9" s="9" customFormat="1" ht="45.75" thickBot="1" x14ac:dyDescent="0.3">
      <c r="A79" s="56" t="s">
        <v>1673</v>
      </c>
      <c r="B79" s="74" t="s">
        <v>225</v>
      </c>
      <c r="C79" s="50" t="s">
        <v>307</v>
      </c>
      <c r="D79" s="51" t="s">
        <v>8</v>
      </c>
      <c r="E79" s="85">
        <v>129</v>
      </c>
      <c r="F79" s="87">
        <v>5.94</v>
      </c>
      <c r="G79" s="99">
        <f>ROUND((E79*F79),2)</f>
        <v>766.26</v>
      </c>
      <c r="H79" s="36" t="s">
        <v>78</v>
      </c>
      <c r="I79" s="72">
        <f>ROUND(SUM(G40:G79),2)</f>
        <v>627149.74</v>
      </c>
    </row>
    <row r="80" spans="1:9" ht="45" x14ac:dyDescent="0.25">
      <c r="A80" s="42" t="s">
        <v>1557</v>
      </c>
      <c r="B80" s="202" t="s">
        <v>28</v>
      </c>
      <c r="C80" s="24" t="s">
        <v>1516</v>
      </c>
      <c r="D80" s="25" t="s">
        <v>9</v>
      </c>
      <c r="E80" s="182">
        <v>374</v>
      </c>
      <c r="F80" s="136">
        <v>5.51</v>
      </c>
      <c r="G80" s="27">
        <f t="shared" si="0"/>
        <v>2060.7399999999998</v>
      </c>
      <c r="H80" s="9"/>
      <c r="I80" s="9"/>
    </row>
    <row r="81" spans="1:9" x14ac:dyDescent="0.25">
      <c r="A81" s="67" t="s">
        <v>1557</v>
      </c>
      <c r="B81" s="22" t="s">
        <v>29</v>
      </c>
      <c r="C81" s="2" t="s">
        <v>346</v>
      </c>
      <c r="D81" s="64" t="s">
        <v>8</v>
      </c>
      <c r="E81" s="84">
        <v>427</v>
      </c>
      <c r="F81" s="77">
        <v>0.2</v>
      </c>
      <c r="G81" s="28">
        <f t="shared" si="0"/>
        <v>85.4</v>
      </c>
      <c r="H81" s="9"/>
      <c r="I81" s="9"/>
    </row>
    <row r="82" spans="1:9" ht="75" x14ac:dyDescent="0.25">
      <c r="A82" s="67" t="s">
        <v>1557</v>
      </c>
      <c r="B82" s="22" t="s">
        <v>30</v>
      </c>
      <c r="C82" s="2" t="s">
        <v>1709</v>
      </c>
      <c r="D82" s="64" t="s">
        <v>7</v>
      </c>
      <c r="E82" s="84">
        <v>1</v>
      </c>
      <c r="F82" s="77">
        <v>11533.01</v>
      </c>
      <c r="G82" s="28">
        <f t="shared" si="0"/>
        <v>11533.01</v>
      </c>
      <c r="H82" s="9"/>
      <c r="I82" s="9"/>
    </row>
    <row r="83" spans="1:9" ht="75" x14ac:dyDescent="0.25">
      <c r="A83" s="67" t="s">
        <v>1557</v>
      </c>
      <c r="B83" s="22" t="s">
        <v>31</v>
      </c>
      <c r="C83" s="2" t="s">
        <v>1710</v>
      </c>
      <c r="D83" s="64" t="s">
        <v>7</v>
      </c>
      <c r="E83" s="84">
        <v>1</v>
      </c>
      <c r="F83" s="77">
        <v>3766.43</v>
      </c>
      <c r="G83" s="28">
        <f t="shared" ref="G83:G93" si="1">ROUND((E83*F83),2)</f>
        <v>3766.43</v>
      </c>
      <c r="H83" s="9"/>
      <c r="I83" s="9"/>
    </row>
    <row r="84" spans="1:9" x14ac:dyDescent="0.25">
      <c r="A84" s="67" t="s">
        <v>1557</v>
      </c>
      <c r="B84" s="22" t="s">
        <v>32</v>
      </c>
      <c r="C84" s="2" t="s">
        <v>1523</v>
      </c>
      <c r="D84" s="64" t="s">
        <v>18</v>
      </c>
      <c r="E84" s="83">
        <v>6</v>
      </c>
      <c r="F84" s="77">
        <v>76.33</v>
      </c>
      <c r="G84" s="28">
        <f t="shared" si="1"/>
        <v>457.98</v>
      </c>
      <c r="H84" s="9"/>
      <c r="I84" s="9"/>
    </row>
    <row r="85" spans="1:9" x14ac:dyDescent="0.25">
      <c r="A85" s="67" t="s">
        <v>1557</v>
      </c>
      <c r="B85" s="22" t="s">
        <v>33</v>
      </c>
      <c r="C85" s="2" t="s">
        <v>1344</v>
      </c>
      <c r="D85" s="64" t="s">
        <v>10</v>
      </c>
      <c r="E85" s="83">
        <v>56</v>
      </c>
      <c r="F85" s="77">
        <v>0.42</v>
      </c>
      <c r="G85" s="28">
        <f t="shared" si="1"/>
        <v>23.52</v>
      </c>
      <c r="H85" s="9"/>
      <c r="I85" s="9"/>
    </row>
    <row r="86" spans="1:9" ht="30" x14ac:dyDescent="0.25">
      <c r="A86" s="67" t="s">
        <v>1557</v>
      </c>
      <c r="B86" s="22" t="s">
        <v>47</v>
      </c>
      <c r="C86" s="2" t="s">
        <v>1345</v>
      </c>
      <c r="D86" s="64" t="s">
        <v>8</v>
      </c>
      <c r="E86" s="83">
        <v>279</v>
      </c>
      <c r="F86" s="77">
        <v>15.62</v>
      </c>
      <c r="G86" s="28">
        <f t="shared" si="1"/>
        <v>4357.9799999999996</v>
      </c>
      <c r="H86" s="9"/>
      <c r="I86" s="9"/>
    </row>
    <row r="87" spans="1:9" ht="30" x14ac:dyDescent="0.25">
      <c r="A87" s="67" t="s">
        <v>1557</v>
      </c>
      <c r="B87" s="22" t="s">
        <v>48</v>
      </c>
      <c r="C87" s="2" t="s">
        <v>1706</v>
      </c>
      <c r="D87" s="64" t="s">
        <v>8</v>
      </c>
      <c r="E87" s="83">
        <v>12</v>
      </c>
      <c r="F87" s="77">
        <v>20.84</v>
      </c>
      <c r="G87" s="28">
        <f t="shared" si="1"/>
        <v>250.08</v>
      </c>
      <c r="H87" s="9"/>
      <c r="I87" s="9"/>
    </row>
    <row r="88" spans="1:9" ht="30" x14ac:dyDescent="0.25">
      <c r="A88" s="67" t="s">
        <v>1557</v>
      </c>
      <c r="B88" s="22" t="s">
        <v>58</v>
      </c>
      <c r="C88" s="2" t="s">
        <v>302</v>
      </c>
      <c r="D88" s="64" t="s">
        <v>8</v>
      </c>
      <c r="E88" s="83">
        <v>12</v>
      </c>
      <c r="F88" s="77">
        <v>0.38</v>
      </c>
      <c r="G88" s="28">
        <f t="shared" si="1"/>
        <v>4.5599999999999996</v>
      </c>
      <c r="H88" s="9"/>
      <c r="I88" s="9"/>
    </row>
    <row r="89" spans="1:9" ht="30" x14ac:dyDescent="0.25">
      <c r="A89" s="67" t="s">
        <v>1557</v>
      </c>
      <c r="B89" s="22" t="s">
        <v>64</v>
      </c>
      <c r="C89" s="2" t="s">
        <v>1711</v>
      </c>
      <c r="D89" s="64" t="s">
        <v>8</v>
      </c>
      <c r="E89" s="83">
        <v>12</v>
      </c>
      <c r="F89" s="77">
        <v>23.27</v>
      </c>
      <c r="G89" s="28">
        <f t="shared" si="1"/>
        <v>279.24</v>
      </c>
      <c r="H89" s="9"/>
      <c r="I89" s="9"/>
    </row>
    <row r="90" spans="1:9" ht="30" x14ac:dyDescent="0.25">
      <c r="A90" s="67" t="s">
        <v>1557</v>
      </c>
      <c r="B90" s="22" t="s">
        <v>65</v>
      </c>
      <c r="C90" s="2" t="s">
        <v>1509</v>
      </c>
      <c r="D90" s="64" t="s">
        <v>8</v>
      </c>
      <c r="E90" s="83">
        <v>12</v>
      </c>
      <c r="F90" s="77">
        <v>0.38</v>
      </c>
      <c r="G90" s="28">
        <f t="shared" si="1"/>
        <v>4.5599999999999996</v>
      </c>
      <c r="H90" s="9"/>
      <c r="I90" s="9"/>
    </row>
    <row r="91" spans="1:9" ht="30" x14ac:dyDescent="0.25">
      <c r="A91" s="67" t="s">
        <v>1557</v>
      </c>
      <c r="B91" s="22" t="s">
        <v>66</v>
      </c>
      <c r="C91" s="2" t="s">
        <v>1617</v>
      </c>
      <c r="D91" s="64" t="s">
        <v>8</v>
      </c>
      <c r="E91" s="83">
        <v>12</v>
      </c>
      <c r="F91" s="77">
        <v>14.97</v>
      </c>
      <c r="G91" s="28">
        <f t="shared" si="1"/>
        <v>179.64</v>
      </c>
      <c r="H91" s="9"/>
      <c r="I91" s="9"/>
    </row>
    <row r="92" spans="1:9" ht="30" x14ac:dyDescent="0.25">
      <c r="A92" s="67" t="s">
        <v>1557</v>
      </c>
      <c r="B92" s="22" t="s">
        <v>79</v>
      </c>
      <c r="C92" s="2" t="s">
        <v>344</v>
      </c>
      <c r="D92" s="64" t="s">
        <v>8</v>
      </c>
      <c r="E92" s="83">
        <v>101</v>
      </c>
      <c r="F92" s="77">
        <v>0.87</v>
      </c>
      <c r="G92" s="28">
        <f t="shared" si="1"/>
        <v>87.87</v>
      </c>
      <c r="H92" s="9"/>
      <c r="I92" s="9"/>
    </row>
    <row r="93" spans="1:9" ht="15.75" thickBot="1" x14ac:dyDescent="0.3">
      <c r="A93" s="67" t="s">
        <v>1557</v>
      </c>
      <c r="B93" s="22" t="s">
        <v>215</v>
      </c>
      <c r="C93" s="2" t="s">
        <v>345</v>
      </c>
      <c r="D93" s="64" t="s">
        <v>8</v>
      </c>
      <c r="E93" s="83">
        <v>21</v>
      </c>
      <c r="F93" s="77">
        <v>3.7</v>
      </c>
      <c r="G93" s="28">
        <f t="shared" si="1"/>
        <v>77.7</v>
      </c>
      <c r="H93" s="9"/>
      <c r="I93" s="9"/>
    </row>
    <row r="94" spans="1:9" ht="30.75" thickBot="1" x14ac:dyDescent="0.3">
      <c r="A94" s="167" t="s">
        <v>1557</v>
      </c>
      <c r="B94" s="48" t="s">
        <v>80</v>
      </c>
      <c r="C94" s="47" t="s">
        <v>1527</v>
      </c>
      <c r="D94" s="48" t="s">
        <v>8</v>
      </c>
      <c r="E94" s="107">
        <v>10.8</v>
      </c>
      <c r="F94" s="231">
        <v>7.22</v>
      </c>
      <c r="G94" s="112">
        <f>ROUND((E94*F94),2)</f>
        <v>77.98</v>
      </c>
      <c r="H94" s="169" t="s">
        <v>42</v>
      </c>
      <c r="I94" s="72">
        <f>ROUND(SUM(G80:G94),2)</f>
        <v>23246.69</v>
      </c>
    </row>
    <row r="95" spans="1:9" ht="30" x14ac:dyDescent="0.25">
      <c r="A95" s="42" t="s">
        <v>1712</v>
      </c>
      <c r="B95" s="25" t="s">
        <v>11</v>
      </c>
      <c r="C95" s="24" t="s">
        <v>1528</v>
      </c>
      <c r="D95" s="25" t="s">
        <v>10</v>
      </c>
      <c r="E95" s="182">
        <v>130</v>
      </c>
      <c r="F95" s="136">
        <v>39.28</v>
      </c>
      <c r="G95" s="27">
        <f t="shared" ref="G95:G108" si="2">ROUND((E95*F95),2)</f>
        <v>5106.3999999999996</v>
      </c>
      <c r="H95" s="96"/>
      <c r="I95" s="73"/>
    </row>
    <row r="96" spans="1:9" ht="30" x14ac:dyDescent="0.25">
      <c r="A96" s="43" t="s">
        <v>1712</v>
      </c>
      <c r="B96" s="64" t="s">
        <v>83</v>
      </c>
      <c r="C96" s="63" t="s">
        <v>1713</v>
      </c>
      <c r="D96" s="64" t="s">
        <v>10</v>
      </c>
      <c r="E96" s="83">
        <v>18</v>
      </c>
      <c r="F96" s="76">
        <v>37.090000000000003</v>
      </c>
      <c r="G96" s="59">
        <f t="shared" si="2"/>
        <v>667.62</v>
      </c>
      <c r="H96" s="96"/>
      <c r="I96" s="73"/>
    </row>
    <row r="97" spans="1:9" ht="30" x14ac:dyDescent="0.25">
      <c r="A97" s="43" t="s">
        <v>1712</v>
      </c>
      <c r="B97" s="64" t="s">
        <v>84</v>
      </c>
      <c r="C97" s="2" t="s">
        <v>1529</v>
      </c>
      <c r="D97" s="22" t="s">
        <v>10</v>
      </c>
      <c r="E97" s="84">
        <v>148</v>
      </c>
      <c r="F97" s="77">
        <v>1.99</v>
      </c>
      <c r="G97" s="28">
        <f t="shared" si="2"/>
        <v>294.52</v>
      </c>
      <c r="H97" s="96"/>
      <c r="I97" s="73"/>
    </row>
    <row r="98" spans="1:9" ht="30" x14ac:dyDescent="0.25">
      <c r="A98" s="43" t="s">
        <v>1712</v>
      </c>
      <c r="B98" s="22" t="s">
        <v>85</v>
      </c>
      <c r="C98" s="2" t="s">
        <v>1530</v>
      </c>
      <c r="D98" s="22" t="s">
        <v>10</v>
      </c>
      <c r="E98" s="84">
        <v>168</v>
      </c>
      <c r="F98" s="77">
        <v>23.44</v>
      </c>
      <c r="G98" s="28">
        <f t="shared" si="2"/>
        <v>3937.92</v>
      </c>
      <c r="H98" s="96"/>
      <c r="I98" s="73"/>
    </row>
    <row r="99" spans="1:9" ht="30" x14ac:dyDescent="0.25">
      <c r="A99" s="43" t="s">
        <v>1712</v>
      </c>
      <c r="B99" s="64" t="s">
        <v>86</v>
      </c>
      <c r="C99" s="2" t="s">
        <v>1533</v>
      </c>
      <c r="D99" s="22" t="s">
        <v>8</v>
      </c>
      <c r="E99" s="84">
        <v>302.62</v>
      </c>
      <c r="F99" s="77">
        <v>26.69</v>
      </c>
      <c r="G99" s="28">
        <f t="shared" si="2"/>
        <v>8076.93</v>
      </c>
      <c r="H99" s="96"/>
      <c r="I99" s="73"/>
    </row>
    <row r="100" spans="1:9" ht="45" x14ac:dyDescent="0.25">
      <c r="A100" s="43" t="s">
        <v>1712</v>
      </c>
      <c r="B100" s="64" t="s">
        <v>87</v>
      </c>
      <c r="C100" s="2" t="s">
        <v>1534</v>
      </c>
      <c r="D100" s="22" t="s">
        <v>8</v>
      </c>
      <c r="E100" s="84">
        <v>33.840000000000003</v>
      </c>
      <c r="F100" s="77">
        <v>44.94</v>
      </c>
      <c r="G100" s="28">
        <f t="shared" si="2"/>
        <v>1520.77</v>
      </c>
      <c r="H100" s="96"/>
      <c r="I100" s="73"/>
    </row>
    <row r="101" spans="1:9" ht="45" x14ac:dyDescent="0.25">
      <c r="A101" s="43" t="s">
        <v>1712</v>
      </c>
      <c r="B101" s="64" t="s">
        <v>88</v>
      </c>
      <c r="C101" s="2" t="s">
        <v>1535</v>
      </c>
      <c r="D101" s="22" t="s">
        <v>8</v>
      </c>
      <c r="E101" s="84">
        <v>15.54</v>
      </c>
      <c r="F101" s="77">
        <v>44.94</v>
      </c>
      <c r="G101" s="28">
        <f t="shared" si="2"/>
        <v>698.37</v>
      </c>
      <c r="H101" s="96"/>
      <c r="I101" s="73"/>
    </row>
    <row r="102" spans="1:9" ht="30" x14ac:dyDescent="0.25">
      <c r="A102" s="43" t="s">
        <v>1712</v>
      </c>
      <c r="B102" s="64" t="s">
        <v>89</v>
      </c>
      <c r="C102" s="2" t="s">
        <v>1536</v>
      </c>
      <c r="D102" s="22" t="s">
        <v>8</v>
      </c>
      <c r="E102" s="84">
        <v>352</v>
      </c>
      <c r="F102" s="77">
        <v>12.22</v>
      </c>
      <c r="G102" s="28">
        <f t="shared" si="2"/>
        <v>4301.4399999999996</v>
      </c>
      <c r="H102" s="96"/>
      <c r="I102" s="73"/>
    </row>
    <row r="103" spans="1:9" ht="30" x14ac:dyDescent="0.25">
      <c r="A103" s="43" t="s">
        <v>1712</v>
      </c>
      <c r="B103" s="64" t="s">
        <v>90</v>
      </c>
      <c r="C103" s="2" t="s">
        <v>1537</v>
      </c>
      <c r="D103" s="22" t="s">
        <v>18</v>
      </c>
      <c r="E103" s="84">
        <v>2</v>
      </c>
      <c r="F103" s="77">
        <v>951.28</v>
      </c>
      <c r="G103" s="28">
        <f t="shared" si="2"/>
        <v>1902.56</v>
      </c>
      <c r="H103" s="96"/>
      <c r="I103" s="73"/>
    </row>
    <row r="104" spans="1:9" ht="30" x14ac:dyDescent="0.25">
      <c r="A104" s="43" t="s">
        <v>1712</v>
      </c>
      <c r="B104" s="64" t="s">
        <v>91</v>
      </c>
      <c r="C104" s="2" t="s">
        <v>1538</v>
      </c>
      <c r="D104" s="22" t="s">
        <v>18</v>
      </c>
      <c r="E104" s="84">
        <v>2</v>
      </c>
      <c r="F104" s="77">
        <v>5111.75</v>
      </c>
      <c r="G104" s="28">
        <f t="shared" si="2"/>
        <v>10223.5</v>
      </c>
      <c r="H104" s="96"/>
      <c r="I104" s="73"/>
    </row>
    <row r="105" spans="1:9" ht="30" x14ac:dyDescent="0.25">
      <c r="A105" s="43" t="s">
        <v>1712</v>
      </c>
      <c r="B105" s="64" t="s">
        <v>92</v>
      </c>
      <c r="C105" s="2" t="s">
        <v>336</v>
      </c>
      <c r="D105" s="22" t="s">
        <v>9</v>
      </c>
      <c r="E105" s="84">
        <v>1.7</v>
      </c>
      <c r="F105" s="77">
        <v>30.95</v>
      </c>
      <c r="G105" s="28">
        <f t="shared" si="2"/>
        <v>52.62</v>
      </c>
      <c r="H105" s="96"/>
      <c r="I105" s="73"/>
    </row>
    <row r="106" spans="1:9" ht="30" x14ac:dyDescent="0.25">
      <c r="A106" s="43" t="s">
        <v>1712</v>
      </c>
      <c r="B106" s="64" t="s">
        <v>93</v>
      </c>
      <c r="C106" s="2" t="s">
        <v>1715</v>
      </c>
      <c r="D106" s="22" t="s">
        <v>10</v>
      </c>
      <c r="E106" s="244">
        <v>11</v>
      </c>
      <c r="F106" s="77">
        <v>105.47</v>
      </c>
      <c r="G106" s="28">
        <f t="shared" si="2"/>
        <v>1160.17</v>
      </c>
      <c r="H106" s="96"/>
      <c r="I106" s="73"/>
    </row>
    <row r="107" spans="1:9" ht="30.75" thickBot="1" x14ac:dyDescent="0.3">
      <c r="A107" s="43" t="s">
        <v>1712</v>
      </c>
      <c r="B107" s="64" t="s">
        <v>156</v>
      </c>
      <c r="C107" s="2" t="s">
        <v>1714</v>
      </c>
      <c r="D107" s="22" t="s">
        <v>18</v>
      </c>
      <c r="E107" s="84">
        <v>2</v>
      </c>
      <c r="F107" s="77">
        <v>152.55000000000001</v>
      </c>
      <c r="G107" s="28">
        <f t="shared" si="2"/>
        <v>305.10000000000002</v>
      </c>
      <c r="H107" s="96"/>
      <c r="I107" s="73"/>
    </row>
    <row r="108" spans="1:9" ht="30.75" thickBot="1" x14ac:dyDescent="0.3">
      <c r="A108" s="56" t="s">
        <v>1712</v>
      </c>
      <c r="B108" s="88" t="s">
        <v>157</v>
      </c>
      <c r="C108" s="50" t="s">
        <v>1527</v>
      </c>
      <c r="D108" s="51" t="s">
        <v>8</v>
      </c>
      <c r="E108" s="85">
        <v>3.6</v>
      </c>
      <c r="F108" s="139">
        <v>7.22</v>
      </c>
      <c r="G108" s="53">
        <f t="shared" si="2"/>
        <v>25.99</v>
      </c>
      <c r="H108" s="169" t="s">
        <v>59</v>
      </c>
      <c r="I108" s="72">
        <f>ROUND(SUM(G95:G108),2)</f>
        <v>38273.910000000003</v>
      </c>
    </row>
    <row r="109" spans="1:9" ht="30" x14ac:dyDescent="0.25">
      <c r="A109" s="67" t="s">
        <v>1618</v>
      </c>
      <c r="B109" s="64" t="s">
        <v>63</v>
      </c>
      <c r="C109" s="63" t="s">
        <v>321</v>
      </c>
      <c r="D109" s="64" t="s">
        <v>18</v>
      </c>
      <c r="E109" s="65">
        <v>10</v>
      </c>
      <c r="F109" s="76">
        <v>151.41</v>
      </c>
      <c r="G109" s="59">
        <f t="shared" ref="G109:G126" si="3">ROUND((E109*F109),2)</f>
        <v>1514.1</v>
      </c>
      <c r="H109" s="9"/>
      <c r="I109" s="9"/>
    </row>
    <row r="110" spans="1:9" ht="30" x14ac:dyDescent="0.25">
      <c r="A110" s="67" t="s">
        <v>1618</v>
      </c>
      <c r="B110" s="22" t="s">
        <v>180</v>
      </c>
      <c r="C110" s="2" t="s">
        <v>1622</v>
      </c>
      <c r="D110" s="22" t="s">
        <v>18</v>
      </c>
      <c r="E110" s="65">
        <v>1</v>
      </c>
      <c r="F110" s="76">
        <v>354.32</v>
      </c>
      <c r="G110" s="59">
        <f t="shared" si="3"/>
        <v>354.32</v>
      </c>
      <c r="H110" s="9"/>
      <c r="I110" s="9"/>
    </row>
    <row r="111" spans="1:9" ht="30" x14ac:dyDescent="0.25">
      <c r="A111" s="67" t="s">
        <v>1618</v>
      </c>
      <c r="B111" s="64" t="s">
        <v>181</v>
      </c>
      <c r="C111" s="2" t="s">
        <v>1716</v>
      </c>
      <c r="D111" s="22" t="s">
        <v>18</v>
      </c>
      <c r="E111" s="65">
        <v>5</v>
      </c>
      <c r="F111" s="76">
        <v>724.61</v>
      </c>
      <c r="G111" s="59">
        <f t="shared" si="3"/>
        <v>3623.05</v>
      </c>
      <c r="H111" s="9"/>
      <c r="I111" s="9"/>
    </row>
    <row r="112" spans="1:9" ht="30" x14ac:dyDescent="0.25">
      <c r="A112" s="67" t="s">
        <v>1618</v>
      </c>
      <c r="B112" s="64" t="s">
        <v>182</v>
      </c>
      <c r="C112" s="2" t="s">
        <v>322</v>
      </c>
      <c r="D112" s="22" t="s">
        <v>18</v>
      </c>
      <c r="E112" s="65">
        <v>20</v>
      </c>
      <c r="F112" s="76">
        <v>68.91</v>
      </c>
      <c r="G112" s="59">
        <f t="shared" si="3"/>
        <v>1378.2</v>
      </c>
      <c r="H112" s="9"/>
      <c r="I112" s="9"/>
    </row>
    <row r="113" spans="1:9" ht="30" x14ac:dyDescent="0.25">
      <c r="A113" s="43" t="s">
        <v>1618</v>
      </c>
      <c r="B113" s="64" t="s">
        <v>183</v>
      </c>
      <c r="C113" s="2" t="s">
        <v>354</v>
      </c>
      <c r="D113" s="22" t="s">
        <v>18</v>
      </c>
      <c r="E113" s="19">
        <v>6</v>
      </c>
      <c r="F113" s="77">
        <v>1136.4000000000001</v>
      </c>
      <c r="G113" s="28">
        <f t="shared" si="3"/>
        <v>6818.4</v>
      </c>
      <c r="H113" s="9"/>
      <c r="I113" s="9"/>
    </row>
    <row r="114" spans="1:9" ht="30" x14ac:dyDescent="0.25">
      <c r="A114" s="43" t="s">
        <v>1618</v>
      </c>
      <c r="B114" s="64" t="s">
        <v>207</v>
      </c>
      <c r="C114" s="63" t="s">
        <v>1433</v>
      </c>
      <c r="D114" s="64" t="s">
        <v>18</v>
      </c>
      <c r="E114" s="19">
        <v>3</v>
      </c>
      <c r="F114" s="77">
        <v>79.52</v>
      </c>
      <c r="G114" s="28">
        <f t="shared" si="3"/>
        <v>238.56</v>
      </c>
      <c r="H114" s="9"/>
      <c r="I114" s="9"/>
    </row>
    <row r="115" spans="1:9" ht="30.75" thickBot="1" x14ac:dyDescent="0.3">
      <c r="A115" s="56" t="s">
        <v>1618</v>
      </c>
      <c r="B115" s="88" t="s">
        <v>208</v>
      </c>
      <c r="C115" s="50" t="s">
        <v>347</v>
      </c>
      <c r="D115" s="51" t="s">
        <v>18</v>
      </c>
      <c r="E115" s="52">
        <v>2</v>
      </c>
      <c r="F115" s="139">
        <v>82.09</v>
      </c>
      <c r="G115" s="53">
        <f t="shared" si="3"/>
        <v>164.18</v>
      </c>
      <c r="H115" s="9"/>
      <c r="I115" s="9"/>
    </row>
    <row r="116" spans="1:9" ht="45" x14ac:dyDescent="0.25">
      <c r="A116" s="101" t="s">
        <v>1619</v>
      </c>
      <c r="B116" s="25" t="s">
        <v>183</v>
      </c>
      <c r="C116" s="63" t="s">
        <v>691</v>
      </c>
      <c r="D116" s="64" t="s">
        <v>10</v>
      </c>
      <c r="E116" s="65">
        <v>68</v>
      </c>
      <c r="F116" s="76">
        <v>41.1</v>
      </c>
      <c r="G116" s="59">
        <f t="shared" si="3"/>
        <v>2794.8</v>
      </c>
      <c r="H116" s="9"/>
      <c r="I116" s="9"/>
    </row>
    <row r="117" spans="1:9" ht="45" x14ac:dyDescent="0.25">
      <c r="A117" s="101" t="s">
        <v>1619</v>
      </c>
      <c r="B117" s="64" t="s">
        <v>207</v>
      </c>
      <c r="C117" s="63" t="s">
        <v>327</v>
      </c>
      <c r="D117" s="64" t="s">
        <v>10</v>
      </c>
      <c r="E117" s="65">
        <v>376</v>
      </c>
      <c r="F117" s="76">
        <v>37.49</v>
      </c>
      <c r="G117" s="59">
        <f t="shared" si="3"/>
        <v>14096.24</v>
      </c>
      <c r="H117" s="9"/>
      <c r="I117" s="9"/>
    </row>
    <row r="118" spans="1:9" ht="45" x14ac:dyDescent="0.25">
      <c r="A118" s="101" t="s">
        <v>1619</v>
      </c>
      <c r="B118" s="64" t="s">
        <v>208</v>
      </c>
      <c r="C118" s="63" t="s">
        <v>371</v>
      </c>
      <c r="D118" s="64" t="s">
        <v>10</v>
      </c>
      <c r="E118" s="65">
        <v>32</v>
      </c>
      <c r="F118" s="76">
        <v>55</v>
      </c>
      <c r="G118" s="59">
        <f t="shared" si="3"/>
        <v>1760</v>
      </c>
      <c r="H118" s="9"/>
      <c r="I118" s="9"/>
    </row>
    <row r="119" spans="1:9" ht="45" x14ac:dyDescent="0.25">
      <c r="A119" s="101" t="s">
        <v>1619</v>
      </c>
      <c r="B119" s="64" t="s">
        <v>209</v>
      </c>
      <c r="C119" s="63" t="s">
        <v>1542</v>
      </c>
      <c r="D119" s="64" t="s">
        <v>10</v>
      </c>
      <c r="E119" s="65">
        <v>62.7</v>
      </c>
      <c r="F119" s="76">
        <v>51.5</v>
      </c>
      <c r="G119" s="59">
        <f t="shared" si="3"/>
        <v>3229.05</v>
      </c>
      <c r="H119" s="9"/>
      <c r="I119" s="9"/>
    </row>
    <row r="120" spans="1:9" ht="45" x14ac:dyDescent="0.25">
      <c r="A120" s="101" t="s">
        <v>1619</v>
      </c>
      <c r="B120" s="64" t="s">
        <v>211</v>
      </c>
      <c r="C120" s="63" t="s">
        <v>1717</v>
      </c>
      <c r="D120" s="64" t="s">
        <v>10</v>
      </c>
      <c r="E120" s="65">
        <v>44</v>
      </c>
      <c r="F120" s="76">
        <v>55</v>
      </c>
      <c r="G120" s="59">
        <f t="shared" si="3"/>
        <v>2420</v>
      </c>
      <c r="H120" s="9"/>
      <c r="I120" s="9"/>
    </row>
    <row r="121" spans="1:9" ht="45" x14ac:dyDescent="0.25">
      <c r="A121" s="101" t="s">
        <v>1619</v>
      </c>
      <c r="B121" s="64" t="s">
        <v>212</v>
      </c>
      <c r="C121" s="63" t="s">
        <v>1443</v>
      </c>
      <c r="D121" s="64" t="s">
        <v>18</v>
      </c>
      <c r="E121" s="65">
        <v>3</v>
      </c>
      <c r="F121" s="76">
        <v>414.68</v>
      </c>
      <c r="G121" s="59">
        <f t="shared" si="3"/>
        <v>1244.04</v>
      </c>
      <c r="H121" s="9"/>
      <c r="I121" s="9"/>
    </row>
    <row r="122" spans="1:9" ht="45" x14ac:dyDescent="0.25">
      <c r="A122" s="101" t="s">
        <v>1619</v>
      </c>
      <c r="B122" s="64" t="s">
        <v>213</v>
      </c>
      <c r="C122" s="63" t="s">
        <v>1718</v>
      </c>
      <c r="D122" s="64" t="s">
        <v>18</v>
      </c>
      <c r="E122" s="65">
        <v>2</v>
      </c>
      <c r="F122" s="76">
        <v>439.09</v>
      </c>
      <c r="G122" s="59">
        <f t="shared" si="3"/>
        <v>878.18</v>
      </c>
      <c r="H122" s="9"/>
      <c r="I122" s="9"/>
    </row>
    <row r="123" spans="1:9" ht="45" x14ac:dyDescent="0.25">
      <c r="A123" s="170" t="s">
        <v>1619</v>
      </c>
      <c r="B123" s="64" t="s">
        <v>214</v>
      </c>
      <c r="C123" s="63" t="s">
        <v>693</v>
      </c>
      <c r="D123" s="64" t="s">
        <v>18</v>
      </c>
      <c r="E123" s="65">
        <v>2</v>
      </c>
      <c r="F123" s="76">
        <v>439.09</v>
      </c>
      <c r="G123" s="59">
        <f t="shared" si="3"/>
        <v>878.18</v>
      </c>
      <c r="H123" s="9"/>
      <c r="I123" s="9"/>
    </row>
    <row r="124" spans="1:9" ht="45.75" thickBot="1" x14ac:dyDescent="0.3">
      <c r="A124" s="98" t="s">
        <v>1619</v>
      </c>
      <c r="B124" s="88" t="s">
        <v>230</v>
      </c>
      <c r="C124" s="63" t="s">
        <v>1719</v>
      </c>
      <c r="D124" s="64" t="s">
        <v>18</v>
      </c>
      <c r="E124" s="65">
        <v>1</v>
      </c>
      <c r="F124" s="76">
        <v>726.36</v>
      </c>
      <c r="G124" s="59">
        <f t="shared" si="3"/>
        <v>726.36</v>
      </c>
      <c r="H124" s="9"/>
      <c r="I124" s="9"/>
    </row>
    <row r="125" spans="1:9" ht="30.75" thickBot="1" x14ac:dyDescent="0.3">
      <c r="A125" s="125" t="s">
        <v>1620</v>
      </c>
      <c r="B125" s="61" t="s">
        <v>209</v>
      </c>
      <c r="C125" s="173" t="s">
        <v>331</v>
      </c>
      <c r="D125" s="61" t="s">
        <v>18</v>
      </c>
      <c r="E125" s="174">
        <v>27</v>
      </c>
      <c r="F125" s="145">
        <v>24.21</v>
      </c>
      <c r="G125" s="35">
        <f t="shared" si="3"/>
        <v>653.66999999999996</v>
      </c>
      <c r="H125" s="9"/>
      <c r="I125" s="9"/>
    </row>
    <row r="126" spans="1:9" ht="30.75" thickBot="1" x14ac:dyDescent="0.3">
      <c r="A126" s="98" t="s">
        <v>1621</v>
      </c>
      <c r="B126" s="51" t="s">
        <v>211</v>
      </c>
      <c r="C126" s="86" t="s">
        <v>333</v>
      </c>
      <c r="D126" s="51" t="s">
        <v>8</v>
      </c>
      <c r="E126" s="92">
        <v>353</v>
      </c>
      <c r="F126" s="89">
        <v>17</v>
      </c>
      <c r="G126" s="90">
        <f t="shared" si="3"/>
        <v>6001</v>
      </c>
      <c r="H126" s="36" t="s">
        <v>43</v>
      </c>
      <c r="I126" s="70">
        <f>ROUND(SUM(G109:G126),2)</f>
        <v>48772.33</v>
      </c>
    </row>
    <row r="127" spans="1:9" ht="43.5" thickBot="1" x14ac:dyDescent="0.3">
      <c r="A127" s="6"/>
      <c r="B127" s="4"/>
      <c r="C127" s="6"/>
      <c r="D127" s="4"/>
      <c r="E127" s="4"/>
      <c r="F127" s="54" t="s">
        <v>1267</v>
      </c>
      <c r="G127" s="55">
        <f>SUM(G5:G126)</f>
        <v>932205.7900000005</v>
      </c>
      <c r="H127" s="34"/>
      <c r="I127" s="73"/>
    </row>
    <row r="128" spans="1:9" x14ac:dyDescent="0.25">
      <c r="A128" s="245"/>
      <c r="B128" s="129"/>
      <c r="C128" s="246"/>
      <c r="D128" s="129"/>
      <c r="F128" s="247"/>
    </row>
    <row r="129" spans="1:6" x14ac:dyDescent="0.25">
      <c r="A129" s="245"/>
      <c r="B129" s="129"/>
      <c r="C129" s="246"/>
      <c r="D129" s="129"/>
      <c r="F129" s="247"/>
    </row>
    <row r="130" spans="1:6" x14ac:dyDescent="0.25">
      <c r="A130" s="245"/>
      <c r="B130" s="129"/>
      <c r="C130" s="246"/>
      <c r="D130" s="129"/>
      <c r="F130" s="247"/>
    </row>
  </sheetData>
  <sheetProtection algorithmName="SHA-512" hashValue="6pwGZycR4gXyWuYOu51g3hcSyhihCZLrQIY7dOG/VQjxcs+w/BKqBfjgnzbB5P1oMsNy83BYoOD4lDa78EzkfQ==" saltValue="RYajt7/9LjypyvyplINFRw==" spinCount="100000" sheet="1" objects="1" scenarios="1"/>
  <mergeCells count="3">
    <mergeCell ref="A1:G1"/>
    <mergeCell ref="A3:G3"/>
    <mergeCell ref="H40:H75"/>
  </mergeCells>
  <phoneticPr fontId="10" type="noConversion"/>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B13C7-2990-403A-A894-34483FA18F4B}">
  <dimension ref="A1:J98"/>
  <sheetViews>
    <sheetView topLeftCell="A85" zoomScale="70" zoomScaleNormal="70" workbookViewId="0">
      <selection activeCell="I104" sqref="I104"/>
    </sheetView>
  </sheetViews>
  <sheetFormatPr defaultColWidth="9.140625" defaultRowHeight="15" x14ac:dyDescent="0.25"/>
  <cols>
    <col min="1" max="1" width="39.7109375" style="23" customWidth="1"/>
    <col min="2" max="2" width="10.5703125" style="10" customWidth="1"/>
    <col min="3" max="3" width="71.7109375" style="11" customWidth="1"/>
    <col min="4" max="4" width="9.140625" style="10"/>
    <col min="5" max="5" width="16.28515625" style="129" customWidth="1"/>
    <col min="6" max="6" width="20.7109375" style="14" customWidth="1"/>
    <col min="7" max="7" width="14.7109375" style="129" customWidth="1"/>
    <col min="8" max="8" width="21.5703125" style="129" customWidth="1"/>
    <col min="9" max="9" width="20.7109375" style="129" customWidth="1"/>
    <col min="10" max="16384" width="9.140625" style="10"/>
  </cols>
  <sheetData>
    <row r="1" spans="1:9" ht="39.950000000000003" customHeight="1" x14ac:dyDescent="0.25">
      <c r="A1" s="427" t="s">
        <v>3728</v>
      </c>
      <c r="B1" s="427"/>
      <c r="C1" s="427"/>
      <c r="D1" s="427"/>
      <c r="E1" s="427"/>
      <c r="F1" s="427"/>
      <c r="G1" s="427"/>
    </row>
    <row r="2" spans="1:9" ht="21.75" customHeight="1" thickBot="1" x14ac:dyDescent="0.3">
      <c r="A2" s="1"/>
      <c r="B2" s="1"/>
      <c r="C2" s="1"/>
      <c r="D2" s="1"/>
      <c r="E2" s="233"/>
      <c r="F2" s="1"/>
      <c r="G2" s="127"/>
    </row>
    <row r="3" spans="1:9" x14ac:dyDescent="0.25">
      <c r="A3" s="428" t="s">
        <v>1079</v>
      </c>
      <c r="B3" s="429"/>
      <c r="C3" s="429"/>
      <c r="D3" s="429"/>
      <c r="E3" s="429"/>
      <c r="F3" s="429"/>
      <c r="G3" s="430"/>
    </row>
    <row r="4" spans="1:9" ht="54" customHeight="1" thickBot="1" x14ac:dyDescent="0.3">
      <c r="A4" s="29" t="s">
        <v>38</v>
      </c>
      <c r="B4" s="44" t="s">
        <v>0</v>
      </c>
      <c r="C4" s="30" t="s">
        <v>1</v>
      </c>
      <c r="D4" s="30" t="s">
        <v>2</v>
      </c>
      <c r="E4" s="234" t="s">
        <v>3</v>
      </c>
      <c r="F4" s="32" t="s">
        <v>4</v>
      </c>
      <c r="G4" s="69" t="s">
        <v>5</v>
      </c>
      <c r="H4" s="340"/>
      <c r="I4" s="340"/>
    </row>
    <row r="5" spans="1:9" ht="33" customHeight="1" thickBot="1" x14ac:dyDescent="0.3">
      <c r="A5" s="56" t="s">
        <v>6</v>
      </c>
      <c r="B5" s="57" t="s">
        <v>12</v>
      </c>
      <c r="C5" s="50" t="s">
        <v>756</v>
      </c>
      <c r="D5" s="51" t="s">
        <v>128</v>
      </c>
      <c r="E5" s="52">
        <v>2.2829999999999999</v>
      </c>
      <c r="F5" s="66">
        <v>790.22</v>
      </c>
      <c r="G5" s="53">
        <f t="shared" ref="G5:G67" si="0">ROUND((E5*F5),2)</f>
        <v>1804.07</v>
      </c>
      <c r="H5" s="331" t="s">
        <v>39</v>
      </c>
      <c r="I5" s="332">
        <f>ROUND(SUM(G5:G5),2)</f>
        <v>1804.07</v>
      </c>
    </row>
    <row r="6" spans="1:9" s="333" customFormat="1" ht="32.25" customHeight="1" x14ac:dyDescent="0.25">
      <c r="A6" s="42" t="s">
        <v>45</v>
      </c>
      <c r="B6" s="179" t="s">
        <v>19</v>
      </c>
      <c r="C6" s="180" t="s">
        <v>359</v>
      </c>
      <c r="D6" s="181" t="s">
        <v>9</v>
      </c>
      <c r="E6" s="182">
        <v>24030</v>
      </c>
      <c r="F6" s="218">
        <v>0.7</v>
      </c>
      <c r="G6" s="27">
        <f t="shared" si="0"/>
        <v>16821</v>
      </c>
    </row>
    <row r="7" spans="1:9" s="333" customFormat="1" ht="30" x14ac:dyDescent="0.25">
      <c r="A7" s="43" t="s">
        <v>45</v>
      </c>
      <c r="B7" s="91" t="s">
        <v>20</v>
      </c>
      <c r="C7" s="103" t="s">
        <v>358</v>
      </c>
      <c r="D7" s="48" t="s">
        <v>9</v>
      </c>
      <c r="E7" s="84">
        <v>2961</v>
      </c>
      <c r="F7" s="149">
        <v>0.94</v>
      </c>
      <c r="G7" s="28">
        <f t="shared" si="0"/>
        <v>2783.34</v>
      </c>
    </row>
    <row r="8" spans="1:9" s="333" customFormat="1" ht="33" customHeight="1" x14ac:dyDescent="0.25">
      <c r="A8" s="43" t="s">
        <v>45</v>
      </c>
      <c r="B8" s="91" t="s">
        <v>21</v>
      </c>
      <c r="C8" s="103" t="s">
        <v>356</v>
      </c>
      <c r="D8" s="48" t="s">
        <v>9</v>
      </c>
      <c r="E8" s="84">
        <v>21069</v>
      </c>
      <c r="F8" s="149">
        <v>2.5</v>
      </c>
      <c r="G8" s="28">
        <f t="shared" si="0"/>
        <v>52672.5</v>
      </c>
    </row>
    <row r="9" spans="1:9" s="333" customFormat="1" ht="33" customHeight="1" x14ac:dyDescent="0.25">
      <c r="A9" s="43" t="s">
        <v>45</v>
      </c>
      <c r="B9" s="91" t="s">
        <v>22</v>
      </c>
      <c r="C9" s="103" t="s">
        <v>275</v>
      </c>
      <c r="D9" s="48" t="s">
        <v>9</v>
      </c>
      <c r="E9" s="84">
        <v>3368</v>
      </c>
      <c r="F9" s="149">
        <v>5.51</v>
      </c>
      <c r="G9" s="28">
        <f t="shared" si="0"/>
        <v>18557.68</v>
      </c>
    </row>
    <row r="10" spans="1:9" s="333" customFormat="1" ht="33" customHeight="1" x14ac:dyDescent="0.25">
      <c r="A10" s="43" t="s">
        <v>45</v>
      </c>
      <c r="B10" s="91" t="s">
        <v>23</v>
      </c>
      <c r="C10" s="103" t="s">
        <v>1374</v>
      </c>
      <c r="D10" s="48" t="s">
        <v>9</v>
      </c>
      <c r="E10" s="84">
        <v>5895</v>
      </c>
      <c r="F10" s="149">
        <v>0.94</v>
      </c>
      <c r="G10" s="28">
        <f t="shared" si="0"/>
        <v>5541.3</v>
      </c>
    </row>
    <row r="11" spans="1:9" s="333" customFormat="1" ht="45" x14ac:dyDescent="0.25">
      <c r="A11" s="43" t="s">
        <v>45</v>
      </c>
      <c r="B11" s="91" t="s">
        <v>24</v>
      </c>
      <c r="C11" s="103" t="s">
        <v>276</v>
      </c>
      <c r="D11" s="48" t="s">
        <v>9</v>
      </c>
      <c r="E11" s="84">
        <v>5895</v>
      </c>
      <c r="F11" s="149">
        <v>4.4000000000000004</v>
      </c>
      <c r="G11" s="28">
        <f t="shared" si="0"/>
        <v>25938</v>
      </c>
    </row>
    <row r="12" spans="1:9" s="333" customFormat="1" ht="45" x14ac:dyDescent="0.25">
      <c r="A12" s="43" t="s">
        <v>45</v>
      </c>
      <c r="B12" s="91" t="s">
        <v>25</v>
      </c>
      <c r="C12" s="103" t="s">
        <v>273</v>
      </c>
      <c r="D12" s="48" t="s">
        <v>9</v>
      </c>
      <c r="E12" s="84">
        <v>10902</v>
      </c>
      <c r="F12" s="149">
        <v>15.46</v>
      </c>
      <c r="G12" s="28">
        <f t="shared" si="0"/>
        <v>168544.92</v>
      </c>
    </row>
    <row r="13" spans="1:9" s="333" customFormat="1" ht="32.25" customHeight="1" x14ac:dyDescent="0.25">
      <c r="A13" s="43" t="s">
        <v>45</v>
      </c>
      <c r="B13" s="91" t="s">
        <v>26</v>
      </c>
      <c r="C13" s="103" t="s">
        <v>264</v>
      </c>
      <c r="D13" s="48" t="s">
        <v>9</v>
      </c>
      <c r="E13" s="84">
        <v>261</v>
      </c>
      <c r="F13" s="149">
        <v>13.16</v>
      </c>
      <c r="G13" s="28">
        <f t="shared" si="0"/>
        <v>3434.76</v>
      </c>
    </row>
    <row r="14" spans="1:9" s="333" customFormat="1" ht="32.25" customHeight="1" x14ac:dyDescent="0.25">
      <c r="A14" s="43" t="s">
        <v>45</v>
      </c>
      <c r="B14" s="91" t="s">
        <v>27</v>
      </c>
      <c r="C14" s="103" t="s">
        <v>265</v>
      </c>
      <c r="D14" s="48" t="s">
        <v>8</v>
      </c>
      <c r="E14" s="84">
        <v>28233</v>
      </c>
      <c r="F14" s="149">
        <v>0.1</v>
      </c>
      <c r="G14" s="28">
        <f t="shared" si="0"/>
        <v>2823.3</v>
      </c>
    </row>
    <row r="15" spans="1:9" s="333" customFormat="1" ht="32.25" customHeight="1" x14ac:dyDescent="0.25">
      <c r="A15" s="43" t="s">
        <v>45</v>
      </c>
      <c r="B15" s="91" t="s">
        <v>68</v>
      </c>
      <c r="C15" s="103" t="s">
        <v>1486</v>
      </c>
      <c r="D15" s="48" t="s">
        <v>9</v>
      </c>
      <c r="E15" s="84">
        <v>8471</v>
      </c>
      <c r="F15" s="149">
        <v>1.28</v>
      </c>
      <c r="G15" s="28">
        <f t="shared" si="0"/>
        <v>10842.88</v>
      </c>
    </row>
    <row r="16" spans="1:9" s="333" customFormat="1" ht="32.25" customHeight="1" x14ac:dyDescent="0.25">
      <c r="A16" s="43" t="s">
        <v>45</v>
      </c>
      <c r="B16" s="108" t="s">
        <v>69</v>
      </c>
      <c r="C16" s="103" t="s">
        <v>267</v>
      </c>
      <c r="D16" s="48" t="s">
        <v>8</v>
      </c>
      <c r="E16" s="84">
        <v>17507</v>
      </c>
      <c r="F16" s="149">
        <v>0.2</v>
      </c>
      <c r="G16" s="28">
        <f t="shared" si="0"/>
        <v>3501.4</v>
      </c>
    </row>
    <row r="17" spans="1:9" s="333" customFormat="1" ht="32.25" customHeight="1" x14ac:dyDescent="0.25">
      <c r="A17" s="43" t="s">
        <v>45</v>
      </c>
      <c r="B17" s="108" t="s">
        <v>70</v>
      </c>
      <c r="C17" s="103" t="s">
        <v>477</v>
      </c>
      <c r="D17" s="48" t="s">
        <v>8</v>
      </c>
      <c r="E17" s="84">
        <v>3843</v>
      </c>
      <c r="F17" s="149">
        <v>0.24</v>
      </c>
      <c r="G17" s="28">
        <f t="shared" si="0"/>
        <v>922.32</v>
      </c>
    </row>
    <row r="18" spans="1:9" s="333" customFormat="1" ht="32.25" customHeight="1" x14ac:dyDescent="0.25">
      <c r="A18" s="43" t="s">
        <v>45</v>
      </c>
      <c r="B18" s="108" t="s">
        <v>127</v>
      </c>
      <c r="C18" s="103" t="s">
        <v>278</v>
      </c>
      <c r="D18" s="48" t="s">
        <v>8</v>
      </c>
      <c r="E18" s="84">
        <v>4566</v>
      </c>
      <c r="F18" s="149">
        <v>0.1</v>
      </c>
      <c r="G18" s="28">
        <f t="shared" si="0"/>
        <v>456.6</v>
      </c>
    </row>
    <row r="19" spans="1:9" s="333" customFormat="1" ht="32.25" customHeight="1" x14ac:dyDescent="0.25">
      <c r="A19" s="43" t="s">
        <v>45</v>
      </c>
      <c r="B19" s="108" t="s">
        <v>165</v>
      </c>
      <c r="C19" s="103" t="s">
        <v>268</v>
      </c>
      <c r="D19" s="48" t="s">
        <v>8</v>
      </c>
      <c r="E19" s="84">
        <v>1198</v>
      </c>
      <c r="F19" s="149">
        <v>0.21</v>
      </c>
      <c r="G19" s="28">
        <f t="shared" si="0"/>
        <v>251.58</v>
      </c>
    </row>
    <row r="20" spans="1:9" s="333" customFormat="1" ht="32.25" customHeight="1" x14ac:dyDescent="0.25">
      <c r="A20" s="43" t="s">
        <v>45</v>
      </c>
      <c r="B20" s="108" t="s">
        <v>166</v>
      </c>
      <c r="C20" s="103" t="s">
        <v>269</v>
      </c>
      <c r="D20" s="48" t="s">
        <v>8</v>
      </c>
      <c r="E20" s="84">
        <v>2711</v>
      </c>
      <c r="F20" s="149">
        <v>0.24</v>
      </c>
      <c r="G20" s="28">
        <f t="shared" si="0"/>
        <v>650.64</v>
      </c>
    </row>
    <row r="21" spans="1:9" s="333" customFormat="1" ht="45" x14ac:dyDescent="0.25">
      <c r="A21" s="43" t="s">
        <v>45</v>
      </c>
      <c r="B21" s="108" t="s">
        <v>167</v>
      </c>
      <c r="C21" s="103" t="s">
        <v>1487</v>
      </c>
      <c r="D21" s="48" t="s">
        <v>9</v>
      </c>
      <c r="E21" s="84">
        <v>2961</v>
      </c>
      <c r="F21" s="149">
        <v>4.4000000000000004</v>
      </c>
      <c r="G21" s="28">
        <f t="shared" si="0"/>
        <v>13028.4</v>
      </c>
    </row>
    <row r="22" spans="1:9" s="333" customFormat="1" ht="33" customHeight="1" x14ac:dyDescent="0.25">
      <c r="A22" s="43" t="s">
        <v>45</v>
      </c>
      <c r="B22" s="108" t="s">
        <v>168</v>
      </c>
      <c r="C22" s="103" t="s">
        <v>340</v>
      </c>
      <c r="D22" s="48" t="s">
        <v>8</v>
      </c>
      <c r="E22" s="84">
        <v>26897</v>
      </c>
      <c r="F22" s="149">
        <v>1.49</v>
      </c>
      <c r="G22" s="28">
        <f t="shared" si="0"/>
        <v>40076.53</v>
      </c>
    </row>
    <row r="23" spans="1:9" s="333" customFormat="1" ht="33" customHeight="1" x14ac:dyDescent="0.25">
      <c r="A23" s="43" t="s">
        <v>45</v>
      </c>
      <c r="B23" s="108" t="s">
        <v>169</v>
      </c>
      <c r="C23" s="103" t="s">
        <v>709</v>
      </c>
      <c r="D23" s="48" t="s">
        <v>8</v>
      </c>
      <c r="E23" s="84">
        <v>2711</v>
      </c>
      <c r="F23" s="149">
        <v>1.44</v>
      </c>
      <c r="G23" s="28">
        <f t="shared" si="0"/>
        <v>3903.84</v>
      </c>
    </row>
    <row r="24" spans="1:9" s="333" customFormat="1" x14ac:dyDescent="0.25">
      <c r="A24" s="43" t="s">
        <v>45</v>
      </c>
      <c r="B24" s="108" t="s">
        <v>170</v>
      </c>
      <c r="C24" s="103" t="s">
        <v>271</v>
      </c>
      <c r="D24" s="48" t="s">
        <v>8</v>
      </c>
      <c r="E24" s="84">
        <v>198</v>
      </c>
      <c r="F24" s="149">
        <v>7.91</v>
      </c>
      <c r="G24" s="28">
        <f t="shared" si="0"/>
        <v>1566.18</v>
      </c>
    </row>
    <row r="25" spans="1:9" s="333" customFormat="1" ht="33" customHeight="1" x14ac:dyDescent="0.25">
      <c r="A25" s="43" t="s">
        <v>45</v>
      </c>
      <c r="B25" s="108" t="s">
        <v>171</v>
      </c>
      <c r="C25" s="103" t="s">
        <v>272</v>
      </c>
      <c r="D25" s="48" t="s">
        <v>8</v>
      </c>
      <c r="E25" s="84">
        <v>18</v>
      </c>
      <c r="F25" s="149">
        <v>7.81</v>
      </c>
      <c r="G25" s="28">
        <f t="shared" si="0"/>
        <v>140.58000000000001</v>
      </c>
    </row>
    <row r="26" spans="1:9" s="333" customFormat="1" ht="33" customHeight="1" thickBot="1" x14ac:dyDescent="0.3">
      <c r="A26" s="43" t="s">
        <v>45</v>
      </c>
      <c r="B26" s="108" t="s">
        <v>172</v>
      </c>
      <c r="C26" s="103" t="s">
        <v>362</v>
      </c>
      <c r="D26" s="48" t="s">
        <v>8</v>
      </c>
      <c r="E26" s="84">
        <v>3160</v>
      </c>
      <c r="F26" s="149">
        <v>4.49</v>
      </c>
      <c r="G26" s="28">
        <f t="shared" si="0"/>
        <v>14188.4</v>
      </c>
    </row>
    <row r="27" spans="1:9" s="333" customFormat="1" ht="33" customHeight="1" thickBot="1" x14ac:dyDescent="0.3">
      <c r="A27" s="56" t="s">
        <v>45</v>
      </c>
      <c r="B27" s="74" t="s">
        <v>173</v>
      </c>
      <c r="C27" s="104" t="s">
        <v>1485</v>
      </c>
      <c r="D27" s="51" t="s">
        <v>18</v>
      </c>
      <c r="E27" s="85">
        <v>3</v>
      </c>
      <c r="F27" s="150">
        <v>235.75</v>
      </c>
      <c r="G27" s="53">
        <f t="shared" si="0"/>
        <v>707.25</v>
      </c>
      <c r="H27" s="331" t="s">
        <v>40</v>
      </c>
      <c r="I27" s="332">
        <f>ROUND(SUM(G6:G27),2)</f>
        <v>387353.4</v>
      </c>
    </row>
    <row r="28" spans="1:9" s="333" customFormat="1" ht="30" x14ac:dyDescent="0.25">
      <c r="A28" s="67" t="s">
        <v>1503</v>
      </c>
      <c r="B28" s="64" t="s">
        <v>34</v>
      </c>
      <c r="C28" s="213" t="s">
        <v>1590</v>
      </c>
      <c r="D28" s="64" t="s">
        <v>10</v>
      </c>
      <c r="E28" s="65">
        <v>36.5</v>
      </c>
      <c r="F28" s="76">
        <v>261.45</v>
      </c>
      <c r="G28" s="59">
        <f t="shared" si="0"/>
        <v>9542.93</v>
      </c>
      <c r="H28" s="341"/>
      <c r="I28" s="342"/>
    </row>
    <row r="29" spans="1:9" s="333" customFormat="1" ht="45" x14ac:dyDescent="0.25">
      <c r="A29" s="43" t="s">
        <v>1503</v>
      </c>
      <c r="B29" s="22" t="s">
        <v>35</v>
      </c>
      <c r="C29" s="2" t="s">
        <v>353</v>
      </c>
      <c r="D29" s="22" t="s">
        <v>9</v>
      </c>
      <c r="E29" s="65">
        <v>172.1</v>
      </c>
      <c r="F29" s="76">
        <v>2.35</v>
      </c>
      <c r="G29" s="28">
        <f t="shared" si="0"/>
        <v>404.44</v>
      </c>
      <c r="H29" s="341"/>
      <c r="I29" s="342"/>
    </row>
    <row r="30" spans="1:9" s="333" customFormat="1" ht="33" customHeight="1" x14ac:dyDescent="0.25">
      <c r="A30" s="43" t="s">
        <v>1503</v>
      </c>
      <c r="B30" s="22" t="s">
        <v>36</v>
      </c>
      <c r="C30" s="2" t="s">
        <v>289</v>
      </c>
      <c r="D30" s="22" t="s">
        <v>8</v>
      </c>
      <c r="E30" s="65">
        <v>63.8</v>
      </c>
      <c r="F30" s="76">
        <v>0.54</v>
      </c>
      <c r="G30" s="28">
        <f t="shared" si="0"/>
        <v>34.450000000000003</v>
      </c>
      <c r="H30" s="341"/>
      <c r="I30" s="342"/>
    </row>
    <row r="31" spans="1:9" s="333" customFormat="1" ht="33" customHeight="1" x14ac:dyDescent="0.25">
      <c r="A31" s="43" t="s">
        <v>1503</v>
      </c>
      <c r="B31" s="22" t="s">
        <v>37</v>
      </c>
      <c r="C31" s="2" t="s">
        <v>290</v>
      </c>
      <c r="D31" s="22" t="s">
        <v>9</v>
      </c>
      <c r="E31" s="65">
        <v>36.200000000000003</v>
      </c>
      <c r="F31" s="76">
        <v>34.880000000000003</v>
      </c>
      <c r="G31" s="28">
        <f t="shared" si="0"/>
        <v>1262.6600000000001</v>
      </c>
      <c r="H31" s="341"/>
      <c r="I31" s="342"/>
    </row>
    <row r="32" spans="1:9" s="333" customFormat="1" ht="33" customHeight="1" x14ac:dyDescent="0.25">
      <c r="A32" s="43" t="s">
        <v>1503</v>
      </c>
      <c r="B32" s="22" t="s">
        <v>82</v>
      </c>
      <c r="C32" s="2" t="s">
        <v>291</v>
      </c>
      <c r="D32" s="22" t="s">
        <v>8</v>
      </c>
      <c r="E32" s="65">
        <v>372.2</v>
      </c>
      <c r="F32" s="76">
        <v>1.26</v>
      </c>
      <c r="G32" s="28">
        <f t="shared" si="0"/>
        <v>468.97</v>
      </c>
      <c r="H32" s="341"/>
      <c r="I32" s="342"/>
    </row>
    <row r="33" spans="1:9" s="333" customFormat="1" ht="33" customHeight="1" x14ac:dyDescent="0.25">
      <c r="A33" s="43" t="s">
        <v>1503</v>
      </c>
      <c r="B33" s="22" t="s">
        <v>105</v>
      </c>
      <c r="C33" s="2" t="s">
        <v>277</v>
      </c>
      <c r="D33" s="22" t="s">
        <v>8</v>
      </c>
      <c r="E33" s="65">
        <v>29.6</v>
      </c>
      <c r="F33" s="76">
        <v>8.6199999999999992</v>
      </c>
      <c r="G33" s="28">
        <f t="shared" si="0"/>
        <v>255.15</v>
      </c>
      <c r="H33" s="341"/>
      <c r="I33" s="342"/>
    </row>
    <row r="34" spans="1:9" s="333" customFormat="1" ht="33" customHeight="1" x14ac:dyDescent="0.25">
      <c r="A34" s="43" t="s">
        <v>1503</v>
      </c>
      <c r="B34" s="22" t="s">
        <v>106</v>
      </c>
      <c r="C34" s="2" t="s">
        <v>1701</v>
      </c>
      <c r="D34" s="22" t="s">
        <v>8</v>
      </c>
      <c r="E34" s="65">
        <v>188.3</v>
      </c>
      <c r="F34" s="76">
        <v>87.46</v>
      </c>
      <c r="G34" s="28">
        <f t="shared" si="0"/>
        <v>16468.72</v>
      </c>
      <c r="H34" s="341"/>
      <c r="I34" s="342"/>
    </row>
    <row r="35" spans="1:9" s="333" customFormat="1" ht="33" customHeight="1" x14ac:dyDescent="0.25">
      <c r="A35" s="43" t="s">
        <v>1503</v>
      </c>
      <c r="B35" s="22" t="s">
        <v>107</v>
      </c>
      <c r="C35" s="2" t="s">
        <v>293</v>
      </c>
      <c r="D35" s="22" t="s">
        <v>9</v>
      </c>
      <c r="E35" s="65">
        <v>3.7</v>
      </c>
      <c r="F35" s="76">
        <v>113.64</v>
      </c>
      <c r="G35" s="28">
        <f t="shared" si="0"/>
        <v>420.47</v>
      </c>
      <c r="H35" s="341"/>
      <c r="I35" s="342"/>
    </row>
    <row r="36" spans="1:9" s="333" customFormat="1" ht="33" customHeight="1" x14ac:dyDescent="0.25">
      <c r="A36" s="43" t="s">
        <v>1503</v>
      </c>
      <c r="B36" s="22" t="s">
        <v>108</v>
      </c>
      <c r="C36" s="2" t="s">
        <v>294</v>
      </c>
      <c r="D36" s="22" t="s">
        <v>18</v>
      </c>
      <c r="E36" s="65">
        <v>5</v>
      </c>
      <c r="F36" s="76">
        <v>448.41</v>
      </c>
      <c r="G36" s="28">
        <f t="shared" si="0"/>
        <v>2242.0500000000002</v>
      </c>
      <c r="H36" s="341"/>
      <c r="I36" s="342"/>
    </row>
    <row r="37" spans="1:9" s="333" customFormat="1" ht="33" customHeight="1" x14ac:dyDescent="0.25">
      <c r="A37" s="43" t="s">
        <v>1503</v>
      </c>
      <c r="B37" s="22" t="s">
        <v>109</v>
      </c>
      <c r="C37" s="2" t="s">
        <v>295</v>
      </c>
      <c r="D37" s="22" t="s">
        <v>8</v>
      </c>
      <c r="E37" s="65">
        <v>10.7</v>
      </c>
      <c r="F37" s="76">
        <v>1.26</v>
      </c>
      <c r="G37" s="28">
        <f t="shared" si="0"/>
        <v>13.48</v>
      </c>
      <c r="H37" s="341"/>
      <c r="I37" s="342"/>
    </row>
    <row r="38" spans="1:9" s="333" customFormat="1" ht="33" customHeight="1" thickBot="1" x14ac:dyDescent="0.3">
      <c r="A38" s="43" t="s">
        <v>1503</v>
      </c>
      <c r="B38" s="22" t="s">
        <v>110</v>
      </c>
      <c r="C38" s="2" t="s">
        <v>296</v>
      </c>
      <c r="D38" s="22" t="s">
        <v>9</v>
      </c>
      <c r="E38" s="65">
        <v>75.7</v>
      </c>
      <c r="F38" s="76">
        <v>25.42</v>
      </c>
      <c r="G38" s="28">
        <f t="shared" si="0"/>
        <v>1924.29</v>
      </c>
      <c r="H38" s="341"/>
      <c r="I38" s="342"/>
    </row>
    <row r="39" spans="1:9" s="333" customFormat="1" ht="45.75" thickBot="1" x14ac:dyDescent="0.3">
      <c r="A39" s="56" t="s">
        <v>1503</v>
      </c>
      <c r="B39" s="51" t="s">
        <v>111</v>
      </c>
      <c r="C39" s="50" t="s">
        <v>352</v>
      </c>
      <c r="D39" s="51" t="s">
        <v>9</v>
      </c>
      <c r="E39" s="52">
        <v>60</v>
      </c>
      <c r="F39" s="139">
        <v>16.87</v>
      </c>
      <c r="G39" s="53">
        <f t="shared" si="0"/>
        <v>1012.2</v>
      </c>
      <c r="H39" s="331" t="s">
        <v>41</v>
      </c>
      <c r="I39" s="332">
        <f>ROUND(SUM(G28:G39),2)</f>
        <v>34049.81</v>
      </c>
    </row>
    <row r="40" spans="1:9" s="333" customFormat="1" ht="33" customHeight="1" x14ac:dyDescent="0.25">
      <c r="A40" s="101" t="s">
        <v>388</v>
      </c>
      <c r="B40" s="188" t="s">
        <v>71</v>
      </c>
      <c r="C40" s="63" t="s">
        <v>1550</v>
      </c>
      <c r="D40" s="64" t="s">
        <v>8</v>
      </c>
      <c r="E40" s="83">
        <v>28233</v>
      </c>
      <c r="F40" s="76">
        <v>0</v>
      </c>
      <c r="G40" s="59">
        <f t="shared" si="0"/>
        <v>0</v>
      </c>
      <c r="H40" s="444" t="s">
        <v>318</v>
      </c>
    </row>
    <row r="41" spans="1:9" s="333" customFormat="1" ht="33" customHeight="1" x14ac:dyDescent="0.25">
      <c r="A41" s="67" t="s">
        <v>388</v>
      </c>
      <c r="B41" s="123" t="s">
        <v>72</v>
      </c>
      <c r="C41" s="2" t="s">
        <v>1634</v>
      </c>
      <c r="D41" s="22" t="s">
        <v>9</v>
      </c>
      <c r="E41" s="84">
        <v>11700</v>
      </c>
      <c r="F41" s="77">
        <v>0</v>
      </c>
      <c r="G41" s="28">
        <f t="shared" si="0"/>
        <v>0</v>
      </c>
      <c r="H41" s="445"/>
    </row>
    <row r="42" spans="1:9" s="333" customFormat="1" ht="33" customHeight="1" x14ac:dyDescent="0.25">
      <c r="A42" s="67" t="s">
        <v>388</v>
      </c>
      <c r="B42" s="123" t="s">
        <v>73</v>
      </c>
      <c r="C42" s="2" t="s">
        <v>1552</v>
      </c>
      <c r="D42" s="22" t="s">
        <v>8</v>
      </c>
      <c r="E42" s="84">
        <v>16654</v>
      </c>
      <c r="F42" s="77">
        <v>0</v>
      </c>
      <c r="G42" s="28">
        <f t="shared" si="0"/>
        <v>0</v>
      </c>
      <c r="H42" s="445"/>
    </row>
    <row r="43" spans="1:9" s="333" customFormat="1" ht="33" customHeight="1" x14ac:dyDescent="0.25">
      <c r="A43" s="67" t="s">
        <v>388</v>
      </c>
      <c r="B43" s="123" t="s">
        <v>74</v>
      </c>
      <c r="C43" s="2" t="s">
        <v>1506</v>
      </c>
      <c r="D43" s="22" t="s">
        <v>9</v>
      </c>
      <c r="E43" s="84">
        <v>1364</v>
      </c>
      <c r="F43" s="77">
        <v>0</v>
      </c>
      <c r="G43" s="28">
        <f t="shared" si="0"/>
        <v>0</v>
      </c>
      <c r="H43" s="445"/>
    </row>
    <row r="44" spans="1:9" s="333" customFormat="1" ht="33" customHeight="1" x14ac:dyDescent="0.25">
      <c r="A44" s="67" t="s">
        <v>388</v>
      </c>
      <c r="B44" s="123" t="s">
        <v>75</v>
      </c>
      <c r="C44" s="2" t="s">
        <v>1636</v>
      </c>
      <c r="D44" s="22" t="s">
        <v>8</v>
      </c>
      <c r="E44" s="84">
        <v>16537</v>
      </c>
      <c r="F44" s="77">
        <v>0</v>
      </c>
      <c r="G44" s="28">
        <f t="shared" si="0"/>
        <v>0</v>
      </c>
      <c r="H44" s="445"/>
    </row>
    <row r="45" spans="1:9" s="333" customFormat="1" ht="33" customHeight="1" x14ac:dyDescent="0.25">
      <c r="A45" s="67" t="s">
        <v>388</v>
      </c>
      <c r="B45" s="123" t="s">
        <v>76</v>
      </c>
      <c r="C45" s="2" t="s">
        <v>313</v>
      </c>
      <c r="D45" s="22" t="s">
        <v>10</v>
      </c>
      <c r="E45" s="84">
        <v>2307.5</v>
      </c>
      <c r="F45" s="77">
        <v>0</v>
      </c>
      <c r="G45" s="28">
        <f t="shared" si="0"/>
        <v>0</v>
      </c>
      <c r="H45" s="445"/>
    </row>
    <row r="46" spans="1:9" s="333" customFormat="1" ht="33" customHeight="1" x14ac:dyDescent="0.25">
      <c r="A46" s="67" t="s">
        <v>388</v>
      </c>
      <c r="B46" s="123" t="s">
        <v>77</v>
      </c>
      <c r="C46" s="2" t="s">
        <v>1509</v>
      </c>
      <c r="D46" s="22" t="s">
        <v>8</v>
      </c>
      <c r="E46" s="84">
        <v>16421</v>
      </c>
      <c r="F46" s="77">
        <v>0</v>
      </c>
      <c r="G46" s="28">
        <f t="shared" si="0"/>
        <v>0</v>
      </c>
      <c r="H46" s="445"/>
    </row>
    <row r="47" spans="1:9" s="333" customFormat="1" ht="33" customHeight="1" x14ac:dyDescent="0.25">
      <c r="A47" s="67" t="s">
        <v>388</v>
      </c>
      <c r="B47" s="123" t="s">
        <v>122</v>
      </c>
      <c r="C47" s="2" t="s">
        <v>1638</v>
      </c>
      <c r="D47" s="22" t="s">
        <v>8</v>
      </c>
      <c r="E47" s="84">
        <v>16375</v>
      </c>
      <c r="F47" s="77">
        <v>0</v>
      </c>
      <c r="G47" s="28">
        <f t="shared" si="0"/>
        <v>0</v>
      </c>
      <c r="H47" s="445"/>
    </row>
    <row r="48" spans="1:9" s="333" customFormat="1" ht="33" customHeight="1" x14ac:dyDescent="0.25">
      <c r="A48" s="67" t="s">
        <v>388</v>
      </c>
      <c r="B48" s="123" t="s">
        <v>123</v>
      </c>
      <c r="C48" s="2" t="s">
        <v>1511</v>
      </c>
      <c r="D48" s="22" t="s">
        <v>10</v>
      </c>
      <c r="E48" s="84">
        <v>2307.5</v>
      </c>
      <c r="F48" s="77">
        <v>0</v>
      </c>
      <c r="G48" s="28">
        <f t="shared" si="0"/>
        <v>0</v>
      </c>
      <c r="H48" s="445"/>
    </row>
    <row r="49" spans="1:9" s="333" customFormat="1" ht="33" customHeight="1" x14ac:dyDescent="0.25">
      <c r="A49" s="67" t="s">
        <v>388</v>
      </c>
      <c r="B49" s="123" t="s">
        <v>124</v>
      </c>
      <c r="C49" s="2" t="s">
        <v>304</v>
      </c>
      <c r="D49" s="22" t="s">
        <v>8</v>
      </c>
      <c r="E49" s="84">
        <v>16335</v>
      </c>
      <c r="F49" s="77">
        <v>0</v>
      </c>
      <c r="G49" s="28">
        <f t="shared" si="0"/>
        <v>0</v>
      </c>
      <c r="H49" s="445"/>
    </row>
    <row r="50" spans="1:9" s="333" customFormat="1" ht="33" customHeight="1" x14ac:dyDescent="0.25">
      <c r="A50" s="67" t="s">
        <v>388</v>
      </c>
      <c r="B50" s="123" t="s">
        <v>125</v>
      </c>
      <c r="C50" s="2" t="s">
        <v>305</v>
      </c>
      <c r="D50" s="22" t="s">
        <v>10</v>
      </c>
      <c r="E50" s="84">
        <v>300</v>
      </c>
      <c r="F50" s="77">
        <v>0</v>
      </c>
      <c r="G50" s="28">
        <f t="shared" si="0"/>
        <v>0</v>
      </c>
      <c r="H50" s="445"/>
    </row>
    <row r="51" spans="1:9" s="333" customFormat="1" ht="33" customHeight="1" thickBot="1" x14ac:dyDescent="0.3">
      <c r="A51" s="56" t="s">
        <v>388</v>
      </c>
      <c r="B51" s="190" t="s">
        <v>126</v>
      </c>
      <c r="C51" s="50" t="s">
        <v>1640</v>
      </c>
      <c r="D51" s="51" t="s">
        <v>8</v>
      </c>
      <c r="E51" s="85">
        <v>5109</v>
      </c>
      <c r="F51" s="139">
        <v>0</v>
      </c>
      <c r="G51" s="53">
        <f t="shared" si="0"/>
        <v>0</v>
      </c>
      <c r="H51" s="445"/>
    </row>
    <row r="52" spans="1:9" s="333" customFormat="1" ht="33" customHeight="1" x14ac:dyDescent="0.25">
      <c r="A52" s="101" t="s">
        <v>1504</v>
      </c>
      <c r="B52" s="188" t="s">
        <v>71</v>
      </c>
      <c r="C52" s="63" t="s">
        <v>1550</v>
      </c>
      <c r="D52" s="64" t="s">
        <v>8</v>
      </c>
      <c r="E52" s="83">
        <v>28233</v>
      </c>
      <c r="F52" s="135">
        <v>4.3899999999999997</v>
      </c>
      <c r="G52" s="59">
        <f t="shared" si="0"/>
        <v>123942.87</v>
      </c>
      <c r="H52" s="445"/>
    </row>
    <row r="53" spans="1:9" s="333" customFormat="1" ht="33" customHeight="1" x14ac:dyDescent="0.25">
      <c r="A53" s="67" t="s">
        <v>1504</v>
      </c>
      <c r="B53" s="123" t="s">
        <v>72</v>
      </c>
      <c r="C53" s="2" t="s">
        <v>1646</v>
      </c>
      <c r="D53" s="22" t="s">
        <v>9</v>
      </c>
      <c r="E53" s="84">
        <v>13455</v>
      </c>
      <c r="F53" s="133">
        <v>25.06</v>
      </c>
      <c r="G53" s="28">
        <f t="shared" si="0"/>
        <v>337182.3</v>
      </c>
      <c r="H53" s="445"/>
    </row>
    <row r="54" spans="1:9" s="333" customFormat="1" ht="33" customHeight="1" x14ac:dyDescent="0.25">
      <c r="A54" s="67" t="s">
        <v>1504</v>
      </c>
      <c r="B54" s="123" t="s">
        <v>73</v>
      </c>
      <c r="C54" s="2" t="s">
        <v>1556</v>
      </c>
      <c r="D54" s="22" t="s">
        <v>8</v>
      </c>
      <c r="E54" s="84">
        <v>16654</v>
      </c>
      <c r="F54" s="133">
        <v>15.26</v>
      </c>
      <c r="G54" s="28">
        <f t="shared" si="0"/>
        <v>254140.04</v>
      </c>
      <c r="H54" s="445"/>
    </row>
    <row r="55" spans="1:9" s="333" customFormat="1" ht="33" customHeight="1" x14ac:dyDescent="0.25">
      <c r="A55" s="67" t="s">
        <v>1504</v>
      </c>
      <c r="B55" s="123" t="s">
        <v>74</v>
      </c>
      <c r="C55" s="2" t="s">
        <v>1506</v>
      </c>
      <c r="D55" s="22" t="s">
        <v>9</v>
      </c>
      <c r="E55" s="84">
        <v>1091</v>
      </c>
      <c r="F55" s="133">
        <v>74.47</v>
      </c>
      <c r="G55" s="28">
        <f t="shared" si="0"/>
        <v>81246.77</v>
      </c>
      <c r="H55" s="445"/>
    </row>
    <row r="56" spans="1:9" s="333" customFormat="1" ht="33" customHeight="1" x14ac:dyDescent="0.25">
      <c r="A56" s="67" t="s">
        <v>1504</v>
      </c>
      <c r="B56" s="123" t="s">
        <v>75</v>
      </c>
      <c r="C56" s="2" t="s">
        <v>1636</v>
      </c>
      <c r="D56" s="22" t="s">
        <v>8</v>
      </c>
      <c r="E56" s="84">
        <v>16537</v>
      </c>
      <c r="F56" s="133">
        <v>17.760000000000002</v>
      </c>
      <c r="G56" s="28">
        <f t="shared" si="0"/>
        <v>293697.12</v>
      </c>
      <c r="H56" s="445"/>
    </row>
    <row r="57" spans="1:9" s="333" customFormat="1" ht="33" customHeight="1" x14ac:dyDescent="0.25">
      <c r="A57" s="67" t="s">
        <v>1504</v>
      </c>
      <c r="B57" s="123" t="s">
        <v>76</v>
      </c>
      <c r="C57" s="2" t="s">
        <v>313</v>
      </c>
      <c r="D57" s="22" t="s">
        <v>10</v>
      </c>
      <c r="E57" s="84">
        <v>2307.5</v>
      </c>
      <c r="F57" s="133">
        <v>0.95</v>
      </c>
      <c r="G57" s="28">
        <f t="shared" si="0"/>
        <v>2192.13</v>
      </c>
      <c r="H57" s="445"/>
    </row>
    <row r="58" spans="1:9" s="333" customFormat="1" ht="33" customHeight="1" x14ac:dyDescent="0.25">
      <c r="A58" s="67" t="s">
        <v>1504</v>
      </c>
      <c r="B58" s="123" t="s">
        <v>77</v>
      </c>
      <c r="C58" s="2" t="s">
        <v>1509</v>
      </c>
      <c r="D58" s="22" t="s">
        <v>8</v>
      </c>
      <c r="E58" s="84">
        <v>16421</v>
      </c>
      <c r="F58" s="133">
        <v>0.38</v>
      </c>
      <c r="G58" s="28">
        <f t="shared" si="0"/>
        <v>6239.98</v>
      </c>
      <c r="H58" s="445"/>
    </row>
    <row r="59" spans="1:9" s="333" customFormat="1" ht="33" customHeight="1" x14ac:dyDescent="0.25">
      <c r="A59" s="67" t="s">
        <v>1504</v>
      </c>
      <c r="B59" s="123" t="s">
        <v>122</v>
      </c>
      <c r="C59" s="2" t="s">
        <v>1638</v>
      </c>
      <c r="D59" s="22" t="s">
        <v>8</v>
      </c>
      <c r="E59" s="84">
        <v>16375</v>
      </c>
      <c r="F59" s="133">
        <v>9.1</v>
      </c>
      <c r="G59" s="28">
        <f t="shared" si="0"/>
        <v>149012.5</v>
      </c>
      <c r="H59" s="445"/>
    </row>
    <row r="60" spans="1:9" s="333" customFormat="1" ht="33" customHeight="1" x14ac:dyDescent="0.25">
      <c r="A60" s="67" t="s">
        <v>1504</v>
      </c>
      <c r="B60" s="123" t="s">
        <v>123</v>
      </c>
      <c r="C60" s="2" t="s">
        <v>1511</v>
      </c>
      <c r="D60" s="22" t="s">
        <v>10</v>
      </c>
      <c r="E60" s="84">
        <v>2307.5</v>
      </c>
      <c r="F60" s="133">
        <v>0.42</v>
      </c>
      <c r="G60" s="28">
        <f t="shared" si="0"/>
        <v>969.15</v>
      </c>
      <c r="H60" s="445"/>
    </row>
    <row r="61" spans="1:9" s="333" customFormat="1" ht="33" customHeight="1" x14ac:dyDescent="0.25">
      <c r="A61" s="67" t="s">
        <v>1504</v>
      </c>
      <c r="B61" s="123" t="s">
        <v>124</v>
      </c>
      <c r="C61" s="2" t="s">
        <v>304</v>
      </c>
      <c r="D61" s="22" t="s">
        <v>8</v>
      </c>
      <c r="E61" s="84">
        <v>16335</v>
      </c>
      <c r="F61" s="133">
        <v>0.22</v>
      </c>
      <c r="G61" s="28">
        <f t="shared" si="0"/>
        <v>3593.7</v>
      </c>
      <c r="H61" s="445"/>
    </row>
    <row r="62" spans="1:9" s="333" customFormat="1" ht="33" customHeight="1" thickBot="1" x14ac:dyDescent="0.3">
      <c r="A62" s="67" t="s">
        <v>1504</v>
      </c>
      <c r="B62" s="123" t="s">
        <v>125</v>
      </c>
      <c r="C62" s="2" t="s">
        <v>305</v>
      </c>
      <c r="D62" s="22" t="s">
        <v>10</v>
      </c>
      <c r="E62" s="84">
        <v>300</v>
      </c>
      <c r="F62" s="133">
        <v>1.25</v>
      </c>
      <c r="G62" s="28">
        <f t="shared" si="0"/>
        <v>375</v>
      </c>
      <c r="H62" s="445"/>
    </row>
    <row r="63" spans="1:9" s="333" customFormat="1" ht="30.75" thickBot="1" x14ac:dyDescent="0.3">
      <c r="A63" s="56" t="s">
        <v>1504</v>
      </c>
      <c r="B63" s="190" t="s">
        <v>126</v>
      </c>
      <c r="C63" s="50" t="s">
        <v>1640</v>
      </c>
      <c r="D63" s="51" t="s">
        <v>8</v>
      </c>
      <c r="E63" s="85">
        <v>5109</v>
      </c>
      <c r="F63" s="87">
        <v>6.42</v>
      </c>
      <c r="G63" s="99">
        <f>ROUND((E63*F63),2)</f>
        <v>32799.78</v>
      </c>
      <c r="H63" s="331" t="s">
        <v>78</v>
      </c>
      <c r="I63" s="339">
        <f>ROUND(SUM(G40:G63),2)</f>
        <v>1285391.3400000001</v>
      </c>
    </row>
    <row r="64" spans="1:9" ht="45" x14ac:dyDescent="0.25">
      <c r="A64" s="42" t="s">
        <v>1557</v>
      </c>
      <c r="B64" s="202" t="s">
        <v>28</v>
      </c>
      <c r="C64" s="24" t="s">
        <v>1516</v>
      </c>
      <c r="D64" s="25" t="s">
        <v>9</v>
      </c>
      <c r="E64" s="182">
        <v>613</v>
      </c>
      <c r="F64" s="136">
        <v>5.51</v>
      </c>
      <c r="G64" s="27">
        <f t="shared" si="0"/>
        <v>3377.63</v>
      </c>
      <c r="H64" s="333"/>
      <c r="I64" s="333"/>
    </row>
    <row r="65" spans="1:9" ht="45" x14ac:dyDescent="0.25">
      <c r="A65" s="67" t="s">
        <v>1557</v>
      </c>
      <c r="B65" s="75" t="s">
        <v>29</v>
      </c>
      <c r="C65" s="63" t="s">
        <v>1576</v>
      </c>
      <c r="D65" s="64" t="s">
        <v>9</v>
      </c>
      <c r="E65" s="83">
        <v>236</v>
      </c>
      <c r="F65" s="76">
        <v>5.51</v>
      </c>
      <c r="G65" s="28">
        <f t="shared" si="0"/>
        <v>1300.3599999999999</v>
      </c>
      <c r="H65" s="333"/>
      <c r="I65" s="333"/>
    </row>
    <row r="66" spans="1:9" x14ac:dyDescent="0.25">
      <c r="A66" s="67" t="s">
        <v>1557</v>
      </c>
      <c r="B66" s="75" t="s">
        <v>30</v>
      </c>
      <c r="C66" s="2" t="s">
        <v>346</v>
      </c>
      <c r="D66" s="64" t="s">
        <v>8</v>
      </c>
      <c r="E66" s="84">
        <v>1724</v>
      </c>
      <c r="F66" s="77">
        <v>0.2</v>
      </c>
      <c r="G66" s="28">
        <f t="shared" si="0"/>
        <v>344.8</v>
      </c>
      <c r="H66" s="333"/>
      <c r="I66" s="333"/>
    </row>
    <row r="67" spans="1:9" ht="90" x14ac:dyDescent="0.25">
      <c r="A67" s="67" t="s">
        <v>1557</v>
      </c>
      <c r="B67" s="75" t="s">
        <v>31</v>
      </c>
      <c r="C67" s="2" t="s">
        <v>1720</v>
      </c>
      <c r="D67" s="64" t="s">
        <v>7</v>
      </c>
      <c r="E67" s="84">
        <v>1</v>
      </c>
      <c r="F67" s="77">
        <v>10471.19</v>
      </c>
      <c r="G67" s="28">
        <f t="shared" si="0"/>
        <v>10471.19</v>
      </c>
      <c r="H67" s="333"/>
      <c r="I67" s="333"/>
    </row>
    <row r="68" spans="1:9" ht="75" x14ac:dyDescent="0.25">
      <c r="A68" s="67" t="s">
        <v>1557</v>
      </c>
      <c r="B68" s="75" t="s">
        <v>32</v>
      </c>
      <c r="C68" s="2" t="s">
        <v>1721</v>
      </c>
      <c r="D68" s="64" t="s">
        <v>7</v>
      </c>
      <c r="E68" s="83">
        <v>1</v>
      </c>
      <c r="F68" s="76">
        <v>8169.97</v>
      </c>
      <c r="G68" s="59">
        <f t="shared" ref="G68:G83" si="1">ROUND((E68*F68),2)</f>
        <v>8169.97</v>
      </c>
      <c r="H68" s="333"/>
      <c r="I68" s="333"/>
    </row>
    <row r="69" spans="1:9" ht="75" x14ac:dyDescent="0.25">
      <c r="A69" s="67" t="s">
        <v>1557</v>
      </c>
      <c r="B69" s="75" t="s">
        <v>33</v>
      </c>
      <c r="C69" s="2" t="s">
        <v>1722</v>
      </c>
      <c r="D69" s="64" t="s">
        <v>7</v>
      </c>
      <c r="E69" s="84">
        <v>1</v>
      </c>
      <c r="F69" s="77">
        <v>18527.240000000002</v>
      </c>
      <c r="G69" s="28">
        <f t="shared" si="1"/>
        <v>18527.240000000002</v>
      </c>
      <c r="H69" s="333"/>
      <c r="I69" s="333"/>
    </row>
    <row r="70" spans="1:9" ht="75" x14ac:dyDescent="0.25">
      <c r="A70" s="67" t="s">
        <v>1557</v>
      </c>
      <c r="B70" s="75" t="s">
        <v>47</v>
      </c>
      <c r="C70" s="2" t="s">
        <v>1723</v>
      </c>
      <c r="D70" s="64" t="s">
        <v>7</v>
      </c>
      <c r="E70" s="84">
        <v>1</v>
      </c>
      <c r="F70" s="77">
        <v>11784.95</v>
      </c>
      <c r="G70" s="28">
        <f t="shared" si="1"/>
        <v>11784.95</v>
      </c>
      <c r="H70" s="333"/>
      <c r="I70" s="333"/>
    </row>
    <row r="71" spans="1:9" x14ac:dyDescent="0.25">
      <c r="A71" s="67" t="s">
        <v>1557</v>
      </c>
      <c r="B71" s="75" t="s">
        <v>48</v>
      </c>
      <c r="C71" s="2" t="s">
        <v>1528</v>
      </c>
      <c r="D71" s="64" t="s">
        <v>10</v>
      </c>
      <c r="E71" s="83">
        <v>4</v>
      </c>
      <c r="F71" s="77">
        <v>39.28</v>
      </c>
      <c r="G71" s="28">
        <f t="shared" si="1"/>
        <v>157.12</v>
      </c>
      <c r="H71" s="333"/>
      <c r="I71" s="333"/>
    </row>
    <row r="72" spans="1:9" x14ac:dyDescent="0.25">
      <c r="A72" s="67" t="s">
        <v>1557</v>
      </c>
      <c r="B72" s="22" t="s">
        <v>58</v>
      </c>
      <c r="C72" s="2" t="s">
        <v>1529</v>
      </c>
      <c r="D72" s="64" t="s">
        <v>10</v>
      </c>
      <c r="E72" s="83">
        <v>4</v>
      </c>
      <c r="F72" s="77">
        <v>1.99</v>
      </c>
      <c r="G72" s="28">
        <f t="shared" si="1"/>
        <v>7.96</v>
      </c>
      <c r="H72" s="333"/>
      <c r="I72" s="333"/>
    </row>
    <row r="73" spans="1:9" x14ac:dyDescent="0.25">
      <c r="A73" s="67" t="s">
        <v>1557</v>
      </c>
      <c r="B73" s="64" t="s">
        <v>64</v>
      </c>
      <c r="C73" s="2" t="s">
        <v>1523</v>
      </c>
      <c r="D73" s="64" t="s">
        <v>18</v>
      </c>
      <c r="E73" s="83">
        <v>12</v>
      </c>
      <c r="F73" s="77">
        <v>76.33</v>
      </c>
      <c r="G73" s="28">
        <f t="shared" si="1"/>
        <v>915.96</v>
      </c>
      <c r="H73" s="333"/>
      <c r="I73" s="333"/>
    </row>
    <row r="74" spans="1:9" x14ac:dyDescent="0.25">
      <c r="A74" s="67"/>
      <c r="B74" s="64" t="s">
        <v>65</v>
      </c>
      <c r="C74" s="2" t="s">
        <v>1724</v>
      </c>
      <c r="D74" s="64" t="s">
        <v>18</v>
      </c>
      <c r="E74" s="83">
        <v>4</v>
      </c>
      <c r="F74" s="77">
        <v>152.55000000000001</v>
      </c>
      <c r="G74" s="28">
        <f t="shared" ref="G74" si="2">ROUND((E74*F74),2)</f>
        <v>610.20000000000005</v>
      </c>
      <c r="H74" s="333"/>
      <c r="I74" s="333"/>
    </row>
    <row r="75" spans="1:9" x14ac:dyDescent="0.25">
      <c r="A75" s="67" t="s">
        <v>1557</v>
      </c>
      <c r="B75" s="64" t="s">
        <v>66</v>
      </c>
      <c r="C75" s="2" t="s">
        <v>1344</v>
      </c>
      <c r="D75" s="64" t="s">
        <v>10</v>
      </c>
      <c r="E75" s="83">
        <v>166</v>
      </c>
      <c r="F75" s="77">
        <v>0.42</v>
      </c>
      <c r="G75" s="28">
        <f t="shared" si="1"/>
        <v>69.72</v>
      </c>
      <c r="H75" s="333"/>
      <c r="I75" s="333"/>
    </row>
    <row r="76" spans="1:9" ht="30" x14ac:dyDescent="0.25">
      <c r="A76" s="67" t="s">
        <v>1557</v>
      </c>
      <c r="B76" s="64" t="s">
        <v>79</v>
      </c>
      <c r="C76" s="2" t="s">
        <v>1345</v>
      </c>
      <c r="D76" s="64" t="s">
        <v>8</v>
      </c>
      <c r="E76" s="83">
        <v>507</v>
      </c>
      <c r="F76" s="77">
        <v>15.62</v>
      </c>
      <c r="G76" s="28">
        <f t="shared" si="1"/>
        <v>7919.34</v>
      </c>
      <c r="H76" s="333"/>
      <c r="I76" s="333"/>
    </row>
    <row r="77" spans="1:9" ht="45" x14ac:dyDescent="0.25">
      <c r="A77" s="67" t="s">
        <v>1557</v>
      </c>
      <c r="B77" s="64" t="s">
        <v>215</v>
      </c>
      <c r="C77" s="2" t="s">
        <v>1725</v>
      </c>
      <c r="D77" s="64" t="s">
        <v>8</v>
      </c>
      <c r="E77" s="83">
        <v>316</v>
      </c>
      <c r="F77" s="77">
        <v>20.84</v>
      </c>
      <c r="G77" s="28">
        <f t="shared" si="1"/>
        <v>6585.44</v>
      </c>
      <c r="H77" s="333"/>
      <c r="I77" s="333"/>
    </row>
    <row r="78" spans="1:9" ht="45" x14ac:dyDescent="0.25">
      <c r="A78" s="67" t="s">
        <v>1557</v>
      </c>
      <c r="B78" s="64" t="s">
        <v>80</v>
      </c>
      <c r="C78" s="2" t="s">
        <v>1726</v>
      </c>
      <c r="D78" s="64" t="s">
        <v>8</v>
      </c>
      <c r="E78" s="83">
        <v>316</v>
      </c>
      <c r="F78" s="77">
        <v>0.38</v>
      </c>
      <c r="G78" s="28">
        <f t="shared" si="1"/>
        <v>120.08</v>
      </c>
      <c r="H78" s="333"/>
      <c r="I78" s="333"/>
    </row>
    <row r="79" spans="1:9" ht="45" x14ac:dyDescent="0.25">
      <c r="A79" s="67" t="s">
        <v>1557</v>
      </c>
      <c r="B79" s="64" t="s">
        <v>81</v>
      </c>
      <c r="C79" s="2" t="s">
        <v>1727</v>
      </c>
      <c r="D79" s="64" t="s">
        <v>8</v>
      </c>
      <c r="E79" s="83">
        <v>316</v>
      </c>
      <c r="F79" s="77">
        <v>12.19</v>
      </c>
      <c r="G79" s="28">
        <f t="shared" si="1"/>
        <v>3852.04</v>
      </c>
      <c r="H79" s="333"/>
      <c r="I79" s="333"/>
    </row>
    <row r="80" spans="1:9" ht="30" x14ac:dyDescent="0.25">
      <c r="A80" s="67" t="s">
        <v>1557</v>
      </c>
      <c r="B80" s="64" t="s">
        <v>149</v>
      </c>
      <c r="C80" s="2" t="s">
        <v>344</v>
      </c>
      <c r="D80" s="64" t="s">
        <v>8</v>
      </c>
      <c r="E80" s="83">
        <v>325</v>
      </c>
      <c r="F80" s="77">
        <v>0.87</v>
      </c>
      <c r="G80" s="28">
        <f t="shared" si="1"/>
        <v>282.75</v>
      </c>
      <c r="H80" s="333"/>
      <c r="I80" s="333"/>
    </row>
    <row r="81" spans="1:10" x14ac:dyDescent="0.25">
      <c r="A81" s="67" t="s">
        <v>1557</v>
      </c>
      <c r="B81" s="64" t="s">
        <v>150</v>
      </c>
      <c r="C81" s="2" t="s">
        <v>385</v>
      </c>
      <c r="D81" s="64" t="s">
        <v>8</v>
      </c>
      <c r="E81" s="83">
        <v>221</v>
      </c>
      <c r="F81" s="77">
        <v>5.0999999999999996</v>
      </c>
      <c r="G81" s="28">
        <f t="shared" si="1"/>
        <v>1127.0999999999999</v>
      </c>
      <c r="H81" s="333"/>
      <c r="I81" s="333"/>
    </row>
    <row r="82" spans="1:10" x14ac:dyDescent="0.25">
      <c r="A82" s="67" t="s">
        <v>1557</v>
      </c>
      <c r="B82" s="64" t="s">
        <v>151</v>
      </c>
      <c r="C82" s="2" t="s">
        <v>345</v>
      </c>
      <c r="D82" s="64" t="s">
        <v>8</v>
      </c>
      <c r="E82" s="83">
        <v>48</v>
      </c>
      <c r="F82" s="77">
        <v>3.7</v>
      </c>
      <c r="G82" s="28">
        <f t="shared" si="1"/>
        <v>177.6</v>
      </c>
      <c r="H82" s="333"/>
      <c r="I82" s="333"/>
    </row>
    <row r="83" spans="1:10" ht="30.75" thickBot="1" x14ac:dyDescent="0.3">
      <c r="A83" s="98" t="s">
        <v>1557</v>
      </c>
      <c r="B83" s="51" t="s">
        <v>152</v>
      </c>
      <c r="C83" s="50" t="s">
        <v>1527</v>
      </c>
      <c r="D83" s="51" t="s">
        <v>8</v>
      </c>
      <c r="E83" s="85">
        <v>28.8</v>
      </c>
      <c r="F83" s="139">
        <v>7.22</v>
      </c>
      <c r="G83" s="28">
        <f t="shared" si="1"/>
        <v>207.94</v>
      </c>
      <c r="H83" s="333"/>
      <c r="I83" s="333"/>
    </row>
    <row r="84" spans="1:10" ht="45" x14ac:dyDescent="0.25">
      <c r="A84" s="101" t="s">
        <v>1728</v>
      </c>
      <c r="B84" s="64" t="s">
        <v>153</v>
      </c>
      <c r="C84" s="63" t="s">
        <v>1730</v>
      </c>
      <c r="D84" s="64" t="s">
        <v>10</v>
      </c>
      <c r="E84" s="83">
        <v>90</v>
      </c>
      <c r="F84" s="76">
        <v>39.28</v>
      </c>
      <c r="G84" s="27">
        <f t="shared" ref="G84" si="3">ROUND((E84*F84),2)</f>
        <v>3535.2</v>
      </c>
      <c r="H84" s="333"/>
      <c r="I84" s="333"/>
    </row>
    <row r="85" spans="1:10" ht="45.75" thickBot="1" x14ac:dyDescent="0.3">
      <c r="A85" s="97" t="s">
        <v>1728</v>
      </c>
      <c r="B85" s="22" t="s">
        <v>154</v>
      </c>
      <c r="C85" s="2" t="s">
        <v>1529</v>
      </c>
      <c r="D85" s="22" t="s">
        <v>10</v>
      </c>
      <c r="E85" s="84">
        <v>90</v>
      </c>
      <c r="F85" s="77">
        <v>1.99</v>
      </c>
      <c r="G85" s="28">
        <f t="shared" ref="G85" si="4">ROUND((E85*F85),2)</f>
        <v>179.1</v>
      </c>
      <c r="H85" s="333"/>
      <c r="I85" s="333"/>
    </row>
    <row r="86" spans="1:10" ht="45.75" thickBot="1" x14ac:dyDescent="0.3">
      <c r="A86" s="178" t="s">
        <v>1728</v>
      </c>
      <c r="B86" s="88" t="s">
        <v>155</v>
      </c>
      <c r="C86" s="86" t="s">
        <v>1729</v>
      </c>
      <c r="D86" s="88" t="s">
        <v>8</v>
      </c>
      <c r="E86" s="230">
        <v>99</v>
      </c>
      <c r="F86" s="151">
        <v>33.409999999999997</v>
      </c>
      <c r="G86" s="53">
        <f>ROUND((E86*F86),2)</f>
        <v>3307.59</v>
      </c>
      <c r="H86" s="337" t="s">
        <v>42</v>
      </c>
      <c r="I86" s="339">
        <f>ROUND(SUM(G64:G86),2)</f>
        <v>83031.28</v>
      </c>
    </row>
    <row r="87" spans="1:10" ht="30" x14ac:dyDescent="0.25">
      <c r="A87" s="42" t="s">
        <v>1561</v>
      </c>
      <c r="B87" s="25" t="s">
        <v>11</v>
      </c>
      <c r="C87" s="24" t="s">
        <v>321</v>
      </c>
      <c r="D87" s="25" t="s">
        <v>18</v>
      </c>
      <c r="E87" s="46">
        <v>18</v>
      </c>
      <c r="F87" s="33">
        <v>151.41</v>
      </c>
      <c r="G87" s="27">
        <f t="shared" ref="G87:G97" si="5">ROUND((E87*F87),2)</f>
        <v>2725.38</v>
      </c>
      <c r="H87" s="245"/>
      <c r="I87" s="245"/>
      <c r="J87" s="129"/>
    </row>
    <row r="88" spans="1:10" ht="30" x14ac:dyDescent="0.25">
      <c r="A88" s="43" t="s">
        <v>1561</v>
      </c>
      <c r="B88" s="22" t="s">
        <v>83</v>
      </c>
      <c r="C88" s="2" t="s">
        <v>322</v>
      </c>
      <c r="D88" s="22" t="s">
        <v>18</v>
      </c>
      <c r="E88" s="19">
        <v>30</v>
      </c>
      <c r="F88" s="21">
        <v>64.680000000000007</v>
      </c>
      <c r="G88" s="28">
        <f t="shared" si="5"/>
        <v>1940.4</v>
      </c>
      <c r="H88" s="245"/>
      <c r="I88" s="245"/>
      <c r="J88" s="129"/>
    </row>
    <row r="89" spans="1:10" ht="30.75" thickBot="1" x14ac:dyDescent="0.3">
      <c r="A89" s="56" t="s">
        <v>1561</v>
      </c>
      <c r="B89" s="51" t="s">
        <v>84</v>
      </c>
      <c r="C89" s="50" t="s">
        <v>1433</v>
      </c>
      <c r="D89" s="51" t="s">
        <v>18</v>
      </c>
      <c r="E89" s="52">
        <v>3</v>
      </c>
      <c r="F89" s="60">
        <v>79.52</v>
      </c>
      <c r="G89" s="53">
        <f t="shared" si="5"/>
        <v>238.56</v>
      </c>
      <c r="H89" s="245"/>
      <c r="I89" s="245"/>
      <c r="J89" s="129"/>
    </row>
    <row r="90" spans="1:10" ht="45" x14ac:dyDescent="0.25">
      <c r="A90" s="101" t="s">
        <v>1562</v>
      </c>
      <c r="B90" s="64" t="s">
        <v>85</v>
      </c>
      <c r="C90" s="63" t="s">
        <v>691</v>
      </c>
      <c r="D90" s="64" t="s">
        <v>10</v>
      </c>
      <c r="E90" s="65">
        <v>104</v>
      </c>
      <c r="F90" s="58">
        <v>41.1</v>
      </c>
      <c r="G90" s="59">
        <f t="shared" si="5"/>
        <v>4274.3999999999996</v>
      </c>
      <c r="H90" s="245"/>
      <c r="I90" s="245"/>
      <c r="J90" s="129"/>
    </row>
    <row r="91" spans="1:10" ht="45" x14ac:dyDescent="0.25">
      <c r="A91" s="97" t="s">
        <v>1562</v>
      </c>
      <c r="B91" s="22" t="s">
        <v>86</v>
      </c>
      <c r="C91" s="2" t="s">
        <v>324</v>
      </c>
      <c r="D91" s="64" t="s">
        <v>10</v>
      </c>
      <c r="E91" s="65">
        <v>260</v>
      </c>
      <c r="F91" s="58">
        <v>35.020000000000003</v>
      </c>
      <c r="G91" s="59">
        <f t="shared" si="5"/>
        <v>9105.2000000000007</v>
      </c>
      <c r="H91" s="245"/>
      <c r="I91" s="245"/>
      <c r="J91" s="129"/>
    </row>
    <row r="92" spans="1:10" ht="45" x14ac:dyDescent="0.25">
      <c r="A92" s="97" t="s">
        <v>1562</v>
      </c>
      <c r="B92" s="22" t="s">
        <v>87</v>
      </c>
      <c r="C92" s="2" t="s">
        <v>371</v>
      </c>
      <c r="D92" s="64" t="s">
        <v>10</v>
      </c>
      <c r="E92" s="65">
        <v>64</v>
      </c>
      <c r="F92" s="58">
        <v>55</v>
      </c>
      <c r="G92" s="59">
        <f t="shared" si="5"/>
        <v>3520</v>
      </c>
      <c r="H92" s="245"/>
      <c r="I92" s="245"/>
      <c r="J92" s="129"/>
    </row>
    <row r="93" spans="1:10" ht="45" x14ac:dyDescent="0.25">
      <c r="A93" s="97" t="s">
        <v>1562</v>
      </c>
      <c r="B93" s="22" t="s">
        <v>88</v>
      </c>
      <c r="C93" s="2" t="s">
        <v>328</v>
      </c>
      <c r="D93" s="64" t="s">
        <v>18</v>
      </c>
      <c r="E93" s="65">
        <v>1</v>
      </c>
      <c r="F93" s="58">
        <v>414.68</v>
      </c>
      <c r="G93" s="59">
        <f t="shared" si="5"/>
        <v>414.68</v>
      </c>
      <c r="H93" s="245"/>
      <c r="I93" s="245"/>
      <c r="J93" s="129"/>
    </row>
    <row r="94" spans="1:10" ht="45" x14ac:dyDescent="0.25">
      <c r="A94" s="97" t="s">
        <v>1562</v>
      </c>
      <c r="B94" s="22" t="s">
        <v>89</v>
      </c>
      <c r="C94" s="2" t="s">
        <v>1718</v>
      </c>
      <c r="D94" s="64" t="s">
        <v>18</v>
      </c>
      <c r="E94" s="65">
        <v>2</v>
      </c>
      <c r="F94" s="58">
        <v>439.09</v>
      </c>
      <c r="G94" s="59">
        <f t="shared" si="5"/>
        <v>878.18</v>
      </c>
      <c r="H94" s="245"/>
      <c r="I94" s="245"/>
      <c r="J94" s="129"/>
    </row>
    <row r="95" spans="1:10" ht="45.75" thickBot="1" x14ac:dyDescent="0.3">
      <c r="A95" s="98" t="s">
        <v>1562</v>
      </c>
      <c r="B95" s="51" t="s">
        <v>90</v>
      </c>
      <c r="C95" s="63" t="s">
        <v>329</v>
      </c>
      <c r="D95" s="64" t="s">
        <v>18</v>
      </c>
      <c r="E95" s="65">
        <v>1</v>
      </c>
      <c r="F95" s="58">
        <v>603.99</v>
      </c>
      <c r="G95" s="59">
        <f t="shared" si="5"/>
        <v>603.99</v>
      </c>
      <c r="H95" s="245"/>
      <c r="I95" s="245"/>
      <c r="J95" s="129"/>
    </row>
    <row r="96" spans="1:10" ht="30.75" thickBot="1" x14ac:dyDescent="0.3">
      <c r="A96" s="125" t="s">
        <v>1563</v>
      </c>
      <c r="B96" s="61" t="s">
        <v>91</v>
      </c>
      <c r="C96" s="173" t="s">
        <v>331</v>
      </c>
      <c r="D96" s="61" t="s">
        <v>18</v>
      </c>
      <c r="E96" s="174">
        <v>41</v>
      </c>
      <c r="F96" s="62">
        <v>24.21</v>
      </c>
      <c r="G96" s="35">
        <f t="shared" si="5"/>
        <v>992.61</v>
      </c>
      <c r="H96" s="245"/>
      <c r="I96" s="245"/>
      <c r="J96" s="129"/>
    </row>
    <row r="97" spans="1:10" ht="30.75" thickBot="1" x14ac:dyDescent="0.3">
      <c r="A97" s="98" t="s">
        <v>1564</v>
      </c>
      <c r="B97" s="51" t="s">
        <v>92</v>
      </c>
      <c r="C97" s="86" t="s">
        <v>333</v>
      </c>
      <c r="D97" s="51" t="s">
        <v>8</v>
      </c>
      <c r="E97" s="92">
        <v>435</v>
      </c>
      <c r="F97" s="89">
        <v>17</v>
      </c>
      <c r="G97" s="90">
        <f t="shared" si="5"/>
        <v>7395</v>
      </c>
      <c r="H97" s="331" t="s">
        <v>59</v>
      </c>
      <c r="I97" s="332">
        <f>ROUND(SUM(G87:G97),2)</f>
        <v>32088.400000000001</v>
      </c>
      <c r="J97" s="129"/>
    </row>
    <row r="98" spans="1:10" ht="43.5" thickBot="1" x14ac:dyDescent="0.3">
      <c r="A98" s="146"/>
      <c r="B98" s="147"/>
      <c r="C98" s="146"/>
      <c r="D98" s="147"/>
      <c r="E98" s="4"/>
      <c r="F98" s="54" t="s">
        <v>1268</v>
      </c>
      <c r="G98" s="55">
        <f>SUM(G5:G97)</f>
        <v>1823718.3</v>
      </c>
      <c r="H98" s="323"/>
      <c r="I98" s="336"/>
      <c r="J98" s="129"/>
    </row>
  </sheetData>
  <sheetProtection algorithmName="SHA-512" hashValue="C4A6pk5/IBZs/Ckgoej84rjOwNxjhK7r/WRjM9AQsFYgrNiOaU/LoWKQkqOhxQb7383wIlN/wdgAumj4lh7iLA==" saltValue="cHVIj2d6CePks5a27iXrNA==" spinCount="100000" sheet="1" objects="1" scenarios="1"/>
  <mergeCells count="3">
    <mergeCell ref="A1:G1"/>
    <mergeCell ref="A3:G3"/>
    <mergeCell ref="H40:H62"/>
  </mergeCells>
  <phoneticPr fontId="10" type="noConversion"/>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97BC9-ACE6-433C-A4C8-E1DF94F9FFF7}">
  <dimension ref="A1:J132"/>
  <sheetViews>
    <sheetView topLeftCell="A121" zoomScale="80" zoomScaleNormal="80" workbookViewId="0">
      <selection activeCell="H136" sqref="H136"/>
    </sheetView>
  </sheetViews>
  <sheetFormatPr defaultColWidth="9.140625" defaultRowHeight="15" x14ac:dyDescent="0.25"/>
  <cols>
    <col min="1" max="1" width="39.7109375" style="23" customWidth="1"/>
    <col min="2" max="2" width="10.5703125" style="10" customWidth="1"/>
    <col min="3" max="3" width="71.7109375" style="11" customWidth="1"/>
    <col min="4" max="4" width="9.140625" style="129"/>
    <col min="5" max="5" width="16.28515625" style="129" customWidth="1"/>
    <col min="6" max="6" width="20.7109375" style="14" customWidth="1"/>
    <col min="7" max="7" width="14.7109375" style="129" customWidth="1"/>
    <col min="8" max="8" width="21.5703125" style="129" customWidth="1"/>
    <col min="9" max="9" width="20.7109375" style="129" customWidth="1"/>
    <col min="10" max="16384" width="9.140625" style="10"/>
  </cols>
  <sheetData>
    <row r="1" spans="1:9" ht="39.950000000000003" customHeight="1" x14ac:dyDescent="0.25">
      <c r="A1" s="427" t="s">
        <v>3728</v>
      </c>
      <c r="B1" s="427"/>
      <c r="C1" s="427"/>
      <c r="D1" s="427"/>
      <c r="E1" s="427"/>
      <c r="F1" s="427"/>
      <c r="G1" s="427"/>
    </row>
    <row r="2" spans="1:9" ht="21.75" customHeight="1" thickBot="1" x14ac:dyDescent="0.3">
      <c r="A2" s="1"/>
      <c r="B2" s="1"/>
      <c r="C2" s="1"/>
      <c r="D2" s="127"/>
      <c r="E2" s="233"/>
      <c r="F2" s="1"/>
      <c r="G2" s="127"/>
    </row>
    <row r="3" spans="1:9" x14ac:dyDescent="0.25">
      <c r="A3" s="428" t="s">
        <v>1080</v>
      </c>
      <c r="B3" s="429"/>
      <c r="C3" s="429"/>
      <c r="D3" s="429"/>
      <c r="E3" s="429"/>
      <c r="F3" s="429"/>
      <c r="G3" s="430"/>
    </row>
    <row r="4" spans="1:9" ht="58.15" customHeight="1" thickBot="1" x14ac:dyDescent="0.3">
      <c r="A4" s="29" t="s">
        <v>38</v>
      </c>
      <c r="B4" s="44" t="s">
        <v>0</v>
      </c>
      <c r="C4" s="30" t="s">
        <v>1</v>
      </c>
      <c r="D4" s="248" t="s">
        <v>2</v>
      </c>
      <c r="E4" s="234" t="s">
        <v>3</v>
      </c>
      <c r="F4" s="32" t="s">
        <v>4</v>
      </c>
      <c r="G4" s="69" t="s">
        <v>5</v>
      </c>
      <c r="H4" s="340"/>
      <c r="I4" s="340"/>
    </row>
    <row r="5" spans="1:9" ht="33" customHeight="1" thickBot="1" x14ac:dyDescent="0.3">
      <c r="A5" s="56" t="s">
        <v>6</v>
      </c>
      <c r="B5" s="57" t="s">
        <v>12</v>
      </c>
      <c r="C5" s="50" t="s">
        <v>756</v>
      </c>
      <c r="D5" s="51" t="s">
        <v>128</v>
      </c>
      <c r="E5" s="52">
        <v>4.87</v>
      </c>
      <c r="F5" s="66">
        <v>790.22</v>
      </c>
      <c r="G5" s="53">
        <f t="shared" ref="G5:G106" si="0">ROUND((E5*F5),2)</f>
        <v>3848.37</v>
      </c>
      <c r="H5" s="331" t="s">
        <v>39</v>
      </c>
      <c r="I5" s="332">
        <f>ROUND(SUM(G5:G5),2)</f>
        <v>3848.37</v>
      </c>
    </row>
    <row r="6" spans="1:9" s="333" customFormat="1" ht="32.25" customHeight="1" x14ac:dyDescent="0.25">
      <c r="A6" s="42" t="s">
        <v>45</v>
      </c>
      <c r="B6" s="179" t="s">
        <v>19</v>
      </c>
      <c r="C6" s="180" t="s">
        <v>359</v>
      </c>
      <c r="D6" s="181" t="s">
        <v>9</v>
      </c>
      <c r="E6" s="182">
        <v>60400</v>
      </c>
      <c r="F6" s="218">
        <v>0.7</v>
      </c>
      <c r="G6" s="27">
        <f t="shared" si="0"/>
        <v>42280</v>
      </c>
    </row>
    <row r="7" spans="1:9" s="333" customFormat="1" ht="30" x14ac:dyDescent="0.25">
      <c r="A7" s="43" t="s">
        <v>45</v>
      </c>
      <c r="B7" s="91" t="s">
        <v>20</v>
      </c>
      <c r="C7" s="103" t="s">
        <v>358</v>
      </c>
      <c r="D7" s="48" t="s">
        <v>9</v>
      </c>
      <c r="E7" s="84">
        <v>6681</v>
      </c>
      <c r="F7" s="149">
        <v>0.94</v>
      </c>
      <c r="G7" s="28">
        <f t="shared" si="0"/>
        <v>6280.14</v>
      </c>
    </row>
    <row r="8" spans="1:9" s="333" customFormat="1" ht="33" customHeight="1" x14ac:dyDescent="0.25">
      <c r="A8" s="43" t="s">
        <v>45</v>
      </c>
      <c r="B8" s="91" t="s">
        <v>21</v>
      </c>
      <c r="C8" s="103" t="s">
        <v>356</v>
      </c>
      <c r="D8" s="48" t="s">
        <v>9</v>
      </c>
      <c r="E8" s="84">
        <v>53719</v>
      </c>
      <c r="F8" s="149">
        <v>2.5</v>
      </c>
      <c r="G8" s="28">
        <f t="shared" si="0"/>
        <v>134297.5</v>
      </c>
    </row>
    <row r="9" spans="1:9" s="333" customFormat="1" ht="33" customHeight="1" x14ac:dyDescent="0.25">
      <c r="A9" s="43" t="s">
        <v>45</v>
      </c>
      <c r="B9" s="91" t="s">
        <v>22</v>
      </c>
      <c r="C9" s="103" t="s">
        <v>275</v>
      </c>
      <c r="D9" s="48" t="s">
        <v>9</v>
      </c>
      <c r="E9" s="84">
        <v>8083</v>
      </c>
      <c r="F9" s="149">
        <v>5.51</v>
      </c>
      <c r="G9" s="28">
        <f t="shared" si="0"/>
        <v>44537.33</v>
      </c>
    </row>
    <row r="10" spans="1:9" s="333" customFormat="1" ht="33" customHeight="1" x14ac:dyDescent="0.25">
      <c r="A10" s="43" t="s">
        <v>45</v>
      </c>
      <c r="B10" s="91" t="s">
        <v>23</v>
      </c>
      <c r="C10" s="103" t="s">
        <v>1374</v>
      </c>
      <c r="D10" s="48" t="s">
        <v>9</v>
      </c>
      <c r="E10" s="84">
        <v>15178</v>
      </c>
      <c r="F10" s="149">
        <v>0.94</v>
      </c>
      <c r="G10" s="28">
        <f t="shared" si="0"/>
        <v>14267.32</v>
      </c>
    </row>
    <row r="11" spans="1:9" s="333" customFormat="1" ht="45" x14ac:dyDescent="0.25">
      <c r="A11" s="43" t="s">
        <v>45</v>
      </c>
      <c r="B11" s="91" t="s">
        <v>24</v>
      </c>
      <c r="C11" s="103" t="s">
        <v>276</v>
      </c>
      <c r="D11" s="48" t="s">
        <v>9</v>
      </c>
      <c r="E11" s="84">
        <v>15178</v>
      </c>
      <c r="F11" s="149">
        <v>4.4000000000000004</v>
      </c>
      <c r="G11" s="28">
        <f t="shared" si="0"/>
        <v>66783.199999999997</v>
      </c>
    </row>
    <row r="12" spans="1:9" s="333" customFormat="1" ht="45" x14ac:dyDescent="0.25">
      <c r="A12" s="43" t="s">
        <v>45</v>
      </c>
      <c r="B12" s="91" t="s">
        <v>25</v>
      </c>
      <c r="C12" s="103" t="s">
        <v>273</v>
      </c>
      <c r="D12" s="48" t="s">
        <v>9</v>
      </c>
      <c r="E12" s="84">
        <v>14837</v>
      </c>
      <c r="F12" s="149">
        <v>15.46</v>
      </c>
      <c r="G12" s="28">
        <f t="shared" si="0"/>
        <v>229380.02</v>
      </c>
    </row>
    <row r="13" spans="1:9" s="333" customFormat="1" ht="32.25" customHeight="1" x14ac:dyDescent="0.25">
      <c r="A13" s="43" t="s">
        <v>45</v>
      </c>
      <c r="B13" s="91" t="s">
        <v>26</v>
      </c>
      <c r="C13" s="103" t="s">
        <v>264</v>
      </c>
      <c r="D13" s="48" t="s">
        <v>9</v>
      </c>
      <c r="E13" s="84">
        <v>533</v>
      </c>
      <c r="F13" s="149">
        <v>13.16</v>
      </c>
      <c r="G13" s="28">
        <f t="shared" si="0"/>
        <v>7014.28</v>
      </c>
    </row>
    <row r="14" spans="1:9" s="333" customFormat="1" ht="32.25" customHeight="1" x14ac:dyDescent="0.25">
      <c r="A14" s="43" t="s">
        <v>45</v>
      </c>
      <c r="B14" s="91" t="s">
        <v>27</v>
      </c>
      <c r="C14" s="103" t="s">
        <v>265</v>
      </c>
      <c r="D14" s="48" t="s">
        <v>8</v>
      </c>
      <c r="E14" s="84">
        <v>57031</v>
      </c>
      <c r="F14" s="149">
        <v>0.1</v>
      </c>
      <c r="G14" s="28">
        <f t="shared" si="0"/>
        <v>5703.1</v>
      </c>
    </row>
    <row r="15" spans="1:9" s="333" customFormat="1" ht="32.25" customHeight="1" x14ac:dyDescent="0.25">
      <c r="A15" s="43" t="s">
        <v>45</v>
      </c>
      <c r="B15" s="91" t="s">
        <v>68</v>
      </c>
      <c r="C15" s="103" t="s">
        <v>1486</v>
      </c>
      <c r="D15" s="48" t="s">
        <v>9</v>
      </c>
      <c r="E15" s="84">
        <v>17110</v>
      </c>
      <c r="F15" s="149">
        <v>1.28</v>
      </c>
      <c r="G15" s="28">
        <f t="shared" si="0"/>
        <v>21900.799999999999</v>
      </c>
    </row>
    <row r="16" spans="1:9" s="333" customFormat="1" ht="32.25" customHeight="1" x14ac:dyDescent="0.25">
      <c r="A16" s="43" t="s">
        <v>45</v>
      </c>
      <c r="B16" s="91" t="s">
        <v>69</v>
      </c>
      <c r="C16" s="103" t="s">
        <v>267</v>
      </c>
      <c r="D16" s="48" t="s">
        <v>8</v>
      </c>
      <c r="E16" s="84">
        <v>37079</v>
      </c>
      <c r="F16" s="149">
        <v>0.2</v>
      </c>
      <c r="G16" s="28">
        <f t="shared" si="0"/>
        <v>7415.8</v>
      </c>
    </row>
    <row r="17" spans="1:9" s="333" customFormat="1" ht="32.25" customHeight="1" x14ac:dyDescent="0.25">
      <c r="A17" s="43" t="s">
        <v>45</v>
      </c>
      <c r="B17" s="91" t="s">
        <v>70</v>
      </c>
      <c r="C17" s="103" t="s">
        <v>477</v>
      </c>
      <c r="D17" s="48" t="s">
        <v>8</v>
      </c>
      <c r="E17" s="84">
        <v>11820</v>
      </c>
      <c r="F17" s="149">
        <v>0.24</v>
      </c>
      <c r="G17" s="28">
        <f t="shared" si="0"/>
        <v>2836.8</v>
      </c>
    </row>
    <row r="18" spans="1:9" s="333" customFormat="1" ht="32.25" customHeight="1" x14ac:dyDescent="0.25">
      <c r="A18" s="43" t="s">
        <v>45</v>
      </c>
      <c r="B18" s="91" t="s">
        <v>127</v>
      </c>
      <c r="C18" s="103" t="s">
        <v>278</v>
      </c>
      <c r="D18" s="48" t="s">
        <v>8</v>
      </c>
      <c r="E18" s="84">
        <v>9740</v>
      </c>
      <c r="F18" s="149">
        <v>0.1</v>
      </c>
      <c r="G18" s="28">
        <f t="shared" si="0"/>
        <v>974</v>
      </c>
    </row>
    <row r="19" spans="1:9" s="333" customFormat="1" ht="32.25" customHeight="1" x14ac:dyDescent="0.25">
      <c r="A19" s="43" t="s">
        <v>45</v>
      </c>
      <c r="B19" s="91" t="s">
        <v>165</v>
      </c>
      <c r="C19" s="103" t="s">
        <v>268</v>
      </c>
      <c r="D19" s="48" t="s">
        <v>8</v>
      </c>
      <c r="E19" s="84">
        <v>2886</v>
      </c>
      <c r="F19" s="149">
        <v>0.21</v>
      </c>
      <c r="G19" s="28">
        <f t="shared" si="0"/>
        <v>606.05999999999995</v>
      </c>
    </row>
    <row r="20" spans="1:9" s="333" customFormat="1" ht="32.25" customHeight="1" x14ac:dyDescent="0.25">
      <c r="A20" s="43" t="s">
        <v>45</v>
      </c>
      <c r="B20" s="108" t="s">
        <v>166</v>
      </c>
      <c r="C20" s="103" t="s">
        <v>269</v>
      </c>
      <c r="D20" s="48" t="s">
        <v>8</v>
      </c>
      <c r="E20" s="84">
        <v>6152</v>
      </c>
      <c r="F20" s="149">
        <v>0.24</v>
      </c>
      <c r="G20" s="28">
        <f t="shared" si="0"/>
        <v>1476.48</v>
      </c>
    </row>
    <row r="21" spans="1:9" s="333" customFormat="1" ht="45" x14ac:dyDescent="0.25">
      <c r="A21" s="43" t="s">
        <v>45</v>
      </c>
      <c r="B21" s="108" t="s">
        <v>167</v>
      </c>
      <c r="C21" s="103" t="s">
        <v>1487</v>
      </c>
      <c r="D21" s="48" t="s">
        <v>9</v>
      </c>
      <c r="E21" s="84">
        <v>6681</v>
      </c>
      <c r="F21" s="149">
        <v>4.4000000000000004</v>
      </c>
      <c r="G21" s="28">
        <f t="shared" si="0"/>
        <v>29396.400000000001</v>
      </c>
    </row>
    <row r="22" spans="1:9" s="333" customFormat="1" ht="33" customHeight="1" x14ac:dyDescent="0.25">
      <c r="A22" s="43" t="s">
        <v>45</v>
      </c>
      <c r="B22" s="108" t="s">
        <v>168</v>
      </c>
      <c r="C22" s="103" t="s">
        <v>340</v>
      </c>
      <c r="D22" s="48" t="s">
        <v>8</v>
      </c>
      <c r="E22" s="84">
        <v>60658</v>
      </c>
      <c r="F22" s="149">
        <v>1.49</v>
      </c>
      <c r="G22" s="28">
        <f t="shared" si="0"/>
        <v>90380.42</v>
      </c>
    </row>
    <row r="23" spans="1:9" s="333" customFormat="1" ht="33" customHeight="1" x14ac:dyDescent="0.25">
      <c r="A23" s="43" t="s">
        <v>45</v>
      </c>
      <c r="B23" s="108" t="s">
        <v>169</v>
      </c>
      <c r="C23" s="103" t="s">
        <v>709</v>
      </c>
      <c r="D23" s="48" t="s">
        <v>8</v>
      </c>
      <c r="E23" s="84">
        <v>6152</v>
      </c>
      <c r="F23" s="149">
        <v>1.44</v>
      </c>
      <c r="G23" s="28">
        <f t="shared" si="0"/>
        <v>8858.8799999999992</v>
      </c>
    </row>
    <row r="24" spans="1:9" s="333" customFormat="1" x14ac:dyDescent="0.25">
      <c r="A24" s="43" t="s">
        <v>45</v>
      </c>
      <c r="B24" s="108" t="s">
        <v>170</v>
      </c>
      <c r="C24" s="103" t="s">
        <v>271</v>
      </c>
      <c r="D24" s="48" t="s">
        <v>8</v>
      </c>
      <c r="E24" s="84">
        <v>529</v>
      </c>
      <c r="F24" s="149">
        <v>7.91</v>
      </c>
      <c r="G24" s="28">
        <f t="shared" si="0"/>
        <v>4184.3900000000003</v>
      </c>
    </row>
    <row r="25" spans="1:9" s="333" customFormat="1" ht="33" customHeight="1" x14ac:dyDescent="0.25">
      <c r="A25" s="43" t="s">
        <v>45</v>
      </c>
      <c r="B25" s="108" t="s">
        <v>171</v>
      </c>
      <c r="C25" s="103" t="s">
        <v>272</v>
      </c>
      <c r="D25" s="48" t="s">
        <v>8</v>
      </c>
      <c r="E25" s="84">
        <v>337</v>
      </c>
      <c r="F25" s="149">
        <v>7.81</v>
      </c>
      <c r="G25" s="28">
        <f t="shared" si="0"/>
        <v>2631.97</v>
      </c>
    </row>
    <row r="26" spans="1:9" s="333" customFormat="1" ht="33" customHeight="1" thickBot="1" x14ac:dyDescent="0.3">
      <c r="A26" s="43" t="s">
        <v>45</v>
      </c>
      <c r="B26" s="108" t="s">
        <v>172</v>
      </c>
      <c r="C26" s="103" t="s">
        <v>362</v>
      </c>
      <c r="D26" s="48" t="s">
        <v>8</v>
      </c>
      <c r="E26" s="84">
        <v>2428</v>
      </c>
      <c r="F26" s="149">
        <v>4.49</v>
      </c>
      <c r="G26" s="28">
        <f t="shared" si="0"/>
        <v>10901.72</v>
      </c>
    </row>
    <row r="27" spans="1:9" s="333" customFormat="1" ht="33" customHeight="1" thickBot="1" x14ac:dyDescent="0.3">
      <c r="A27" s="56" t="s">
        <v>45</v>
      </c>
      <c r="B27" s="74" t="s">
        <v>173</v>
      </c>
      <c r="C27" s="104" t="s">
        <v>1485</v>
      </c>
      <c r="D27" s="51" t="s">
        <v>18</v>
      </c>
      <c r="E27" s="85">
        <v>44</v>
      </c>
      <c r="F27" s="150">
        <v>80.34</v>
      </c>
      <c r="G27" s="53">
        <f t="shared" si="0"/>
        <v>3534.96</v>
      </c>
      <c r="H27" s="331" t="s">
        <v>40</v>
      </c>
      <c r="I27" s="332">
        <f>ROUND(SUM(G6:G27),2)</f>
        <v>735641.57</v>
      </c>
    </row>
    <row r="28" spans="1:9" s="333" customFormat="1" ht="30" x14ac:dyDescent="0.25">
      <c r="A28" s="67" t="s">
        <v>1503</v>
      </c>
      <c r="B28" s="64" t="s">
        <v>34</v>
      </c>
      <c r="C28" s="213" t="s">
        <v>1731</v>
      </c>
      <c r="D28" s="64" t="s">
        <v>10</v>
      </c>
      <c r="E28" s="65">
        <v>88</v>
      </c>
      <c r="F28" s="76">
        <v>261.45</v>
      </c>
      <c r="G28" s="59">
        <f t="shared" si="0"/>
        <v>23007.599999999999</v>
      </c>
      <c r="H28" s="341"/>
      <c r="I28" s="342"/>
    </row>
    <row r="29" spans="1:9" s="333" customFormat="1" ht="45" x14ac:dyDescent="0.25">
      <c r="A29" s="43" t="s">
        <v>1503</v>
      </c>
      <c r="B29" s="22" t="s">
        <v>35</v>
      </c>
      <c r="C29" s="2" t="s">
        <v>353</v>
      </c>
      <c r="D29" s="22" t="s">
        <v>9</v>
      </c>
      <c r="E29" s="65">
        <v>419</v>
      </c>
      <c r="F29" s="76">
        <v>2.35</v>
      </c>
      <c r="G29" s="28">
        <f t="shared" si="0"/>
        <v>984.65</v>
      </c>
      <c r="H29" s="341"/>
      <c r="I29" s="342"/>
    </row>
    <row r="30" spans="1:9" s="333" customFormat="1" ht="33" customHeight="1" x14ac:dyDescent="0.25">
      <c r="A30" s="43" t="s">
        <v>1503</v>
      </c>
      <c r="B30" s="22" t="s">
        <v>36</v>
      </c>
      <c r="C30" s="2" t="s">
        <v>289</v>
      </c>
      <c r="D30" s="22" t="s">
        <v>8</v>
      </c>
      <c r="E30" s="65">
        <v>155.1</v>
      </c>
      <c r="F30" s="76">
        <v>0.54</v>
      </c>
      <c r="G30" s="28">
        <f t="shared" si="0"/>
        <v>83.75</v>
      </c>
      <c r="H30" s="341"/>
      <c r="I30" s="342"/>
    </row>
    <row r="31" spans="1:9" s="333" customFormat="1" ht="33" customHeight="1" x14ac:dyDescent="0.25">
      <c r="A31" s="43" t="s">
        <v>1503</v>
      </c>
      <c r="B31" s="22" t="s">
        <v>37</v>
      </c>
      <c r="C31" s="2" t="s">
        <v>290</v>
      </c>
      <c r="D31" s="22" t="s">
        <v>9</v>
      </c>
      <c r="E31" s="65">
        <v>90</v>
      </c>
      <c r="F31" s="76">
        <v>34.880000000000003</v>
      </c>
      <c r="G31" s="28">
        <f t="shared" si="0"/>
        <v>3139.2</v>
      </c>
      <c r="H31" s="341"/>
      <c r="I31" s="342"/>
    </row>
    <row r="32" spans="1:9" s="333" customFormat="1" ht="33" customHeight="1" x14ac:dyDescent="0.25">
      <c r="A32" s="43" t="s">
        <v>1503</v>
      </c>
      <c r="B32" s="22" t="s">
        <v>82</v>
      </c>
      <c r="C32" s="2" t="s">
        <v>291</v>
      </c>
      <c r="D32" s="22" t="s">
        <v>8</v>
      </c>
      <c r="E32" s="65">
        <v>905.6</v>
      </c>
      <c r="F32" s="76">
        <v>1.26</v>
      </c>
      <c r="G32" s="28">
        <f t="shared" si="0"/>
        <v>1141.06</v>
      </c>
      <c r="H32" s="341"/>
      <c r="I32" s="342"/>
    </row>
    <row r="33" spans="1:9" s="333" customFormat="1" ht="33" customHeight="1" x14ac:dyDescent="0.25">
      <c r="A33" s="43" t="s">
        <v>1503</v>
      </c>
      <c r="B33" s="22" t="s">
        <v>105</v>
      </c>
      <c r="C33" s="2" t="s">
        <v>277</v>
      </c>
      <c r="D33" s="22" t="s">
        <v>8</v>
      </c>
      <c r="E33" s="65">
        <v>74</v>
      </c>
      <c r="F33" s="76">
        <v>8.6199999999999992</v>
      </c>
      <c r="G33" s="28">
        <f t="shared" si="0"/>
        <v>637.88</v>
      </c>
      <c r="H33" s="341"/>
      <c r="I33" s="342"/>
    </row>
    <row r="34" spans="1:9" s="333" customFormat="1" ht="33" customHeight="1" x14ac:dyDescent="0.25">
      <c r="A34" s="43" t="s">
        <v>1503</v>
      </c>
      <c r="B34" s="22" t="s">
        <v>106</v>
      </c>
      <c r="C34" s="2" t="s">
        <v>1701</v>
      </c>
      <c r="D34" s="22" t="s">
        <v>8</v>
      </c>
      <c r="E34" s="65">
        <v>423.7</v>
      </c>
      <c r="F34" s="76">
        <v>87.46</v>
      </c>
      <c r="G34" s="28">
        <f t="shared" si="0"/>
        <v>37056.800000000003</v>
      </c>
      <c r="H34" s="341"/>
      <c r="I34" s="342"/>
    </row>
    <row r="35" spans="1:9" s="333" customFormat="1" ht="33" customHeight="1" x14ac:dyDescent="0.25">
      <c r="A35" s="43" t="s">
        <v>1503</v>
      </c>
      <c r="B35" s="22" t="s">
        <v>107</v>
      </c>
      <c r="C35" s="2" t="s">
        <v>293</v>
      </c>
      <c r="D35" s="22" t="s">
        <v>9</v>
      </c>
      <c r="E35" s="65">
        <v>8.3000000000000007</v>
      </c>
      <c r="F35" s="76">
        <v>113.64</v>
      </c>
      <c r="G35" s="28">
        <f t="shared" si="0"/>
        <v>943.21</v>
      </c>
      <c r="H35" s="341"/>
      <c r="I35" s="342"/>
    </row>
    <row r="36" spans="1:9" s="333" customFormat="1" ht="33" customHeight="1" x14ac:dyDescent="0.25">
      <c r="A36" s="43" t="s">
        <v>1503</v>
      </c>
      <c r="B36" s="22" t="s">
        <v>108</v>
      </c>
      <c r="C36" s="2" t="s">
        <v>294</v>
      </c>
      <c r="D36" s="22" t="s">
        <v>18</v>
      </c>
      <c r="E36" s="65">
        <v>12</v>
      </c>
      <c r="F36" s="76">
        <v>448.41</v>
      </c>
      <c r="G36" s="28">
        <f t="shared" si="0"/>
        <v>5380.92</v>
      </c>
      <c r="H36" s="341"/>
      <c r="I36" s="342"/>
    </row>
    <row r="37" spans="1:9" s="333" customFormat="1" ht="33" customHeight="1" x14ac:dyDescent="0.25">
      <c r="A37" s="43" t="s">
        <v>1503</v>
      </c>
      <c r="B37" s="22" t="s">
        <v>109</v>
      </c>
      <c r="C37" s="2" t="s">
        <v>295</v>
      </c>
      <c r="D37" s="22" t="s">
        <v>8</v>
      </c>
      <c r="E37" s="65">
        <v>25.7</v>
      </c>
      <c r="F37" s="76">
        <v>1.26</v>
      </c>
      <c r="G37" s="28">
        <f t="shared" si="0"/>
        <v>32.380000000000003</v>
      </c>
      <c r="H37" s="341"/>
      <c r="I37" s="342"/>
    </row>
    <row r="38" spans="1:9" s="333" customFormat="1" ht="33" customHeight="1" x14ac:dyDescent="0.25">
      <c r="A38" s="43" t="s">
        <v>1503</v>
      </c>
      <c r="B38" s="22" t="s">
        <v>110</v>
      </c>
      <c r="C38" s="2" t="s">
        <v>296</v>
      </c>
      <c r="D38" s="22" t="s">
        <v>9</v>
      </c>
      <c r="E38" s="65">
        <v>190.1</v>
      </c>
      <c r="F38" s="76">
        <v>25.42</v>
      </c>
      <c r="G38" s="28">
        <f t="shared" si="0"/>
        <v>4832.34</v>
      </c>
      <c r="H38" s="341"/>
      <c r="I38" s="342"/>
    </row>
    <row r="39" spans="1:9" s="333" customFormat="1" ht="45" x14ac:dyDescent="0.25">
      <c r="A39" s="167" t="s">
        <v>1503</v>
      </c>
      <c r="B39" s="22" t="s">
        <v>111</v>
      </c>
      <c r="C39" s="47" t="s">
        <v>352</v>
      </c>
      <c r="D39" s="48" t="s">
        <v>9</v>
      </c>
      <c r="E39" s="19">
        <v>138.80000000000001</v>
      </c>
      <c r="F39" s="77">
        <v>16.87</v>
      </c>
      <c r="G39" s="28">
        <f t="shared" si="0"/>
        <v>2341.56</v>
      </c>
      <c r="H39" s="341"/>
      <c r="I39" s="342"/>
    </row>
    <row r="40" spans="1:9" s="333" customFormat="1" ht="30" x14ac:dyDescent="0.25">
      <c r="A40" s="167" t="s">
        <v>1503</v>
      </c>
      <c r="B40" s="22" t="s">
        <v>112</v>
      </c>
      <c r="C40" s="343" t="s">
        <v>364</v>
      </c>
      <c r="D40" s="48" t="s">
        <v>10</v>
      </c>
      <c r="E40" s="19">
        <v>17</v>
      </c>
      <c r="F40" s="77">
        <v>320.36</v>
      </c>
      <c r="G40" s="28">
        <f t="shared" si="0"/>
        <v>5446.12</v>
      </c>
      <c r="H40" s="341"/>
      <c r="I40" s="342"/>
    </row>
    <row r="41" spans="1:9" s="333" customFormat="1" ht="45" x14ac:dyDescent="0.25">
      <c r="A41" s="167" t="s">
        <v>1503</v>
      </c>
      <c r="B41" s="22" t="s">
        <v>113</v>
      </c>
      <c r="C41" s="47" t="s">
        <v>353</v>
      </c>
      <c r="D41" s="48" t="s">
        <v>9</v>
      </c>
      <c r="E41" s="19">
        <v>71.099999999999994</v>
      </c>
      <c r="F41" s="77">
        <v>2.35</v>
      </c>
      <c r="G41" s="28">
        <f t="shared" si="0"/>
        <v>167.09</v>
      </c>
      <c r="H41" s="341"/>
      <c r="I41" s="342"/>
    </row>
    <row r="42" spans="1:9" s="333" customFormat="1" ht="30" x14ac:dyDescent="0.25">
      <c r="A42" s="167" t="s">
        <v>1503</v>
      </c>
      <c r="B42" s="22" t="s">
        <v>114</v>
      </c>
      <c r="C42" s="47" t="s">
        <v>289</v>
      </c>
      <c r="D42" s="48" t="s">
        <v>8</v>
      </c>
      <c r="E42" s="19">
        <v>34.299999999999997</v>
      </c>
      <c r="F42" s="77">
        <v>0.54</v>
      </c>
      <c r="G42" s="28">
        <f t="shared" si="0"/>
        <v>18.52</v>
      </c>
      <c r="H42" s="341"/>
      <c r="I42" s="342"/>
    </row>
    <row r="43" spans="1:9" s="333" customFormat="1" ht="30" x14ac:dyDescent="0.25">
      <c r="A43" s="167" t="s">
        <v>1503</v>
      </c>
      <c r="B43" s="22" t="s">
        <v>115</v>
      </c>
      <c r="C43" s="47" t="s">
        <v>290</v>
      </c>
      <c r="D43" s="48" t="s">
        <v>9</v>
      </c>
      <c r="E43" s="19">
        <v>19.7</v>
      </c>
      <c r="F43" s="77">
        <v>35.93</v>
      </c>
      <c r="G43" s="28">
        <f t="shared" si="0"/>
        <v>707.82</v>
      </c>
      <c r="H43" s="341"/>
      <c r="I43" s="342"/>
    </row>
    <row r="44" spans="1:9" s="333" customFormat="1" ht="30" x14ac:dyDescent="0.25">
      <c r="A44" s="167" t="s">
        <v>1503</v>
      </c>
      <c r="B44" s="22" t="s">
        <v>116</v>
      </c>
      <c r="C44" s="47" t="s">
        <v>291</v>
      </c>
      <c r="D44" s="48" t="s">
        <v>8</v>
      </c>
      <c r="E44" s="19">
        <v>196.1</v>
      </c>
      <c r="F44" s="77">
        <v>1.26</v>
      </c>
      <c r="G44" s="28">
        <f t="shared" si="0"/>
        <v>247.09</v>
      </c>
      <c r="H44" s="341"/>
      <c r="I44" s="342"/>
    </row>
    <row r="45" spans="1:9" s="333" customFormat="1" ht="30" x14ac:dyDescent="0.25">
      <c r="A45" s="167" t="s">
        <v>1503</v>
      </c>
      <c r="B45" s="22" t="s">
        <v>117</v>
      </c>
      <c r="C45" s="47" t="s">
        <v>277</v>
      </c>
      <c r="D45" s="48" t="s">
        <v>8</v>
      </c>
      <c r="E45" s="19">
        <v>15.6</v>
      </c>
      <c r="F45" s="77">
        <v>8.6199999999999992</v>
      </c>
      <c r="G45" s="28">
        <f t="shared" si="0"/>
        <v>134.47</v>
      </c>
      <c r="H45" s="341"/>
      <c r="I45" s="342"/>
    </row>
    <row r="46" spans="1:9" s="333" customFormat="1" ht="30" x14ac:dyDescent="0.25">
      <c r="A46" s="167" t="s">
        <v>1503</v>
      </c>
      <c r="B46" s="22" t="s">
        <v>118</v>
      </c>
      <c r="C46" s="47" t="s">
        <v>1701</v>
      </c>
      <c r="D46" s="48" t="s">
        <v>8</v>
      </c>
      <c r="E46" s="19">
        <v>93.5</v>
      </c>
      <c r="F46" s="77">
        <v>87.46</v>
      </c>
      <c r="G46" s="28">
        <f t="shared" si="0"/>
        <v>8177.51</v>
      </c>
      <c r="H46" s="341"/>
      <c r="I46" s="342"/>
    </row>
    <row r="47" spans="1:9" s="333" customFormat="1" ht="30" x14ac:dyDescent="0.25">
      <c r="A47" s="167" t="s">
        <v>1503</v>
      </c>
      <c r="B47" s="22" t="s">
        <v>119</v>
      </c>
      <c r="C47" s="47" t="s">
        <v>293</v>
      </c>
      <c r="D47" s="48" t="s">
        <v>9</v>
      </c>
      <c r="E47" s="19">
        <v>1.8</v>
      </c>
      <c r="F47" s="77">
        <v>113.64</v>
      </c>
      <c r="G47" s="28">
        <f t="shared" si="0"/>
        <v>204.55</v>
      </c>
      <c r="H47" s="341"/>
      <c r="I47" s="342"/>
    </row>
    <row r="48" spans="1:9" s="333" customFormat="1" ht="30" x14ac:dyDescent="0.25">
      <c r="A48" s="167" t="s">
        <v>1503</v>
      </c>
      <c r="B48" s="22" t="s">
        <v>120</v>
      </c>
      <c r="C48" s="47" t="s">
        <v>294</v>
      </c>
      <c r="D48" s="48" t="s">
        <v>18</v>
      </c>
      <c r="E48" s="19">
        <v>2</v>
      </c>
      <c r="F48" s="77">
        <v>528.66999999999996</v>
      </c>
      <c r="G48" s="28">
        <f t="shared" si="0"/>
        <v>1057.3399999999999</v>
      </c>
      <c r="H48" s="341"/>
      <c r="I48" s="342"/>
    </row>
    <row r="49" spans="1:9" s="333" customFormat="1" ht="33" customHeight="1" x14ac:dyDescent="0.25">
      <c r="A49" s="167" t="s">
        <v>1503</v>
      </c>
      <c r="B49" s="22" t="s">
        <v>121</v>
      </c>
      <c r="C49" s="47" t="s">
        <v>295</v>
      </c>
      <c r="D49" s="48" t="s">
        <v>8</v>
      </c>
      <c r="E49" s="19">
        <v>6</v>
      </c>
      <c r="F49" s="77">
        <v>1.26</v>
      </c>
      <c r="G49" s="28">
        <f t="shared" si="0"/>
        <v>7.56</v>
      </c>
      <c r="H49" s="341"/>
      <c r="I49" s="342"/>
    </row>
    <row r="50" spans="1:9" s="333" customFormat="1" ht="33" customHeight="1" thickBot="1" x14ac:dyDescent="0.3">
      <c r="A50" s="167" t="s">
        <v>1503</v>
      </c>
      <c r="B50" s="22" t="s">
        <v>198</v>
      </c>
      <c r="C50" s="47" t="s">
        <v>296</v>
      </c>
      <c r="D50" s="48" t="s">
        <v>9</v>
      </c>
      <c r="E50" s="19">
        <v>39.4</v>
      </c>
      <c r="F50" s="77">
        <v>25.42</v>
      </c>
      <c r="G50" s="28">
        <f t="shared" si="0"/>
        <v>1001.55</v>
      </c>
      <c r="H50" s="341"/>
      <c r="I50" s="342"/>
    </row>
    <row r="51" spans="1:9" s="333" customFormat="1" ht="45.75" thickBot="1" x14ac:dyDescent="0.3">
      <c r="A51" s="56" t="s">
        <v>1503</v>
      </c>
      <c r="B51" s="51" t="s">
        <v>199</v>
      </c>
      <c r="C51" s="50" t="s">
        <v>352</v>
      </c>
      <c r="D51" s="51" t="s">
        <v>9</v>
      </c>
      <c r="E51" s="52">
        <v>12</v>
      </c>
      <c r="F51" s="139">
        <v>16.87</v>
      </c>
      <c r="G51" s="53">
        <f t="shared" si="0"/>
        <v>202.44</v>
      </c>
      <c r="H51" s="331" t="s">
        <v>41</v>
      </c>
      <c r="I51" s="332">
        <f>ROUND(SUM(G28:G51),2)</f>
        <v>96953.41</v>
      </c>
    </row>
    <row r="52" spans="1:9" s="333" customFormat="1" ht="33" customHeight="1" x14ac:dyDescent="0.25">
      <c r="A52" s="101" t="s">
        <v>388</v>
      </c>
      <c r="B52" s="123" t="s">
        <v>71</v>
      </c>
      <c r="C52" s="63" t="s">
        <v>1550</v>
      </c>
      <c r="D52" s="64" t="s">
        <v>8</v>
      </c>
      <c r="E52" s="83">
        <v>57031</v>
      </c>
      <c r="F52" s="76">
        <v>0</v>
      </c>
      <c r="G52" s="59">
        <f t="shared" si="0"/>
        <v>0</v>
      </c>
      <c r="H52" s="444" t="s">
        <v>318</v>
      </c>
    </row>
    <row r="53" spans="1:9" s="333" customFormat="1" ht="33" customHeight="1" x14ac:dyDescent="0.25">
      <c r="A53" s="67" t="s">
        <v>388</v>
      </c>
      <c r="B53" s="41" t="s">
        <v>72</v>
      </c>
      <c r="C53" s="2" t="s">
        <v>1732</v>
      </c>
      <c r="D53" s="22" t="s">
        <v>9</v>
      </c>
      <c r="E53" s="84">
        <v>6308</v>
      </c>
      <c r="F53" s="77">
        <v>0</v>
      </c>
      <c r="G53" s="28">
        <f t="shared" si="0"/>
        <v>0</v>
      </c>
      <c r="H53" s="445"/>
    </row>
    <row r="54" spans="1:9" s="333" customFormat="1" ht="33" customHeight="1" x14ac:dyDescent="0.25">
      <c r="A54" s="67" t="s">
        <v>388</v>
      </c>
      <c r="B54" s="41" t="s">
        <v>73</v>
      </c>
      <c r="C54" s="2" t="s">
        <v>1551</v>
      </c>
      <c r="D54" s="22" t="s">
        <v>9</v>
      </c>
      <c r="E54" s="84">
        <v>12677</v>
      </c>
      <c r="F54" s="77">
        <v>0</v>
      </c>
      <c r="G54" s="28">
        <f t="shared" si="0"/>
        <v>0</v>
      </c>
      <c r="H54" s="445"/>
    </row>
    <row r="55" spans="1:9" s="333" customFormat="1" ht="33" customHeight="1" x14ac:dyDescent="0.25">
      <c r="A55" s="67" t="s">
        <v>388</v>
      </c>
      <c r="B55" s="41" t="s">
        <v>74</v>
      </c>
      <c r="C55" s="2" t="s">
        <v>1552</v>
      </c>
      <c r="D55" s="22" t="s">
        <v>8</v>
      </c>
      <c r="E55" s="84">
        <v>34867</v>
      </c>
      <c r="F55" s="77">
        <v>0</v>
      </c>
      <c r="G55" s="28">
        <f t="shared" si="0"/>
        <v>0</v>
      </c>
      <c r="H55" s="445"/>
    </row>
    <row r="56" spans="1:9" s="333" customFormat="1" ht="33" customHeight="1" x14ac:dyDescent="0.25">
      <c r="A56" s="67" t="s">
        <v>388</v>
      </c>
      <c r="B56" s="41" t="s">
        <v>75</v>
      </c>
      <c r="C56" s="2" t="s">
        <v>1506</v>
      </c>
      <c r="D56" s="22" t="s">
        <v>9</v>
      </c>
      <c r="E56" s="84">
        <v>2798</v>
      </c>
      <c r="F56" s="77">
        <v>0</v>
      </c>
      <c r="G56" s="28">
        <f t="shared" si="0"/>
        <v>0</v>
      </c>
      <c r="H56" s="445"/>
    </row>
    <row r="57" spans="1:9" s="333" customFormat="1" ht="33" customHeight="1" x14ac:dyDescent="0.25">
      <c r="A57" s="67" t="s">
        <v>388</v>
      </c>
      <c r="B57" s="41" t="s">
        <v>76</v>
      </c>
      <c r="C57" s="2" t="s">
        <v>1635</v>
      </c>
      <c r="D57" s="22" t="s">
        <v>8</v>
      </c>
      <c r="E57" s="84">
        <v>11206</v>
      </c>
      <c r="F57" s="77">
        <v>0</v>
      </c>
      <c r="G57" s="28">
        <f t="shared" si="0"/>
        <v>0</v>
      </c>
      <c r="H57" s="445"/>
    </row>
    <row r="58" spans="1:9" s="333" customFormat="1" ht="33" customHeight="1" x14ac:dyDescent="0.25">
      <c r="A58" s="67" t="s">
        <v>388</v>
      </c>
      <c r="B58" s="41" t="s">
        <v>77</v>
      </c>
      <c r="C58" s="2" t="s">
        <v>1669</v>
      </c>
      <c r="D58" s="22" t="s">
        <v>10</v>
      </c>
      <c r="E58" s="84">
        <v>1588.5</v>
      </c>
      <c r="F58" s="77">
        <v>0</v>
      </c>
      <c r="G58" s="28">
        <f t="shared" si="0"/>
        <v>0</v>
      </c>
      <c r="H58" s="445"/>
    </row>
    <row r="59" spans="1:9" s="333" customFormat="1" ht="33" customHeight="1" x14ac:dyDescent="0.25">
      <c r="A59" s="67" t="s">
        <v>388</v>
      </c>
      <c r="B59" s="41" t="s">
        <v>122</v>
      </c>
      <c r="C59" s="2" t="s">
        <v>1509</v>
      </c>
      <c r="D59" s="22" t="s">
        <v>8</v>
      </c>
      <c r="E59" s="84">
        <v>11143</v>
      </c>
      <c r="F59" s="77">
        <v>0</v>
      </c>
      <c r="G59" s="28">
        <f t="shared" si="0"/>
        <v>0</v>
      </c>
      <c r="H59" s="445"/>
    </row>
    <row r="60" spans="1:9" s="333" customFormat="1" ht="33" customHeight="1" x14ac:dyDescent="0.25">
      <c r="A60" s="67" t="s">
        <v>388</v>
      </c>
      <c r="B60" s="41" t="s">
        <v>123</v>
      </c>
      <c r="C60" s="2" t="s">
        <v>1670</v>
      </c>
      <c r="D60" s="22" t="s">
        <v>8</v>
      </c>
      <c r="E60" s="84">
        <v>11112</v>
      </c>
      <c r="F60" s="77">
        <v>0</v>
      </c>
      <c r="G60" s="28">
        <f t="shared" si="0"/>
        <v>0</v>
      </c>
      <c r="H60" s="445"/>
    </row>
    <row r="61" spans="1:9" s="333" customFormat="1" ht="33" customHeight="1" x14ac:dyDescent="0.25">
      <c r="A61" s="67" t="s">
        <v>388</v>
      </c>
      <c r="B61" s="41" t="s">
        <v>124</v>
      </c>
      <c r="C61" s="2" t="s">
        <v>1553</v>
      </c>
      <c r="D61" s="22" t="s">
        <v>8</v>
      </c>
      <c r="E61" s="84">
        <v>23422</v>
      </c>
      <c r="F61" s="77">
        <v>0</v>
      </c>
      <c r="G61" s="28">
        <f t="shared" si="0"/>
        <v>0</v>
      </c>
      <c r="H61" s="445"/>
    </row>
    <row r="62" spans="1:9" s="333" customFormat="1" ht="33" customHeight="1" x14ac:dyDescent="0.25">
      <c r="A62" s="67" t="s">
        <v>388</v>
      </c>
      <c r="B62" s="41" t="s">
        <v>125</v>
      </c>
      <c r="C62" s="2" t="s">
        <v>1671</v>
      </c>
      <c r="D62" s="22" t="s">
        <v>10</v>
      </c>
      <c r="E62" s="84">
        <v>4945</v>
      </c>
      <c r="F62" s="77">
        <v>0</v>
      </c>
      <c r="G62" s="28">
        <f t="shared" si="0"/>
        <v>0</v>
      </c>
      <c r="H62" s="445"/>
    </row>
    <row r="63" spans="1:9" s="333" customFormat="1" ht="33" customHeight="1" x14ac:dyDescent="0.25">
      <c r="A63" s="67" t="s">
        <v>388</v>
      </c>
      <c r="B63" s="41" t="s">
        <v>126</v>
      </c>
      <c r="C63" s="2" t="s">
        <v>304</v>
      </c>
      <c r="D63" s="22" t="s">
        <v>8</v>
      </c>
      <c r="E63" s="84">
        <v>34416</v>
      </c>
      <c r="F63" s="77">
        <v>0</v>
      </c>
      <c r="G63" s="28">
        <f t="shared" si="0"/>
        <v>0</v>
      </c>
      <c r="H63" s="445"/>
    </row>
    <row r="64" spans="1:9" s="333" customFormat="1" ht="33" customHeight="1" x14ac:dyDescent="0.25">
      <c r="A64" s="67" t="s">
        <v>388</v>
      </c>
      <c r="B64" s="41" t="s">
        <v>216</v>
      </c>
      <c r="C64" s="2" t="s">
        <v>305</v>
      </c>
      <c r="D64" s="22" t="s">
        <v>10</v>
      </c>
      <c r="E64" s="84">
        <v>870</v>
      </c>
      <c r="F64" s="77">
        <v>0</v>
      </c>
      <c r="G64" s="28">
        <f t="shared" si="0"/>
        <v>0</v>
      </c>
      <c r="H64" s="445"/>
    </row>
    <row r="65" spans="1:8" s="333" customFormat="1" ht="33" customHeight="1" x14ac:dyDescent="0.25">
      <c r="A65" s="67" t="s">
        <v>388</v>
      </c>
      <c r="B65" s="41" t="s">
        <v>217</v>
      </c>
      <c r="C65" s="2" t="s">
        <v>1639</v>
      </c>
      <c r="D65" s="22" t="s">
        <v>8</v>
      </c>
      <c r="E65" s="84">
        <v>3423</v>
      </c>
      <c r="F65" s="77">
        <v>0</v>
      </c>
      <c r="G65" s="28">
        <f t="shared" si="0"/>
        <v>0</v>
      </c>
      <c r="H65" s="445"/>
    </row>
    <row r="66" spans="1:8" s="333" customFormat="1" ht="33" customHeight="1" thickBot="1" x14ac:dyDescent="0.3">
      <c r="A66" s="56" t="s">
        <v>388</v>
      </c>
      <c r="B66" s="74" t="s">
        <v>218</v>
      </c>
      <c r="C66" s="50" t="s">
        <v>1554</v>
      </c>
      <c r="D66" s="51" t="s">
        <v>8</v>
      </c>
      <c r="E66" s="85">
        <v>7152</v>
      </c>
      <c r="F66" s="139">
        <v>0</v>
      </c>
      <c r="G66" s="53">
        <f t="shared" si="0"/>
        <v>0</v>
      </c>
      <c r="H66" s="445"/>
    </row>
    <row r="67" spans="1:8" s="333" customFormat="1" ht="33" customHeight="1" x14ac:dyDescent="0.25">
      <c r="A67" s="101" t="s">
        <v>1504</v>
      </c>
      <c r="B67" s="123" t="s">
        <v>71</v>
      </c>
      <c r="C67" s="63" t="s">
        <v>1550</v>
      </c>
      <c r="D67" s="64" t="s">
        <v>8</v>
      </c>
      <c r="E67" s="83">
        <v>57031</v>
      </c>
      <c r="F67" s="135">
        <v>4.3899999999999997</v>
      </c>
      <c r="G67" s="59">
        <f t="shared" si="0"/>
        <v>250366.09</v>
      </c>
      <c r="H67" s="445"/>
    </row>
    <row r="68" spans="1:8" s="333" customFormat="1" ht="33" customHeight="1" x14ac:dyDescent="0.25">
      <c r="A68" s="67" t="s">
        <v>1504</v>
      </c>
      <c r="B68" s="41" t="s">
        <v>72</v>
      </c>
      <c r="C68" s="2" t="s">
        <v>1733</v>
      </c>
      <c r="D68" s="22" t="s">
        <v>9</v>
      </c>
      <c r="E68" s="84">
        <v>7254</v>
      </c>
      <c r="F68" s="133">
        <v>24.79</v>
      </c>
      <c r="G68" s="28">
        <f t="shared" si="0"/>
        <v>179826.66</v>
      </c>
      <c r="H68" s="445"/>
    </row>
    <row r="69" spans="1:8" s="333" customFormat="1" ht="33" customHeight="1" x14ac:dyDescent="0.25">
      <c r="A69" s="67" t="s">
        <v>1504</v>
      </c>
      <c r="B69" s="41" t="s">
        <v>73</v>
      </c>
      <c r="C69" s="2" t="s">
        <v>1734</v>
      </c>
      <c r="D69" s="22" t="s">
        <v>9</v>
      </c>
      <c r="E69" s="84">
        <v>14579</v>
      </c>
      <c r="F69" s="133">
        <v>24.8</v>
      </c>
      <c r="G69" s="28">
        <f t="shared" si="0"/>
        <v>361559.2</v>
      </c>
      <c r="H69" s="445"/>
    </row>
    <row r="70" spans="1:8" s="333" customFormat="1" ht="33" customHeight="1" x14ac:dyDescent="0.25">
      <c r="A70" s="67" t="s">
        <v>1504</v>
      </c>
      <c r="B70" s="41" t="s">
        <v>74</v>
      </c>
      <c r="C70" s="2" t="s">
        <v>1556</v>
      </c>
      <c r="D70" s="22" t="s">
        <v>8</v>
      </c>
      <c r="E70" s="84">
        <v>34867</v>
      </c>
      <c r="F70" s="133">
        <v>15.26</v>
      </c>
      <c r="G70" s="28">
        <f t="shared" si="0"/>
        <v>532070.42000000004</v>
      </c>
      <c r="H70" s="445"/>
    </row>
    <row r="71" spans="1:8" s="333" customFormat="1" ht="33" customHeight="1" x14ac:dyDescent="0.25">
      <c r="A71" s="67" t="s">
        <v>1504</v>
      </c>
      <c r="B71" s="41" t="s">
        <v>75</v>
      </c>
      <c r="C71" s="2" t="s">
        <v>1506</v>
      </c>
      <c r="D71" s="22" t="s">
        <v>9</v>
      </c>
      <c r="E71" s="84">
        <v>2239</v>
      </c>
      <c r="F71" s="133">
        <v>74.47</v>
      </c>
      <c r="G71" s="28">
        <f t="shared" si="0"/>
        <v>166738.32999999999</v>
      </c>
      <c r="H71" s="445"/>
    </row>
    <row r="72" spans="1:8" s="333" customFormat="1" ht="33" customHeight="1" x14ac:dyDescent="0.25">
      <c r="A72" s="67" t="s">
        <v>1504</v>
      </c>
      <c r="B72" s="41" t="s">
        <v>76</v>
      </c>
      <c r="C72" s="2" t="s">
        <v>1635</v>
      </c>
      <c r="D72" s="22" t="s">
        <v>8</v>
      </c>
      <c r="E72" s="84">
        <v>11206</v>
      </c>
      <c r="F72" s="133">
        <v>14.62</v>
      </c>
      <c r="G72" s="28">
        <f t="shared" si="0"/>
        <v>163831.72</v>
      </c>
      <c r="H72" s="445"/>
    </row>
    <row r="73" spans="1:8" s="333" customFormat="1" ht="33" customHeight="1" x14ac:dyDescent="0.25">
      <c r="A73" s="67" t="s">
        <v>1504</v>
      </c>
      <c r="B73" s="41" t="s">
        <v>77</v>
      </c>
      <c r="C73" s="2" t="s">
        <v>313</v>
      </c>
      <c r="D73" s="22" t="s">
        <v>10</v>
      </c>
      <c r="E73" s="84">
        <v>1588.5</v>
      </c>
      <c r="F73" s="133">
        <v>0.95</v>
      </c>
      <c r="G73" s="28">
        <f t="shared" si="0"/>
        <v>1509.08</v>
      </c>
      <c r="H73" s="445"/>
    </row>
    <row r="74" spans="1:8" s="333" customFormat="1" ht="33" customHeight="1" x14ac:dyDescent="0.25">
      <c r="A74" s="67" t="s">
        <v>1504</v>
      </c>
      <c r="B74" s="41" t="s">
        <v>122</v>
      </c>
      <c r="C74" s="2" t="s">
        <v>1509</v>
      </c>
      <c r="D74" s="22" t="s">
        <v>8</v>
      </c>
      <c r="E74" s="84">
        <v>11143</v>
      </c>
      <c r="F74" s="133">
        <v>0.38</v>
      </c>
      <c r="G74" s="28">
        <f t="shared" si="0"/>
        <v>4234.34</v>
      </c>
      <c r="H74" s="445"/>
    </row>
    <row r="75" spans="1:8" s="333" customFormat="1" ht="33" customHeight="1" x14ac:dyDescent="0.25">
      <c r="A75" s="67" t="s">
        <v>1504</v>
      </c>
      <c r="B75" s="41" t="s">
        <v>123</v>
      </c>
      <c r="C75" s="2" t="s">
        <v>1638</v>
      </c>
      <c r="D75" s="22" t="s">
        <v>8</v>
      </c>
      <c r="E75" s="84">
        <v>11112</v>
      </c>
      <c r="F75" s="133">
        <v>9.1</v>
      </c>
      <c r="G75" s="28">
        <f t="shared" si="0"/>
        <v>101119.2</v>
      </c>
      <c r="H75" s="445"/>
    </row>
    <row r="76" spans="1:8" s="333" customFormat="1" ht="33" customHeight="1" x14ac:dyDescent="0.25">
      <c r="A76" s="67" t="s">
        <v>1504</v>
      </c>
      <c r="B76" s="41" t="s">
        <v>124</v>
      </c>
      <c r="C76" s="2" t="s">
        <v>1553</v>
      </c>
      <c r="D76" s="22" t="s">
        <v>8</v>
      </c>
      <c r="E76" s="84">
        <v>23422</v>
      </c>
      <c r="F76" s="133">
        <v>15.86</v>
      </c>
      <c r="G76" s="28">
        <f t="shared" si="0"/>
        <v>371472.92</v>
      </c>
      <c r="H76" s="445"/>
    </row>
    <row r="77" spans="1:8" s="333" customFormat="1" ht="33" customHeight="1" x14ac:dyDescent="0.25">
      <c r="A77" s="67" t="s">
        <v>1504</v>
      </c>
      <c r="B77" s="41" t="s">
        <v>125</v>
      </c>
      <c r="C77" s="2" t="s">
        <v>1511</v>
      </c>
      <c r="D77" s="22" t="s">
        <v>10</v>
      </c>
      <c r="E77" s="84">
        <v>4945</v>
      </c>
      <c r="F77" s="133">
        <v>0.42</v>
      </c>
      <c r="G77" s="28">
        <f t="shared" si="0"/>
        <v>2076.9</v>
      </c>
      <c r="H77" s="445"/>
    </row>
    <row r="78" spans="1:8" s="333" customFormat="1" ht="33" customHeight="1" x14ac:dyDescent="0.25">
      <c r="A78" s="67" t="s">
        <v>1504</v>
      </c>
      <c r="B78" s="41" t="s">
        <v>126</v>
      </c>
      <c r="C78" s="2" t="s">
        <v>304</v>
      </c>
      <c r="D78" s="22" t="s">
        <v>8</v>
      </c>
      <c r="E78" s="84">
        <v>34416</v>
      </c>
      <c r="F78" s="133">
        <v>0.22</v>
      </c>
      <c r="G78" s="28">
        <f t="shared" si="0"/>
        <v>7571.52</v>
      </c>
      <c r="H78" s="445"/>
    </row>
    <row r="79" spans="1:8" s="333" customFormat="1" ht="33" customHeight="1" x14ac:dyDescent="0.25">
      <c r="A79" s="67" t="s">
        <v>1504</v>
      </c>
      <c r="B79" s="41" t="s">
        <v>216</v>
      </c>
      <c r="C79" s="2" t="s">
        <v>305</v>
      </c>
      <c r="D79" s="22" t="s">
        <v>10</v>
      </c>
      <c r="E79" s="84">
        <v>870</v>
      </c>
      <c r="F79" s="133">
        <v>1.25</v>
      </c>
      <c r="G79" s="28">
        <f t="shared" si="0"/>
        <v>1087.5</v>
      </c>
      <c r="H79" s="445"/>
    </row>
    <row r="80" spans="1:8" s="333" customFormat="1" ht="33" customHeight="1" thickBot="1" x14ac:dyDescent="0.3">
      <c r="A80" s="67" t="s">
        <v>1504</v>
      </c>
      <c r="B80" s="41" t="s">
        <v>217</v>
      </c>
      <c r="C80" s="2" t="s">
        <v>1639</v>
      </c>
      <c r="D80" s="22" t="s">
        <v>8</v>
      </c>
      <c r="E80" s="84">
        <v>3423</v>
      </c>
      <c r="F80" s="133">
        <v>5.46</v>
      </c>
      <c r="G80" s="28">
        <f t="shared" si="0"/>
        <v>18689.580000000002</v>
      </c>
      <c r="H80" s="445"/>
    </row>
    <row r="81" spans="1:9" s="333" customFormat="1" ht="30.75" thickBot="1" x14ac:dyDescent="0.3">
      <c r="A81" s="56" t="s">
        <v>1504</v>
      </c>
      <c r="B81" s="74" t="s">
        <v>218</v>
      </c>
      <c r="C81" s="50" t="s">
        <v>1554</v>
      </c>
      <c r="D81" s="51" t="s">
        <v>8</v>
      </c>
      <c r="E81" s="85">
        <v>7152</v>
      </c>
      <c r="F81" s="87">
        <v>4.03</v>
      </c>
      <c r="G81" s="99">
        <f>ROUND((E81*F81),2)</f>
        <v>28822.560000000001</v>
      </c>
      <c r="H81" s="331" t="s">
        <v>78</v>
      </c>
      <c r="I81" s="339">
        <f>ROUND(SUM(G52:G81),2)</f>
        <v>2190976.02</v>
      </c>
    </row>
    <row r="82" spans="1:9" s="333" customFormat="1" ht="33" customHeight="1" x14ac:dyDescent="0.25">
      <c r="A82" s="229" t="s">
        <v>1514</v>
      </c>
      <c r="B82" s="188" t="s">
        <v>28</v>
      </c>
      <c r="C82" s="24" t="s">
        <v>1550</v>
      </c>
      <c r="D82" s="25" t="s">
        <v>8</v>
      </c>
      <c r="E82" s="182">
        <v>307</v>
      </c>
      <c r="F82" s="132">
        <v>0</v>
      </c>
      <c r="G82" s="28">
        <f t="shared" si="0"/>
        <v>0</v>
      </c>
      <c r="H82" s="446" t="s">
        <v>318</v>
      </c>
      <c r="I82" s="342"/>
    </row>
    <row r="83" spans="1:9" s="333" customFormat="1" ht="33" customHeight="1" x14ac:dyDescent="0.25">
      <c r="A83" s="97" t="s">
        <v>1514</v>
      </c>
      <c r="B83" s="108" t="s">
        <v>29</v>
      </c>
      <c r="C83" s="2" t="s">
        <v>1735</v>
      </c>
      <c r="D83" s="22" t="s">
        <v>9</v>
      </c>
      <c r="E83" s="84">
        <v>112</v>
      </c>
      <c r="F83" s="133">
        <v>0</v>
      </c>
      <c r="G83" s="28">
        <f t="shared" si="0"/>
        <v>0</v>
      </c>
      <c r="H83" s="447"/>
      <c r="I83" s="342"/>
    </row>
    <row r="84" spans="1:9" s="333" customFormat="1" ht="33" customHeight="1" x14ac:dyDescent="0.25">
      <c r="A84" s="97" t="s">
        <v>1514</v>
      </c>
      <c r="B84" s="108" t="s">
        <v>30</v>
      </c>
      <c r="C84" s="2" t="s">
        <v>1552</v>
      </c>
      <c r="D84" s="22" t="s">
        <v>8</v>
      </c>
      <c r="E84" s="84">
        <v>221</v>
      </c>
      <c r="F84" s="133">
        <v>0</v>
      </c>
      <c r="G84" s="28">
        <f t="shared" si="0"/>
        <v>0</v>
      </c>
      <c r="H84" s="447"/>
      <c r="I84" s="342"/>
    </row>
    <row r="85" spans="1:9" s="333" customFormat="1" ht="33" customHeight="1" x14ac:dyDescent="0.25">
      <c r="A85" s="97" t="s">
        <v>1514</v>
      </c>
      <c r="B85" s="108" t="s">
        <v>31</v>
      </c>
      <c r="C85" s="2" t="s">
        <v>1506</v>
      </c>
      <c r="D85" s="22" t="s">
        <v>9</v>
      </c>
      <c r="E85" s="84">
        <v>20</v>
      </c>
      <c r="F85" s="133">
        <v>0</v>
      </c>
      <c r="G85" s="28">
        <f t="shared" si="0"/>
        <v>0</v>
      </c>
      <c r="H85" s="447"/>
      <c r="I85" s="342"/>
    </row>
    <row r="86" spans="1:9" s="333" customFormat="1" ht="33" customHeight="1" x14ac:dyDescent="0.25">
      <c r="A86" s="97" t="s">
        <v>1514</v>
      </c>
      <c r="B86" s="108" t="s">
        <v>32</v>
      </c>
      <c r="C86" s="2" t="s">
        <v>1635</v>
      </c>
      <c r="D86" s="22" t="s">
        <v>8</v>
      </c>
      <c r="E86" s="84">
        <v>217</v>
      </c>
      <c r="F86" s="133">
        <v>0</v>
      </c>
      <c r="G86" s="28">
        <f t="shared" si="0"/>
        <v>0</v>
      </c>
      <c r="H86" s="447"/>
      <c r="I86" s="342"/>
    </row>
    <row r="87" spans="1:9" s="333" customFormat="1" ht="33" customHeight="1" x14ac:dyDescent="0.25">
      <c r="A87" s="97" t="s">
        <v>1514</v>
      </c>
      <c r="B87" s="108" t="s">
        <v>33</v>
      </c>
      <c r="C87" s="2" t="s">
        <v>313</v>
      </c>
      <c r="D87" s="22" t="s">
        <v>10</v>
      </c>
      <c r="E87" s="84">
        <v>42</v>
      </c>
      <c r="F87" s="133">
        <v>0</v>
      </c>
      <c r="G87" s="28">
        <f t="shared" si="0"/>
        <v>0</v>
      </c>
      <c r="H87" s="447"/>
      <c r="I87" s="342"/>
    </row>
    <row r="88" spans="1:9" s="333" customFormat="1" ht="33" customHeight="1" x14ac:dyDescent="0.25">
      <c r="A88" s="97" t="s">
        <v>1514</v>
      </c>
      <c r="B88" s="108" t="s">
        <v>47</v>
      </c>
      <c r="C88" s="2" t="s">
        <v>1509</v>
      </c>
      <c r="D88" s="22" t="s">
        <v>8</v>
      </c>
      <c r="E88" s="84">
        <v>211</v>
      </c>
      <c r="F88" s="133">
        <v>0</v>
      </c>
      <c r="G88" s="28">
        <f t="shared" si="0"/>
        <v>0</v>
      </c>
      <c r="H88" s="447"/>
      <c r="I88" s="342"/>
    </row>
    <row r="89" spans="1:9" s="333" customFormat="1" ht="33" customHeight="1" x14ac:dyDescent="0.25">
      <c r="A89" s="97" t="s">
        <v>1514</v>
      </c>
      <c r="B89" s="108" t="s">
        <v>48</v>
      </c>
      <c r="C89" s="2" t="s">
        <v>1638</v>
      </c>
      <c r="D89" s="22" t="s">
        <v>8</v>
      </c>
      <c r="E89" s="84">
        <v>211</v>
      </c>
      <c r="F89" s="133">
        <v>0</v>
      </c>
      <c r="G89" s="28">
        <f t="shared" si="0"/>
        <v>0</v>
      </c>
      <c r="H89" s="447"/>
      <c r="I89" s="342"/>
    </row>
    <row r="90" spans="1:9" s="333" customFormat="1" ht="33" customHeight="1" x14ac:dyDescent="0.25">
      <c r="A90" s="97" t="s">
        <v>1514</v>
      </c>
      <c r="B90" s="108" t="s">
        <v>58</v>
      </c>
      <c r="C90" s="2" t="s">
        <v>1511</v>
      </c>
      <c r="D90" s="22" t="s">
        <v>10</v>
      </c>
      <c r="E90" s="84">
        <v>42</v>
      </c>
      <c r="F90" s="133">
        <v>0</v>
      </c>
      <c r="G90" s="28">
        <f t="shared" si="0"/>
        <v>0</v>
      </c>
      <c r="H90" s="447"/>
      <c r="I90" s="342"/>
    </row>
    <row r="91" spans="1:9" s="333" customFormat="1" ht="30" x14ac:dyDescent="0.25">
      <c r="A91" s="97" t="s">
        <v>1514</v>
      </c>
      <c r="B91" s="108" t="s">
        <v>64</v>
      </c>
      <c r="C91" s="2" t="s">
        <v>304</v>
      </c>
      <c r="D91" s="22" t="s">
        <v>8</v>
      </c>
      <c r="E91" s="84">
        <v>207</v>
      </c>
      <c r="F91" s="133">
        <v>0</v>
      </c>
      <c r="G91" s="28">
        <f t="shared" si="0"/>
        <v>0</v>
      </c>
      <c r="H91" s="447"/>
      <c r="I91" s="342"/>
    </row>
    <row r="92" spans="1:9" s="333" customFormat="1" ht="33" customHeight="1" thickBot="1" x14ac:dyDescent="0.3">
      <c r="A92" s="98" t="s">
        <v>1514</v>
      </c>
      <c r="B92" s="74" t="s">
        <v>65</v>
      </c>
      <c r="C92" s="50" t="s">
        <v>1640</v>
      </c>
      <c r="D92" s="51" t="s">
        <v>8</v>
      </c>
      <c r="E92" s="85">
        <v>53</v>
      </c>
      <c r="F92" s="87">
        <v>0</v>
      </c>
      <c r="G92" s="53">
        <f t="shared" si="0"/>
        <v>0</v>
      </c>
      <c r="H92" s="447"/>
      <c r="I92" s="342"/>
    </row>
    <row r="93" spans="1:9" s="333" customFormat="1" ht="30" x14ac:dyDescent="0.25">
      <c r="A93" s="229" t="s">
        <v>1515</v>
      </c>
      <c r="B93" s="188" t="s">
        <v>28</v>
      </c>
      <c r="C93" s="63" t="s">
        <v>1550</v>
      </c>
      <c r="D93" s="25" t="s">
        <v>8</v>
      </c>
      <c r="E93" s="83">
        <v>307</v>
      </c>
      <c r="F93" s="135">
        <v>4.3899999999999997</v>
      </c>
      <c r="G93" s="59">
        <f t="shared" si="0"/>
        <v>1347.73</v>
      </c>
      <c r="H93" s="447"/>
      <c r="I93" s="342"/>
    </row>
    <row r="94" spans="1:9" s="333" customFormat="1" ht="30" x14ac:dyDescent="0.25">
      <c r="A94" s="97" t="s">
        <v>1515</v>
      </c>
      <c r="B94" s="108" t="s">
        <v>29</v>
      </c>
      <c r="C94" s="2" t="s">
        <v>1736</v>
      </c>
      <c r="D94" s="22" t="s">
        <v>9</v>
      </c>
      <c r="E94" s="84">
        <v>128</v>
      </c>
      <c r="F94" s="133">
        <v>24.79</v>
      </c>
      <c r="G94" s="28">
        <f t="shared" si="0"/>
        <v>3173.12</v>
      </c>
      <c r="H94" s="447"/>
      <c r="I94" s="342"/>
    </row>
    <row r="95" spans="1:9" s="333" customFormat="1" ht="30" x14ac:dyDescent="0.25">
      <c r="A95" s="97" t="s">
        <v>1515</v>
      </c>
      <c r="B95" s="108" t="s">
        <v>30</v>
      </c>
      <c r="C95" s="2" t="s">
        <v>1556</v>
      </c>
      <c r="D95" s="22" t="s">
        <v>8</v>
      </c>
      <c r="E95" s="84">
        <v>221</v>
      </c>
      <c r="F95" s="133">
        <v>15.26</v>
      </c>
      <c r="G95" s="28">
        <f t="shared" si="0"/>
        <v>3372.46</v>
      </c>
      <c r="H95" s="447"/>
      <c r="I95" s="342"/>
    </row>
    <row r="96" spans="1:9" ht="44.25" customHeight="1" x14ac:dyDescent="0.25">
      <c r="A96" s="97" t="s">
        <v>1515</v>
      </c>
      <c r="B96" s="108" t="s">
        <v>31</v>
      </c>
      <c r="C96" s="2" t="s">
        <v>1506</v>
      </c>
      <c r="D96" s="22" t="s">
        <v>9</v>
      </c>
      <c r="E96" s="84">
        <v>16</v>
      </c>
      <c r="F96" s="133">
        <v>74.47</v>
      </c>
      <c r="G96" s="28">
        <f t="shared" si="0"/>
        <v>1191.52</v>
      </c>
      <c r="H96" s="447"/>
      <c r="I96" s="342"/>
    </row>
    <row r="97" spans="1:10" ht="20.25" customHeight="1" x14ac:dyDescent="0.25">
      <c r="A97" s="97" t="s">
        <v>1515</v>
      </c>
      <c r="B97" s="108" t="s">
        <v>32</v>
      </c>
      <c r="C97" s="2" t="s">
        <v>1635</v>
      </c>
      <c r="D97" s="22" t="s">
        <v>8</v>
      </c>
      <c r="E97" s="84">
        <v>217</v>
      </c>
      <c r="F97" s="133">
        <v>14.96</v>
      </c>
      <c r="G97" s="28">
        <f t="shared" si="0"/>
        <v>3246.32</v>
      </c>
      <c r="H97" s="447"/>
      <c r="I97" s="342"/>
    </row>
    <row r="98" spans="1:10" s="129" customFormat="1" ht="30" x14ac:dyDescent="0.25">
      <c r="A98" s="97" t="s">
        <v>1515</v>
      </c>
      <c r="B98" s="108" t="s">
        <v>33</v>
      </c>
      <c r="C98" s="2" t="s">
        <v>313</v>
      </c>
      <c r="D98" s="22" t="s">
        <v>10</v>
      </c>
      <c r="E98" s="84">
        <v>42</v>
      </c>
      <c r="F98" s="133">
        <v>0.95</v>
      </c>
      <c r="G98" s="28">
        <f t="shared" si="0"/>
        <v>39.9</v>
      </c>
      <c r="H98" s="447"/>
      <c r="I98" s="342"/>
      <c r="J98" s="10"/>
    </row>
    <row r="99" spans="1:10" s="129" customFormat="1" ht="26.25" customHeight="1" x14ac:dyDescent="0.25">
      <c r="A99" s="97" t="s">
        <v>1515</v>
      </c>
      <c r="B99" s="108" t="s">
        <v>47</v>
      </c>
      <c r="C99" s="2" t="s">
        <v>1509</v>
      </c>
      <c r="D99" s="22" t="s">
        <v>8</v>
      </c>
      <c r="E99" s="84">
        <v>211</v>
      </c>
      <c r="F99" s="133">
        <v>0.38</v>
      </c>
      <c r="G99" s="28">
        <f t="shared" si="0"/>
        <v>80.180000000000007</v>
      </c>
      <c r="H99" s="447"/>
      <c r="I99" s="342"/>
      <c r="J99" s="10"/>
    </row>
    <row r="100" spans="1:10" ht="30" x14ac:dyDescent="0.25">
      <c r="A100" s="97" t="s">
        <v>1515</v>
      </c>
      <c r="B100" s="108" t="s">
        <v>48</v>
      </c>
      <c r="C100" s="2" t="s">
        <v>1638</v>
      </c>
      <c r="D100" s="22" t="s">
        <v>8</v>
      </c>
      <c r="E100" s="84">
        <v>211</v>
      </c>
      <c r="F100" s="133">
        <v>9.26</v>
      </c>
      <c r="G100" s="28">
        <f t="shared" si="0"/>
        <v>1953.86</v>
      </c>
      <c r="H100" s="447"/>
      <c r="I100" s="342"/>
    </row>
    <row r="101" spans="1:10" ht="30" x14ac:dyDescent="0.25">
      <c r="A101" s="97" t="s">
        <v>1515</v>
      </c>
      <c r="B101" s="108" t="s">
        <v>58</v>
      </c>
      <c r="C101" s="2" t="s">
        <v>1511</v>
      </c>
      <c r="D101" s="22" t="s">
        <v>10</v>
      </c>
      <c r="E101" s="84">
        <v>42</v>
      </c>
      <c r="F101" s="133">
        <v>0.42</v>
      </c>
      <c r="G101" s="28">
        <f t="shared" si="0"/>
        <v>17.64</v>
      </c>
      <c r="H101" s="447"/>
      <c r="I101" s="342"/>
    </row>
    <row r="102" spans="1:10" ht="30.75" thickBot="1" x14ac:dyDescent="0.3">
      <c r="A102" s="97" t="s">
        <v>1515</v>
      </c>
      <c r="B102" s="108" t="s">
        <v>64</v>
      </c>
      <c r="C102" s="2" t="s">
        <v>304</v>
      </c>
      <c r="D102" s="22" t="s">
        <v>8</v>
      </c>
      <c r="E102" s="84">
        <v>207</v>
      </c>
      <c r="F102" s="133">
        <v>0.22</v>
      </c>
      <c r="G102" s="28">
        <f t="shared" si="0"/>
        <v>45.54</v>
      </c>
      <c r="H102" s="448"/>
      <c r="I102" s="342"/>
    </row>
    <row r="103" spans="1:10" ht="30.75" thickBot="1" x14ac:dyDescent="0.3">
      <c r="A103" s="98" t="s">
        <v>1515</v>
      </c>
      <c r="B103" s="74" t="s">
        <v>65</v>
      </c>
      <c r="C103" s="50" t="s">
        <v>1640</v>
      </c>
      <c r="D103" s="51" t="s">
        <v>8</v>
      </c>
      <c r="E103" s="85">
        <v>53</v>
      </c>
      <c r="F103" s="87">
        <v>6.42</v>
      </c>
      <c r="G103" s="53">
        <f t="shared" si="0"/>
        <v>340.26</v>
      </c>
      <c r="H103" s="331" t="s">
        <v>42</v>
      </c>
      <c r="I103" s="339">
        <f>ROUND(SUM(G82:G103),2)</f>
        <v>14808.53</v>
      </c>
    </row>
    <row r="104" spans="1:10" ht="45" x14ac:dyDescent="0.25">
      <c r="A104" s="42" t="s">
        <v>757</v>
      </c>
      <c r="B104" s="202" t="s">
        <v>11</v>
      </c>
      <c r="C104" s="24" t="s">
        <v>1516</v>
      </c>
      <c r="D104" s="25" t="s">
        <v>9</v>
      </c>
      <c r="E104" s="182">
        <v>445</v>
      </c>
      <c r="F104" s="136">
        <v>5.51</v>
      </c>
      <c r="G104" s="27">
        <f t="shared" si="0"/>
        <v>2451.9499999999998</v>
      </c>
      <c r="H104" s="333"/>
      <c r="I104" s="333"/>
    </row>
    <row r="105" spans="1:10" x14ac:dyDescent="0.25">
      <c r="A105" s="67" t="s">
        <v>757</v>
      </c>
      <c r="B105" s="22" t="s">
        <v>83</v>
      </c>
      <c r="C105" s="2" t="s">
        <v>346</v>
      </c>
      <c r="D105" s="64" t="s">
        <v>8</v>
      </c>
      <c r="E105" s="84">
        <v>1321</v>
      </c>
      <c r="F105" s="77">
        <v>0.2</v>
      </c>
      <c r="G105" s="28">
        <f t="shared" si="0"/>
        <v>264.2</v>
      </c>
      <c r="H105" s="333"/>
      <c r="I105" s="333"/>
    </row>
    <row r="106" spans="1:10" ht="75" x14ac:dyDescent="0.25">
      <c r="A106" s="67" t="s">
        <v>757</v>
      </c>
      <c r="B106" s="22" t="s">
        <v>84</v>
      </c>
      <c r="C106" s="2" t="s">
        <v>1737</v>
      </c>
      <c r="D106" s="64" t="s">
        <v>7</v>
      </c>
      <c r="E106" s="84">
        <v>1</v>
      </c>
      <c r="F106" s="77">
        <v>9598.9599999999991</v>
      </c>
      <c r="G106" s="28">
        <f t="shared" si="0"/>
        <v>9598.9599999999991</v>
      </c>
      <c r="H106" s="333"/>
      <c r="I106" s="333"/>
    </row>
    <row r="107" spans="1:10" ht="45" x14ac:dyDescent="0.25">
      <c r="A107" s="67" t="s">
        <v>757</v>
      </c>
      <c r="B107" s="22" t="s">
        <v>85</v>
      </c>
      <c r="C107" s="2" t="s">
        <v>1738</v>
      </c>
      <c r="D107" s="64" t="s">
        <v>7</v>
      </c>
      <c r="E107" s="83">
        <v>1</v>
      </c>
      <c r="F107" s="76">
        <v>3426.17</v>
      </c>
      <c r="G107" s="59">
        <f t="shared" ref="G107:G119" si="1">ROUND((E107*F107),2)</f>
        <v>3426.17</v>
      </c>
      <c r="H107" s="333"/>
      <c r="I107" s="333"/>
    </row>
    <row r="108" spans="1:10" ht="75" x14ac:dyDescent="0.25">
      <c r="A108" s="67" t="s">
        <v>757</v>
      </c>
      <c r="B108" s="22" t="s">
        <v>86</v>
      </c>
      <c r="C108" s="2" t="s">
        <v>1739</v>
      </c>
      <c r="D108" s="64" t="s">
        <v>7</v>
      </c>
      <c r="E108" s="83">
        <v>1</v>
      </c>
      <c r="F108" s="76">
        <v>4486.16</v>
      </c>
      <c r="G108" s="59">
        <f t="shared" si="1"/>
        <v>4486.16</v>
      </c>
      <c r="H108" s="333"/>
      <c r="I108" s="333"/>
    </row>
    <row r="109" spans="1:10" ht="90" x14ac:dyDescent="0.25">
      <c r="A109" s="67" t="s">
        <v>757</v>
      </c>
      <c r="B109" s="22" t="s">
        <v>87</v>
      </c>
      <c r="C109" s="2" t="s">
        <v>1740</v>
      </c>
      <c r="D109" s="64" t="s">
        <v>7</v>
      </c>
      <c r="E109" s="84">
        <v>1</v>
      </c>
      <c r="F109" s="77">
        <v>16064.44</v>
      </c>
      <c r="G109" s="28">
        <f t="shared" si="1"/>
        <v>16064.44</v>
      </c>
      <c r="H109" s="333"/>
      <c r="I109" s="333"/>
    </row>
    <row r="110" spans="1:10" x14ac:dyDescent="0.25">
      <c r="A110" s="67" t="s">
        <v>757</v>
      </c>
      <c r="B110" s="22" t="s">
        <v>88</v>
      </c>
      <c r="C110" s="2" t="s">
        <v>1523</v>
      </c>
      <c r="D110" s="64" t="s">
        <v>18</v>
      </c>
      <c r="E110" s="83">
        <v>14</v>
      </c>
      <c r="F110" s="77">
        <v>76.33</v>
      </c>
      <c r="G110" s="28">
        <f t="shared" si="1"/>
        <v>1068.6199999999999</v>
      </c>
      <c r="H110" s="333"/>
      <c r="I110" s="333"/>
    </row>
    <row r="111" spans="1:10" x14ac:dyDescent="0.25">
      <c r="A111" s="67" t="s">
        <v>757</v>
      </c>
      <c r="B111" s="22" t="s">
        <v>89</v>
      </c>
      <c r="C111" s="2" t="s">
        <v>1344</v>
      </c>
      <c r="D111" s="64" t="s">
        <v>10</v>
      </c>
      <c r="E111" s="83">
        <v>140</v>
      </c>
      <c r="F111" s="77">
        <v>0.42</v>
      </c>
      <c r="G111" s="28">
        <f t="shared" si="1"/>
        <v>58.8</v>
      </c>
      <c r="H111" s="333"/>
      <c r="I111" s="333"/>
    </row>
    <row r="112" spans="1:10" ht="30" x14ac:dyDescent="0.25">
      <c r="A112" s="67" t="s">
        <v>757</v>
      </c>
      <c r="B112" s="22" t="s">
        <v>90</v>
      </c>
      <c r="C112" s="2" t="s">
        <v>1345</v>
      </c>
      <c r="D112" s="64" t="s">
        <v>8</v>
      </c>
      <c r="E112" s="83">
        <v>669</v>
      </c>
      <c r="F112" s="77">
        <v>15.62</v>
      </c>
      <c r="G112" s="28">
        <f t="shared" si="1"/>
        <v>10449.780000000001</v>
      </c>
      <c r="H112" s="333"/>
      <c r="I112" s="333"/>
    </row>
    <row r="113" spans="1:9" ht="30" x14ac:dyDescent="0.25">
      <c r="A113" s="67" t="s">
        <v>757</v>
      </c>
      <c r="B113" s="22" t="s">
        <v>91</v>
      </c>
      <c r="C113" s="2" t="s">
        <v>1560</v>
      </c>
      <c r="D113" s="64" t="s">
        <v>8</v>
      </c>
      <c r="E113" s="83">
        <v>33</v>
      </c>
      <c r="F113" s="77">
        <v>19.12</v>
      </c>
      <c r="G113" s="28">
        <f t="shared" si="1"/>
        <v>630.96</v>
      </c>
      <c r="H113" s="333"/>
      <c r="I113" s="333"/>
    </row>
    <row r="114" spans="1:9" ht="45" x14ac:dyDescent="0.25">
      <c r="A114" s="67" t="s">
        <v>757</v>
      </c>
      <c r="B114" s="22" t="s">
        <v>92</v>
      </c>
      <c r="C114" s="2" t="s">
        <v>1741</v>
      </c>
      <c r="D114" s="64" t="s">
        <v>8</v>
      </c>
      <c r="E114" s="83">
        <v>11</v>
      </c>
      <c r="F114" s="77">
        <v>17.559999999999999</v>
      </c>
      <c r="G114" s="28">
        <f t="shared" si="1"/>
        <v>193.16</v>
      </c>
      <c r="H114" s="333"/>
      <c r="I114" s="333"/>
    </row>
    <row r="115" spans="1:9" ht="45" x14ac:dyDescent="0.25">
      <c r="A115" s="67" t="s">
        <v>757</v>
      </c>
      <c r="B115" s="22" t="s">
        <v>93</v>
      </c>
      <c r="C115" s="2" t="s">
        <v>1742</v>
      </c>
      <c r="D115" s="64" t="s">
        <v>8</v>
      </c>
      <c r="E115" s="83">
        <v>11</v>
      </c>
      <c r="F115" s="77">
        <v>0.38</v>
      </c>
      <c r="G115" s="28">
        <f t="shared" si="1"/>
        <v>4.18</v>
      </c>
      <c r="H115" s="333"/>
      <c r="I115" s="333"/>
    </row>
    <row r="116" spans="1:9" ht="45" x14ac:dyDescent="0.25">
      <c r="A116" s="67" t="s">
        <v>757</v>
      </c>
      <c r="B116" s="22" t="s">
        <v>156</v>
      </c>
      <c r="C116" s="2" t="s">
        <v>1743</v>
      </c>
      <c r="D116" s="64" t="s">
        <v>8</v>
      </c>
      <c r="E116" s="83">
        <v>11</v>
      </c>
      <c r="F116" s="77">
        <v>12.19</v>
      </c>
      <c r="G116" s="28">
        <f t="shared" si="1"/>
        <v>134.09</v>
      </c>
      <c r="H116" s="333"/>
      <c r="I116" s="333"/>
    </row>
    <row r="117" spans="1:9" ht="30" x14ac:dyDescent="0.25">
      <c r="A117" s="67" t="s">
        <v>757</v>
      </c>
      <c r="B117" s="22" t="s">
        <v>157</v>
      </c>
      <c r="C117" s="2" t="s">
        <v>344</v>
      </c>
      <c r="D117" s="64" t="s">
        <v>8</v>
      </c>
      <c r="E117" s="83">
        <v>280</v>
      </c>
      <c r="F117" s="77">
        <v>0.87</v>
      </c>
      <c r="G117" s="28">
        <f t="shared" si="1"/>
        <v>243.6</v>
      </c>
      <c r="H117" s="333"/>
      <c r="I117" s="333"/>
    </row>
    <row r="118" spans="1:9" x14ac:dyDescent="0.25">
      <c r="A118" s="67" t="s">
        <v>757</v>
      </c>
      <c r="B118" s="22" t="s">
        <v>158</v>
      </c>
      <c r="C118" s="2" t="s">
        <v>385</v>
      </c>
      <c r="D118" s="64" t="s">
        <v>8</v>
      </c>
      <c r="E118" s="83">
        <v>70</v>
      </c>
      <c r="F118" s="77">
        <v>5.0999999999999996</v>
      </c>
      <c r="G118" s="28">
        <f t="shared" si="1"/>
        <v>357</v>
      </c>
      <c r="H118" s="333"/>
      <c r="I118" s="333"/>
    </row>
    <row r="119" spans="1:9" ht="15.75" thickBot="1" x14ac:dyDescent="0.3">
      <c r="A119" s="67" t="s">
        <v>757</v>
      </c>
      <c r="B119" s="22" t="s">
        <v>159</v>
      </c>
      <c r="C119" s="2" t="s">
        <v>345</v>
      </c>
      <c r="D119" s="64" t="s">
        <v>8</v>
      </c>
      <c r="E119" s="83">
        <v>78</v>
      </c>
      <c r="F119" s="77">
        <v>3.7</v>
      </c>
      <c r="G119" s="28">
        <f t="shared" si="1"/>
        <v>288.60000000000002</v>
      </c>
      <c r="H119" s="333"/>
      <c r="I119" s="333"/>
    </row>
    <row r="120" spans="1:9" ht="30.75" thickBot="1" x14ac:dyDescent="0.3">
      <c r="A120" s="56" t="s">
        <v>757</v>
      </c>
      <c r="B120" s="51" t="s">
        <v>160</v>
      </c>
      <c r="C120" s="50" t="s">
        <v>1527</v>
      </c>
      <c r="D120" s="51" t="s">
        <v>8</v>
      </c>
      <c r="E120" s="85">
        <v>25.2</v>
      </c>
      <c r="F120" s="139">
        <v>7.22</v>
      </c>
      <c r="G120" s="53">
        <f>ROUND((E120*F120),2)</f>
        <v>181.94</v>
      </c>
      <c r="H120" s="337" t="s">
        <v>59</v>
      </c>
      <c r="I120" s="339">
        <f>ROUND(SUM(G104:G120),2)</f>
        <v>49902.61</v>
      </c>
    </row>
    <row r="121" spans="1:9" ht="30" x14ac:dyDescent="0.25">
      <c r="A121" s="42" t="s">
        <v>1618</v>
      </c>
      <c r="B121" s="25" t="s">
        <v>63</v>
      </c>
      <c r="C121" s="24" t="s">
        <v>321</v>
      </c>
      <c r="D121" s="25" t="s">
        <v>18</v>
      </c>
      <c r="E121" s="46">
        <v>13</v>
      </c>
      <c r="F121" s="136">
        <v>151.41</v>
      </c>
      <c r="G121" s="27">
        <f t="shared" ref="G121:G131" si="2">ROUND((E121*F121),2)</f>
        <v>1968.33</v>
      </c>
      <c r="H121" s="333"/>
      <c r="I121" s="333"/>
    </row>
    <row r="122" spans="1:9" ht="30" x14ac:dyDescent="0.25">
      <c r="A122" s="43" t="s">
        <v>1618</v>
      </c>
      <c r="B122" s="22" t="s">
        <v>180</v>
      </c>
      <c r="C122" s="2" t="s">
        <v>1622</v>
      </c>
      <c r="D122" s="22" t="s">
        <v>18</v>
      </c>
      <c r="E122" s="19">
        <v>4</v>
      </c>
      <c r="F122" s="77">
        <v>354.32</v>
      </c>
      <c r="G122" s="28">
        <f t="shared" si="2"/>
        <v>1417.28</v>
      </c>
      <c r="H122" s="333"/>
      <c r="I122" s="333"/>
    </row>
    <row r="123" spans="1:9" ht="30" x14ac:dyDescent="0.25">
      <c r="A123" s="43" t="s">
        <v>1618</v>
      </c>
      <c r="B123" s="22" t="s">
        <v>181</v>
      </c>
      <c r="C123" s="2" t="s">
        <v>322</v>
      </c>
      <c r="D123" s="22" t="s">
        <v>18</v>
      </c>
      <c r="E123" s="19">
        <v>17</v>
      </c>
      <c r="F123" s="77">
        <v>67.16</v>
      </c>
      <c r="G123" s="28">
        <f t="shared" si="2"/>
        <v>1141.72</v>
      </c>
      <c r="H123" s="333"/>
      <c r="I123" s="333"/>
    </row>
    <row r="124" spans="1:9" ht="30.75" thickBot="1" x14ac:dyDescent="0.3">
      <c r="A124" s="56" t="s">
        <v>1618</v>
      </c>
      <c r="B124" s="51" t="s">
        <v>182</v>
      </c>
      <c r="C124" s="50" t="s">
        <v>354</v>
      </c>
      <c r="D124" s="51" t="s">
        <v>18</v>
      </c>
      <c r="E124" s="52">
        <v>4</v>
      </c>
      <c r="F124" s="139">
        <v>257.70999999999998</v>
      </c>
      <c r="G124" s="53">
        <f t="shared" si="2"/>
        <v>1030.8399999999999</v>
      </c>
      <c r="H124" s="333"/>
      <c r="I124" s="333"/>
    </row>
    <row r="125" spans="1:9" ht="45" x14ac:dyDescent="0.25">
      <c r="A125" s="101" t="s">
        <v>1619</v>
      </c>
      <c r="B125" s="64" t="s">
        <v>183</v>
      </c>
      <c r="C125" s="63" t="s">
        <v>324</v>
      </c>
      <c r="D125" s="64" t="s">
        <v>10</v>
      </c>
      <c r="E125" s="65">
        <v>596</v>
      </c>
      <c r="F125" s="76">
        <v>35.020000000000003</v>
      </c>
      <c r="G125" s="59">
        <f t="shared" si="2"/>
        <v>20871.919999999998</v>
      </c>
      <c r="H125" s="333"/>
      <c r="I125" s="333"/>
    </row>
    <row r="126" spans="1:9" ht="45" x14ac:dyDescent="0.25">
      <c r="A126" s="97" t="s">
        <v>1619</v>
      </c>
      <c r="B126" s="64" t="s">
        <v>207</v>
      </c>
      <c r="C126" s="63" t="s">
        <v>371</v>
      </c>
      <c r="D126" s="64" t="s">
        <v>10</v>
      </c>
      <c r="E126" s="65">
        <v>156</v>
      </c>
      <c r="F126" s="76">
        <v>55</v>
      </c>
      <c r="G126" s="59">
        <f t="shared" si="2"/>
        <v>8580</v>
      </c>
      <c r="H126" s="333"/>
      <c r="I126" s="333"/>
    </row>
    <row r="127" spans="1:9" ht="45" x14ac:dyDescent="0.25">
      <c r="A127" s="97" t="s">
        <v>1619</v>
      </c>
      <c r="B127" s="64" t="s">
        <v>208</v>
      </c>
      <c r="C127" s="63" t="s">
        <v>1443</v>
      </c>
      <c r="D127" s="64" t="s">
        <v>18</v>
      </c>
      <c r="E127" s="65">
        <v>1</v>
      </c>
      <c r="F127" s="76">
        <v>414.68</v>
      </c>
      <c r="G127" s="59">
        <f t="shared" si="2"/>
        <v>414.68</v>
      </c>
      <c r="H127" s="333"/>
      <c r="I127" s="333"/>
    </row>
    <row r="128" spans="1:9" ht="45" x14ac:dyDescent="0.25">
      <c r="A128" s="97" t="s">
        <v>1619</v>
      </c>
      <c r="B128" s="64" t="s">
        <v>209</v>
      </c>
      <c r="C128" s="63" t="s">
        <v>329</v>
      </c>
      <c r="D128" s="64" t="s">
        <v>18</v>
      </c>
      <c r="E128" s="65">
        <v>9</v>
      </c>
      <c r="F128" s="76">
        <v>457.11</v>
      </c>
      <c r="G128" s="59">
        <f t="shared" si="2"/>
        <v>4113.99</v>
      </c>
      <c r="H128" s="333"/>
      <c r="I128" s="333"/>
    </row>
    <row r="129" spans="1:9" ht="45.75" thickBot="1" x14ac:dyDescent="0.3">
      <c r="A129" s="98" t="s">
        <v>1619</v>
      </c>
      <c r="B129" s="64" t="s">
        <v>211</v>
      </c>
      <c r="C129" s="63" t="s">
        <v>1448</v>
      </c>
      <c r="D129" s="64" t="s">
        <v>18</v>
      </c>
      <c r="E129" s="65">
        <v>3</v>
      </c>
      <c r="F129" s="76">
        <v>701.95</v>
      </c>
      <c r="G129" s="59">
        <f t="shared" si="2"/>
        <v>2105.85</v>
      </c>
      <c r="H129" s="333"/>
      <c r="I129" s="333"/>
    </row>
    <row r="130" spans="1:9" ht="30.75" thickBot="1" x14ac:dyDescent="0.3">
      <c r="A130" s="125" t="s">
        <v>1620</v>
      </c>
      <c r="B130" s="61" t="s">
        <v>209</v>
      </c>
      <c r="C130" s="173" t="s">
        <v>331</v>
      </c>
      <c r="D130" s="61" t="s">
        <v>18</v>
      </c>
      <c r="E130" s="174">
        <v>155</v>
      </c>
      <c r="F130" s="145">
        <v>24.21</v>
      </c>
      <c r="G130" s="35">
        <f t="shared" si="2"/>
        <v>3752.55</v>
      </c>
      <c r="H130" s="333"/>
      <c r="I130" s="333"/>
    </row>
    <row r="131" spans="1:9" ht="30.75" thickBot="1" x14ac:dyDescent="0.3">
      <c r="A131" s="98" t="s">
        <v>1621</v>
      </c>
      <c r="B131" s="51" t="s">
        <v>211</v>
      </c>
      <c r="C131" s="86" t="s">
        <v>333</v>
      </c>
      <c r="D131" s="51" t="s">
        <v>8</v>
      </c>
      <c r="E131" s="92">
        <v>879</v>
      </c>
      <c r="F131" s="89">
        <v>17</v>
      </c>
      <c r="G131" s="90">
        <f t="shared" si="2"/>
        <v>14943</v>
      </c>
      <c r="H131" s="331" t="s">
        <v>43</v>
      </c>
      <c r="I131" s="332">
        <f>ROUND(SUM(G121:G131),2)</f>
        <v>60340.160000000003</v>
      </c>
    </row>
    <row r="132" spans="1:9" ht="43.5" thickBot="1" x14ac:dyDescent="0.3">
      <c r="A132" s="146"/>
      <c r="B132" s="147"/>
      <c r="C132" s="146"/>
      <c r="D132" s="4"/>
      <c r="E132" s="4"/>
      <c r="F132" s="54" t="s">
        <v>1269</v>
      </c>
      <c r="G132" s="55">
        <f>SUM(G5:G131)</f>
        <v>3152470.6700000009</v>
      </c>
      <c r="H132" s="323"/>
      <c r="I132" s="336"/>
    </row>
  </sheetData>
  <sheetProtection algorithmName="SHA-512" hashValue="eg3oJ7RgNeXPrdH89tCnNwmKfjuNcUbyoyay0HTt1CFMUkiqGl6VKMGqADJoI8EvgRcwAWsyH9hJOn+Beprdww==" saltValue="TFqWoQT9PTYzUUKE+smGsw==" spinCount="100000" sheet="1" objects="1" scenarios="1"/>
  <mergeCells count="4">
    <mergeCell ref="A1:G1"/>
    <mergeCell ref="A3:G3"/>
    <mergeCell ref="H52:H80"/>
    <mergeCell ref="H82:H102"/>
  </mergeCells>
  <phoneticPr fontId="10" type="noConversion"/>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B3845-8346-42A6-9844-C384F5770260}">
  <dimension ref="A1:I138"/>
  <sheetViews>
    <sheetView topLeftCell="A127" zoomScale="80" zoomScaleNormal="80" workbookViewId="0">
      <selection activeCell="J14" sqref="J14"/>
    </sheetView>
  </sheetViews>
  <sheetFormatPr defaultColWidth="9.140625" defaultRowHeight="15" x14ac:dyDescent="0.25"/>
  <cols>
    <col min="1" max="1" width="39.7109375" style="23" customWidth="1"/>
    <col min="2" max="2" width="10.5703125" style="10" customWidth="1"/>
    <col min="3" max="3" width="71.7109375" style="11" customWidth="1"/>
    <col min="4" max="4" width="9.140625" style="10"/>
    <col min="5" max="5" width="16.28515625" style="129" customWidth="1"/>
    <col min="6" max="6" width="20.7109375" style="14" customWidth="1"/>
    <col min="7" max="7" width="14.7109375" style="129" customWidth="1"/>
    <col min="8" max="8" width="21.5703125" style="129" customWidth="1"/>
    <col min="9" max="9" width="20.7109375" style="129" customWidth="1"/>
    <col min="10" max="16384" width="9.140625" style="10"/>
  </cols>
  <sheetData>
    <row r="1" spans="1:9" ht="39.950000000000003" customHeight="1" x14ac:dyDescent="0.25">
      <c r="A1" s="427" t="s">
        <v>3728</v>
      </c>
      <c r="B1" s="427"/>
      <c r="C1" s="427"/>
      <c r="D1" s="427"/>
      <c r="E1" s="427"/>
      <c r="F1" s="427"/>
      <c r="G1" s="427"/>
    </row>
    <row r="2" spans="1:9" ht="21.75" customHeight="1" thickBot="1" x14ac:dyDescent="0.3">
      <c r="A2" s="1"/>
      <c r="B2" s="1"/>
      <c r="C2" s="1"/>
      <c r="D2" s="1"/>
      <c r="E2" s="233"/>
      <c r="F2" s="1"/>
      <c r="G2" s="127"/>
    </row>
    <row r="3" spans="1:9" x14ac:dyDescent="0.25">
      <c r="A3" s="428" t="s">
        <v>1081</v>
      </c>
      <c r="B3" s="429"/>
      <c r="C3" s="429"/>
      <c r="D3" s="429"/>
      <c r="E3" s="429"/>
      <c r="F3" s="429"/>
      <c r="G3" s="430"/>
    </row>
    <row r="4" spans="1:9" ht="42" customHeight="1" thickBot="1" x14ac:dyDescent="0.3">
      <c r="A4" s="29" t="s">
        <v>38</v>
      </c>
      <c r="B4" s="44" t="s">
        <v>0</v>
      </c>
      <c r="C4" s="30" t="s">
        <v>1</v>
      </c>
      <c r="D4" s="30" t="s">
        <v>2</v>
      </c>
      <c r="E4" s="234" t="s">
        <v>3</v>
      </c>
      <c r="F4" s="32" t="s">
        <v>4</v>
      </c>
      <c r="G4" s="69" t="s">
        <v>5</v>
      </c>
      <c r="H4" s="340"/>
      <c r="I4" s="340"/>
    </row>
    <row r="5" spans="1:9" ht="33" customHeight="1" thickBot="1" x14ac:dyDescent="0.3">
      <c r="A5" s="56" t="s">
        <v>6</v>
      </c>
      <c r="B5" s="57" t="s">
        <v>12</v>
      </c>
      <c r="C5" s="50" t="s">
        <v>756</v>
      </c>
      <c r="D5" s="51" t="s">
        <v>128</v>
      </c>
      <c r="E5" s="52">
        <v>7.1239999999999997</v>
      </c>
      <c r="F5" s="66">
        <v>790.22</v>
      </c>
      <c r="G5" s="53">
        <f t="shared" ref="G5:G109" si="0">ROUND((E5*F5),2)</f>
        <v>5629.53</v>
      </c>
      <c r="H5" s="331" t="s">
        <v>39</v>
      </c>
      <c r="I5" s="332">
        <f>ROUND(SUM(G5:G5),2)</f>
        <v>5629.53</v>
      </c>
    </row>
    <row r="6" spans="1:9" s="333" customFormat="1" ht="32.25" customHeight="1" x14ac:dyDescent="0.25">
      <c r="A6" s="42" t="s">
        <v>45</v>
      </c>
      <c r="B6" s="179" t="s">
        <v>19</v>
      </c>
      <c r="C6" s="180" t="s">
        <v>359</v>
      </c>
      <c r="D6" s="181" t="s">
        <v>9</v>
      </c>
      <c r="E6" s="182">
        <v>78931</v>
      </c>
      <c r="F6" s="218">
        <v>0.7</v>
      </c>
      <c r="G6" s="27">
        <f t="shared" si="0"/>
        <v>55251.7</v>
      </c>
    </row>
    <row r="7" spans="1:9" s="333" customFormat="1" ht="30" x14ac:dyDescent="0.25">
      <c r="A7" s="43" t="s">
        <v>45</v>
      </c>
      <c r="B7" s="91" t="s">
        <v>20</v>
      </c>
      <c r="C7" s="103" t="s">
        <v>358</v>
      </c>
      <c r="D7" s="48" t="s">
        <v>9</v>
      </c>
      <c r="E7" s="84">
        <v>9243</v>
      </c>
      <c r="F7" s="149">
        <v>0.94</v>
      </c>
      <c r="G7" s="28">
        <f t="shared" si="0"/>
        <v>8688.42</v>
      </c>
    </row>
    <row r="8" spans="1:9" s="333" customFormat="1" ht="33" customHeight="1" x14ac:dyDescent="0.25">
      <c r="A8" s="43" t="s">
        <v>45</v>
      </c>
      <c r="B8" s="91" t="s">
        <v>21</v>
      </c>
      <c r="C8" s="103" t="s">
        <v>356</v>
      </c>
      <c r="D8" s="48" t="s">
        <v>9</v>
      </c>
      <c r="E8" s="84">
        <v>69688</v>
      </c>
      <c r="F8" s="149">
        <v>2.5</v>
      </c>
      <c r="G8" s="28">
        <f t="shared" si="0"/>
        <v>174220</v>
      </c>
    </row>
    <row r="9" spans="1:9" s="333" customFormat="1" ht="33" customHeight="1" x14ac:dyDescent="0.25">
      <c r="A9" s="43" t="s">
        <v>45</v>
      </c>
      <c r="B9" s="91" t="s">
        <v>22</v>
      </c>
      <c r="C9" s="103" t="s">
        <v>275</v>
      </c>
      <c r="D9" s="48" t="s">
        <v>9</v>
      </c>
      <c r="E9" s="84">
        <v>10357</v>
      </c>
      <c r="F9" s="149">
        <v>5.51</v>
      </c>
      <c r="G9" s="28">
        <f t="shared" si="0"/>
        <v>57067.07</v>
      </c>
    </row>
    <row r="10" spans="1:9" s="333" customFormat="1" ht="33" customHeight="1" x14ac:dyDescent="0.25">
      <c r="A10" s="43" t="s">
        <v>45</v>
      </c>
      <c r="B10" s="91" t="s">
        <v>23</v>
      </c>
      <c r="C10" s="103" t="s">
        <v>1374</v>
      </c>
      <c r="D10" s="48" t="s">
        <v>9</v>
      </c>
      <c r="E10" s="84">
        <v>29672</v>
      </c>
      <c r="F10" s="149">
        <v>0.94</v>
      </c>
      <c r="G10" s="28">
        <f t="shared" si="0"/>
        <v>27891.68</v>
      </c>
    </row>
    <row r="11" spans="1:9" s="333" customFormat="1" ht="45" x14ac:dyDescent="0.25">
      <c r="A11" s="43" t="s">
        <v>45</v>
      </c>
      <c r="B11" s="91" t="s">
        <v>24</v>
      </c>
      <c r="C11" s="103" t="s">
        <v>276</v>
      </c>
      <c r="D11" s="48" t="s">
        <v>9</v>
      </c>
      <c r="E11" s="84">
        <v>29672</v>
      </c>
      <c r="F11" s="149">
        <v>4.4000000000000004</v>
      </c>
      <c r="G11" s="28">
        <f t="shared" si="0"/>
        <v>130556.8</v>
      </c>
    </row>
    <row r="12" spans="1:9" s="333" customFormat="1" ht="45" x14ac:dyDescent="0.25">
      <c r="A12" s="43" t="s">
        <v>45</v>
      </c>
      <c r="B12" s="91" t="s">
        <v>25</v>
      </c>
      <c r="C12" s="103" t="s">
        <v>273</v>
      </c>
      <c r="D12" s="48" t="s">
        <v>9</v>
      </c>
      <c r="E12" s="84">
        <v>27222</v>
      </c>
      <c r="F12" s="149">
        <v>15.46</v>
      </c>
      <c r="G12" s="28">
        <f t="shared" si="0"/>
        <v>420852.12</v>
      </c>
    </row>
    <row r="13" spans="1:9" s="333" customFormat="1" ht="32.25" customHeight="1" x14ac:dyDescent="0.25">
      <c r="A13" s="43" t="s">
        <v>45</v>
      </c>
      <c r="B13" s="91" t="s">
        <v>26</v>
      </c>
      <c r="C13" s="103" t="s">
        <v>264</v>
      </c>
      <c r="D13" s="48" t="s">
        <v>9</v>
      </c>
      <c r="E13" s="84">
        <v>969</v>
      </c>
      <c r="F13" s="149">
        <v>13.16</v>
      </c>
      <c r="G13" s="28">
        <f t="shared" si="0"/>
        <v>12752.04</v>
      </c>
    </row>
    <row r="14" spans="1:9" s="333" customFormat="1" ht="32.25" customHeight="1" x14ac:dyDescent="0.25">
      <c r="A14" s="43" t="s">
        <v>45</v>
      </c>
      <c r="B14" s="91" t="s">
        <v>27</v>
      </c>
      <c r="C14" s="103" t="s">
        <v>265</v>
      </c>
      <c r="D14" s="48" t="s">
        <v>8</v>
      </c>
      <c r="E14" s="84">
        <v>83575</v>
      </c>
      <c r="F14" s="149">
        <v>0.1</v>
      </c>
      <c r="G14" s="28">
        <f t="shared" si="0"/>
        <v>8357.5</v>
      </c>
    </row>
    <row r="15" spans="1:9" s="333" customFormat="1" ht="32.25" customHeight="1" x14ac:dyDescent="0.25">
      <c r="A15" s="43" t="s">
        <v>45</v>
      </c>
      <c r="B15" s="91" t="s">
        <v>68</v>
      </c>
      <c r="C15" s="103" t="s">
        <v>1486</v>
      </c>
      <c r="D15" s="48" t="s">
        <v>9</v>
      </c>
      <c r="E15" s="84">
        <v>25073</v>
      </c>
      <c r="F15" s="149">
        <v>1.28</v>
      </c>
      <c r="G15" s="28">
        <f t="shared" si="0"/>
        <v>32093.439999999999</v>
      </c>
    </row>
    <row r="16" spans="1:9" s="333" customFormat="1" ht="32.25" customHeight="1" x14ac:dyDescent="0.25">
      <c r="A16" s="43" t="s">
        <v>45</v>
      </c>
      <c r="B16" s="91" t="s">
        <v>69</v>
      </c>
      <c r="C16" s="103" t="s">
        <v>267</v>
      </c>
      <c r="D16" s="48" t="s">
        <v>8</v>
      </c>
      <c r="E16" s="84">
        <v>52861</v>
      </c>
      <c r="F16" s="149">
        <v>0.2</v>
      </c>
      <c r="G16" s="28">
        <f t="shared" si="0"/>
        <v>10572.2</v>
      </c>
    </row>
    <row r="17" spans="1:9" s="333" customFormat="1" ht="32.25" customHeight="1" x14ac:dyDescent="0.25">
      <c r="A17" s="43" t="s">
        <v>45</v>
      </c>
      <c r="B17" s="91" t="s">
        <v>70</v>
      </c>
      <c r="C17" s="103" t="s">
        <v>477</v>
      </c>
      <c r="D17" s="48" t="s">
        <v>8</v>
      </c>
      <c r="E17" s="84">
        <v>14416</v>
      </c>
      <c r="F17" s="149">
        <v>0.24</v>
      </c>
      <c r="G17" s="28">
        <f t="shared" si="0"/>
        <v>3459.84</v>
      </c>
    </row>
    <row r="18" spans="1:9" s="333" customFormat="1" ht="32.25" customHeight="1" x14ac:dyDescent="0.25">
      <c r="A18" s="43" t="s">
        <v>45</v>
      </c>
      <c r="B18" s="91" t="s">
        <v>127</v>
      </c>
      <c r="C18" s="103" t="s">
        <v>278</v>
      </c>
      <c r="D18" s="48" t="s">
        <v>8</v>
      </c>
      <c r="E18" s="84">
        <v>14248</v>
      </c>
      <c r="F18" s="149">
        <v>0.1</v>
      </c>
      <c r="G18" s="28">
        <f t="shared" si="0"/>
        <v>1424.8</v>
      </c>
    </row>
    <row r="19" spans="1:9" s="333" customFormat="1" ht="32.25" customHeight="1" x14ac:dyDescent="0.25">
      <c r="A19" s="43" t="s">
        <v>45</v>
      </c>
      <c r="B19" s="91" t="s">
        <v>165</v>
      </c>
      <c r="C19" s="103" t="s">
        <v>268</v>
      </c>
      <c r="D19" s="48" t="s">
        <v>8</v>
      </c>
      <c r="E19" s="84">
        <v>4024</v>
      </c>
      <c r="F19" s="149">
        <v>0.21</v>
      </c>
      <c r="G19" s="28">
        <f t="shared" si="0"/>
        <v>845.04</v>
      </c>
    </row>
    <row r="20" spans="1:9" s="333" customFormat="1" ht="32.25" customHeight="1" x14ac:dyDescent="0.25">
      <c r="A20" s="43" t="s">
        <v>45</v>
      </c>
      <c r="B20" s="91" t="s">
        <v>166</v>
      </c>
      <c r="C20" s="103" t="s">
        <v>269</v>
      </c>
      <c r="D20" s="48" t="s">
        <v>8</v>
      </c>
      <c r="E20" s="84">
        <v>8555</v>
      </c>
      <c r="F20" s="149">
        <v>0.24</v>
      </c>
      <c r="G20" s="28">
        <f t="shared" si="0"/>
        <v>2053.1999999999998</v>
      </c>
    </row>
    <row r="21" spans="1:9" s="333" customFormat="1" ht="45" x14ac:dyDescent="0.25">
      <c r="A21" s="43" t="s">
        <v>45</v>
      </c>
      <c r="B21" s="91" t="s">
        <v>167</v>
      </c>
      <c r="C21" s="103" t="s">
        <v>1487</v>
      </c>
      <c r="D21" s="48" t="s">
        <v>9</v>
      </c>
      <c r="E21" s="84">
        <v>9243</v>
      </c>
      <c r="F21" s="149">
        <v>4.4000000000000004</v>
      </c>
      <c r="G21" s="28">
        <f t="shared" si="0"/>
        <v>40669.199999999997</v>
      </c>
    </row>
    <row r="22" spans="1:9" s="333" customFormat="1" ht="33" customHeight="1" x14ac:dyDescent="0.25">
      <c r="A22" s="43" t="s">
        <v>45</v>
      </c>
      <c r="B22" s="91" t="s">
        <v>168</v>
      </c>
      <c r="C22" s="103" t="s">
        <v>340</v>
      </c>
      <c r="D22" s="48" t="s">
        <v>8</v>
      </c>
      <c r="E22" s="84">
        <v>83870</v>
      </c>
      <c r="F22" s="149">
        <v>1.49</v>
      </c>
      <c r="G22" s="28">
        <f t="shared" si="0"/>
        <v>124966.3</v>
      </c>
    </row>
    <row r="23" spans="1:9" s="333" customFormat="1" ht="33" customHeight="1" x14ac:dyDescent="0.25">
      <c r="A23" s="43" t="s">
        <v>45</v>
      </c>
      <c r="B23" s="91" t="s">
        <v>169</v>
      </c>
      <c r="C23" s="103" t="s">
        <v>709</v>
      </c>
      <c r="D23" s="48" t="s">
        <v>8</v>
      </c>
      <c r="E23" s="84">
        <v>8555</v>
      </c>
      <c r="F23" s="149">
        <v>1.44</v>
      </c>
      <c r="G23" s="28">
        <f t="shared" si="0"/>
        <v>12319.2</v>
      </c>
    </row>
    <row r="24" spans="1:9" s="333" customFormat="1" x14ac:dyDescent="0.25">
      <c r="A24" s="43" t="s">
        <v>45</v>
      </c>
      <c r="B24" s="108" t="s">
        <v>170</v>
      </c>
      <c r="C24" s="103" t="s">
        <v>271</v>
      </c>
      <c r="D24" s="48" t="s">
        <v>8</v>
      </c>
      <c r="E24" s="84">
        <v>1432</v>
      </c>
      <c r="F24" s="149">
        <v>7.91</v>
      </c>
      <c r="G24" s="28">
        <f t="shared" si="0"/>
        <v>11327.12</v>
      </c>
    </row>
    <row r="25" spans="1:9" s="333" customFormat="1" ht="33" customHeight="1" x14ac:dyDescent="0.25">
      <c r="A25" s="43" t="s">
        <v>45</v>
      </c>
      <c r="B25" s="108" t="s">
        <v>171</v>
      </c>
      <c r="C25" s="103" t="s">
        <v>272</v>
      </c>
      <c r="D25" s="48" t="s">
        <v>8</v>
      </c>
      <c r="E25" s="84">
        <v>247</v>
      </c>
      <c r="F25" s="149">
        <v>7.81</v>
      </c>
      <c r="G25" s="28">
        <f t="shared" si="0"/>
        <v>1929.07</v>
      </c>
    </row>
    <row r="26" spans="1:9" s="333" customFormat="1" ht="33" customHeight="1" thickBot="1" x14ac:dyDescent="0.3">
      <c r="A26" s="43" t="s">
        <v>45</v>
      </c>
      <c r="B26" s="108" t="s">
        <v>172</v>
      </c>
      <c r="C26" s="103" t="s">
        <v>362</v>
      </c>
      <c r="D26" s="48" t="s">
        <v>8</v>
      </c>
      <c r="E26" s="84">
        <v>6184</v>
      </c>
      <c r="F26" s="149">
        <v>4.49</v>
      </c>
      <c r="G26" s="28">
        <f t="shared" si="0"/>
        <v>27766.16</v>
      </c>
    </row>
    <row r="27" spans="1:9" s="333" customFormat="1" ht="33" customHeight="1" thickBot="1" x14ac:dyDescent="0.3">
      <c r="A27" s="56" t="s">
        <v>45</v>
      </c>
      <c r="B27" s="74" t="s">
        <v>173</v>
      </c>
      <c r="C27" s="104" t="s">
        <v>1485</v>
      </c>
      <c r="D27" s="51" t="s">
        <v>18</v>
      </c>
      <c r="E27" s="85">
        <v>31</v>
      </c>
      <c r="F27" s="150">
        <v>80.34</v>
      </c>
      <c r="G27" s="53">
        <f t="shared" si="0"/>
        <v>2490.54</v>
      </c>
      <c r="H27" s="331" t="s">
        <v>40</v>
      </c>
      <c r="I27" s="332">
        <f>ROUND(SUM(G6:G27),2)</f>
        <v>1167553.44</v>
      </c>
    </row>
    <row r="28" spans="1:9" s="333" customFormat="1" ht="30" x14ac:dyDescent="0.25">
      <c r="A28" s="67" t="s">
        <v>1503</v>
      </c>
      <c r="B28" s="226" t="s">
        <v>34</v>
      </c>
      <c r="C28" s="213" t="s">
        <v>1590</v>
      </c>
      <c r="D28" s="64" t="s">
        <v>10</v>
      </c>
      <c r="E28" s="65">
        <v>36</v>
      </c>
      <c r="F28" s="76">
        <v>261.45</v>
      </c>
      <c r="G28" s="59">
        <f t="shared" si="0"/>
        <v>9412.2000000000007</v>
      </c>
      <c r="H28" s="341"/>
      <c r="I28" s="342"/>
    </row>
    <row r="29" spans="1:9" s="333" customFormat="1" ht="45" x14ac:dyDescent="0.25">
      <c r="A29" s="43" t="s">
        <v>1503</v>
      </c>
      <c r="B29" s="22" t="s">
        <v>35</v>
      </c>
      <c r="C29" s="2" t="s">
        <v>353</v>
      </c>
      <c r="D29" s="22" t="s">
        <v>9</v>
      </c>
      <c r="E29" s="65">
        <v>187.5</v>
      </c>
      <c r="F29" s="76">
        <v>2.35</v>
      </c>
      <c r="G29" s="28">
        <f t="shared" si="0"/>
        <v>440.63</v>
      </c>
      <c r="H29" s="341"/>
      <c r="I29" s="342"/>
    </row>
    <row r="30" spans="1:9" s="333" customFormat="1" ht="33" customHeight="1" x14ac:dyDescent="0.25">
      <c r="A30" s="43" t="s">
        <v>1503</v>
      </c>
      <c r="B30" s="22" t="s">
        <v>36</v>
      </c>
      <c r="C30" s="2" t="s">
        <v>289</v>
      </c>
      <c r="D30" s="22" t="s">
        <v>8</v>
      </c>
      <c r="E30" s="65">
        <v>63.1</v>
      </c>
      <c r="F30" s="76">
        <v>0.54</v>
      </c>
      <c r="G30" s="28">
        <f t="shared" si="0"/>
        <v>34.07</v>
      </c>
      <c r="H30" s="341"/>
      <c r="I30" s="342"/>
    </row>
    <row r="31" spans="1:9" s="333" customFormat="1" ht="33" customHeight="1" x14ac:dyDescent="0.25">
      <c r="A31" s="43" t="s">
        <v>1503</v>
      </c>
      <c r="B31" s="22" t="s">
        <v>37</v>
      </c>
      <c r="C31" s="2" t="s">
        <v>290</v>
      </c>
      <c r="D31" s="22" t="s">
        <v>9</v>
      </c>
      <c r="E31" s="65">
        <v>36.299999999999997</v>
      </c>
      <c r="F31" s="76">
        <v>34.880000000000003</v>
      </c>
      <c r="G31" s="28">
        <f t="shared" si="0"/>
        <v>1266.1400000000001</v>
      </c>
      <c r="H31" s="341"/>
      <c r="I31" s="342"/>
    </row>
    <row r="32" spans="1:9" s="333" customFormat="1" ht="33" customHeight="1" x14ac:dyDescent="0.25">
      <c r="A32" s="43" t="s">
        <v>1503</v>
      </c>
      <c r="B32" s="22" t="s">
        <v>82</v>
      </c>
      <c r="C32" s="2" t="s">
        <v>291</v>
      </c>
      <c r="D32" s="22" t="s">
        <v>8</v>
      </c>
      <c r="E32" s="65">
        <v>368.4</v>
      </c>
      <c r="F32" s="76">
        <v>1.26</v>
      </c>
      <c r="G32" s="28">
        <f t="shared" si="0"/>
        <v>464.18</v>
      </c>
      <c r="H32" s="341"/>
      <c r="I32" s="342"/>
    </row>
    <row r="33" spans="1:9" s="333" customFormat="1" ht="33" customHeight="1" x14ac:dyDescent="0.25">
      <c r="A33" s="43" t="s">
        <v>1503</v>
      </c>
      <c r="B33" s="22" t="s">
        <v>105</v>
      </c>
      <c r="C33" s="2" t="s">
        <v>277</v>
      </c>
      <c r="D33" s="22" t="s">
        <v>8</v>
      </c>
      <c r="E33" s="65">
        <v>29.6</v>
      </c>
      <c r="F33" s="76">
        <v>8.6199999999999992</v>
      </c>
      <c r="G33" s="28">
        <f t="shared" si="0"/>
        <v>255.15</v>
      </c>
      <c r="H33" s="341"/>
      <c r="I33" s="342"/>
    </row>
    <row r="34" spans="1:9" s="333" customFormat="1" ht="33" customHeight="1" x14ac:dyDescent="0.25">
      <c r="A34" s="43" t="s">
        <v>1503</v>
      </c>
      <c r="B34" s="22" t="s">
        <v>106</v>
      </c>
      <c r="C34" s="2" t="s">
        <v>1701</v>
      </c>
      <c r="D34" s="22" t="s">
        <v>8</v>
      </c>
      <c r="E34" s="65">
        <v>137.6</v>
      </c>
      <c r="F34" s="76">
        <v>87.46</v>
      </c>
      <c r="G34" s="28">
        <f t="shared" si="0"/>
        <v>12034.5</v>
      </c>
      <c r="H34" s="341"/>
      <c r="I34" s="342"/>
    </row>
    <row r="35" spans="1:9" s="333" customFormat="1" ht="33" customHeight="1" x14ac:dyDescent="0.25">
      <c r="A35" s="43" t="s">
        <v>1503</v>
      </c>
      <c r="B35" s="22" t="s">
        <v>107</v>
      </c>
      <c r="C35" s="2" t="s">
        <v>293</v>
      </c>
      <c r="D35" s="22" t="s">
        <v>9</v>
      </c>
      <c r="E35" s="65">
        <v>2.7</v>
      </c>
      <c r="F35" s="76">
        <v>113.64</v>
      </c>
      <c r="G35" s="28">
        <f t="shared" si="0"/>
        <v>306.83</v>
      </c>
      <c r="H35" s="341"/>
      <c r="I35" s="342"/>
    </row>
    <row r="36" spans="1:9" s="333" customFormat="1" ht="33" customHeight="1" x14ac:dyDescent="0.25">
      <c r="A36" s="43" t="s">
        <v>1503</v>
      </c>
      <c r="B36" s="22" t="s">
        <v>108</v>
      </c>
      <c r="C36" s="2" t="s">
        <v>294</v>
      </c>
      <c r="D36" s="22" t="s">
        <v>18</v>
      </c>
      <c r="E36" s="65">
        <v>5</v>
      </c>
      <c r="F36" s="76">
        <v>448.41</v>
      </c>
      <c r="G36" s="28">
        <f t="shared" si="0"/>
        <v>2242.0500000000002</v>
      </c>
      <c r="H36" s="341"/>
      <c r="I36" s="342"/>
    </row>
    <row r="37" spans="1:9" s="333" customFormat="1" ht="33" customHeight="1" x14ac:dyDescent="0.25">
      <c r="A37" s="43" t="s">
        <v>1503</v>
      </c>
      <c r="B37" s="22" t="s">
        <v>109</v>
      </c>
      <c r="C37" s="2" t="s">
        <v>295</v>
      </c>
      <c r="D37" s="22" t="s">
        <v>8</v>
      </c>
      <c r="E37" s="65">
        <v>10.7</v>
      </c>
      <c r="F37" s="76">
        <v>1.26</v>
      </c>
      <c r="G37" s="28">
        <f t="shared" si="0"/>
        <v>13.48</v>
      </c>
      <c r="H37" s="341"/>
      <c r="I37" s="342"/>
    </row>
    <row r="38" spans="1:9" s="333" customFormat="1" ht="33" customHeight="1" x14ac:dyDescent="0.25">
      <c r="A38" s="43" t="s">
        <v>1503</v>
      </c>
      <c r="B38" s="22" t="s">
        <v>110</v>
      </c>
      <c r="C38" s="2" t="s">
        <v>296</v>
      </c>
      <c r="D38" s="22" t="s">
        <v>9</v>
      </c>
      <c r="E38" s="65">
        <v>79.900000000000006</v>
      </c>
      <c r="F38" s="76">
        <v>25.42</v>
      </c>
      <c r="G38" s="28">
        <f t="shared" si="0"/>
        <v>2031.06</v>
      </c>
      <c r="H38" s="341"/>
      <c r="I38" s="342"/>
    </row>
    <row r="39" spans="1:9" s="333" customFormat="1" ht="45.75" thickBot="1" x14ac:dyDescent="0.3">
      <c r="A39" s="98" t="s">
        <v>1503</v>
      </c>
      <c r="B39" s="51" t="s">
        <v>111</v>
      </c>
      <c r="C39" s="50" t="s">
        <v>352</v>
      </c>
      <c r="D39" s="51" t="s">
        <v>9</v>
      </c>
      <c r="E39" s="52">
        <v>71.5</v>
      </c>
      <c r="F39" s="139">
        <v>16.87</v>
      </c>
      <c r="G39" s="53">
        <f t="shared" si="0"/>
        <v>1206.21</v>
      </c>
      <c r="H39" s="341"/>
      <c r="I39" s="342"/>
    </row>
    <row r="40" spans="1:9" s="333" customFormat="1" ht="33" customHeight="1" x14ac:dyDescent="0.25">
      <c r="A40" s="101" t="s">
        <v>1503</v>
      </c>
      <c r="B40" s="181" t="s">
        <v>112</v>
      </c>
      <c r="C40" s="193" t="s">
        <v>1744</v>
      </c>
      <c r="D40" s="181" t="s">
        <v>10</v>
      </c>
      <c r="E40" s="236">
        <v>102.5</v>
      </c>
      <c r="F40" s="237">
        <v>320.36</v>
      </c>
      <c r="G40" s="59">
        <f t="shared" si="0"/>
        <v>32836.9</v>
      </c>
      <c r="H40" s="341"/>
      <c r="I40" s="342"/>
    </row>
    <row r="41" spans="1:9" s="333" customFormat="1" ht="45" x14ac:dyDescent="0.25">
      <c r="A41" s="97" t="s">
        <v>1503</v>
      </c>
      <c r="B41" s="22" t="s">
        <v>113</v>
      </c>
      <c r="C41" s="2" t="s">
        <v>353</v>
      </c>
      <c r="D41" s="22" t="s">
        <v>9</v>
      </c>
      <c r="E41" s="19">
        <v>709.4</v>
      </c>
      <c r="F41" s="77">
        <v>2.35</v>
      </c>
      <c r="G41" s="28">
        <f t="shared" si="0"/>
        <v>1667.09</v>
      </c>
      <c r="H41" s="341"/>
      <c r="I41" s="342"/>
    </row>
    <row r="42" spans="1:9" s="333" customFormat="1" ht="33" customHeight="1" x14ac:dyDescent="0.25">
      <c r="A42" s="97" t="s">
        <v>1503</v>
      </c>
      <c r="B42" s="22" t="s">
        <v>114</v>
      </c>
      <c r="C42" s="2" t="s">
        <v>289</v>
      </c>
      <c r="D42" s="22" t="s">
        <v>8</v>
      </c>
      <c r="E42" s="19">
        <v>190.2</v>
      </c>
      <c r="F42" s="77">
        <v>0.54</v>
      </c>
      <c r="G42" s="28">
        <f t="shared" si="0"/>
        <v>102.71</v>
      </c>
      <c r="H42" s="341"/>
      <c r="I42" s="342"/>
    </row>
    <row r="43" spans="1:9" s="333" customFormat="1" ht="33" customHeight="1" x14ac:dyDescent="0.25">
      <c r="A43" s="97" t="s">
        <v>1503</v>
      </c>
      <c r="B43" s="22" t="s">
        <v>115</v>
      </c>
      <c r="C43" s="2" t="s">
        <v>290</v>
      </c>
      <c r="D43" s="22" t="s">
        <v>9</v>
      </c>
      <c r="E43" s="19">
        <v>88.2</v>
      </c>
      <c r="F43" s="77">
        <v>35.93</v>
      </c>
      <c r="G43" s="28">
        <f t="shared" si="0"/>
        <v>3169.03</v>
      </c>
      <c r="H43" s="341"/>
      <c r="I43" s="342"/>
    </row>
    <row r="44" spans="1:9" s="333" customFormat="1" ht="33" customHeight="1" x14ac:dyDescent="0.25">
      <c r="A44" s="97" t="s">
        <v>1503</v>
      </c>
      <c r="B44" s="22" t="s">
        <v>116</v>
      </c>
      <c r="C44" s="2" t="s">
        <v>291</v>
      </c>
      <c r="D44" s="22" t="s">
        <v>8</v>
      </c>
      <c r="E44" s="19">
        <v>1130.3</v>
      </c>
      <c r="F44" s="77">
        <v>1.26</v>
      </c>
      <c r="G44" s="28">
        <f t="shared" si="0"/>
        <v>1424.18</v>
      </c>
      <c r="H44" s="341"/>
      <c r="I44" s="342"/>
    </row>
    <row r="45" spans="1:9" s="333" customFormat="1" ht="33" customHeight="1" x14ac:dyDescent="0.25">
      <c r="A45" s="97" t="s">
        <v>1503</v>
      </c>
      <c r="B45" s="22" t="s">
        <v>117</v>
      </c>
      <c r="C45" s="2" t="s">
        <v>277</v>
      </c>
      <c r="D45" s="22" t="s">
        <v>8</v>
      </c>
      <c r="E45" s="19">
        <v>62.4</v>
      </c>
      <c r="F45" s="77">
        <v>8.6199999999999992</v>
      </c>
      <c r="G45" s="28">
        <f t="shared" si="0"/>
        <v>537.89</v>
      </c>
      <c r="H45" s="341"/>
      <c r="I45" s="342"/>
    </row>
    <row r="46" spans="1:9" s="333" customFormat="1" ht="33" customHeight="1" x14ac:dyDescent="0.25">
      <c r="A46" s="97" t="s">
        <v>1503</v>
      </c>
      <c r="B46" s="22" t="s">
        <v>118</v>
      </c>
      <c r="C46" s="2" t="s">
        <v>1701</v>
      </c>
      <c r="D46" s="22" t="s">
        <v>8</v>
      </c>
      <c r="E46" s="19">
        <v>384.3</v>
      </c>
      <c r="F46" s="77">
        <v>87.46</v>
      </c>
      <c r="G46" s="28">
        <f t="shared" si="0"/>
        <v>33610.879999999997</v>
      </c>
      <c r="H46" s="341"/>
      <c r="I46" s="342"/>
    </row>
    <row r="47" spans="1:9" s="333" customFormat="1" ht="33" customHeight="1" x14ac:dyDescent="0.25">
      <c r="A47" s="97" t="s">
        <v>1503</v>
      </c>
      <c r="B47" s="22" t="s">
        <v>119</v>
      </c>
      <c r="C47" s="47" t="s">
        <v>293</v>
      </c>
      <c r="D47" s="22" t="s">
        <v>9</v>
      </c>
      <c r="E47" s="19">
        <v>8</v>
      </c>
      <c r="F47" s="77">
        <v>113.64</v>
      </c>
      <c r="G47" s="28">
        <f t="shared" si="0"/>
        <v>909.12</v>
      </c>
      <c r="H47" s="341"/>
      <c r="I47" s="342"/>
    </row>
    <row r="48" spans="1:9" s="333" customFormat="1" ht="33" customHeight="1" x14ac:dyDescent="0.25">
      <c r="A48" s="97" t="s">
        <v>1503</v>
      </c>
      <c r="B48" s="22" t="s">
        <v>120</v>
      </c>
      <c r="C48" s="47" t="s">
        <v>1702</v>
      </c>
      <c r="D48" s="22" t="s">
        <v>8</v>
      </c>
      <c r="E48" s="19">
        <v>34.700000000000003</v>
      </c>
      <c r="F48" s="77">
        <v>12.03</v>
      </c>
      <c r="G48" s="28">
        <f t="shared" si="0"/>
        <v>417.44</v>
      </c>
      <c r="H48" s="341"/>
      <c r="I48" s="342"/>
    </row>
    <row r="49" spans="1:9" s="333" customFormat="1" ht="33" customHeight="1" x14ac:dyDescent="0.25">
      <c r="A49" s="97" t="s">
        <v>1503</v>
      </c>
      <c r="B49" s="22" t="s">
        <v>121</v>
      </c>
      <c r="C49" s="47" t="s">
        <v>294</v>
      </c>
      <c r="D49" s="22" t="s">
        <v>18</v>
      </c>
      <c r="E49" s="19">
        <v>10</v>
      </c>
      <c r="F49" s="77">
        <v>528.66999999999996</v>
      </c>
      <c r="G49" s="28">
        <f t="shared" si="0"/>
        <v>5286.7</v>
      </c>
      <c r="H49" s="341"/>
      <c r="I49" s="342"/>
    </row>
    <row r="50" spans="1:9" s="333" customFormat="1" ht="33" customHeight="1" x14ac:dyDescent="0.25">
      <c r="A50" s="97" t="s">
        <v>1503</v>
      </c>
      <c r="B50" s="22" t="s">
        <v>198</v>
      </c>
      <c r="C50" s="47" t="s">
        <v>295</v>
      </c>
      <c r="D50" s="22" t="s">
        <v>8</v>
      </c>
      <c r="E50" s="19">
        <v>30</v>
      </c>
      <c r="F50" s="77">
        <v>1.26</v>
      </c>
      <c r="G50" s="28">
        <f t="shared" si="0"/>
        <v>37.799999999999997</v>
      </c>
      <c r="H50" s="341"/>
      <c r="I50" s="342"/>
    </row>
    <row r="51" spans="1:9" s="333" customFormat="1" ht="33" customHeight="1" x14ac:dyDescent="0.25">
      <c r="A51" s="97" t="s">
        <v>1503</v>
      </c>
      <c r="B51" s="22" t="s">
        <v>199</v>
      </c>
      <c r="C51" s="47" t="s">
        <v>296</v>
      </c>
      <c r="D51" s="22" t="s">
        <v>9</v>
      </c>
      <c r="E51" s="19">
        <v>261.89999999999998</v>
      </c>
      <c r="F51" s="77">
        <v>25.42</v>
      </c>
      <c r="G51" s="28">
        <f t="shared" si="0"/>
        <v>6657.5</v>
      </c>
      <c r="H51" s="341"/>
      <c r="I51" s="342"/>
    </row>
    <row r="52" spans="1:9" s="333" customFormat="1" ht="45.75" thickBot="1" x14ac:dyDescent="0.3">
      <c r="A52" s="97" t="s">
        <v>1503</v>
      </c>
      <c r="B52" s="22" t="s">
        <v>200</v>
      </c>
      <c r="C52" s="47" t="s">
        <v>352</v>
      </c>
      <c r="D52" s="48" t="s">
        <v>9</v>
      </c>
      <c r="E52" s="49">
        <v>359.3</v>
      </c>
      <c r="F52" s="231">
        <v>16.87</v>
      </c>
      <c r="G52" s="28">
        <f t="shared" si="0"/>
        <v>6061.39</v>
      </c>
      <c r="H52" s="341"/>
      <c r="I52" s="342"/>
    </row>
    <row r="53" spans="1:9" s="333" customFormat="1" ht="30.75" thickBot="1" x14ac:dyDescent="0.3">
      <c r="A53" s="98" t="s">
        <v>1503</v>
      </c>
      <c r="B53" s="51" t="s">
        <v>201</v>
      </c>
      <c r="C53" s="50" t="s">
        <v>297</v>
      </c>
      <c r="D53" s="51" t="s">
        <v>9</v>
      </c>
      <c r="E53" s="52">
        <v>15</v>
      </c>
      <c r="F53" s="139">
        <v>14.34</v>
      </c>
      <c r="G53" s="53">
        <f t="shared" si="0"/>
        <v>215.1</v>
      </c>
      <c r="H53" s="337" t="s">
        <v>41</v>
      </c>
      <c r="I53" s="332">
        <f>ROUND(SUM(G28:G53),2)</f>
        <v>122640.23</v>
      </c>
    </row>
    <row r="54" spans="1:9" s="333" customFormat="1" ht="33" customHeight="1" x14ac:dyDescent="0.25">
      <c r="A54" s="101" t="s">
        <v>388</v>
      </c>
      <c r="B54" s="123" t="s">
        <v>71</v>
      </c>
      <c r="C54" s="63" t="s">
        <v>1550</v>
      </c>
      <c r="D54" s="64" t="s">
        <v>8</v>
      </c>
      <c r="E54" s="83">
        <v>83575</v>
      </c>
      <c r="F54" s="76">
        <v>0</v>
      </c>
      <c r="G54" s="59">
        <f t="shared" si="0"/>
        <v>0</v>
      </c>
      <c r="H54" s="444" t="s">
        <v>318</v>
      </c>
    </row>
    <row r="55" spans="1:9" s="333" customFormat="1" ht="33" customHeight="1" x14ac:dyDescent="0.25">
      <c r="A55" s="67" t="s">
        <v>388</v>
      </c>
      <c r="B55" s="41" t="s">
        <v>72</v>
      </c>
      <c r="C55" s="2" t="s">
        <v>1732</v>
      </c>
      <c r="D55" s="22" t="s">
        <v>9</v>
      </c>
      <c r="E55" s="84">
        <v>15411</v>
      </c>
      <c r="F55" s="77">
        <v>0</v>
      </c>
      <c r="G55" s="28">
        <f t="shared" si="0"/>
        <v>0</v>
      </c>
      <c r="H55" s="445"/>
    </row>
    <row r="56" spans="1:9" s="333" customFormat="1" ht="33" customHeight="1" x14ac:dyDescent="0.25">
      <c r="A56" s="67" t="s">
        <v>388</v>
      </c>
      <c r="B56" s="41" t="s">
        <v>73</v>
      </c>
      <c r="C56" s="2" t="s">
        <v>1551</v>
      </c>
      <c r="D56" s="22" t="s">
        <v>9</v>
      </c>
      <c r="E56" s="84">
        <v>12611</v>
      </c>
      <c r="F56" s="77">
        <v>0</v>
      </c>
      <c r="G56" s="28">
        <f t="shared" si="0"/>
        <v>0</v>
      </c>
      <c r="H56" s="445"/>
    </row>
    <row r="57" spans="1:9" s="333" customFormat="1" ht="33" customHeight="1" x14ac:dyDescent="0.25">
      <c r="A57" s="67" t="s">
        <v>388</v>
      </c>
      <c r="B57" s="41" t="s">
        <v>74</v>
      </c>
      <c r="C57" s="2" t="s">
        <v>1552</v>
      </c>
      <c r="D57" s="22" t="s">
        <v>8</v>
      </c>
      <c r="E57" s="84">
        <v>50921</v>
      </c>
      <c r="F57" s="77">
        <v>0</v>
      </c>
      <c r="G57" s="28">
        <f t="shared" si="0"/>
        <v>0</v>
      </c>
      <c r="H57" s="445"/>
    </row>
    <row r="58" spans="1:9" s="333" customFormat="1" ht="33" customHeight="1" x14ac:dyDescent="0.25">
      <c r="A58" s="67" t="s">
        <v>388</v>
      </c>
      <c r="B58" s="41" t="s">
        <v>75</v>
      </c>
      <c r="C58" s="2" t="s">
        <v>1506</v>
      </c>
      <c r="D58" s="22" t="s">
        <v>9</v>
      </c>
      <c r="E58" s="84">
        <v>4133</v>
      </c>
      <c r="F58" s="77">
        <v>0</v>
      </c>
      <c r="G58" s="28">
        <f t="shared" si="0"/>
        <v>0</v>
      </c>
      <c r="H58" s="445"/>
    </row>
    <row r="59" spans="1:9" s="333" customFormat="1" ht="33" customHeight="1" x14ac:dyDescent="0.25">
      <c r="A59" s="67" t="s">
        <v>388</v>
      </c>
      <c r="B59" s="41" t="s">
        <v>76</v>
      </c>
      <c r="C59" s="2" t="s">
        <v>1635</v>
      </c>
      <c r="D59" s="22" t="s">
        <v>8</v>
      </c>
      <c r="E59" s="84">
        <v>27420</v>
      </c>
      <c r="F59" s="77">
        <v>0</v>
      </c>
      <c r="G59" s="28">
        <f t="shared" si="0"/>
        <v>0</v>
      </c>
      <c r="H59" s="445"/>
    </row>
    <row r="60" spans="1:9" s="333" customFormat="1" ht="33" customHeight="1" x14ac:dyDescent="0.25">
      <c r="A60" s="67" t="s">
        <v>388</v>
      </c>
      <c r="B60" s="41" t="s">
        <v>77</v>
      </c>
      <c r="C60" s="2" t="s">
        <v>1669</v>
      </c>
      <c r="D60" s="22" t="s">
        <v>10</v>
      </c>
      <c r="E60" s="84">
        <v>3897</v>
      </c>
      <c r="F60" s="77">
        <v>0</v>
      </c>
      <c r="G60" s="28">
        <f t="shared" si="0"/>
        <v>0</v>
      </c>
      <c r="H60" s="445"/>
    </row>
    <row r="61" spans="1:9" s="333" customFormat="1" ht="33" customHeight="1" x14ac:dyDescent="0.25">
      <c r="A61" s="67" t="s">
        <v>388</v>
      </c>
      <c r="B61" s="41" t="s">
        <v>122</v>
      </c>
      <c r="C61" s="2" t="s">
        <v>1509</v>
      </c>
      <c r="D61" s="22" t="s">
        <v>8</v>
      </c>
      <c r="E61" s="84">
        <v>27263</v>
      </c>
      <c r="F61" s="77">
        <v>0</v>
      </c>
      <c r="G61" s="28">
        <f t="shared" si="0"/>
        <v>0</v>
      </c>
      <c r="H61" s="445"/>
    </row>
    <row r="62" spans="1:9" s="333" customFormat="1" ht="33" customHeight="1" x14ac:dyDescent="0.25">
      <c r="A62" s="67" t="s">
        <v>388</v>
      </c>
      <c r="B62" s="41" t="s">
        <v>123</v>
      </c>
      <c r="C62" s="2" t="s">
        <v>1670</v>
      </c>
      <c r="D62" s="22" t="s">
        <v>8</v>
      </c>
      <c r="E62" s="84">
        <v>27187</v>
      </c>
      <c r="F62" s="77">
        <v>0</v>
      </c>
      <c r="G62" s="28">
        <f t="shared" si="0"/>
        <v>0</v>
      </c>
      <c r="H62" s="445"/>
    </row>
    <row r="63" spans="1:9" s="333" customFormat="1" ht="33" customHeight="1" x14ac:dyDescent="0.25">
      <c r="A63" s="67" t="s">
        <v>388</v>
      </c>
      <c r="B63" s="41" t="s">
        <v>124</v>
      </c>
      <c r="C63" s="2" t="s">
        <v>1553</v>
      </c>
      <c r="D63" s="22" t="s">
        <v>8</v>
      </c>
      <c r="E63" s="84">
        <v>23227</v>
      </c>
      <c r="F63" s="77">
        <v>0</v>
      </c>
      <c r="G63" s="28">
        <f t="shared" si="0"/>
        <v>0</v>
      </c>
      <c r="H63" s="445"/>
    </row>
    <row r="64" spans="1:9" s="333" customFormat="1" ht="33" customHeight="1" x14ac:dyDescent="0.25">
      <c r="A64" s="67" t="s">
        <v>388</v>
      </c>
      <c r="B64" s="41" t="s">
        <v>125</v>
      </c>
      <c r="C64" s="2" t="s">
        <v>1671</v>
      </c>
      <c r="D64" s="22" t="s">
        <v>10</v>
      </c>
      <c r="E64" s="84">
        <v>7216</v>
      </c>
      <c r="F64" s="77">
        <v>0</v>
      </c>
      <c r="G64" s="28">
        <f t="shared" si="0"/>
        <v>0</v>
      </c>
      <c r="H64" s="445"/>
    </row>
    <row r="65" spans="1:8" s="333" customFormat="1" ht="33" customHeight="1" x14ac:dyDescent="0.25">
      <c r="A65" s="67" t="s">
        <v>388</v>
      </c>
      <c r="B65" s="41" t="s">
        <v>126</v>
      </c>
      <c r="C65" s="2" t="s">
        <v>304</v>
      </c>
      <c r="D65" s="22" t="s">
        <v>8</v>
      </c>
      <c r="E65" s="84">
        <v>50197</v>
      </c>
      <c r="F65" s="77">
        <v>0</v>
      </c>
      <c r="G65" s="28">
        <f t="shared" si="0"/>
        <v>0</v>
      </c>
      <c r="H65" s="445"/>
    </row>
    <row r="66" spans="1:8" s="333" customFormat="1" ht="33" customHeight="1" x14ac:dyDescent="0.25">
      <c r="A66" s="67" t="s">
        <v>388</v>
      </c>
      <c r="B66" s="41" t="s">
        <v>216</v>
      </c>
      <c r="C66" s="2" t="s">
        <v>305</v>
      </c>
      <c r="D66" s="22" t="s">
        <v>10</v>
      </c>
      <c r="E66" s="84">
        <v>1059</v>
      </c>
      <c r="F66" s="77">
        <v>0</v>
      </c>
      <c r="G66" s="28">
        <f t="shared" si="0"/>
        <v>0</v>
      </c>
      <c r="H66" s="445"/>
    </row>
    <row r="67" spans="1:8" s="333" customFormat="1" ht="33" customHeight="1" x14ac:dyDescent="0.25">
      <c r="A67" s="67" t="s">
        <v>388</v>
      </c>
      <c r="B67" s="41" t="s">
        <v>217</v>
      </c>
      <c r="C67" s="2" t="s">
        <v>1639</v>
      </c>
      <c r="D67" s="22" t="s">
        <v>8</v>
      </c>
      <c r="E67" s="84">
        <v>8443</v>
      </c>
      <c r="F67" s="77">
        <v>0</v>
      </c>
      <c r="G67" s="28">
        <f t="shared" si="0"/>
        <v>0</v>
      </c>
      <c r="H67" s="445"/>
    </row>
    <row r="68" spans="1:8" s="333" customFormat="1" ht="33" customHeight="1" thickBot="1" x14ac:dyDescent="0.3">
      <c r="A68" s="56" t="s">
        <v>388</v>
      </c>
      <c r="B68" s="74" t="s">
        <v>218</v>
      </c>
      <c r="C68" s="50" t="s">
        <v>1554</v>
      </c>
      <c r="D68" s="51" t="s">
        <v>8</v>
      </c>
      <c r="E68" s="85">
        <v>7084</v>
      </c>
      <c r="F68" s="139">
        <v>0</v>
      </c>
      <c r="G68" s="53">
        <f t="shared" si="0"/>
        <v>0</v>
      </c>
      <c r="H68" s="445"/>
    </row>
    <row r="69" spans="1:8" s="333" customFormat="1" ht="33" customHeight="1" x14ac:dyDescent="0.25">
      <c r="A69" s="101" t="s">
        <v>1504</v>
      </c>
      <c r="B69" s="123" t="s">
        <v>71</v>
      </c>
      <c r="C69" s="63" t="s">
        <v>1550</v>
      </c>
      <c r="D69" s="64" t="s">
        <v>8</v>
      </c>
      <c r="E69" s="83">
        <v>83575</v>
      </c>
      <c r="F69" s="135">
        <v>4.3899999999999997</v>
      </c>
      <c r="G69" s="59">
        <f t="shared" si="0"/>
        <v>366894.25</v>
      </c>
      <c r="H69" s="445"/>
    </row>
    <row r="70" spans="1:8" s="333" customFormat="1" ht="33" customHeight="1" x14ac:dyDescent="0.25">
      <c r="A70" s="67" t="s">
        <v>1504</v>
      </c>
      <c r="B70" s="41" t="s">
        <v>72</v>
      </c>
      <c r="C70" s="2" t="s">
        <v>1733</v>
      </c>
      <c r="D70" s="22" t="s">
        <v>9</v>
      </c>
      <c r="E70" s="84">
        <v>17723</v>
      </c>
      <c r="F70" s="133">
        <v>24.79</v>
      </c>
      <c r="G70" s="28">
        <f t="shared" si="0"/>
        <v>439353.17</v>
      </c>
      <c r="H70" s="445"/>
    </row>
    <row r="71" spans="1:8" s="333" customFormat="1" ht="33" customHeight="1" x14ac:dyDescent="0.25">
      <c r="A71" s="67" t="s">
        <v>1504</v>
      </c>
      <c r="B71" s="41" t="s">
        <v>73</v>
      </c>
      <c r="C71" s="2" t="s">
        <v>1734</v>
      </c>
      <c r="D71" s="22" t="s">
        <v>9</v>
      </c>
      <c r="E71" s="84">
        <v>14503</v>
      </c>
      <c r="F71" s="133">
        <v>24.8</v>
      </c>
      <c r="G71" s="28">
        <f t="shared" si="0"/>
        <v>359674.4</v>
      </c>
      <c r="H71" s="445"/>
    </row>
    <row r="72" spans="1:8" s="333" customFormat="1" ht="33" customHeight="1" x14ac:dyDescent="0.25">
      <c r="A72" s="67" t="s">
        <v>1504</v>
      </c>
      <c r="B72" s="41" t="s">
        <v>74</v>
      </c>
      <c r="C72" s="2" t="s">
        <v>1556</v>
      </c>
      <c r="D72" s="22" t="s">
        <v>8</v>
      </c>
      <c r="E72" s="84">
        <v>50921</v>
      </c>
      <c r="F72" s="133">
        <v>15.26</v>
      </c>
      <c r="G72" s="28">
        <f t="shared" si="0"/>
        <v>777054.46</v>
      </c>
      <c r="H72" s="445"/>
    </row>
    <row r="73" spans="1:8" s="333" customFormat="1" ht="33" customHeight="1" x14ac:dyDescent="0.25">
      <c r="A73" s="67" t="s">
        <v>1504</v>
      </c>
      <c r="B73" s="41" t="s">
        <v>75</v>
      </c>
      <c r="C73" s="2" t="s">
        <v>1506</v>
      </c>
      <c r="D73" s="22" t="s">
        <v>9</v>
      </c>
      <c r="E73" s="84">
        <v>3307</v>
      </c>
      <c r="F73" s="133">
        <v>74.47</v>
      </c>
      <c r="G73" s="28">
        <f t="shared" si="0"/>
        <v>246272.29</v>
      </c>
      <c r="H73" s="445"/>
    </row>
    <row r="74" spans="1:8" s="333" customFormat="1" ht="33" customHeight="1" x14ac:dyDescent="0.25">
      <c r="A74" s="67" t="s">
        <v>1504</v>
      </c>
      <c r="B74" s="41" t="s">
        <v>76</v>
      </c>
      <c r="C74" s="2" t="s">
        <v>1635</v>
      </c>
      <c r="D74" s="22" t="s">
        <v>8</v>
      </c>
      <c r="E74" s="84">
        <v>27420</v>
      </c>
      <c r="F74" s="133">
        <v>14.62</v>
      </c>
      <c r="G74" s="28">
        <f t="shared" si="0"/>
        <v>400880.4</v>
      </c>
      <c r="H74" s="445"/>
    </row>
    <row r="75" spans="1:8" s="333" customFormat="1" ht="33" customHeight="1" x14ac:dyDescent="0.25">
      <c r="A75" s="67" t="s">
        <v>1504</v>
      </c>
      <c r="B75" s="41" t="s">
        <v>77</v>
      </c>
      <c r="C75" s="2" t="s">
        <v>313</v>
      </c>
      <c r="D75" s="22" t="s">
        <v>10</v>
      </c>
      <c r="E75" s="84">
        <v>3897</v>
      </c>
      <c r="F75" s="133">
        <v>0.95</v>
      </c>
      <c r="G75" s="28">
        <f t="shared" si="0"/>
        <v>3702.15</v>
      </c>
      <c r="H75" s="445"/>
    </row>
    <row r="76" spans="1:8" s="333" customFormat="1" ht="33" customHeight="1" x14ac:dyDescent="0.25">
      <c r="A76" s="67" t="s">
        <v>1504</v>
      </c>
      <c r="B76" s="41" t="s">
        <v>122</v>
      </c>
      <c r="C76" s="2" t="s">
        <v>1509</v>
      </c>
      <c r="D76" s="22" t="s">
        <v>8</v>
      </c>
      <c r="E76" s="84">
        <v>27263</v>
      </c>
      <c r="F76" s="133">
        <v>0.38</v>
      </c>
      <c r="G76" s="28">
        <f t="shared" si="0"/>
        <v>10359.94</v>
      </c>
      <c r="H76" s="445"/>
    </row>
    <row r="77" spans="1:8" s="333" customFormat="1" ht="33" customHeight="1" x14ac:dyDescent="0.25">
      <c r="A77" s="67" t="s">
        <v>1504</v>
      </c>
      <c r="B77" s="41" t="s">
        <v>123</v>
      </c>
      <c r="C77" s="2" t="s">
        <v>1638</v>
      </c>
      <c r="D77" s="22" t="s">
        <v>8</v>
      </c>
      <c r="E77" s="84">
        <v>27187</v>
      </c>
      <c r="F77" s="133">
        <v>9.1</v>
      </c>
      <c r="G77" s="28">
        <f t="shared" si="0"/>
        <v>247401.7</v>
      </c>
      <c r="H77" s="445"/>
    </row>
    <row r="78" spans="1:8" s="333" customFormat="1" ht="33" customHeight="1" x14ac:dyDescent="0.25">
      <c r="A78" s="67" t="s">
        <v>1504</v>
      </c>
      <c r="B78" s="41" t="s">
        <v>124</v>
      </c>
      <c r="C78" s="2" t="s">
        <v>1553</v>
      </c>
      <c r="D78" s="22" t="s">
        <v>8</v>
      </c>
      <c r="E78" s="84">
        <v>23227</v>
      </c>
      <c r="F78" s="133">
        <v>15.86</v>
      </c>
      <c r="G78" s="28">
        <f t="shared" si="0"/>
        <v>368380.22</v>
      </c>
      <c r="H78" s="445"/>
    </row>
    <row r="79" spans="1:8" s="333" customFormat="1" ht="33" customHeight="1" x14ac:dyDescent="0.25">
      <c r="A79" s="67" t="s">
        <v>1504</v>
      </c>
      <c r="B79" s="41" t="s">
        <v>125</v>
      </c>
      <c r="C79" s="2" t="s">
        <v>1511</v>
      </c>
      <c r="D79" s="22" t="s">
        <v>10</v>
      </c>
      <c r="E79" s="84">
        <v>7216</v>
      </c>
      <c r="F79" s="133">
        <v>0.42</v>
      </c>
      <c r="G79" s="28">
        <f t="shared" si="0"/>
        <v>3030.72</v>
      </c>
      <c r="H79" s="445"/>
    </row>
    <row r="80" spans="1:8" s="333" customFormat="1" ht="33" customHeight="1" x14ac:dyDescent="0.25">
      <c r="A80" s="67" t="s">
        <v>1504</v>
      </c>
      <c r="B80" s="41" t="s">
        <v>126</v>
      </c>
      <c r="C80" s="2" t="s">
        <v>304</v>
      </c>
      <c r="D80" s="22" t="s">
        <v>8</v>
      </c>
      <c r="E80" s="84">
        <v>50197</v>
      </c>
      <c r="F80" s="133">
        <v>0.22</v>
      </c>
      <c r="G80" s="28">
        <f t="shared" si="0"/>
        <v>11043.34</v>
      </c>
      <c r="H80" s="445"/>
    </row>
    <row r="81" spans="1:9" s="333" customFormat="1" ht="33" customHeight="1" x14ac:dyDescent="0.25">
      <c r="A81" s="67" t="s">
        <v>1504</v>
      </c>
      <c r="B81" s="41" t="s">
        <v>216</v>
      </c>
      <c r="C81" s="2" t="s">
        <v>305</v>
      </c>
      <c r="D81" s="22" t="s">
        <v>10</v>
      </c>
      <c r="E81" s="84">
        <v>1059</v>
      </c>
      <c r="F81" s="133">
        <v>1.25</v>
      </c>
      <c r="G81" s="28">
        <f t="shared" si="0"/>
        <v>1323.75</v>
      </c>
      <c r="H81" s="445"/>
    </row>
    <row r="82" spans="1:9" s="333" customFormat="1" ht="33" customHeight="1" thickBot="1" x14ac:dyDescent="0.3">
      <c r="A82" s="67" t="s">
        <v>1504</v>
      </c>
      <c r="B82" s="41" t="s">
        <v>217</v>
      </c>
      <c r="C82" s="2" t="s">
        <v>1639</v>
      </c>
      <c r="D82" s="22" t="s">
        <v>8</v>
      </c>
      <c r="E82" s="84">
        <v>8443</v>
      </c>
      <c r="F82" s="133">
        <v>5.46</v>
      </c>
      <c r="G82" s="28">
        <f t="shared" si="0"/>
        <v>46098.78</v>
      </c>
      <c r="H82" s="445"/>
    </row>
    <row r="83" spans="1:9" s="333" customFormat="1" ht="30.75" thickBot="1" x14ac:dyDescent="0.3">
      <c r="A83" s="56" t="s">
        <v>1504</v>
      </c>
      <c r="B83" s="74" t="s">
        <v>218</v>
      </c>
      <c r="C83" s="50" t="s">
        <v>1554</v>
      </c>
      <c r="D83" s="51" t="s">
        <v>8</v>
      </c>
      <c r="E83" s="85">
        <v>7084</v>
      </c>
      <c r="F83" s="87">
        <v>4.03</v>
      </c>
      <c r="G83" s="99">
        <f>ROUND((E83*F83),2)</f>
        <v>28548.52</v>
      </c>
      <c r="H83" s="331" t="s">
        <v>78</v>
      </c>
      <c r="I83" s="339">
        <f>ROUND(SUM(G54:G83),2)</f>
        <v>3310018.09</v>
      </c>
    </row>
    <row r="84" spans="1:9" s="333" customFormat="1" ht="33" customHeight="1" x14ac:dyDescent="0.25">
      <c r="A84" s="229" t="s">
        <v>1514</v>
      </c>
      <c r="B84" s="188" t="s">
        <v>28</v>
      </c>
      <c r="C84" s="24" t="s">
        <v>1550</v>
      </c>
      <c r="D84" s="25" t="s">
        <v>8</v>
      </c>
      <c r="E84" s="182">
        <v>293</v>
      </c>
      <c r="F84" s="132">
        <v>0</v>
      </c>
      <c r="G84" s="28">
        <f t="shared" si="0"/>
        <v>0</v>
      </c>
      <c r="H84" s="446" t="s">
        <v>318</v>
      </c>
      <c r="I84" s="342"/>
    </row>
    <row r="85" spans="1:9" s="333" customFormat="1" ht="33" customHeight="1" x14ac:dyDescent="0.25">
      <c r="A85" s="97" t="s">
        <v>1514</v>
      </c>
      <c r="B85" s="108" t="s">
        <v>29</v>
      </c>
      <c r="C85" s="2" t="s">
        <v>1735</v>
      </c>
      <c r="D85" s="22" t="s">
        <v>9</v>
      </c>
      <c r="E85" s="84">
        <v>107</v>
      </c>
      <c r="F85" s="133">
        <v>0</v>
      </c>
      <c r="G85" s="28">
        <f t="shared" si="0"/>
        <v>0</v>
      </c>
      <c r="H85" s="447"/>
      <c r="I85" s="342"/>
    </row>
    <row r="86" spans="1:9" s="333" customFormat="1" ht="33" customHeight="1" x14ac:dyDescent="0.25">
      <c r="A86" s="97" t="s">
        <v>1514</v>
      </c>
      <c r="B86" s="108" t="s">
        <v>30</v>
      </c>
      <c r="C86" s="2" t="s">
        <v>1552</v>
      </c>
      <c r="D86" s="22" t="s">
        <v>8</v>
      </c>
      <c r="E86" s="84">
        <v>218</v>
      </c>
      <c r="F86" s="133">
        <v>0</v>
      </c>
      <c r="G86" s="28">
        <f t="shared" si="0"/>
        <v>0</v>
      </c>
      <c r="H86" s="447"/>
      <c r="I86" s="342"/>
    </row>
    <row r="87" spans="1:9" s="333" customFormat="1" ht="33" customHeight="1" x14ac:dyDescent="0.25">
      <c r="A87" s="97" t="s">
        <v>1514</v>
      </c>
      <c r="B87" s="108" t="s">
        <v>31</v>
      </c>
      <c r="C87" s="2" t="s">
        <v>1506</v>
      </c>
      <c r="D87" s="22" t="s">
        <v>9</v>
      </c>
      <c r="E87" s="84">
        <v>20</v>
      </c>
      <c r="F87" s="133">
        <v>0</v>
      </c>
      <c r="G87" s="28">
        <f t="shared" si="0"/>
        <v>0</v>
      </c>
      <c r="H87" s="447"/>
      <c r="I87" s="342"/>
    </row>
    <row r="88" spans="1:9" s="333" customFormat="1" ht="33" customHeight="1" x14ac:dyDescent="0.25">
      <c r="A88" s="97" t="s">
        <v>1514</v>
      </c>
      <c r="B88" s="108" t="s">
        <v>32</v>
      </c>
      <c r="C88" s="2" t="s">
        <v>1635</v>
      </c>
      <c r="D88" s="22" t="s">
        <v>8</v>
      </c>
      <c r="E88" s="84">
        <v>214</v>
      </c>
      <c r="F88" s="133">
        <v>0</v>
      </c>
      <c r="G88" s="28">
        <f t="shared" si="0"/>
        <v>0</v>
      </c>
      <c r="H88" s="447"/>
      <c r="I88" s="342"/>
    </row>
    <row r="89" spans="1:9" s="333" customFormat="1" ht="33" customHeight="1" x14ac:dyDescent="0.25">
      <c r="A89" s="97" t="s">
        <v>1514</v>
      </c>
      <c r="B89" s="108" t="s">
        <v>33</v>
      </c>
      <c r="C89" s="2" t="s">
        <v>313</v>
      </c>
      <c r="D89" s="22" t="s">
        <v>10</v>
      </c>
      <c r="E89" s="84">
        <v>42</v>
      </c>
      <c r="F89" s="133">
        <v>0</v>
      </c>
      <c r="G89" s="28">
        <f t="shared" si="0"/>
        <v>0</v>
      </c>
      <c r="H89" s="447"/>
      <c r="I89" s="342"/>
    </row>
    <row r="90" spans="1:9" s="333" customFormat="1" ht="33" customHeight="1" x14ac:dyDescent="0.25">
      <c r="A90" s="97" t="s">
        <v>1514</v>
      </c>
      <c r="B90" s="108" t="s">
        <v>47</v>
      </c>
      <c r="C90" s="2" t="s">
        <v>1509</v>
      </c>
      <c r="D90" s="22" t="s">
        <v>8</v>
      </c>
      <c r="E90" s="84">
        <v>208</v>
      </c>
      <c r="F90" s="133">
        <v>0</v>
      </c>
      <c r="G90" s="28">
        <f t="shared" si="0"/>
        <v>0</v>
      </c>
      <c r="H90" s="447"/>
      <c r="I90" s="342"/>
    </row>
    <row r="91" spans="1:9" s="333" customFormat="1" ht="33" customHeight="1" x14ac:dyDescent="0.25">
      <c r="A91" s="97" t="s">
        <v>1514</v>
      </c>
      <c r="B91" s="108" t="s">
        <v>48</v>
      </c>
      <c r="C91" s="2" t="s">
        <v>1638</v>
      </c>
      <c r="D91" s="22" t="s">
        <v>8</v>
      </c>
      <c r="E91" s="84">
        <v>208</v>
      </c>
      <c r="F91" s="133">
        <v>0</v>
      </c>
      <c r="G91" s="28">
        <f t="shared" si="0"/>
        <v>0</v>
      </c>
      <c r="H91" s="447"/>
      <c r="I91" s="342"/>
    </row>
    <row r="92" spans="1:9" s="333" customFormat="1" ht="33" customHeight="1" x14ac:dyDescent="0.25">
      <c r="A92" s="97" t="s">
        <v>1514</v>
      </c>
      <c r="B92" s="108" t="s">
        <v>58</v>
      </c>
      <c r="C92" s="2" t="s">
        <v>1511</v>
      </c>
      <c r="D92" s="22" t="s">
        <v>10</v>
      </c>
      <c r="E92" s="84">
        <v>42</v>
      </c>
      <c r="F92" s="133">
        <v>0</v>
      </c>
      <c r="G92" s="28">
        <f t="shared" si="0"/>
        <v>0</v>
      </c>
      <c r="H92" s="447"/>
      <c r="I92" s="342"/>
    </row>
    <row r="93" spans="1:9" s="333" customFormat="1" ht="30" x14ac:dyDescent="0.25">
      <c r="A93" s="97" t="s">
        <v>1514</v>
      </c>
      <c r="B93" s="108" t="s">
        <v>64</v>
      </c>
      <c r="C93" s="2" t="s">
        <v>304</v>
      </c>
      <c r="D93" s="22" t="s">
        <v>8</v>
      </c>
      <c r="E93" s="84">
        <v>205</v>
      </c>
      <c r="F93" s="133">
        <v>0</v>
      </c>
      <c r="G93" s="28">
        <f t="shared" si="0"/>
        <v>0</v>
      </c>
      <c r="H93" s="447"/>
      <c r="I93" s="342"/>
    </row>
    <row r="94" spans="1:9" s="333" customFormat="1" ht="33" customHeight="1" thickBot="1" x14ac:dyDescent="0.3">
      <c r="A94" s="98" t="s">
        <v>1514</v>
      </c>
      <c r="B94" s="74" t="s">
        <v>65</v>
      </c>
      <c r="C94" s="50" t="s">
        <v>1640</v>
      </c>
      <c r="D94" s="51" t="s">
        <v>8</v>
      </c>
      <c r="E94" s="85">
        <v>51</v>
      </c>
      <c r="F94" s="87">
        <v>0</v>
      </c>
      <c r="G94" s="53">
        <f t="shared" si="0"/>
        <v>0</v>
      </c>
      <c r="H94" s="447"/>
      <c r="I94" s="342"/>
    </row>
    <row r="95" spans="1:9" s="333" customFormat="1" ht="30" x14ac:dyDescent="0.25">
      <c r="A95" s="229" t="s">
        <v>1515</v>
      </c>
      <c r="B95" s="188" t="s">
        <v>28</v>
      </c>
      <c r="C95" s="63" t="s">
        <v>1550</v>
      </c>
      <c r="D95" s="25" t="s">
        <v>8</v>
      </c>
      <c r="E95" s="83">
        <v>293</v>
      </c>
      <c r="F95" s="135">
        <v>4.74</v>
      </c>
      <c r="G95" s="59">
        <f t="shared" si="0"/>
        <v>1388.82</v>
      </c>
      <c r="H95" s="447"/>
      <c r="I95" s="342"/>
    </row>
    <row r="96" spans="1:9" s="333" customFormat="1" ht="30" x14ac:dyDescent="0.25">
      <c r="A96" s="97" t="s">
        <v>1515</v>
      </c>
      <c r="B96" s="108" t="s">
        <v>29</v>
      </c>
      <c r="C96" s="2" t="s">
        <v>1736</v>
      </c>
      <c r="D96" s="22" t="s">
        <v>9</v>
      </c>
      <c r="E96" s="84">
        <v>123</v>
      </c>
      <c r="F96" s="133">
        <v>24.79</v>
      </c>
      <c r="G96" s="28">
        <f t="shared" si="0"/>
        <v>3049.17</v>
      </c>
      <c r="H96" s="447"/>
      <c r="I96" s="342"/>
    </row>
    <row r="97" spans="1:9" s="333" customFormat="1" ht="30" x14ac:dyDescent="0.25">
      <c r="A97" s="97" t="s">
        <v>1515</v>
      </c>
      <c r="B97" s="108" t="s">
        <v>30</v>
      </c>
      <c r="C97" s="2" t="s">
        <v>1556</v>
      </c>
      <c r="D97" s="22" t="s">
        <v>8</v>
      </c>
      <c r="E97" s="84">
        <v>218</v>
      </c>
      <c r="F97" s="133">
        <v>15.26</v>
      </c>
      <c r="G97" s="28">
        <f t="shared" si="0"/>
        <v>3326.68</v>
      </c>
      <c r="H97" s="447"/>
      <c r="I97" s="342"/>
    </row>
    <row r="98" spans="1:9" ht="44.25" customHeight="1" x14ac:dyDescent="0.25">
      <c r="A98" s="97" t="s">
        <v>1515</v>
      </c>
      <c r="B98" s="108" t="s">
        <v>31</v>
      </c>
      <c r="C98" s="2" t="s">
        <v>1506</v>
      </c>
      <c r="D98" s="22" t="s">
        <v>9</v>
      </c>
      <c r="E98" s="84">
        <v>16</v>
      </c>
      <c r="F98" s="133">
        <v>74.47</v>
      </c>
      <c r="G98" s="28">
        <f t="shared" si="0"/>
        <v>1191.52</v>
      </c>
      <c r="H98" s="447"/>
      <c r="I98" s="342"/>
    </row>
    <row r="99" spans="1:9" ht="20.25" customHeight="1" x14ac:dyDescent="0.25">
      <c r="A99" s="97" t="s">
        <v>1515</v>
      </c>
      <c r="B99" s="108" t="s">
        <v>32</v>
      </c>
      <c r="C99" s="2" t="s">
        <v>1635</v>
      </c>
      <c r="D99" s="22" t="s">
        <v>8</v>
      </c>
      <c r="E99" s="84">
        <v>214</v>
      </c>
      <c r="F99" s="133">
        <v>14.96</v>
      </c>
      <c r="G99" s="28">
        <f t="shared" si="0"/>
        <v>3201.44</v>
      </c>
      <c r="H99" s="447"/>
      <c r="I99" s="342"/>
    </row>
    <row r="100" spans="1:9" ht="30" x14ac:dyDescent="0.25">
      <c r="A100" s="97" t="s">
        <v>1515</v>
      </c>
      <c r="B100" s="108" t="s">
        <v>33</v>
      </c>
      <c r="C100" s="2" t="s">
        <v>313</v>
      </c>
      <c r="D100" s="22" t="s">
        <v>10</v>
      </c>
      <c r="E100" s="84">
        <v>42</v>
      </c>
      <c r="F100" s="133">
        <v>0.95</v>
      </c>
      <c r="G100" s="28">
        <f t="shared" si="0"/>
        <v>39.9</v>
      </c>
      <c r="H100" s="447"/>
      <c r="I100" s="342"/>
    </row>
    <row r="101" spans="1:9" ht="30" x14ac:dyDescent="0.25">
      <c r="A101" s="97" t="s">
        <v>1515</v>
      </c>
      <c r="B101" s="108" t="s">
        <v>47</v>
      </c>
      <c r="C101" s="2" t="s">
        <v>1509</v>
      </c>
      <c r="D101" s="22" t="s">
        <v>8</v>
      </c>
      <c r="E101" s="84">
        <v>208</v>
      </c>
      <c r="F101" s="133">
        <v>0.38</v>
      </c>
      <c r="G101" s="28">
        <f t="shared" si="0"/>
        <v>79.040000000000006</v>
      </c>
      <c r="H101" s="447"/>
      <c r="I101" s="342"/>
    </row>
    <row r="102" spans="1:9" ht="30" x14ac:dyDescent="0.25">
      <c r="A102" s="97" t="s">
        <v>1515</v>
      </c>
      <c r="B102" s="108" t="s">
        <v>48</v>
      </c>
      <c r="C102" s="2" t="s">
        <v>1638</v>
      </c>
      <c r="D102" s="22" t="s">
        <v>8</v>
      </c>
      <c r="E102" s="84">
        <v>208</v>
      </c>
      <c r="F102" s="133">
        <v>9.26</v>
      </c>
      <c r="G102" s="28">
        <f t="shared" si="0"/>
        <v>1926.08</v>
      </c>
      <c r="H102" s="447"/>
      <c r="I102" s="342"/>
    </row>
    <row r="103" spans="1:9" ht="30" x14ac:dyDescent="0.25">
      <c r="A103" s="97" t="s">
        <v>1515</v>
      </c>
      <c r="B103" s="108" t="s">
        <v>58</v>
      </c>
      <c r="C103" s="2" t="s">
        <v>1511</v>
      </c>
      <c r="D103" s="22" t="s">
        <v>10</v>
      </c>
      <c r="E103" s="84">
        <v>42</v>
      </c>
      <c r="F103" s="133">
        <v>0.42</v>
      </c>
      <c r="G103" s="28">
        <f t="shared" si="0"/>
        <v>17.64</v>
      </c>
      <c r="H103" s="447"/>
      <c r="I103" s="342"/>
    </row>
    <row r="104" spans="1:9" ht="30.75" thickBot="1" x14ac:dyDescent="0.3">
      <c r="A104" s="97" t="s">
        <v>1515</v>
      </c>
      <c r="B104" s="108" t="s">
        <v>64</v>
      </c>
      <c r="C104" s="2" t="s">
        <v>304</v>
      </c>
      <c r="D104" s="22" t="s">
        <v>8</v>
      </c>
      <c r="E104" s="84">
        <v>205</v>
      </c>
      <c r="F104" s="133">
        <v>0.22</v>
      </c>
      <c r="G104" s="28">
        <f t="shared" si="0"/>
        <v>45.1</v>
      </c>
      <c r="H104" s="448"/>
      <c r="I104" s="342"/>
    </row>
    <row r="105" spans="1:9" ht="30.75" thickBot="1" x14ac:dyDescent="0.3">
      <c r="A105" s="98" t="s">
        <v>1515</v>
      </c>
      <c r="B105" s="74" t="s">
        <v>65</v>
      </c>
      <c r="C105" s="50" t="s">
        <v>1640</v>
      </c>
      <c r="D105" s="51" t="s">
        <v>8</v>
      </c>
      <c r="E105" s="85">
        <v>51</v>
      </c>
      <c r="F105" s="87">
        <v>6.42</v>
      </c>
      <c r="G105" s="53">
        <f t="shared" si="0"/>
        <v>327.42</v>
      </c>
      <c r="H105" s="331" t="s">
        <v>42</v>
      </c>
      <c r="I105" s="339">
        <f>ROUND(SUM(G84:G105),2)</f>
        <v>14592.81</v>
      </c>
    </row>
    <row r="106" spans="1:9" ht="45" x14ac:dyDescent="0.25">
      <c r="A106" s="42" t="s">
        <v>757</v>
      </c>
      <c r="B106" s="239" t="s">
        <v>11</v>
      </c>
      <c r="C106" s="24" t="s">
        <v>1516</v>
      </c>
      <c r="D106" s="25" t="s">
        <v>9</v>
      </c>
      <c r="E106" s="182">
        <v>760</v>
      </c>
      <c r="F106" s="136">
        <v>5.51</v>
      </c>
      <c r="G106" s="27">
        <f t="shared" si="0"/>
        <v>4187.6000000000004</v>
      </c>
      <c r="H106" s="333"/>
      <c r="I106" s="333"/>
    </row>
    <row r="107" spans="1:9" ht="45" x14ac:dyDescent="0.25">
      <c r="A107" s="43" t="s">
        <v>757</v>
      </c>
      <c r="B107" s="22" t="s">
        <v>83</v>
      </c>
      <c r="C107" s="63" t="s">
        <v>1576</v>
      </c>
      <c r="D107" s="64" t="s">
        <v>9</v>
      </c>
      <c r="E107" s="83">
        <v>192</v>
      </c>
      <c r="F107" s="76">
        <v>5.51</v>
      </c>
      <c r="G107" s="28">
        <f t="shared" si="0"/>
        <v>1057.92</v>
      </c>
      <c r="H107" s="333"/>
      <c r="I107" s="333"/>
    </row>
    <row r="108" spans="1:9" x14ac:dyDescent="0.25">
      <c r="A108" s="67" t="s">
        <v>757</v>
      </c>
      <c r="B108" s="22" t="s">
        <v>84</v>
      </c>
      <c r="C108" s="2" t="s">
        <v>346</v>
      </c>
      <c r="D108" s="64" t="s">
        <v>8</v>
      </c>
      <c r="E108" s="84">
        <v>2275</v>
      </c>
      <c r="F108" s="77">
        <v>0.2</v>
      </c>
      <c r="G108" s="28">
        <f t="shared" si="0"/>
        <v>455</v>
      </c>
      <c r="H108" s="333"/>
      <c r="I108" s="333"/>
    </row>
    <row r="109" spans="1:9" ht="75" x14ac:dyDescent="0.25">
      <c r="A109" s="67" t="s">
        <v>757</v>
      </c>
      <c r="B109" s="22" t="s">
        <v>85</v>
      </c>
      <c r="C109" s="2" t="s">
        <v>1745</v>
      </c>
      <c r="D109" s="64" t="s">
        <v>7</v>
      </c>
      <c r="E109" s="84">
        <v>1</v>
      </c>
      <c r="F109" s="77">
        <v>7627.71</v>
      </c>
      <c r="G109" s="28">
        <f t="shared" si="0"/>
        <v>7627.71</v>
      </c>
      <c r="H109" s="333"/>
      <c r="I109" s="333"/>
    </row>
    <row r="110" spans="1:9" ht="75" x14ac:dyDescent="0.25">
      <c r="A110" s="67" t="s">
        <v>757</v>
      </c>
      <c r="B110" s="22" t="s">
        <v>86</v>
      </c>
      <c r="C110" s="2" t="s">
        <v>1746</v>
      </c>
      <c r="D110" s="64" t="s">
        <v>7</v>
      </c>
      <c r="E110" s="84">
        <v>1</v>
      </c>
      <c r="F110" s="77">
        <v>4535.47</v>
      </c>
      <c r="G110" s="28">
        <f t="shared" ref="G110:G122" si="1">ROUND((E110*F110),2)</f>
        <v>4535.47</v>
      </c>
      <c r="H110" s="333"/>
      <c r="I110" s="333"/>
    </row>
    <row r="111" spans="1:9" ht="45" x14ac:dyDescent="0.25">
      <c r="A111" s="67" t="s">
        <v>757</v>
      </c>
      <c r="B111" s="22" t="s">
        <v>87</v>
      </c>
      <c r="C111" s="2" t="s">
        <v>1747</v>
      </c>
      <c r="D111" s="64" t="s">
        <v>7</v>
      </c>
      <c r="E111" s="83">
        <v>1</v>
      </c>
      <c r="F111" s="76">
        <v>5135.67</v>
      </c>
      <c r="G111" s="59">
        <f t="shared" si="1"/>
        <v>5135.67</v>
      </c>
      <c r="H111" s="333"/>
      <c r="I111" s="333"/>
    </row>
    <row r="112" spans="1:9" ht="90" x14ac:dyDescent="0.25">
      <c r="A112" s="67" t="s">
        <v>757</v>
      </c>
      <c r="B112" s="22" t="s">
        <v>88</v>
      </c>
      <c r="C112" s="2" t="s">
        <v>1748</v>
      </c>
      <c r="D112" s="64" t="s">
        <v>7</v>
      </c>
      <c r="E112" s="84">
        <v>1</v>
      </c>
      <c r="F112" s="77">
        <v>45040.63</v>
      </c>
      <c r="G112" s="28">
        <f t="shared" si="1"/>
        <v>45040.63</v>
      </c>
      <c r="H112" s="333"/>
      <c r="I112" s="333"/>
    </row>
    <row r="113" spans="1:9" x14ac:dyDescent="0.25">
      <c r="A113" s="67" t="s">
        <v>757</v>
      </c>
      <c r="B113" s="22" t="s">
        <v>89</v>
      </c>
      <c r="C113" s="2" t="s">
        <v>1523</v>
      </c>
      <c r="D113" s="64" t="s">
        <v>18</v>
      </c>
      <c r="E113" s="83">
        <v>32</v>
      </c>
      <c r="F113" s="77">
        <v>76.33</v>
      </c>
      <c r="G113" s="28">
        <f t="shared" si="1"/>
        <v>2442.56</v>
      </c>
      <c r="H113" s="333"/>
      <c r="I113" s="333"/>
    </row>
    <row r="114" spans="1:9" x14ac:dyDescent="0.25">
      <c r="A114" s="67" t="s">
        <v>757</v>
      </c>
      <c r="B114" s="22" t="s">
        <v>90</v>
      </c>
      <c r="C114" s="2" t="s">
        <v>1344</v>
      </c>
      <c r="D114" s="64" t="s">
        <v>10</v>
      </c>
      <c r="E114" s="83">
        <v>289</v>
      </c>
      <c r="F114" s="77">
        <v>0.42</v>
      </c>
      <c r="G114" s="28">
        <f t="shared" si="1"/>
        <v>121.38</v>
      </c>
      <c r="H114" s="333"/>
      <c r="I114" s="333"/>
    </row>
    <row r="115" spans="1:9" ht="30" x14ac:dyDescent="0.25">
      <c r="A115" s="67" t="s">
        <v>757</v>
      </c>
      <c r="B115" s="22" t="s">
        <v>91</v>
      </c>
      <c r="C115" s="2" t="s">
        <v>1345</v>
      </c>
      <c r="D115" s="64" t="s">
        <v>8</v>
      </c>
      <c r="E115" s="83">
        <v>1127</v>
      </c>
      <c r="F115" s="77">
        <v>15.62</v>
      </c>
      <c r="G115" s="28">
        <f t="shared" si="1"/>
        <v>17603.740000000002</v>
      </c>
      <c r="H115" s="333"/>
      <c r="I115" s="333"/>
    </row>
    <row r="116" spans="1:9" ht="45" x14ac:dyDescent="0.25">
      <c r="A116" s="67" t="s">
        <v>757</v>
      </c>
      <c r="B116" s="22" t="s">
        <v>92</v>
      </c>
      <c r="C116" s="2" t="s">
        <v>1749</v>
      </c>
      <c r="D116" s="64" t="s">
        <v>8</v>
      </c>
      <c r="E116" s="83">
        <v>32</v>
      </c>
      <c r="F116" s="77">
        <v>19.12</v>
      </c>
      <c r="G116" s="28">
        <f t="shared" si="1"/>
        <v>611.84</v>
      </c>
      <c r="H116" s="333"/>
      <c r="I116" s="333"/>
    </row>
    <row r="117" spans="1:9" ht="45" x14ac:dyDescent="0.25">
      <c r="A117" s="67" t="s">
        <v>757</v>
      </c>
      <c r="B117" s="22" t="s">
        <v>93</v>
      </c>
      <c r="C117" s="2" t="s">
        <v>1741</v>
      </c>
      <c r="D117" s="64" t="s">
        <v>8</v>
      </c>
      <c r="E117" s="83">
        <v>57</v>
      </c>
      <c r="F117" s="21">
        <v>17.559999999999999</v>
      </c>
      <c r="G117" s="28">
        <f t="shared" si="1"/>
        <v>1000.92</v>
      </c>
      <c r="H117" s="333"/>
      <c r="I117" s="333"/>
    </row>
    <row r="118" spans="1:9" ht="45" x14ac:dyDescent="0.25">
      <c r="A118" s="67" t="s">
        <v>757</v>
      </c>
      <c r="B118" s="22" t="s">
        <v>156</v>
      </c>
      <c r="C118" s="2" t="s">
        <v>1742</v>
      </c>
      <c r="D118" s="64" t="s">
        <v>8</v>
      </c>
      <c r="E118" s="83">
        <v>57</v>
      </c>
      <c r="F118" s="77">
        <v>0.38</v>
      </c>
      <c r="G118" s="28">
        <f t="shared" si="1"/>
        <v>21.66</v>
      </c>
      <c r="H118" s="333"/>
      <c r="I118" s="333"/>
    </row>
    <row r="119" spans="1:9" ht="45" x14ac:dyDescent="0.25">
      <c r="A119" s="67" t="s">
        <v>757</v>
      </c>
      <c r="B119" s="22" t="s">
        <v>157</v>
      </c>
      <c r="C119" s="2" t="s">
        <v>1743</v>
      </c>
      <c r="D119" s="64" t="s">
        <v>8</v>
      </c>
      <c r="E119" s="83">
        <v>57</v>
      </c>
      <c r="F119" s="77">
        <v>12.19</v>
      </c>
      <c r="G119" s="28">
        <f t="shared" si="1"/>
        <v>694.83</v>
      </c>
      <c r="H119" s="333"/>
      <c r="I119" s="333"/>
    </row>
    <row r="120" spans="1:9" ht="30" x14ac:dyDescent="0.25">
      <c r="A120" s="67" t="s">
        <v>757</v>
      </c>
      <c r="B120" s="22" t="s">
        <v>158</v>
      </c>
      <c r="C120" s="2" t="s">
        <v>344</v>
      </c>
      <c r="D120" s="64" t="s">
        <v>8</v>
      </c>
      <c r="E120" s="83">
        <v>511</v>
      </c>
      <c r="F120" s="77">
        <v>0.87</v>
      </c>
      <c r="G120" s="28">
        <f t="shared" si="1"/>
        <v>444.57</v>
      </c>
      <c r="H120" s="333"/>
      <c r="I120" s="333"/>
    </row>
    <row r="121" spans="1:9" x14ac:dyDescent="0.25">
      <c r="A121" s="67" t="s">
        <v>757</v>
      </c>
      <c r="B121" s="22" t="s">
        <v>159</v>
      </c>
      <c r="C121" s="2" t="s">
        <v>385</v>
      </c>
      <c r="D121" s="64" t="s">
        <v>8</v>
      </c>
      <c r="E121" s="83">
        <v>120</v>
      </c>
      <c r="F121" s="77">
        <v>5.0999999999999996</v>
      </c>
      <c r="G121" s="28">
        <f t="shared" si="1"/>
        <v>612</v>
      </c>
      <c r="H121" s="333"/>
      <c r="I121" s="333"/>
    </row>
    <row r="122" spans="1:9" ht="15.75" thickBot="1" x14ac:dyDescent="0.3">
      <c r="A122" s="67" t="s">
        <v>757</v>
      </c>
      <c r="B122" s="22" t="s">
        <v>160</v>
      </c>
      <c r="C122" s="2" t="s">
        <v>345</v>
      </c>
      <c r="D122" s="64" t="s">
        <v>8</v>
      </c>
      <c r="E122" s="83">
        <v>435</v>
      </c>
      <c r="F122" s="77">
        <v>3.7</v>
      </c>
      <c r="G122" s="28">
        <f t="shared" si="1"/>
        <v>1609.5</v>
      </c>
      <c r="H122" s="333"/>
      <c r="I122" s="333"/>
    </row>
    <row r="123" spans="1:9" ht="30.75" thickBot="1" x14ac:dyDescent="0.3">
      <c r="A123" s="178" t="s">
        <v>757</v>
      </c>
      <c r="B123" s="51" t="s">
        <v>161</v>
      </c>
      <c r="C123" s="50" t="s">
        <v>1527</v>
      </c>
      <c r="D123" s="51" t="s">
        <v>8</v>
      </c>
      <c r="E123" s="85">
        <v>57.6</v>
      </c>
      <c r="F123" s="139">
        <v>7.22</v>
      </c>
      <c r="G123" s="53">
        <f>ROUND((E123*F123),2)</f>
        <v>415.87</v>
      </c>
      <c r="H123" s="337" t="s">
        <v>59</v>
      </c>
      <c r="I123" s="339">
        <f>ROUND(SUM(G106:G123),2)</f>
        <v>93618.87</v>
      </c>
    </row>
    <row r="124" spans="1:9" ht="30" x14ac:dyDescent="0.25">
      <c r="A124" s="42" t="s">
        <v>1618</v>
      </c>
      <c r="B124" s="25" t="s">
        <v>63</v>
      </c>
      <c r="C124" s="24" t="s">
        <v>321</v>
      </c>
      <c r="D124" s="25" t="s">
        <v>18</v>
      </c>
      <c r="E124" s="46">
        <v>15</v>
      </c>
      <c r="F124" s="33">
        <v>151.41</v>
      </c>
      <c r="G124" s="27">
        <f t="shared" ref="G124:G137" si="2">ROUND((E124*F124),2)</f>
        <v>2271.15</v>
      </c>
      <c r="H124" s="333"/>
      <c r="I124" s="333"/>
    </row>
    <row r="125" spans="1:9" ht="30" x14ac:dyDescent="0.25">
      <c r="A125" s="43" t="s">
        <v>1618</v>
      </c>
      <c r="B125" s="22" t="s">
        <v>180</v>
      </c>
      <c r="C125" s="2" t="s">
        <v>1622</v>
      </c>
      <c r="D125" s="22" t="s">
        <v>18</v>
      </c>
      <c r="E125" s="19">
        <v>6</v>
      </c>
      <c r="F125" s="21">
        <v>354.32</v>
      </c>
      <c r="G125" s="28">
        <f t="shared" si="2"/>
        <v>2125.92</v>
      </c>
      <c r="H125" s="333"/>
      <c r="I125" s="333"/>
    </row>
    <row r="126" spans="1:9" ht="30" x14ac:dyDescent="0.25">
      <c r="A126" s="43" t="s">
        <v>1618</v>
      </c>
      <c r="B126" s="22" t="s">
        <v>181</v>
      </c>
      <c r="C126" s="2" t="s">
        <v>322</v>
      </c>
      <c r="D126" s="22" t="s">
        <v>18</v>
      </c>
      <c r="E126" s="19">
        <v>21</v>
      </c>
      <c r="F126" s="21">
        <v>67.77</v>
      </c>
      <c r="G126" s="28">
        <f t="shared" si="2"/>
        <v>1423.17</v>
      </c>
      <c r="H126" s="333"/>
      <c r="I126" s="333"/>
    </row>
    <row r="127" spans="1:9" ht="30.75" thickBot="1" x14ac:dyDescent="0.3">
      <c r="A127" s="56" t="s">
        <v>1618</v>
      </c>
      <c r="B127" s="51" t="s">
        <v>182</v>
      </c>
      <c r="C127" s="50" t="s">
        <v>354</v>
      </c>
      <c r="D127" s="51" t="s">
        <v>18</v>
      </c>
      <c r="E127" s="52">
        <v>6</v>
      </c>
      <c r="F127" s="60">
        <v>192.1</v>
      </c>
      <c r="G127" s="53">
        <f t="shared" si="2"/>
        <v>1152.5999999999999</v>
      </c>
      <c r="H127" s="333"/>
      <c r="I127" s="333"/>
    </row>
    <row r="128" spans="1:9" ht="45" x14ac:dyDescent="0.25">
      <c r="A128" s="101" t="s">
        <v>1619</v>
      </c>
      <c r="B128" s="64" t="s">
        <v>183</v>
      </c>
      <c r="C128" s="63" t="s">
        <v>691</v>
      </c>
      <c r="D128" s="64" t="s">
        <v>10</v>
      </c>
      <c r="E128" s="65">
        <v>48</v>
      </c>
      <c r="F128" s="76">
        <v>41.1</v>
      </c>
      <c r="G128" s="59">
        <f t="shared" si="2"/>
        <v>1972.8</v>
      </c>
      <c r="H128" s="333"/>
      <c r="I128" s="333"/>
    </row>
    <row r="129" spans="1:9" ht="45" x14ac:dyDescent="0.25">
      <c r="A129" s="97" t="s">
        <v>1619</v>
      </c>
      <c r="B129" s="22" t="s">
        <v>207</v>
      </c>
      <c r="C129" s="2" t="s">
        <v>324</v>
      </c>
      <c r="D129" s="22" t="s">
        <v>10</v>
      </c>
      <c r="E129" s="19">
        <v>860</v>
      </c>
      <c r="F129" s="77">
        <v>35.020000000000003</v>
      </c>
      <c r="G129" s="59">
        <f t="shared" si="2"/>
        <v>30117.200000000001</v>
      </c>
      <c r="H129" s="333"/>
      <c r="I129" s="333"/>
    </row>
    <row r="130" spans="1:9" ht="45" x14ac:dyDescent="0.25">
      <c r="A130" s="97" t="s">
        <v>1619</v>
      </c>
      <c r="B130" s="22" t="s">
        <v>208</v>
      </c>
      <c r="C130" s="2" t="s">
        <v>371</v>
      </c>
      <c r="D130" s="22" t="s">
        <v>10</v>
      </c>
      <c r="E130" s="19">
        <v>172</v>
      </c>
      <c r="F130" s="77">
        <v>55</v>
      </c>
      <c r="G130" s="59">
        <f t="shared" si="2"/>
        <v>9460</v>
      </c>
      <c r="H130" s="333"/>
      <c r="I130" s="333"/>
    </row>
    <row r="131" spans="1:9" ht="45" x14ac:dyDescent="0.25">
      <c r="A131" s="97" t="s">
        <v>1619</v>
      </c>
      <c r="B131" s="22" t="s">
        <v>209</v>
      </c>
      <c r="C131" s="2" t="s">
        <v>328</v>
      </c>
      <c r="D131" s="22" t="s">
        <v>18</v>
      </c>
      <c r="E131" s="19">
        <v>1</v>
      </c>
      <c r="F131" s="77">
        <v>414.68</v>
      </c>
      <c r="G131" s="59">
        <f t="shared" si="2"/>
        <v>414.68</v>
      </c>
      <c r="H131" s="333"/>
      <c r="I131" s="333"/>
    </row>
    <row r="132" spans="1:9" ht="45" x14ac:dyDescent="0.25">
      <c r="A132" s="97" t="s">
        <v>1619</v>
      </c>
      <c r="B132" s="22" t="s">
        <v>211</v>
      </c>
      <c r="C132" s="2" t="s">
        <v>1718</v>
      </c>
      <c r="D132" s="22" t="s">
        <v>18</v>
      </c>
      <c r="E132" s="19">
        <v>1</v>
      </c>
      <c r="F132" s="77">
        <v>439.09</v>
      </c>
      <c r="G132" s="59">
        <f t="shared" si="2"/>
        <v>439.09</v>
      </c>
      <c r="H132" s="333"/>
      <c r="I132" s="333"/>
    </row>
    <row r="133" spans="1:9" ht="45" x14ac:dyDescent="0.25">
      <c r="A133" s="97" t="s">
        <v>1619</v>
      </c>
      <c r="B133" s="22" t="s">
        <v>212</v>
      </c>
      <c r="C133" s="2" t="s">
        <v>329</v>
      </c>
      <c r="D133" s="22" t="s">
        <v>18</v>
      </c>
      <c r="E133" s="19">
        <v>14</v>
      </c>
      <c r="F133" s="77">
        <v>603.99</v>
      </c>
      <c r="G133" s="59">
        <f t="shared" si="2"/>
        <v>8455.86</v>
      </c>
      <c r="H133" s="333"/>
      <c r="I133" s="333"/>
    </row>
    <row r="134" spans="1:9" ht="45" x14ac:dyDescent="0.25">
      <c r="A134" s="97" t="s">
        <v>1619</v>
      </c>
      <c r="B134" s="22" t="s">
        <v>213</v>
      </c>
      <c r="C134" s="63" t="s">
        <v>1448</v>
      </c>
      <c r="D134" s="22" t="s">
        <v>18</v>
      </c>
      <c r="E134" s="65">
        <v>2</v>
      </c>
      <c r="F134" s="76">
        <v>701.95</v>
      </c>
      <c r="G134" s="59">
        <f t="shared" si="2"/>
        <v>1403.9</v>
      </c>
      <c r="H134" s="333"/>
      <c r="I134" s="333"/>
    </row>
    <row r="135" spans="1:9" ht="45.75" thickBot="1" x14ac:dyDescent="0.3">
      <c r="A135" s="98" t="s">
        <v>1619</v>
      </c>
      <c r="B135" s="51" t="s">
        <v>214</v>
      </c>
      <c r="C135" s="63" t="s">
        <v>1750</v>
      </c>
      <c r="D135" s="51" t="s">
        <v>18</v>
      </c>
      <c r="E135" s="65">
        <v>1</v>
      </c>
      <c r="F135" s="76">
        <v>763.13</v>
      </c>
      <c r="G135" s="59">
        <f t="shared" si="2"/>
        <v>763.13</v>
      </c>
      <c r="H135" s="333"/>
      <c r="I135" s="333"/>
    </row>
    <row r="136" spans="1:9" ht="30.75" thickBot="1" x14ac:dyDescent="0.3">
      <c r="A136" s="125" t="s">
        <v>1620</v>
      </c>
      <c r="B136" s="61" t="s">
        <v>209</v>
      </c>
      <c r="C136" s="173" t="s">
        <v>331</v>
      </c>
      <c r="D136" s="61" t="s">
        <v>18</v>
      </c>
      <c r="E136" s="174">
        <v>169</v>
      </c>
      <c r="F136" s="62">
        <v>24.21</v>
      </c>
      <c r="G136" s="35">
        <f t="shared" si="2"/>
        <v>4091.49</v>
      </c>
      <c r="H136" s="245"/>
      <c r="I136" s="245"/>
    </row>
    <row r="137" spans="1:9" ht="30.75" thickBot="1" x14ac:dyDescent="0.3">
      <c r="A137" s="98" t="s">
        <v>1621</v>
      </c>
      <c r="B137" s="51" t="s">
        <v>211</v>
      </c>
      <c r="C137" s="86" t="s">
        <v>333</v>
      </c>
      <c r="D137" s="51" t="s">
        <v>8</v>
      </c>
      <c r="E137" s="92">
        <v>1258</v>
      </c>
      <c r="F137" s="89">
        <v>17</v>
      </c>
      <c r="G137" s="90">
        <f t="shared" si="2"/>
        <v>21386</v>
      </c>
      <c r="H137" s="331" t="s">
        <v>43</v>
      </c>
      <c r="I137" s="332">
        <f>ROUND(SUM(G124:G137),2)</f>
        <v>85476.99</v>
      </c>
    </row>
    <row r="138" spans="1:9" ht="43.5" thickBot="1" x14ac:dyDescent="0.3">
      <c r="A138" s="6"/>
      <c r="B138" s="4"/>
      <c r="C138" s="6"/>
      <c r="D138" s="4"/>
      <c r="E138" s="4"/>
      <c r="F138" s="54" t="s">
        <v>1270</v>
      </c>
      <c r="G138" s="55">
        <f>SUM(G5:G137)</f>
        <v>4799529.9599999981</v>
      </c>
      <c r="H138" s="323"/>
      <c r="I138" s="336"/>
    </row>
  </sheetData>
  <sheetProtection algorithmName="SHA-512" hashValue="J9UkRK8gDpiqCJk4zOCOwek9GFxukOJgYs02oNO/VOtU5BZ8MFzn0gqCeMS5JovIdHcGaanxHUjpmuP54Al/rg==" saltValue="s09ifF35Nx6++7BXddHVxg==" spinCount="100000" sheet="1" objects="1" scenarios="1"/>
  <mergeCells count="4">
    <mergeCell ref="A1:G1"/>
    <mergeCell ref="A3:G3"/>
    <mergeCell ref="H54:H82"/>
    <mergeCell ref="H84:H104"/>
  </mergeCells>
  <phoneticPr fontId="10" type="noConversion"/>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D30B0-B503-42BB-84BA-CE3A7DC0D58A}">
  <dimension ref="A1:J112"/>
  <sheetViews>
    <sheetView topLeftCell="A100" zoomScale="80" zoomScaleNormal="80" workbookViewId="0">
      <selection activeCell="I12" sqref="I12"/>
    </sheetView>
  </sheetViews>
  <sheetFormatPr defaultColWidth="9.140625" defaultRowHeight="15" x14ac:dyDescent="0.25"/>
  <cols>
    <col min="1" max="1" width="39.7109375" style="23" customWidth="1"/>
    <col min="2" max="2" width="10.5703125" style="10" customWidth="1"/>
    <col min="3" max="3" width="71.7109375" style="11" customWidth="1"/>
    <col min="4" max="4" width="9.140625" style="10"/>
    <col min="5" max="5" width="16.28515625" style="129" customWidth="1"/>
    <col min="6" max="6" width="20.7109375" style="17" customWidth="1"/>
    <col min="7" max="7" width="14.7109375" style="129" customWidth="1"/>
    <col min="8" max="8" width="21.5703125" style="68" customWidth="1"/>
    <col min="9" max="9" width="20.7109375" style="68" customWidth="1"/>
    <col min="10" max="16384" width="9.140625" style="8"/>
  </cols>
  <sheetData>
    <row r="1" spans="1:9" ht="39.950000000000003" customHeight="1" x14ac:dyDescent="0.25">
      <c r="A1" s="427" t="s">
        <v>3728</v>
      </c>
      <c r="B1" s="427"/>
      <c r="C1" s="427"/>
      <c r="D1" s="427"/>
      <c r="E1" s="427"/>
      <c r="F1" s="427"/>
      <c r="G1" s="427"/>
    </row>
    <row r="2" spans="1:9" ht="21.75" customHeight="1" thickBot="1" x14ac:dyDescent="0.3">
      <c r="A2" s="1"/>
      <c r="B2" s="1"/>
      <c r="C2" s="1"/>
      <c r="D2" s="1"/>
      <c r="E2" s="233"/>
      <c r="F2" s="1"/>
      <c r="G2" s="127"/>
    </row>
    <row r="3" spans="1:9" x14ac:dyDescent="0.25">
      <c r="A3" s="428" t="s">
        <v>1082</v>
      </c>
      <c r="B3" s="429"/>
      <c r="C3" s="429"/>
      <c r="D3" s="429"/>
      <c r="E3" s="429"/>
      <c r="F3" s="429"/>
      <c r="G3" s="430"/>
    </row>
    <row r="4" spans="1:9" ht="46.9" customHeight="1" thickBot="1" x14ac:dyDescent="0.3">
      <c r="A4" s="29" t="s">
        <v>38</v>
      </c>
      <c r="B4" s="44" t="s">
        <v>0</v>
      </c>
      <c r="C4" s="30" t="s">
        <v>1</v>
      </c>
      <c r="D4" s="30" t="s">
        <v>2</v>
      </c>
      <c r="E4" s="234" t="s">
        <v>3</v>
      </c>
      <c r="F4" s="32" t="s">
        <v>4</v>
      </c>
      <c r="G4" s="69" t="s">
        <v>5</v>
      </c>
      <c r="H4" s="142"/>
      <c r="I4" s="142"/>
    </row>
    <row r="5" spans="1:9" ht="33" customHeight="1" thickBot="1" x14ac:dyDescent="0.3">
      <c r="A5" s="56" t="s">
        <v>6</v>
      </c>
      <c r="B5" s="57" t="s">
        <v>12</v>
      </c>
      <c r="C5" s="50" t="s">
        <v>756</v>
      </c>
      <c r="D5" s="51" t="s">
        <v>128</v>
      </c>
      <c r="E5" s="52">
        <v>0.96099999999999997</v>
      </c>
      <c r="F5" s="66">
        <v>790.22</v>
      </c>
      <c r="G5" s="53">
        <f t="shared" ref="G5:G89" si="0">ROUND((E5*F5),2)</f>
        <v>759.4</v>
      </c>
      <c r="H5" s="36" t="s">
        <v>39</v>
      </c>
      <c r="I5" s="70">
        <f>ROUND(SUM(G5:G5),2)</f>
        <v>759.4</v>
      </c>
    </row>
    <row r="6" spans="1:9" s="9" customFormat="1" ht="32.25" customHeight="1" x14ac:dyDescent="0.25">
      <c r="A6" s="42" t="s">
        <v>45</v>
      </c>
      <c r="B6" s="179" t="s">
        <v>19</v>
      </c>
      <c r="C6" s="180" t="s">
        <v>359</v>
      </c>
      <c r="D6" s="181" t="s">
        <v>9</v>
      </c>
      <c r="E6" s="182">
        <v>8731</v>
      </c>
      <c r="F6" s="218">
        <v>0.7</v>
      </c>
      <c r="G6" s="27">
        <f t="shared" si="0"/>
        <v>6111.7</v>
      </c>
    </row>
    <row r="7" spans="1:9" s="9" customFormat="1" ht="30" x14ac:dyDescent="0.25">
      <c r="A7" s="43" t="s">
        <v>45</v>
      </c>
      <c r="B7" s="91" t="s">
        <v>20</v>
      </c>
      <c r="C7" s="103" t="s">
        <v>358</v>
      </c>
      <c r="D7" s="48" t="s">
        <v>9</v>
      </c>
      <c r="E7" s="84">
        <v>1484</v>
      </c>
      <c r="F7" s="149">
        <v>0.94</v>
      </c>
      <c r="G7" s="28">
        <f t="shared" si="0"/>
        <v>1394.96</v>
      </c>
    </row>
    <row r="8" spans="1:9" s="9" customFormat="1" ht="33" customHeight="1" x14ac:dyDescent="0.25">
      <c r="A8" s="43" t="s">
        <v>45</v>
      </c>
      <c r="B8" s="91" t="s">
        <v>21</v>
      </c>
      <c r="C8" s="103" t="s">
        <v>356</v>
      </c>
      <c r="D8" s="48" t="s">
        <v>9</v>
      </c>
      <c r="E8" s="84">
        <v>7247</v>
      </c>
      <c r="F8" s="149">
        <v>2.5</v>
      </c>
      <c r="G8" s="28">
        <f t="shared" si="0"/>
        <v>18117.5</v>
      </c>
    </row>
    <row r="9" spans="1:9" s="9" customFormat="1" ht="33" customHeight="1" x14ac:dyDescent="0.25">
      <c r="A9" s="43" t="s">
        <v>45</v>
      </c>
      <c r="B9" s="91" t="s">
        <v>22</v>
      </c>
      <c r="C9" s="103" t="s">
        <v>275</v>
      </c>
      <c r="D9" s="48" t="s">
        <v>9</v>
      </c>
      <c r="E9" s="84">
        <v>1662</v>
      </c>
      <c r="F9" s="149">
        <v>5.51</v>
      </c>
      <c r="G9" s="28">
        <f t="shared" si="0"/>
        <v>9157.6200000000008</v>
      </c>
    </row>
    <row r="10" spans="1:9" s="9" customFormat="1" ht="33" customHeight="1" x14ac:dyDescent="0.25">
      <c r="A10" s="43" t="s">
        <v>45</v>
      </c>
      <c r="B10" s="91" t="s">
        <v>23</v>
      </c>
      <c r="C10" s="103" t="s">
        <v>1374</v>
      </c>
      <c r="D10" s="48" t="s">
        <v>9</v>
      </c>
      <c r="E10" s="84">
        <v>659</v>
      </c>
      <c r="F10" s="149">
        <v>0.94</v>
      </c>
      <c r="G10" s="28">
        <f t="shared" si="0"/>
        <v>619.46</v>
      </c>
    </row>
    <row r="11" spans="1:9" s="9" customFormat="1" ht="45" x14ac:dyDescent="0.25">
      <c r="A11" s="43" t="s">
        <v>45</v>
      </c>
      <c r="B11" s="91" t="s">
        <v>24</v>
      </c>
      <c r="C11" s="103" t="s">
        <v>276</v>
      </c>
      <c r="D11" s="48" t="s">
        <v>9</v>
      </c>
      <c r="E11" s="84">
        <v>659</v>
      </c>
      <c r="F11" s="149">
        <v>4.4000000000000004</v>
      </c>
      <c r="G11" s="28">
        <f t="shared" si="0"/>
        <v>2899.6</v>
      </c>
    </row>
    <row r="12" spans="1:9" s="9" customFormat="1" ht="45" x14ac:dyDescent="0.25">
      <c r="A12" s="43" t="s">
        <v>45</v>
      </c>
      <c r="B12" s="91" t="s">
        <v>25</v>
      </c>
      <c r="C12" s="103" t="s">
        <v>273</v>
      </c>
      <c r="D12" s="48" t="s">
        <v>9</v>
      </c>
      <c r="E12" s="84">
        <v>27134</v>
      </c>
      <c r="F12" s="149">
        <v>15.46</v>
      </c>
      <c r="G12" s="28">
        <f t="shared" si="0"/>
        <v>419491.64</v>
      </c>
    </row>
    <row r="13" spans="1:9" s="9" customFormat="1" ht="32.25" customHeight="1" x14ac:dyDescent="0.25">
      <c r="A13" s="43" t="s">
        <v>45</v>
      </c>
      <c r="B13" s="91" t="s">
        <v>26</v>
      </c>
      <c r="C13" s="103" t="s">
        <v>264</v>
      </c>
      <c r="D13" s="48" t="s">
        <v>9</v>
      </c>
      <c r="E13" s="84">
        <v>301</v>
      </c>
      <c r="F13" s="149">
        <v>13.16</v>
      </c>
      <c r="G13" s="28">
        <f t="shared" si="0"/>
        <v>3961.16</v>
      </c>
    </row>
    <row r="14" spans="1:9" s="9" customFormat="1" ht="32.25" customHeight="1" x14ac:dyDescent="0.25">
      <c r="A14" s="43" t="s">
        <v>45</v>
      </c>
      <c r="B14" s="91" t="s">
        <v>27</v>
      </c>
      <c r="C14" s="103" t="s">
        <v>265</v>
      </c>
      <c r="D14" s="48" t="s">
        <v>8</v>
      </c>
      <c r="E14" s="84">
        <v>11091</v>
      </c>
      <c r="F14" s="149">
        <v>0.1</v>
      </c>
      <c r="G14" s="28">
        <f t="shared" si="0"/>
        <v>1109.0999999999999</v>
      </c>
    </row>
    <row r="15" spans="1:9" s="9" customFormat="1" ht="32.25" customHeight="1" x14ac:dyDescent="0.25">
      <c r="A15" s="43" t="s">
        <v>45</v>
      </c>
      <c r="B15" s="91" t="s">
        <v>68</v>
      </c>
      <c r="C15" s="103" t="s">
        <v>1486</v>
      </c>
      <c r="D15" s="48" t="s">
        <v>9</v>
      </c>
      <c r="E15" s="84">
        <v>3328</v>
      </c>
      <c r="F15" s="149">
        <v>1.28</v>
      </c>
      <c r="G15" s="28">
        <f t="shared" si="0"/>
        <v>4259.84</v>
      </c>
    </row>
    <row r="16" spans="1:9" s="9" customFormat="1" ht="32.25" customHeight="1" x14ac:dyDescent="0.25">
      <c r="A16" s="43" t="s">
        <v>45</v>
      </c>
      <c r="B16" s="91" t="s">
        <v>69</v>
      </c>
      <c r="C16" s="103" t="s">
        <v>267</v>
      </c>
      <c r="D16" s="48" t="s">
        <v>8</v>
      </c>
      <c r="E16" s="84">
        <v>8656</v>
      </c>
      <c r="F16" s="149">
        <v>0.2</v>
      </c>
      <c r="G16" s="28">
        <f t="shared" si="0"/>
        <v>1731.2</v>
      </c>
    </row>
    <row r="17" spans="1:9" s="9" customFormat="1" ht="32.25" customHeight="1" x14ac:dyDescent="0.25">
      <c r="A17" s="43" t="s">
        <v>45</v>
      </c>
      <c r="B17" s="91" t="s">
        <v>70</v>
      </c>
      <c r="C17" s="103" t="s">
        <v>477</v>
      </c>
      <c r="D17" s="48" t="s">
        <v>8</v>
      </c>
      <c r="E17" s="84">
        <v>2626</v>
      </c>
      <c r="F17" s="149">
        <v>0.24</v>
      </c>
      <c r="G17" s="28">
        <f t="shared" si="0"/>
        <v>630.24</v>
      </c>
    </row>
    <row r="18" spans="1:9" s="9" customFormat="1" ht="32.25" customHeight="1" x14ac:dyDescent="0.25">
      <c r="A18" s="43" t="s">
        <v>45</v>
      </c>
      <c r="B18" s="91" t="s">
        <v>127</v>
      </c>
      <c r="C18" s="103" t="s">
        <v>278</v>
      </c>
      <c r="D18" s="48" t="s">
        <v>8</v>
      </c>
      <c r="E18" s="84">
        <v>1922</v>
      </c>
      <c r="F18" s="149">
        <v>0.1</v>
      </c>
      <c r="G18" s="28">
        <f t="shared" si="0"/>
        <v>192.2</v>
      </c>
    </row>
    <row r="19" spans="1:9" s="9" customFormat="1" ht="32.25" customHeight="1" x14ac:dyDescent="0.25">
      <c r="A19" s="43" t="s">
        <v>45</v>
      </c>
      <c r="B19" s="91" t="s">
        <v>165</v>
      </c>
      <c r="C19" s="103" t="s">
        <v>268</v>
      </c>
      <c r="D19" s="48" t="s">
        <v>8</v>
      </c>
      <c r="E19" s="84">
        <v>942</v>
      </c>
      <c r="F19" s="149">
        <v>0.21</v>
      </c>
      <c r="G19" s="28">
        <f t="shared" si="0"/>
        <v>197.82</v>
      </c>
    </row>
    <row r="20" spans="1:9" s="9" customFormat="1" ht="32.25" customHeight="1" x14ac:dyDescent="0.25">
      <c r="A20" s="43" t="s">
        <v>45</v>
      </c>
      <c r="B20" s="91" t="s">
        <v>166</v>
      </c>
      <c r="C20" s="103" t="s">
        <v>269</v>
      </c>
      <c r="D20" s="48" t="s">
        <v>8</v>
      </c>
      <c r="E20" s="84">
        <v>1415</v>
      </c>
      <c r="F20" s="149">
        <v>0.24</v>
      </c>
      <c r="G20" s="28">
        <f t="shared" si="0"/>
        <v>339.6</v>
      </c>
    </row>
    <row r="21" spans="1:9" s="9" customFormat="1" ht="45" x14ac:dyDescent="0.25">
      <c r="A21" s="43" t="s">
        <v>45</v>
      </c>
      <c r="B21" s="91" t="s">
        <v>167</v>
      </c>
      <c r="C21" s="103" t="s">
        <v>1487</v>
      </c>
      <c r="D21" s="48" t="s">
        <v>9</v>
      </c>
      <c r="E21" s="84">
        <v>1484</v>
      </c>
      <c r="F21" s="149">
        <v>4.4000000000000004</v>
      </c>
      <c r="G21" s="28">
        <f t="shared" si="0"/>
        <v>6529.6</v>
      </c>
    </row>
    <row r="22" spans="1:9" s="9" customFormat="1" ht="33" customHeight="1" x14ac:dyDescent="0.25">
      <c r="A22" s="43" t="s">
        <v>45</v>
      </c>
      <c r="B22" s="91" t="s">
        <v>168</v>
      </c>
      <c r="C22" s="103" t="s">
        <v>340</v>
      </c>
      <c r="D22" s="48" t="s">
        <v>8</v>
      </c>
      <c r="E22" s="84">
        <v>13427</v>
      </c>
      <c r="F22" s="149">
        <v>1.49</v>
      </c>
      <c r="G22" s="28">
        <f t="shared" si="0"/>
        <v>20006.23</v>
      </c>
    </row>
    <row r="23" spans="1:9" s="9" customFormat="1" ht="33" customHeight="1" x14ac:dyDescent="0.25">
      <c r="A23" s="43" t="s">
        <v>45</v>
      </c>
      <c r="B23" s="91" t="s">
        <v>169</v>
      </c>
      <c r="C23" s="103" t="s">
        <v>709</v>
      </c>
      <c r="D23" s="48" t="s">
        <v>8</v>
      </c>
      <c r="E23" s="84">
        <v>1415</v>
      </c>
      <c r="F23" s="149">
        <v>1.44</v>
      </c>
      <c r="G23" s="28">
        <f t="shared" si="0"/>
        <v>2037.6</v>
      </c>
    </row>
    <row r="24" spans="1:9" s="9" customFormat="1" ht="15.75" thickBot="1" x14ac:dyDescent="0.3">
      <c r="A24" s="43" t="s">
        <v>45</v>
      </c>
      <c r="B24" s="91" t="s">
        <v>170</v>
      </c>
      <c r="C24" s="103" t="s">
        <v>271</v>
      </c>
      <c r="D24" s="48" t="s">
        <v>8</v>
      </c>
      <c r="E24" s="84">
        <v>719</v>
      </c>
      <c r="F24" s="149">
        <v>7.91</v>
      </c>
      <c r="G24" s="28">
        <f t="shared" si="0"/>
        <v>5687.29</v>
      </c>
    </row>
    <row r="25" spans="1:9" s="9" customFormat="1" ht="33" customHeight="1" thickBot="1" x14ac:dyDescent="0.3">
      <c r="A25" s="56" t="s">
        <v>45</v>
      </c>
      <c r="B25" s="219" t="s">
        <v>171</v>
      </c>
      <c r="C25" s="104" t="s">
        <v>362</v>
      </c>
      <c r="D25" s="51" t="s">
        <v>8</v>
      </c>
      <c r="E25" s="85">
        <v>6222</v>
      </c>
      <c r="F25" s="150">
        <v>4.49</v>
      </c>
      <c r="G25" s="53">
        <f t="shared" si="0"/>
        <v>27936.78</v>
      </c>
      <c r="H25" s="36" t="s">
        <v>40</v>
      </c>
      <c r="I25" s="70">
        <f>ROUND(SUM(G6:G25),2)</f>
        <v>532411.14</v>
      </c>
    </row>
    <row r="26" spans="1:9" s="9" customFormat="1" ht="30" x14ac:dyDescent="0.25">
      <c r="A26" s="67" t="s">
        <v>1503</v>
      </c>
      <c r="B26" s="64" t="s">
        <v>34</v>
      </c>
      <c r="C26" s="213" t="s">
        <v>1751</v>
      </c>
      <c r="D26" s="64" t="s">
        <v>10</v>
      </c>
      <c r="E26" s="65">
        <v>14</v>
      </c>
      <c r="F26" s="76">
        <v>198.41</v>
      </c>
      <c r="G26" s="59">
        <f t="shared" si="0"/>
        <v>2777.74</v>
      </c>
      <c r="H26" s="153"/>
      <c r="I26" s="138"/>
    </row>
    <row r="27" spans="1:9" s="9" customFormat="1" ht="45" x14ac:dyDescent="0.25">
      <c r="A27" s="43" t="s">
        <v>1503</v>
      </c>
      <c r="B27" s="22" t="s">
        <v>35</v>
      </c>
      <c r="C27" s="2" t="s">
        <v>353</v>
      </c>
      <c r="D27" s="22" t="s">
        <v>9</v>
      </c>
      <c r="E27" s="65">
        <v>41.5</v>
      </c>
      <c r="F27" s="76">
        <v>2.35</v>
      </c>
      <c r="G27" s="28">
        <f t="shared" si="0"/>
        <v>97.53</v>
      </c>
      <c r="H27" s="153"/>
      <c r="I27" s="138"/>
    </row>
    <row r="28" spans="1:9" s="9" customFormat="1" ht="33" customHeight="1" x14ac:dyDescent="0.25">
      <c r="A28" s="43" t="s">
        <v>1503</v>
      </c>
      <c r="B28" s="22" t="s">
        <v>36</v>
      </c>
      <c r="C28" s="2" t="s">
        <v>289</v>
      </c>
      <c r="D28" s="22" t="s">
        <v>8</v>
      </c>
      <c r="E28" s="65">
        <v>20.7</v>
      </c>
      <c r="F28" s="76">
        <v>0.54</v>
      </c>
      <c r="G28" s="28">
        <f t="shared" si="0"/>
        <v>11.18</v>
      </c>
      <c r="H28" s="153"/>
      <c r="I28" s="138"/>
    </row>
    <row r="29" spans="1:9" s="9" customFormat="1" ht="33" customHeight="1" x14ac:dyDescent="0.25">
      <c r="A29" s="43" t="s">
        <v>1503</v>
      </c>
      <c r="B29" s="22" t="s">
        <v>37</v>
      </c>
      <c r="C29" s="2" t="s">
        <v>290</v>
      </c>
      <c r="D29" s="22" t="s">
        <v>9</v>
      </c>
      <c r="E29" s="65">
        <v>12.7</v>
      </c>
      <c r="F29" s="76">
        <v>34.880000000000003</v>
      </c>
      <c r="G29" s="28">
        <f t="shared" si="0"/>
        <v>442.98</v>
      </c>
      <c r="H29" s="153"/>
      <c r="I29" s="138"/>
    </row>
    <row r="30" spans="1:9" s="9" customFormat="1" ht="33" customHeight="1" x14ac:dyDescent="0.25">
      <c r="A30" s="43" t="s">
        <v>1503</v>
      </c>
      <c r="B30" s="22" t="s">
        <v>82</v>
      </c>
      <c r="C30" s="2" t="s">
        <v>291</v>
      </c>
      <c r="D30" s="22" t="s">
        <v>8</v>
      </c>
      <c r="E30" s="65">
        <v>138.30000000000001</v>
      </c>
      <c r="F30" s="76">
        <v>1.26</v>
      </c>
      <c r="G30" s="28">
        <f t="shared" si="0"/>
        <v>174.26</v>
      </c>
      <c r="H30" s="153"/>
      <c r="I30" s="138"/>
    </row>
    <row r="31" spans="1:9" s="9" customFormat="1" ht="33" customHeight="1" x14ac:dyDescent="0.25">
      <c r="A31" s="43" t="s">
        <v>1503</v>
      </c>
      <c r="B31" s="22" t="s">
        <v>105</v>
      </c>
      <c r="C31" s="2" t="s">
        <v>277</v>
      </c>
      <c r="D31" s="22" t="s">
        <v>8</v>
      </c>
      <c r="E31" s="65">
        <v>14</v>
      </c>
      <c r="F31" s="76">
        <v>8.6199999999999992</v>
      </c>
      <c r="G31" s="28">
        <f t="shared" si="0"/>
        <v>120.68</v>
      </c>
      <c r="H31" s="153"/>
      <c r="I31" s="138"/>
    </row>
    <row r="32" spans="1:9" s="9" customFormat="1" ht="33" customHeight="1" x14ac:dyDescent="0.25">
      <c r="A32" s="43" t="s">
        <v>1503</v>
      </c>
      <c r="B32" s="22" t="s">
        <v>106</v>
      </c>
      <c r="C32" s="2" t="s">
        <v>1701</v>
      </c>
      <c r="D32" s="22" t="s">
        <v>8</v>
      </c>
      <c r="E32" s="65">
        <v>48.8</v>
      </c>
      <c r="F32" s="76">
        <v>87.46</v>
      </c>
      <c r="G32" s="28">
        <f t="shared" si="0"/>
        <v>4268.05</v>
      </c>
      <c r="H32" s="153"/>
      <c r="I32" s="138"/>
    </row>
    <row r="33" spans="1:9" s="9" customFormat="1" ht="33" customHeight="1" x14ac:dyDescent="0.25">
      <c r="A33" s="43" t="s">
        <v>1503</v>
      </c>
      <c r="B33" s="22" t="s">
        <v>107</v>
      </c>
      <c r="C33" s="2" t="s">
        <v>293</v>
      </c>
      <c r="D33" s="22" t="s">
        <v>9</v>
      </c>
      <c r="E33" s="65">
        <v>1</v>
      </c>
      <c r="F33" s="76">
        <v>113.64</v>
      </c>
      <c r="G33" s="28">
        <f t="shared" si="0"/>
        <v>113.64</v>
      </c>
      <c r="H33" s="153"/>
      <c r="I33" s="138"/>
    </row>
    <row r="34" spans="1:9" s="9" customFormat="1" ht="33" customHeight="1" x14ac:dyDescent="0.25">
      <c r="A34" s="43" t="s">
        <v>1503</v>
      </c>
      <c r="B34" s="22" t="s">
        <v>108</v>
      </c>
      <c r="C34" s="2" t="s">
        <v>294</v>
      </c>
      <c r="D34" s="22" t="s">
        <v>18</v>
      </c>
      <c r="E34" s="65">
        <v>2</v>
      </c>
      <c r="F34" s="76">
        <v>380.21</v>
      </c>
      <c r="G34" s="28">
        <f t="shared" si="0"/>
        <v>760.42</v>
      </c>
      <c r="H34" s="153"/>
      <c r="I34" s="138"/>
    </row>
    <row r="35" spans="1:9" s="9" customFormat="1" ht="33" customHeight="1" x14ac:dyDescent="0.25">
      <c r="A35" s="43" t="s">
        <v>1503</v>
      </c>
      <c r="B35" s="22" t="s">
        <v>109</v>
      </c>
      <c r="C35" s="2" t="s">
        <v>295</v>
      </c>
      <c r="D35" s="22" t="s">
        <v>8</v>
      </c>
      <c r="E35" s="65">
        <v>2.8</v>
      </c>
      <c r="F35" s="76">
        <v>1.26</v>
      </c>
      <c r="G35" s="28">
        <f t="shared" si="0"/>
        <v>3.53</v>
      </c>
      <c r="H35" s="153"/>
      <c r="I35" s="138"/>
    </row>
    <row r="36" spans="1:9" s="9" customFormat="1" ht="33" customHeight="1" thickBot="1" x14ac:dyDescent="0.3">
      <c r="A36" s="43" t="s">
        <v>1503</v>
      </c>
      <c r="B36" s="22" t="s">
        <v>110</v>
      </c>
      <c r="C36" s="2" t="s">
        <v>296</v>
      </c>
      <c r="D36" s="22" t="s">
        <v>9</v>
      </c>
      <c r="E36" s="65">
        <v>23</v>
      </c>
      <c r="F36" s="76">
        <v>25.42</v>
      </c>
      <c r="G36" s="28">
        <f t="shared" si="0"/>
        <v>584.66</v>
      </c>
      <c r="H36" s="153"/>
      <c r="I36" s="138"/>
    </row>
    <row r="37" spans="1:9" s="9" customFormat="1" ht="45.75" thickBot="1" x14ac:dyDescent="0.3">
      <c r="A37" s="56" t="s">
        <v>1503</v>
      </c>
      <c r="B37" s="51" t="s">
        <v>111</v>
      </c>
      <c r="C37" s="50" t="s">
        <v>352</v>
      </c>
      <c r="D37" s="51" t="s">
        <v>9</v>
      </c>
      <c r="E37" s="52">
        <v>5.8</v>
      </c>
      <c r="F37" s="139">
        <v>16.87</v>
      </c>
      <c r="G37" s="53">
        <f t="shared" si="0"/>
        <v>97.85</v>
      </c>
      <c r="H37" s="36" t="s">
        <v>41</v>
      </c>
      <c r="I37" s="70">
        <f>ROUND(SUM(G26:G37),2)</f>
        <v>9452.52</v>
      </c>
    </row>
    <row r="38" spans="1:9" s="9" customFormat="1" ht="33" customHeight="1" x14ac:dyDescent="0.25">
      <c r="A38" s="101" t="s">
        <v>388</v>
      </c>
      <c r="B38" s="123" t="s">
        <v>71</v>
      </c>
      <c r="C38" s="63" t="s">
        <v>1550</v>
      </c>
      <c r="D38" s="64" t="s">
        <v>8</v>
      </c>
      <c r="E38" s="83">
        <v>11091</v>
      </c>
      <c r="F38" s="76">
        <v>0</v>
      </c>
      <c r="G38" s="59">
        <f t="shared" si="0"/>
        <v>0</v>
      </c>
      <c r="H38" s="434" t="s">
        <v>318</v>
      </c>
    </row>
    <row r="39" spans="1:9" s="9" customFormat="1" ht="33" customHeight="1" x14ac:dyDescent="0.25">
      <c r="A39" s="67" t="s">
        <v>388</v>
      </c>
      <c r="B39" s="108" t="s">
        <v>72</v>
      </c>
      <c r="C39" s="2" t="s">
        <v>1686</v>
      </c>
      <c r="D39" s="22" t="s">
        <v>9</v>
      </c>
      <c r="E39" s="84">
        <v>4714</v>
      </c>
      <c r="F39" s="77">
        <v>0</v>
      </c>
      <c r="G39" s="28">
        <f t="shared" si="0"/>
        <v>0</v>
      </c>
      <c r="H39" s="435"/>
    </row>
    <row r="40" spans="1:9" s="9" customFormat="1" ht="33" customHeight="1" x14ac:dyDescent="0.25">
      <c r="A40" s="67" t="s">
        <v>388</v>
      </c>
      <c r="B40" s="108" t="s">
        <v>73</v>
      </c>
      <c r="C40" s="2" t="s">
        <v>1552</v>
      </c>
      <c r="D40" s="22" t="s">
        <v>8</v>
      </c>
      <c r="E40" s="84">
        <v>6866</v>
      </c>
      <c r="F40" s="77">
        <v>0</v>
      </c>
      <c r="G40" s="28">
        <f t="shared" si="0"/>
        <v>0</v>
      </c>
      <c r="H40" s="435"/>
    </row>
    <row r="41" spans="1:9" s="9" customFormat="1" ht="33" customHeight="1" x14ac:dyDescent="0.25">
      <c r="A41" s="67" t="s">
        <v>388</v>
      </c>
      <c r="B41" s="108" t="s">
        <v>74</v>
      </c>
      <c r="C41" s="2" t="s">
        <v>1506</v>
      </c>
      <c r="D41" s="22" t="s">
        <v>9</v>
      </c>
      <c r="E41" s="84">
        <v>531</v>
      </c>
      <c r="F41" s="77">
        <v>0</v>
      </c>
      <c r="G41" s="28">
        <f t="shared" si="0"/>
        <v>0</v>
      </c>
      <c r="H41" s="435"/>
    </row>
    <row r="42" spans="1:9" s="9" customFormat="1" ht="33" customHeight="1" x14ac:dyDescent="0.25">
      <c r="A42" s="67" t="s">
        <v>388</v>
      </c>
      <c r="B42" s="108" t="s">
        <v>75</v>
      </c>
      <c r="C42" s="2" t="s">
        <v>1636</v>
      </c>
      <c r="D42" s="22" t="s">
        <v>8</v>
      </c>
      <c r="E42" s="84">
        <v>6816</v>
      </c>
      <c r="F42" s="77">
        <v>0</v>
      </c>
      <c r="G42" s="28">
        <f t="shared" si="0"/>
        <v>0</v>
      </c>
      <c r="H42" s="435"/>
    </row>
    <row r="43" spans="1:9" s="9" customFormat="1" ht="33" customHeight="1" x14ac:dyDescent="0.25">
      <c r="A43" s="67" t="s">
        <v>388</v>
      </c>
      <c r="B43" s="108" t="s">
        <v>76</v>
      </c>
      <c r="C43" s="2" t="s">
        <v>1669</v>
      </c>
      <c r="D43" s="22" t="s">
        <v>10</v>
      </c>
      <c r="E43" s="84">
        <v>989</v>
      </c>
      <c r="F43" s="77">
        <v>0</v>
      </c>
      <c r="G43" s="28">
        <f t="shared" si="0"/>
        <v>0</v>
      </c>
      <c r="H43" s="435"/>
    </row>
    <row r="44" spans="1:9" s="9" customFormat="1" ht="33" customHeight="1" x14ac:dyDescent="0.25">
      <c r="A44" s="67" t="s">
        <v>388</v>
      </c>
      <c r="B44" s="108" t="s">
        <v>77</v>
      </c>
      <c r="C44" s="2" t="s">
        <v>1509</v>
      </c>
      <c r="D44" s="22" t="s">
        <v>8</v>
      </c>
      <c r="E44" s="84">
        <v>6767</v>
      </c>
      <c r="F44" s="77">
        <v>0</v>
      </c>
      <c r="G44" s="28">
        <f t="shared" si="0"/>
        <v>0</v>
      </c>
      <c r="H44" s="435"/>
    </row>
    <row r="45" spans="1:9" s="9" customFormat="1" ht="33" customHeight="1" x14ac:dyDescent="0.25">
      <c r="A45" s="67" t="s">
        <v>388</v>
      </c>
      <c r="B45" s="108" t="s">
        <v>122</v>
      </c>
      <c r="C45" s="2" t="s">
        <v>1670</v>
      </c>
      <c r="D45" s="22" t="s">
        <v>8</v>
      </c>
      <c r="E45" s="84">
        <v>6748</v>
      </c>
      <c r="F45" s="77">
        <v>0</v>
      </c>
      <c r="G45" s="28">
        <f t="shared" si="0"/>
        <v>0</v>
      </c>
      <c r="H45" s="435"/>
    </row>
    <row r="46" spans="1:9" s="9" customFormat="1" ht="33" customHeight="1" x14ac:dyDescent="0.25">
      <c r="A46" s="67" t="s">
        <v>388</v>
      </c>
      <c r="B46" s="108" t="s">
        <v>123</v>
      </c>
      <c r="C46" s="2" t="s">
        <v>1671</v>
      </c>
      <c r="D46" s="22" t="s">
        <v>10</v>
      </c>
      <c r="E46" s="84">
        <v>989</v>
      </c>
      <c r="F46" s="77">
        <v>0</v>
      </c>
      <c r="G46" s="28">
        <f t="shared" si="0"/>
        <v>0</v>
      </c>
      <c r="H46" s="435"/>
    </row>
    <row r="47" spans="1:9" s="9" customFormat="1" ht="33" customHeight="1" x14ac:dyDescent="0.25">
      <c r="A47" s="67" t="s">
        <v>388</v>
      </c>
      <c r="B47" s="108" t="s">
        <v>124</v>
      </c>
      <c r="C47" s="2" t="s">
        <v>304</v>
      </c>
      <c r="D47" s="22" t="s">
        <v>8</v>
      </c>
      <c r="E47" s="84">
        <v>6732</v>
      </c>
      <c r="F47" s="77">
        <v>0</v>
      </c>
      <c r="G47" s="28">
        <f t="shared" si="0"/>
        <v>0</v>
      </c>
      <c r="H47" s="435"/>
    </row>
    <row r="48" spans="1:9" s="9" customFormat="1" ht="33" customHeight="1" x14ac:dyDescent="0.25">
      <c r="A48" s="67" t="s">
        <v>388</v>
      </c>
      <c r="B48" s="108" t="s">
        <v>125</v>
      </c>
      <c r="C48" s="2" t="s">
        <v>305</v>
      </c>
      <c r="D48" s="22" t="s">
        <v>10</v>
      </c>
      <c r="E48" s="84">
        <v>393</v>
      </c>
      <c r="F48" s="77">
        <v>0</v>
      </c>
      <c r="G48" s="28">
        <f t="shared" si="0"/>
        <v>0</v>
      </c>
      <c r="H48" s="435"/>
    </row>
    <row r="49" spans="1:9" s="9" customFormat="1" ht="33" customHeight="1" thickBot="1" x14ac:dyDescent="0.3">
      <c r="A49" s="56" t="s">
        <v>388</v>
      </c>
      <c r="B49" s="74" t="s">
        <v>126</v>
      </c>
      <c r="C49" s="50" t="s">
        <v>1640</v>
      </c>
      <c r="D49" s="51" t="s">
        <v>8</v>
      </c>
      <c r="E49" s="85">
        <v>2085</v>
      </c>
      <c r="F49" s="139">
        <v>0</v>
      </c>
      <c r="G49" s="53">
        <f t="shared" si="0"/>
        <v>0</v>
      </c>
      <c r="H49" s="435"/>
    </row>
    <row r="50" spans="1:9" s="9" customFormat="1" ht="33" customHeight="1" x14ac:dyDescent="0.25">
      <c r="A50" s="101" t="s">
        <v>1504</v>
      </c>
      <c r="B50" s="123" t="s">
        <v>71</v>
      </c>
      <c r="C50" s="63" t="s">
        <v>1550</v>
      </c>
      <c r="D50" s="64" t="s">
        <v>8</v>
      </c>
      <c r="E50" s="83">
        <v>11091</v>
      </c>
      <c r="F50" s="135">
        <v>4.3899999999999997</v>
      </c>
      <c r="G50" s="59">
        <f t="shared" si="0"/>
        <v>48689.49</v>
      </c>
      <c r="H50" s="435"/>
    </row>
    <row r="51" spans="1:9" s="9" customFormat="1" ht="33" customHeight="1" x14ac:dyDescent="0.25">
      <c r="A51" s="67" t="s">
        <v>1504</v>
      </c>
      <c r="B51" s="108" t="s">
        <v>72</v>
      </c>
      <c r="C51" s="2" t="s">
        <v>1687</v>
      </c>
      <c r="D51" s="22" t="s">
        <v>9</v>
      </c>
      <c r="E51" s="84">
        <v>5185</v>
      </c>
      <c r="F51" s="133">
        <v>25.06</v>
      </c>
      <c r="G51" s="28">
        <f t="shared" si="0"/>
        <v>129936.1</v>
      </c>
      <c r="H51" s="435"/>
    </row>
    <row r="52" spans="1:9" s="9" customFormat="1" ht="33" customHeight="1" x14ac:dyDescent="0.25">
      <c r="A52" s="67" t="s">
        <v>1504</v>
      </c>
      <c r="B52" s="108" t="s">
        <v>73</v>
      </c>
      <c r="C52" s="2" t="s">
        <v>1556</v>
      </c>
      <c r="D52" s="22" t="s">
        <v>8</v>
      </c>
      <c r="E52" s="84">
        <v>6866</v>
      </c>
      <c r="F52" s="133">
        <v>15.26</v>
      </c>
      <c r="G52" s="28">
        <f t="shared" si="0"/>
        <v>104775.16</v>
      </c>
      <c r="H52" s="435"/>
    </row>
    <row r="53" spans="1:9" s="9" customFormat="1" ht="33" customHeight="1" x14ac:dyDescent="0.25">
      <c r="A53" s="67" t="s">
        <v>1504</v>
      </c>
      <c r="B53" s="108" t="s">
        <v>74</v>
      </c>
      <c r="C53" s="2" t="s">
        <v>1506</v>
      </c>
      <c r="D53" s="22" t="s">
        <v>9</v>
      </c>
      <c r="E53" s="84">
        <v>425</v>
      </c>
      <c r="F53" s="133">
        <v>74.47</v>
      </c>
      <c r="G53" s="28">
        <f t="shared" si="0"/>
        <v>31649.75</v>
      </c>
      <c r="H53" s="435"/>
    </row>
    <row r="54" spans="1:9" s="9" customFormat="1" ht="33" customHeight="1" x14ac:dyDescent="0.25">
      <c r="A54" s="67" t="s">
        <v>1504</v>
      </c>
      <c r="B54" s="108" t="s">
        <v>75</v>
      </c>
      <c r="C54" s="2" t="s">
        <v>1636</v>
      </c>
      <c r="D54" s="22" t="s">
        <v>8</v>
      </c>
      <c r="E54" s="84">
        <v>6816</v>
      </c>
      <c r="F54" s="133">
        <v>17.760000000000002</v>
      </c>
      <c r="G54" s="28">
        <f t="shared" si="0"/>
        <v>121052.16</v>
      </c>
      <c r="H54" s="435"/>
    </row>
    <row r="55" spans="1:9" s="9" customFormat="1" ht="33" customHeight="1" x14ac:dyDescent="0.25">
      <c r="A55" s="67" t="s">
        <v>1504</v>
      </c>
      <c r="B55" s="108" t="s">
        <v>76</v>
      </c>
      <c r="C55" s="2" t="s">
        <v>313</v>
      </c>
      <c r="D55" s="22" t="s">
        <v>10</v>
      </c>
      <c r="E55" s="84">
        <v>989</v>
      </c>
      <c r="F55" s="133">
        <v>0.95</v>
      </c>
      <c r="G55" s="28">
        <f t="shared" si="0"/>
        <v>939.55</v>
      </c>
      <c r="H55" s="435"/>
    </row>
    <row r="56" spans="1:9" s="9" customFormat="1" ht="33" customHeight="1" x14ac:dyDescent="0.25">
      <c r="A56" s="67" t="s">
        <v>1504</v>
      </c>
      <c r="B56" s="108" t="s">
        <v>77</v>
      </c>
      <c r="C56" s="2" t="s">
        <v>1509</v>
      </c>
      <c r="D56" s="22" t="s">
        <v>8</v>
      </c>
      <c r="E56" s="84">
        <v>6767</v>
      </c>
      <c r="F56" s="133">
        <v>0.38</v>
      </c>
      <c r="G56" s="28">
        <f t="shared" si="0"/>
        <v>2571.46</v>
      </c>
      <c r="H56" s="435"/>
    </row>
    <row r="57" spans="1:9" s="9" customFormat="1" ht="33" customHeight="1" x14ac:dyDescent="0.25">
      <c r="A57" s="67" t="s">
        <v>1504</v>
      </c>
      <c r="B57" s="108" t="s">
        <v>122</v>
      </c>
      <c r="C57" s="2" t="s">
        <v>1638</v>
      </c>
      <c r="D57" s="22" t="s">
        <v>8</v>
      </c>
      <c r="E57" s="84">
        <v>6748</v>
      </c>
      <c r="F57" s="133">
        <v>9.1</v>
      </c>
      <c r="G57" s="28">
        <f t="shared" si="0"/>
        <v>61406.8</v>
      </c>
      <c r="H57" s="435"/>
    </row>
    <row r="58" spans="1:9" s="9" customFormat="1" ht="33" customHeight="1" x14ac:dyDescent="0.25">
      <c r="A58" s="67" t="s">
        <v>1504</v>
      </c>
      <c r="B58" s="108" t="s">
        <v>123</v>
      </c>
      <c r="C58" s="2" t="s">
        <v>1511</v>
      </c>
      <c r="D58" s="22" t="s">
        <v>10</v>
      </c>
      <c r="E58" s="84">
        <v>989</v>
      </c>
      <c r="F58" s="133">
        <v>0.42</v>
      </c>
      <c r="G58" s="28">
        <f t="shared" si="0"/>
        <v>415.38</v>
      </c>
      <c r="H58" s="435"/>
    </row>
    <row r="59" spans="1:9" s="9" customFormat="1" ht="33" customHeight="1" x14ac:dyDescent="0.25">
      <c r="A59" s="67" t="s">
        <v>1504</v>
      </c>
      <c r="B59" s="108" t="s">
        <v>124</v>
      </c>
      <c r="C59" s="2" t="s">
        <v>304</v>
      </c>
      <c r="D59" s="22" t="s">
        <v>8</v>
      </c>
      <c r="E59" s="84">
        <v>6732</v>
      </c>
      <c r="F59" s="133">
        <v>0.22</v>
      </c>
      <c r="G59" s="28">
        <f t="shared" si="0"/>
        <v>1481.04</v>
      </c>
      <c r="H59" s="435"/>
    </row>
    <row r="60" spans="1:9" s="9" customFormat="1" ht="33" customHeight="1" x14ac:dyDescent="0.25">
      <c r="A60" s="67" t="s">
        <v>1504</v>
      </c>
      <c r="B60" s="108" t="s">
        <v>125</v>
      </c>
      <c r="C60" s="2" t="s">
        <v>305</v>
      </c>
      <c r="D60" s="22" t="s">
        <v>10</v>
      </c>
      <c r="E60" s="84">
        <v>393</v>
      </c>
      <c r="F60" s="133">
        <v>1.25</v>
      </c>
      <c r="G60" s="28">
        <f t="shared" si="0"/>
        <v>491.25</v>
      </c>
      <c r="H60" s="435"/>
    </row>
    <row r="61" spans="1:9" s="9" customFormat="1" ht="30.75" thickBot="1" x14ac:dyDescent="0.3">
      <c r="A61" s="167" t="s">
        <v>1504</v>
      </c>
      <c r="B61" s="168" t="s">
        <v>126</v>
      </c>
      <c r="C61" s="47" t="s">
        <v>1640</v>
      </c>
      <c r="D61" s="48" t="s">
        <v>8</v>
      </c>
      <c r="E61" s="107">
        <v>2085</v>
      </c>
      <c r="F61" s="227">
        <v>6.42</v>
      </c>
      <c r="G61" s="228">
        <f>ROUND((E61*F61),2)</f>
        <v>13385.7</v>
      </c>
      <c r="H61" s="440"/>
    </row>
    <row r="62" spans="1:9" s="9" customFormat="1" ht="45" x14ac:dyDescent="0.25">
      <c r="A62" s="42" t="s">
        <v>1752</v>
      </c>
      <c r="B62" s="188" t="s">
        <v>216</v>
      </c>
      <c r="C62" s="24" t="s">
        <v>1636</v>
      </c>
      <c r="D62" s="25" t="s">
        <v>8</v>
      </c>
      <c r="E62" s="182">
        <v>65</v>
      </c>
      <c r="F62" s="132">
        <v>18.170000000000002</v>
      </c>
      <c r="G62" s="27">
        <f t="shared" ref="G62:G64" si="1">ROUND((E62*F62),2)</f>
        <v>1181.05</v>
      </c>
      <c r="H62" s="250"/>
      <c r="I62" s="73"/>
    </row>
    <row r="63" spans="1:9" s="9" customFormat="1" ht="45.75" thickBot="1" x14ac:dyDescent="0.3">
      <c r="A63" s="43" t="s">
        <v>1752</v>
      </c>
      <c r="B63" s="108" t="s">
        <v>217</v>
      </c>
      <c r="C63" s="2" t="s">
        <v>1638</v>
      </c>
      <c r="D63" s="22" t="s">
        <v>8</v>
      </c>
      <c r="E63" s="84">
        <v>65</v>
      </c>
      <c r="F63" s="133">
        <v>9.26</v>
      </c>
      <c r="G63" s="28">
        <f t="shared" si="1"/>
        <v>601.9</v>
      </c>
      <c r="H63" s="166"/>
      <c r="I63" s="73"/>
    </row>
    <row r="64" spans="1:9" s="9" customFormat="1" ht="45.75" thickBot="1" x14ac:dyDescent="0.3">
      <c r="A64" s="56" t="s">
        <v>1752</v>
      </c>
      <c r="B64" s="74" t="s">
        <v>218</v>
      </c>
      <c r="C64" s="50" t="s">
        <v>1640</v>
      </c>
      <c r="D64" s="51" t="s">
        <v>8</v>
      </c>
      <c r="E64" s="85">
        <v>18</v>
      </c>
      <c r="F64" s="87">
        <v>7.02</v>
      </c>
      <c r="G64" s="53">
        <f t="shared" si="1"/>
        <v>126.36</v>
      </c>
      <c r="H64" s="169" t="s">
        <v>78</v>
      </c>
      <c r="I64" s="72">
        <f>ROUND(SUM(G38:G64),2)</f>
        <v>518703.15</v>
      </c>
    </row>
    <row r="65" spans="1:9" s="9" customFormat="1" ht="33" customHeight="1" x14ac:dyDescent="0.25">
      <c r="A65" s="221" t="s">
        <v>1514</v>
      </c>
      <c r="B65" s="123" t="s">
        <v>28</v>
      </c>
      <c r="C65" s="63" t="s">
        <v>1550</v>
      </c>
      <c r="D65" s="64" t="s">
        <v>8</v>
      </c>
      <c r="E65" s="83">
        <v>1093</v>
      </c>
      <c r="F65" s="135">
        <v>0</v>
      </c>
      <c r="G65" s="59">
        <f t="shared" si="0"/>
        <v>0</v>
      </c>
      <c r="H65" s="436" t="s">
        <v>318</v>
      </c>
      <c r="I65" s="138"/>
    </row>
    <row r="66" spans="1:9" s="9" customFormat="1" ht="33" customHeight="1" x14ac:dyDescent="0.25">
      <c r="A66" s="97" t="s">
        <v>1514</v>
      </c>
      <c r="B66" s="108" t="s">
        <v>29</v>
      </c>
      <c r="C66" s="2" t="s">
        <v>1634</v>
      </c>
      <c r="D66" s="22" t="s">
        <v>9</v>
      </c>
      <c r="E66" s="84">
        <v>530</v>
      </c>
      <c r="F66" s="133">
        <v>0</v>
      </c>
      <c r="G66" s="28">
        <f t="shared" si="0"/>
        <v>0</v>
      </c>
      <c r="H66" s="437"/>
      <c r="I66" s="138"/>
    </row>
    <row r="67" spans="1:9" s="9" customFormat="1" ht="33" customHeight="1" x14ac:dyDescent="0.25">
      <c r="A67" s="97" t="s">
        <v>1514</v>
      </c>
      <c r="B67" s="108" t="s">
        <v>30</v>
      </c>
      <c r="C67" s="2" t="s">
        <v>1552</v>
      </c>
      <c r="D67" s="22" t="s">
        <v>8</v>
      </c>
      <c r="E67" s="84">
        <v>679</v>
      </c>
      <c r="F67" s="133">
        <v>0</v>
      </c>
      <c r="G67" s="28">
        <f t="shared" si="0"/>
        <v>0</v>
      </c>
      <c r="H67" s="437"/>
      <c r="I67" s="138"/>
    </row>
    <row r="68" spans="1:9" s="9" customFormat="1" ht="33" customHeight="1" x14ac:dyDescent="0.25">
      <c r="A68" s="97" t="s">
        <v>1514</v>
      </c>
      <c r="B68" s="108" t="s">
        <v>31</v>
      </c>
      <c r="C68" s="2" t="s">
        <v>1506</v>
      </c>
      <c r="D68" s="22" t="s">
        <v>9</v>
      </c>
      <c r="E68" s="84">
        <v>88</v>
      </c>
      <c r="F68" s="133">
        <v>0</v>
      </c>
      <c r="G68" s="28">
        <f t="shared" si="0"/>
        <v>0</v>
      </c>
      <c r="H68" s="437"/>
      <c r="I68" s="138"/>
    </row>
    <row r="69" spans="1:9" s="9" customFormat="1" ht="33" customHeight="1" x14ac:dyDescent="0.25">
      <c r="A69" s="97" t="s">
        <v>1514</v>
      </c>
      <c r="B69" s="108" t="s">
        <v>32</v>
      </c>
      <c r="C69" s="2" t="s">
        <v>1636</v>
      </c>
      <c r="D69" s="22" t="s">
        <v>8</v>
      </c>
      <c r="E69" s="84">
        <v>679</v>
      </c>
      <c r="F69" s="133">
        <v>0</v>
      </c>
      <c r="G69" s="28">
        <f t="shared" si="0"/>
        <v>0</v>
      </c>
      <c r="H69" s="437"/>
      <c r="I69" s="138"/>
    </row>
    <row r="70" spans="1:9" s="9" customFormat="1" ht="33" customHeight="1" x14ac:dyDescent="0.25">
      <c r="A70" s="97" t="s">
        <v>1514</v>
      </c>
      <c r="B70" s="108" t="s">
        <v>33</v>
      </c>
      <c r="C70" s="2" t="s">
        <v>313</v>
      </c>
      <c r="D70" s="22" t="s">
        <v>10</v>
      </c>
      <c r="E70" s="84">
        <v>134</v>
      </c>
      <c r="F70" s="133">
        <v>0</v>
      </c>
      <c r="G70" s="28">
        <f t="shared" si="0"/>
        <v>0</v>
      </c>
      <c r="H70" s="437"/>
      <c r="I70" s="138"/>
    </row>
    <row r="71" spans="1:9" s="9" customFormat="1" ht="33" customHeight="1" x14ac:dyDescent="0.25">
      <c r="A71" s="97" t="s">
        <v>1514</v>
      </c>
      <c r="B71" s="108" t="s">
        <v>47</v>
      </c>
      <c r="C71" s="2" t="s">
        <v>1509</v>
      </c>
      <c r="D71" s="22" t="s">
        <v>8</v>
      </c>
      <c r="E71" s="84">
        <v>660</v>
      </c>
      <c r="F71" s="133">
        <v>0</v>
      </c>
      <c r="G71" s="28">
        <f t="shared" si="0"/>
        <v>0</v>
      </c>
      <c r="H71" s="437"/>
      <c r="I71" s="138"/>
    </row>
    <row r="72" spans="1:9" s="9" customFormat="1" ht="33" customHeight="1" x14ac:dyDescent="0.25">
      <c r="A72" s="97" t="s">
        <v>1514</v>
      </c>
      <c r="B72" s="108" t="s">
        <v>48</v>
      </c>
      <c r="C72" s="2" t="s">
        <v>1638</v>
      </c>
      <c r="D72" s="22" t="s">
        <v>8</v>
      </c>
      <c r="E72" s="84">
        <v>660</v>
      </c>
      <c r="F72" s="133">
        <v>0</v>
      </c>
      <c r="G72" s="28">
        <f t="shared" si="0"/>
        <v>0</v>
      </c>
      <c r="H72" s="437"/>
      <c r="I72" s="138"/>
    </row>
    <row r="73" spans="1:9" s="9" customFormat="1" ht="30" x14ac:dyDescent="0.25">
      <c r="A73" s="97" t="s">
        <v>1514</v>
      </c>
      <c r="B73" s="108" t="s">
        <v>58</v>
      </c>
      <c r="C73" s="2" t="s">
        <v>1511</v>
      </c>
      <c r="D73" s="22" t="s">
        <v>10</v>
      </c>
      <c r="E73" s="84">
        <v>13</v>
      </c>
      <c r="F73" s="133">
        <v>0</v>
      </c>
      <c r="G73" s="28">
        <f t="shared" si="0"/>
        <v>0</v>
      </c>
      <c r="H73" s="437"/>
      <c r="I73" s="138"/>
    </row>
    <row r="74" spans="1:9" s="9" customFormat="1" ht="30" x14ac:dyDescent="0.25">
      <c r="A74" s="97" t="s">
        <v>1514</v>
      </c>
      <c r="B74" s="108" t="s">
        <v>64</v>
      </c>
      <c r="C74" s="2" t="s">
        <v>304</v>
      </c>
      <c r="D74" s="22" t="s">
        <v>8</v>
      </c>
      <c r="E74" s="84">
        <v>648</v>
      </c>
      <c r="F74" s="133">
        <v>0</v>
      </c>
      <c r="G74" s="28">
        <f t="shared" si="0"/>
        <v>0</v>
      </c>
      <c r="H74" s="437"/>
      <c r="I74" s="138"/>
    </row>
    <row r="75" spans="1:9" s="9" customFormat="1" ht="33" customHeight="1" thickBot="1" x14ac:dyDescent="0.3">
      <c r="A75" s="98" t="s">
        <v>1514</v>
      </c>
      <c r="B75" s="74" t="s">
        <v>65</v>
      </c>
      <c r="C75" s="50" t="s">
        <v>1640</v>
      </c>
      <c r="D75" s="51" t="s">
        <v>8</v>
      </c>
      <c r="E75" s="85">
        <v>245</v>
      </c>
      <c r="F75" s="87">
        <v>0</v>
      </c>
      <c r="G75" s="53">
        <f t="shared" si="0"/>
        <v>0</v>
      </c>
      <c r="H75" s="437"/>
      <c r="I75" s="138"/>
    </row>
    <row r="76" spans="1:9" s="9" customFormat="1" ht="30" x14ac:dyDescent="0.25">
      <c r="A76" s="229" t="s">
        <v>1515</v>
      </c>
      <c r="B76" s="123" t="s">
        <v>28</v>
      </c>
      <c r="C76" s="63" t="s">
        <v>1550</v>
      </c>
      <c r="D76" s="64" t="s">
        <v>8</v>
      </c>
      <c r="E76" s="83">
        <v>1093</v>
      </c>
      <c r="F76" s="135">
        <v>4.3899999999999997</v>
      </c>
      <c r="G76" s="59">
        <f t="shared" si="0"/>
        <v>4798.2700000000004</v>
      </c>
      <c r="H76" s="437"/>
      <c r="I76" s="138"/>
    </row>
    <row r="77" spans="1:9" s="9" customFormat="1" ht="30" x14ac:dyDescent="0.25">
      <c r="A77" s="97" t="s">
        <v>1515</v>
      </c>
      <c r="B77" s="108" t="s">
        <v>29</v>
      </c>
      <c r="C77" s="2" t="s">
        <v>1646</v>
      </c>
      <c r="D77" s="22" t="s">
        <v>9</v>
      </c>
      <c r="E77" s="84">
        <v>583</v>
      </c>
      <c r="F77" s="133">
        <v>25.06</v>
      </c>
      <c r="G77" s="28">
        <f t="shared" si="0"/>
        <v>14609.98</v>
      </c>
      <c r="H77" s="437"/>
      <c r="I77" s="138"/>
    </row>
    <row r="78" spans="1:9" s="9" customFormat="1" ht="30" x14ac:dyDescent="0.25">
      <c r="A78" s="97" t="s">
        <v>1515</v>
      </c>
      <c r="B78" s="108" t="s">
        <v>30</v>
      </c>
      <c r="C78" s="2" t="s">
        <v>1556</v>
      </c>
      <c r="D78" s="22" t="s">
        <v>8</v>
      </c>
      <c r="E78" s="84">
        <v>679</v>
      </c>
      <c r="F78" s="133">
        <v>15.26</v>
      </c>
      <c r="G78" s="28">
        <f t="shared" si="0"/>
        <v>10361.540000000001</v>
      </c>
      <c r="H78" s="437"/>
      <c r="I78" s="138"/>
    </row>
    <row r="79" spans="1:9" ht="44.25" customHeight="1" x14ac:dyDescent="0.25">
      <c r="A79" s="97" t="s">
        <v>1515</v>
      </c>
      <c r="B79" s="108" t="s">
        <v>31</v>
      </c>
      <c r="C79" s="2" t="s">
        <v>1506</v>
      </c>
      <c r="D79" s="22" t="s">
        <v>9</v>
      </c>
      <c r="E79" s="84">
        <v>71</v>
      </c>
      <c r="F79" s="133">
        <v>74.47</v>
      </c>
      <c r="G79" s="28">
        <f t="shared" si="0"/>
        <v>5287.37</v>
      </c>
      <c r="H79" s="437"/>
      <c r="I79" s="138"/>
    </row>
    <row r="80" spans="1:9" ht="20.25" customHeight="1" x14ac:dyDescent="0.25">
      <c r="A80" s="97" t="s">
        <v>1515</v>
      </c>
      <c r="B80" s="108" t="s">
        <v>32</v>
      </c>
      <c r="C80" s="2" t="s">
        <v>1636</v>
      </c>
      <c r="D80" s="22" t="s">
        <v>8</v>
      </c>
      <c r="E80" s="84">
        <v>679</v>
      </c>
      <c r="F80" s="133">
        <v>18.170000000000002</v>
      </c>
      <c r="G80" s="28">
        <f t="shared" si="0"/>
        <v>12337.43</v>
      </c>
      <c r="H80" s="437"/>
      <c r="I80" s="138"/>
    </row>
    <row r="81" spans="1:10" ht="30" x14ac:dyDescent="0.25">
      <c r="A81" s="97" t="s">
        <v>1515</v>
      </c>
      <c r="B81" s="108" t="s">
        <v>33</v>
      </c>
      <c r="C81" s="2" t="s">
        <v>313</v>
      </c>
      <c r="D81" s="22" t="s">
        <v>10</v>
      </c>
      <c r="E81" s="84">
        <v>134</v>
      </c>
      <c r="F81" s="133">
        <v>0.95</v>
      </c>
      <c r="G81" s="28">
        <f t="shared" si="0"/>
        <v>127.3</v>
      </c>
      <c r="H81" s="437"/>
      <c r="I81" s="138"/>
    </row>
    <row r="82" spans="1:10" s="68" customFormat="1" ht="26.25" customHeight="1" x14ac:dyDescent="0.25">
      <c r="A82" s="97" t="s">
        <v>1515</v>
      </c>
      <c r="B82" s="108" t="s">
        <v>47</v>
      </c>
      <c r="C82" s="2" t="s">
        <v>1509</v>
      </c>
      <c r="D82" s="22" t="s">
        <v>8</v>
      </c>
      <c r="E82" s="84">
        <v>660</v>
      </c>
      <c r="F82" s="133">
        <v>0.38</v>
      </c>
      <c r="G82" s="28">
        <f t="shared" si="0"/>
        <v>250.8</v>
      </c>
      <c r="H82" s="437"/>
      <c r="I82" s="138"/>
      <c r="J82" s="8"/>
    </row>
    <row r="83" spans="1:10" ht="30" x14ac:dyDescent="0.25">
      <c r="A83" s="97" t="s">
        <v>1515</v>
      </c>
      <c r="B83" s="108" t="s">
        <v>48</v>
      </c>
      <c r="C83" s="2" t="s">
        <v>1638</v>
      </c>
      <c r="D83" s="22" t="s">
        <v>8</v>
      </c>
      <c r="E83" s="84">
        <v>660</v>
      </c>
      <c r="F83" s="133">
        <v>9.26</v>
      </c>
      <c r="G83" s="28">
        <f t="shared" si="0"/>
        <v>6111.6</v>
      </c>
      <c r="H83" s="437"/>
      <c r="I83" s="138"/>
    </row>
    <row r="84" spans="1:10" ht="30" x14ac:dyDescent="0.25">
      <c r="A84" s="97" t="s">
        <v>1515</v>
      </c>
      <c r="B84" s="108" t="s">
        <v>58</v>
      </c>
      <c r="C84" s="2" t="s">
        <v>1511</v>
      </c>
      <c r="D84" s="22" t="s">
        <v>10</v>
      </c>
      <c r="E84" s="84">
        <v>13</v>
      </c>
      <c r="F84" s="133">
        <v>0.42</v>
      </c>
      <c r="G84" s="28">
        <f t="shared" si="0"/>
        <v>5.46</v>
      </c>
      <c r="H84" s="437"/>
      <c r="I84" s="138"/>
    </row>
    <row r="85" spans="1:10" ht="30.75" thickBot="1" x14ac:dyDescent="0.3">
      <c r="A85" s="97" t="s">
        <v>1515</v>
      </c>
      <c r="B85" s="108" t="s">
        <v>64</v>
      </c>
      <c r="C85" s="2" t="s">
        <v>304</v>
      </c>
      <c r="D85" s="22" t="s">
        <v>8</v>
      </c>
      <c r="E85" s="84">
        <v>648</v>
      </c>
      <c r="F85" s="133">
        <v>0.22</v>
      </c>
      <c r="G85" s="28">
        <f t="shared" si="0"/>
        <v>142.56</v>
      </c>
      <c r="H85" s="438"/>
      <c r="I85" s="138"/>
    </row>
    <row r="86" spans="1:10" ht="30.75" thickBot="1" x14ac:dyDescent="0.3">
      <c r="A86" s="98" t="s">
        <v>1515</v>
      </c>
      <c r="B86" s="74" t="s">
        <v>65</v>
      </c>
      <c r="C86" s="50" t="s">
        <v>1640</v>
      </c>
      <c r="D86" s="51" t="s">
        <v>8</v>
      </c>
      <c r="E86" s="85">
        <v>245</v>
      </c>
      <c r="F86" s="87">
        <v>7.02</v>
      </c>
      <c r="G86" s="53">
        <f t="shared" si="0"/>
        <v>1719.9</v>
      </c>
      <c r="H86" s="36" t="s">
        <v>42</v>
      </c>
      <c r="I86" s="72">
        <f>ROUND(SUM(G65:G86),2)</f>
        <v>55752.21</v>
      </c>
    </row>
    <row r="87" spans="1:10" ht="45" x14ac:dyDescent="0.25">
      <c r="A87" s="42" t="s">
        <v>757</v>
      </c>
      <c r="B87" s="202" t="s">
        <v>11</v>
      </c>
      <c r="C87" s="24" t="s">
        <v>1516</v>
      </c>
      <c r="D87" s="25" t="s">
        <v>9</v>
      </c>
      <c r="E87" s="182">
        <v>201</v>
      </c>
      <c r="F87" s="136">
        <v>5.51</v>
      </c>
      <c r="G87" s="27">
        <f t="shared" si="0"/>
        <v>1107.51</v>
      </c>
      <c r="H87" s="9"/>
      <c r="I87" s="9"/>
    </row>
    <row r="88" spans="1:10" x14ac:dyDescent="0.25">
      <c r="A88" s="67" t="s">
        <v>757</v>
      </c>
      <c r="B88" s="22" t="s">
        <v>83</v>
      </c>
      <c r="C88" s="2" t="s">
        <v>346</v>
      </c>
      <c r="D88" s="64" t="s">
        <v>8</v>
      </c>
      <c r="E88" s="84">
        <v>469</v>
      </c>
      <c r="F88" s="77">
        <v>0.2</v>
      </c>
      <c r="G88" s="28">
        <f t="shared" si="0"/>
        <v>93.8</v>
      </c>
      <c r="H88" s="9"/>
      <c r="I88" s="9"/>
    </row>
    <row r="89" spans="1:10" ht="75" x14ac:dyDescent="0.25">
      <c r="A89" s="67" t="s">
        <v>757</v>
      </c>
      <c r="B89" s="22" t="s">
        <v>84</v>
      </c>
      <c r="C89" s="2" t="s">
        <v>1753</v>
      </c>
      <c r="D89" s="64" t="s">
        <v>7</v>
      </c>
      <c r="E89" s="84">
        <v>1</v>
      </c>
      <c r="F89" s="77">
        <v>2009.12</v>
      </c>
      <c r="G89" s="28">
        <f t="shared" si="0"/>
        <v>2009.12</v>
      </c>
      <c r="H89" s="9"/>
      <c r="I89" s="9"/>
    </row>
    <row r="90" spans="1:10" ht="45" x14ac:dyDescent="0.25">
      <c r="A90" s="67" t="s">
        <v>757</v>
      </c>
      <c r="B90" s="22" t="s">
        <v>85</v>
      </c>
      <c r="C90" s="2" t="s">
        <v>1754</v>
      </c>
      <c r="D90" s="64" t="s">
        <v>7</v>
      </c>
      <c r="E90" s="83">
        <v>1</v>
      </c>
      <c r="F90" s="76">
        <v>2205.1799999999998</v>
      </c>
      <c r="G90" s="59">
        <f t="shared" ref="G90:G99" si="2">ROUND((E90*F90),2)</f>
        <v>2205.1799999999998</v>
      </c>
      <c r="H90" s="9"/>
      <c r="I90" s="9"/>
    </row>
    <row r="91" spans="1:10" ht="75" x14ac:dyDescent="0.25">
      <c r="A91" s="67" t="s">
        <v>757</v>
      </c>
      <c r="B91" s="22" t="s">
        <v>86</v>
      </c>
      <c r="C91" s="2" t="s">
        <v>1755</v>
      </c>
      <c r="D91" s="64" t="s">
        <v>7</v>
      </c>
      <c r="E91" s="84">
        <v>1</v>
      </c>
      <c r="F91" s="77">
        <v>8949.25</v>
      </c>
      <c r="G91" s="28">
        <f t="shared" si="2"/>
        <v>8949.25</v>
      </c>
      <c r="H91" s="9"/>
      <c r="I91" s="9"/>
    </row>
    <row r="92" spans="1:10" x14ac:dyDescent="0.25">
      <c r="A92" s="67" t="s">
        <v>757</v>
      </c>
      <c r="B92" s="22" t="s">
        <v>87</v>
      </c>
      <c r="C92" s="2" t="s">
        <v>1523</v>
      </c>
      <c r="D92" s="64" t="s">
        <v>18</v>
      </c>
      <c r="E92" s="83">
        <v>8</v>
      </c>
      <c r="F92" s="77">
        <v>76.33</v>
      </c>
      <c r="G92" s="28">
        <f t="shared" si="2"/>
        <v>610.64</v>
      </c>
      <c r="H92" s="9"/>
      <c r="I92" s="9"/>
    </row>
    <row r="93" spans="1:10" x14ac:dyDescent="0.25">
      <c r="A93" s="67" t="s">
        <v>757</v>
      </c>
      <c r="B93" s="22" t="s">
        <v>88</v>
      </c>
      <c r="C93" s="2" t="s">
        <v>1344</v>
      </c>
      <c r="D93" s="64" t="s">
        <v>10</v>
      </c>
      <c r="E93" s="83">
        <v>72</v>
      </c>
      <c r="F93" s="77">
        <v>0.42</v>
      </c>
      <c r="G93" s="28">
        <f t="shared" si="2"/>
        <v>30.24</v>
      </c>
      <c r="H93" s="9"/>
      <c r="I93" s="9"/>
    </row>
    <row r="94" spans="1:10" ht="30" x14ac:dyDescent="0.25">
      <c r="A94" s="67" t="s">
        <v>757</v>
      </c>
      <c r="B94" s="22" t="s">
        <v>89</v>
      </c>
      <c r="C94" s="2" t="s">
        <v>1345</v>
      </c>
      <c r="D94" s="64" t="s">
        <v>8</v>
      </c>
      <c r="E94" s="83">
        <v>242</v>
      </c>
      <c r="F94" s="77">
        <v>15.62</v>
      </c>
      <c r="G94" s="28">
        <f t="shared" si="2"/>
        <v>3780.04</v>
      </c>
      <c r="H94" s="9"/>
      <c r="I94" s="9"/>
    </row>
    <row r="95" spans="1:10" ht="30" x14ac:dyDescent="0.25">
      <c r="A95" s="67" t="s">
        <v>757</v>
      </c>
      <c r="B95" s="22" t="s">
        <v>90</v>
      </c>
      <c r="C95" s="2" t="s">
        <v>1678</v>
      </c>
      <c r="D95" s="64" t="s">
        <v>8</v>
      </c>
      <c r="E95" s="83">
        <v>15</v>
      </c>
      <c r="F95" s="77">
        <v>20.84</v>
      </c>
      <c r="G95" s="28">
        <f t="shared" si="2"/>
        <v>312.60000000000002</v>
      </c>
      <c r="H95" s="9"/>
      <c r="I95" s="9"/>
    </row>
    <row r="96" spans="1:10" ht="45" x14ac:dyDescent="0.25">
      <c r="A96" s="67" t="s">
        <v>757</v>
      </c>
      <c r="B96" s="22" t="s">
        <v>91</v>
      </c>
      <c r="C96" s="2" t="s">
        <v>1756</v>
      </c>
      <c r="D96" s="64" t="s">
        <v>8</v>
      </c>
      <c r="E96" s="83">
        <v>15</v>
      </c>
      <c r="F96" s="77">
        <v>0.38</v>
      </c>
      <c r="G96" s="28">
        <f t="shared" si="2"/>
        <v>5.7</v>
      </c>
      <c r="H96" s="9"/>
      <c r="I96" s="9"/>
    </row>
    <row r="97" spans="1:9" ht="30" x14ac:dyDescent="0.25">
      <c r="A97" s="67" t="s">
        <v>757</v>
      </c>
      <c r="B97" s="22" t="s">
        <v>92</v>
      </c>
      <c r="C97" s="2" t="s">
        <v>366</v>
      </c>
      <c r="D97" s="64" t="s">
        <v>8</v>
      </c>
      <c r="E97" s="83">
        <v>15</v>
      </c>
      <c r="F97" s="77">
        <v>12.19</v>
      </c>
      <c r="G97" s="28">
        <f t="shared" si="2"/>
        <v>182.85</v>
      </c>
      <c r="H97" s="9"/>
      <c r="I97" s="9"/>
    </row>
    <row r="98" spans="1:9" ht="30" x14ac:dyDescent="0.25">
      <c r="A98" s="67" t="s">
        <v>757</v>
      </c>
      <c r="B98" s="22" t="s">
        <v>93</v>
      </c>
      <c r="C98" s="2" t="s">
        <v>344</v>
      </c>
      <c r="D98" s="64" t="s">
        <v>8</v>
      </c>
      <c r="E98" s="83">
        <v>97</v>
      </c>
      <c r="F98" s="77">
        <v>0.87</v>
      </c>
      <c r="G98" s="28">
        <f t="shared" si="2"/>
        <v>84.39</v>
      </c>
      <c r="H98" s="9"/>
      <c r="I98" s="9"/>
    </row>
    <row r="99" spans="1:9" ht="15.75" thickBot="1" x14ac:dyDescent="0.3">
      <c r="A99" s="67" t="s">
        <v>757</v>
      </c>
      <c r="B99" s="22" t="s">
        <v>156</v>
      </c>
      <c r="C99" s="2" t="s">
        <v>345</v>
      </c>
      <c r="D99" s="64" t="s">
        <v>8</v>
      </c>
      <c r="E99" s="83">
        <v>61</v>
      </c>
      <c r="F99" s="77">
        <v>3.7</v>
      </c>
      <c r="G99" s="28">
        <f t="shared" si="2"/>
        <v>225.7</v>
      </c>
      <c r="H99" s="9"/>
      <c r="I99" s="9"/>
    </row>
    <row r="100" spans="1:9" ht="30.75" thickBot="1" x14ac:dyDescent="0.3">
      <c r="A100" s="56" t="s">
        <v>757</v>
      </c>
      <c r="B100" s="51" t="s">
        <v>157</v>
      </c>
      <c r="C100" s="50" t="s">
        <v>1527</v>
      </c>
      <c r="D100" s="51" t="s">
        <v>8</v>
      </c>
      <c r="E100" s="85">
        <v>14.4</v>
      </c>
      <c r="F100" s="139">
        <v>7.22</v>
      </c>
      <c r="G100" s="53">
        <f>ROUND((E100*F100),2)</f>
        <v>103.97</v>
      </c>
      <c r="H100" s="169" t="s">
        <v>59</v>
      </c>
      <c r="I100" s="72">
        <f>ROUND(SUM(G87:G100),2)</f>
        <v>19700.990000000002</v>
      </c>
    </row>
    <row r="101" spans="1:9" ht="30" x14ac:dyDescent="0.25">
      <c r="A101" s="42" t="s">
        <v>1618</v>
      </c>
      <c r="B101" s="25" t="s">
        <v>63</v>
      </c>
      <c r="C101" s="24" t="s">
        <v>321</v>
      </c>
      <c r="D101" s="25" t="s">
        <v>18</v>
      </c>
      <c r="E101" s="46">
        <v>8</v>
      </c>
      <c r="F101" s="33">
        <v>151.41</v>
      </c>
      <c r="G101" s="27">
        <f t="shared" ref="G101:G111" si="3">ROUND((E101*F101),2)</f>
        <v>1211.28</v>
      </c>
      <c r="H101" s="9"/>
      <c r="I101" s="9"/>
    </row>
    <row r="102" spans="1:9" ht="30" x14ac:dyDescent="0.25">
      <c r="A102" s="43" t="s">
        <v>1618</v>
      </c>
      <c r="B102" s="22" t="s">
        <v>180</v>
      </c>
      <c r="C102" s="2" t="s">
        <v>1622</v>
      </c>
      <c r="D102" s="22" t="s">
        <v>18</v>
      </c>
      <c r="E102" s="19">
        <v>3</v>
      </c>
      <c r="F102" s="21">
        <v>354.32</v>
      </c>
      <c r="G102" s="28">
        <f t="shared" si="3"/>
        <v>1062.96</v>
      </c>
      <c r="H102" s="9"/>
      <c r="I102" s="9"/>
    </row>
    <row r="103" spans="1:9" ht="30" x14ac:dyDescent="0.25">
      <c r="A103" s="43" t="s">
        <v>1618</v>
      </c>
      <c r="B103" s="22" t="s">
        <v>181</v>
      </c>
      <c r="C103" s="2" t="s">
        <v>1757</v>
      </c>
      <c r="D103" s="22" t="s">
        <v>18</v>
      </c>
      <c r="E103" s="19">
        <v>1</v>
      </c>
      <c r="F103" s="21">
        <v>517.99</v>
      </c>
      <c r="G103" s="28">
        <f t="shared" si="3"/>
        <v>517.99</v>
      </c>
      <c r="H103" s="9"/>
      <c r="I103" s="9"/>
    </row>
    <row r="104" spans="1:9" ht="30" x14ac:dyDescent="0.25">
      <c r="A104" s="43" t="s">
        <v>1618</v>
      </c>
      <c r="B104" s="22" t="s">
        <v>182</v>
      </c>
      <c r="C104" s="2" t="s">
        <v>322</v>
      </c>
      <c r="D104" s="22" t="s">
        <v>18</v>
      </c>
      <c r="E104" s="19">
        <v>10</v>
      </c>
      <c r="F104" s="21">
        <v>71.48</v>
      </c>
      <c r="G104" s="28">
        <f t="shared" si="3"/>
        <v>714.8</v>
      </c>
      <c r="H104" s="9"/>
      <c r="I104" s="9"/>
    </row>
    <row r="105" spans="1:9" ht="30.75" thickBot="1" x14ac:dyDescent="0.3">
      <c r="A105" s="56" t="s">
        <v>1618</v>
      </c>
      <c r="B105" s="51" t="s">
        <v>183</v>
      </c>
      <c r="C105" s="50" t="s">
        <v>354</v>
      </c>
      <c r="D105" s="51" t="s">
        <v>18</v>
      </c>
      <c r="E105" s="52">
        <v>10</v>
      </c>
      <c r="F105" s="60">
        <v>141.01</v>
      </c>
      <c r="G105" s="53">
        <f t="shared" si="3"/>
        <v>1410.1</v>
      </c>
      <c r="H105" s="9"/>
      <c r="I105" s="9"/>
    </row>
    <row r="106" spans="1:9" ht="45" x14ac:dyDescent="0.25">
      <c r="A106" s="101" t="s">
        <v>1619</v>
      </c>
      <c r="B106" s="64" t="s">
        <v>207</v>
      </c>
      <c r="C106" s="63" t="s">
        <v>324</v>
      </c>
      <c r="D106" s="64" t="s">
        <v>10</v>
      </c>
      <c r="E106" s="65">
        <v>420</v>
      </c>
      <c r="F106" s="76">
        <v>35.020000000000003</v>
      </c>
      <c r="G106" s="59">
        <f t="shared" si="3"/>
        <v>14708.4</v>
      </c>
      <c r="H106" s="9"/>
      <c r="I106" s="9"/>
    </row>
    <row r="107" spans="1:9" ht="45" x14ac:dyDescent="0.25">
      <c r="A107" s="97" t="s">
        <v>1619</v>
      </c>
      <c r="B107" s="22" t="s">
        <v>208</v>
      </c>
      <c r="C107" s="63" t="s">
        <v>371</v>
      </c>
      <c r="D107" s="64" t="s">
        <v>10</v>
      </c>
      <c r="E107" s="65">
        <v>112</v>
      </c>
      <c r="F107" s="76">
        <v>55</v>
      </c>
      <c r="G107" s="59">
        <f t="shared" si="3"/>
        <v>6160</v>
      </c>
      <c r="H107" s="9"/>
      <c r="I107" s="9"/>
    </row>
    <row r="108" spans="1:9" ht="45" x14ac:dyDescent="0.25">
      <c r="A108" s="170" t="s">
        <v>1619</v>
      </c>
      <c r="B108" s="79" t="s">
        <v>209</v>
      </c>
      <c r="C108" s="63" t="s">
        <v>326</v>
      </c>
      <c r="D108" s="64" t="s">
        <v>10</v>
      </c>
      <c r="E108" s="65">
        <v>48</v>
      </c>
      <c r="F108" s="76">
        <v>57.47</v>
      </c>
      <c r="G108" s="59">
        <f t="shared" si="3"/>
        <v>2758.56</v>
      </c>
      <c r="H108" s="9"/>
      <c r="I108" s="9"/>
    </row>
    <row r="109" spans="1:9" ht="45.75" thickBot="1" x14ac:dyDescent="0.3">
      <c r="A109" s="98" t="s">
        <v>1619</v>
      </c>
      <c r="B109" s="51" t="s">
        <v>211</v>
      </c>
      <c r="C109" s="63" t="s">
        <v>329</v>
      </c>
      <c r="D109" s="64" t="s">
        <v>18</v>
      </c>
      <c r="E109" s="65">
        <v>4</v>
      </c>
      <c r="F109" s="58">
        <v>603.99</v>
      </c>
      <c r="G109" s="59">
        <f t="shared" si="3"/>
        <v>2415.96</v>
      </c>
      <c r="H109" s="71"/>
      <c r="I109" s="71"/>
    </row>
    <row r="110" spans="1:9" ht="30.75" thickBot="1" x14ac:dyDescent="0.3">
      <c r="A110" s="125" t="s">
        <v>1620</v>
      </c>
      <c r="B110" s="61" t="s">
        <v>212</v>
      </c>
      <c r="C110" s="173" t="s">
        <v>331</v>
      </c>
      <c r="D110" s="61" t="s">
        <v>18</v>
      </c>
      <c r="E110" s="174">
        <v>55</v>
      </c>
      <c r="F110" s="62">
        <v>24.21</v>
      </c>
      <c r="G110" s="35">
        <f t="shared" si="3"/>
        <v>1331.55</v>
      </c>
      <c r="H110" s="71"/>
      <c r="I110" s="71"/>
    </row>
    <row r="111" spans="1:9" ht="30.75" thickBot="1" x14ac:dyDescent="0.3">
      <c r="A111" s="98" t="s">
        <v>1621</v>
      </c>
      <c r="B111" s="51" t="s">
        <v>213</v>
      </c>
      <c r="C111" s="86" t="s">
        <v>333</v>
      </c>
      <c r="D111" s="51" t="s">
        <v>8</v>
      </c>
      <c r="E111" s="92">
        <v>205</v>
      </c>
      <c r="F111" s="89">
        <v>17</v>
      </c>
      <c r="G111" s="90">
        <f t="shared" si="3"/>
        <v>3485</v>
      </c>
      <c r="H111" s="36" t="s">
        <v>43</v>
      </c>
      <c r="I111" s="70">
        <f>ROUND(SUM(G101:G111),2)</f>
        <v>35776.6</v>
      </c>
    </row>
    <row r="112" spans="1:9" ht="43.5" thickBot="1" x14ac:dyDescent="0.3">
      <c r="A112" s="6"/>
      <c r="B112" s="4"/>
      <c r="C112" s="6"/>
      <c r="D112" s="4"/>
      <c r="E112" s="4"/>
      <c r="F112" s="54" t="s">
        <v>1271</v>
      </c>
      <c r="G112" s="55">
        <f>SUM(G5:G111)</f>
        <v>1172556.0100000007</v>
      </c>
      <c r="H112" s="34"/>
      <c r="I112" s="73"/>
    </row>
  </sheetData>
  <sheetProtection algorithmName="SHA-512" hashValue="1jQTSB7b48XqaKVX2S5dMekQIhaJamnurbQFz//t3ahYzM5TRCXgqNjsXyg8M+Ib16fcSGngUIqC1rp8zHX86A==" saltValue="A4pN2d9KsaiLSHKi8SQhYA==" spinCount="100000" sheet="1" objects="1" scenarios="1"/>
  <mergeCells count="4">
    <mergeCell ref="A1:G1"/>
    <mergeCell ref="A3:G3"/>
    <mergeCell ref="H65:H85"/>
    <mergeCell ref="H38:H61"/>
  </mergeCells>
  <phoneticPr fontId="10" type="noConversion"/>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4A070-F99A-4801-91AA-CD3CAB8B78E1}">
  <dimension ref="A1:I94"/>
  <sheetViews>
    <sheetView topLeftCell="A82" zoomScale="80" zoomScaleNormal="80" workbookViewId="0">
      <selection activeCell="H97" sqref="H97"/>
    </sheetView>
  </sheetViews>
  <sheetFormatPr defaultColWidth="9.140625" defaultRowHeight="15" x14ac:dyDescent="0.25"/>
  <cols>
    <col min="1" max="1" width="39.7109375" style="23" customWidth="1"/>
    <col min="2" max="2" width="10.5703125" style="10" customWidth="1"/>
    <col min="3" max="3" width="71.7109375" style="11" customWidth="1"/>
    <col min="4" max="4" width="9.140625" style="10"/>
    <col min="5" max="5" width="16.28515625" style="129" customWidth="1"/>
    <col min="6" max="6" width="20.7109375" style="14" customWidth="1"/>
    <col min="7" max="7" width="14.7109375" style="129" customWidth="1"/>
    <col min="8" max="8" width="21.5703125" style="129" customWidth="1"/>
    <col min="9" max="9" width="20.7109375" style="129" customWidth="1"/>
    <col min="10" max="16384" width="9.140625" style="10"/>
  </cols>
  <sheetData>
    <row r="1" spans="1:9" ht="39.950000000000003" customHeight="1" x14ac:dyDescent="0.25">
      <c r="A1" s="427" t="s">
        <v>3728</v>
      </c>
      <c r="B1" s="427"/>
      <c r="C1" s="427"/>
      <c r="D1" s="427"/>
      <c r="E1" s="427"/>
      <c r="F1" s="427"/>
      <c r="G1" s="427"/>
    </row>
    <row r="2" spans="1:9" ht="21.75" customHeight="1" thickBot="1" x14ac:dyDescent="0.3">
      <c r="A2" s="1"/>
      <c r="B2" s="1"/>
      <c r="C2" s="1"/>
      <c r="D2" s="1"/>
      <c r="E2" s="233"/>
      <c r="F2" s="1"/>
      <c r="G2" s="127"/>
    </row>
    <row r="3" spans="1:9" x14ac:dyDescent="0.25">
      <c r="A3" s="428" t="s">
        <v>1083</v>
      </c>
      <c r="B3" s="429"/>
      <c r="C3" s="429"/>
      <c r="D3" s="429"/>
      <c r="E3" s="429"/>
      <c r="F3" s="429"/>
      <c r="G3" s="430"/>
    </row>
    <row r="4" spans="1:9" ht="43.5" thickBot="1" x14ac:dyDescent="0.3">
      <c r="A4" s="29" t="s">
        <v>38</v>
      </c>
      <c r="B4" s="44" t="s">
        <v>0</v>
      </c>
      <c r="C4" s="30" t="s">
        <v>1</v>
      </c>
      <c r="D4" s="30" t="s">
        <v>2</v>
      </c>
      <c r="E4" s="234" t="s">
        <v>3</v>
      </c>
      <c r="F4" s="32" t="s">
        <v>4</v>
      </c>
      <c r="G4" s="69" t="s">
        <v>5</v>
      </c>
      <c r="H4" s="340"/>
      <c r="I4" s="340"/>
    </row>
    <row r="5" spans="1:9" ht="33" customHeight="1" thickBot="1" x14ac:dyDescent="0.3">
      <c r="A5" s="56" t="s">
        <v>6</v>
      </c>
      <c r="B5" s="57" t="s">
        <v>12</v>
      </c>
      <c r="C5" s="50" t="s">
        <v>756</v>
      </c>
      <c r="D5" s="51" t="s">
        <v>128</v>
      </c>
      <c r="E5" s="52">
        <v>0.80100000000000005</v>
      </c>
      <c r="F5" s="144">
        <v>790.22</v>
      </c>
      <c r="G5" s="53">
        <f t="shared" ref="G5:G69" si="0">ROUND((E5*F5),2)</f>
        <v>632.97</v>
      </c>
      <c r="H5" s="331" t="s">
        <v>39</v>
      </c>
      <c r="I5" s="332">
        <f>ROUND(SUM(G5:G5),2)</f>
        <v>632.97</v>
      </c>
    </row>
    <row r="6" spans="1:9" s="333" customFormat="1" ht="32.25" customHeight="1" x14ac:dyDescent="0.25">
      <c r="A6" s="42" t="s">
        <v>45</v>
      </c>
      <c r="B6" s="179" t="s">
        <v>19</v>
      </c>
      <c r="C6" s="180" t="s">
        <v>359</v>
      </c>
      <c r="D6" s="181" t="s">
        <v>9</v>
      </c>
      <c r="E6" s="182">
        <v>3743</v>
      </c>
      <c r="F6" s="218">
        <v>0.7</v>
      </c>
      <c r="G6" s="27">
        <f t="shared" si="0"/>
        <v>2620.1</v>
      </c>
    </row>
    <row r="7" spans="1:9" s="333" customFormat="1" ht="30" x14ac:dyDescent="0.25">
      <c r="A7" s="43" t="s">
        <v>45</v>
      </c>
      <c r="B7" s="91" t="s">
        <v>20</v>
      </c>
      <c r="C7" s="103" t="s">
        <v>358</v>
      </c>
      <c r="D7" s="48" t="s">
        <v>9</v>
      </c>
      <c r="E7" s="84">
        <v>1749</v>
      </c>
      <c r="F7" s="149">
        <v>0.94</v>
      </c>
      <c r="G7" s="28">
        <f t="shared" si="0"/>
        <v>1644.06</v>
      </c>
    </row>
    <row r="8" spans="1:9" s="333" customFormat="1" ht="33" customHeight="1" x14ac:dyDescent="0.25">
      <c r="A8" s="43" t="s">
        <v>45</v>
      </c>
      <c r="B8" s="91" t="s">
        <v>21</v>
      </c>
      <c r="C8" s="103" t="s">
        <v>356</v>
      </c>
      <c r="D8" s="48" t="s">
        <v>9</v>
      </c>
      <c r="E8" s="84">
        <v>1994</v>
      </c>
      <c r="F8" s="149">
        <v>2.5</v>
      </c>
      <c r="G8" s="28">
        <f t="shared" si="0"/>
        <v>4985</v>
      </c>
    </row>
    <row r="9" spans="1:9" s="333" customFormat="1" ht="33" customHeight="1" x14ac:dyDescent="0.25">
      <c r="A9" s="43" t="s">
        <v>45</v>
      </c>
      <c r="B9" s="91" t="s">
        <v>22</v>
      </c>
      <c r="C9" s="103" t="s">
        <v>275</v>
      </c>
      <c r="D9" s="48" t="s">
        <v>9</v>
      </c>
      <c r="E9" s="84">
        <v>2065</v>
      </c>
      <c r="F9" s="149">
        <v>5.51</v>
      </c>
      <c r="G9" s="28">
        <f t="shared" si="0"/>
        <v>11378.15</v>
      </c>
    </row>
    <row r="10" spans="1:9" s="333" customFormat="1" ht="33" customHeight="1" x14ac:dyDescent="0.25">
      <c r="A10" s="43" t="s">
        <v>45</v>
      </c>
      <c r="B10" s="91" t="s">
        <v>23</v>
      </c>
      <c r="C10" s="103" t="s">
        <v>1374</v>
      </c>
      <c r="D10" s="48" t="s">
        <v>9</v>
      </c>
      <c r="E10" s="84">
        <v>2621</v>
      </c>
      <c r="F10" s="149">
        <v>0.94</v>
      </c>
      <c r="G10" s="28">
        <f t="shared" si="0"/>
        <v>2463.7399999999998</v>
      </c>
    </row>
    <row r="11" spans="1:9" s="333" customFormat="1" ht="45" x14ac:dyDescent="0.25">
      <c r="A11" s="43" t="s">
        <v>45</v>
      </c>
      <c r="B11" s="91" t="s">
        <v>24</v>
      </c>
      <c r="C11" s="103" t="s">
        <v>276</v>
      </c>
      <c r="D11" s="48" t="s">
        <v>9</v>
      </c>
      <c r="E11" s="84">
        <v>2621</v>
      </c>
      <c r="F11" s="149">
        <v>4.4000000000000004</v>
      </c>
      <c r="G11" s="28">
        <f t="shared" si="0"/>
        <v>11532.4</v>
      </c>
    </row>
    <row r="12" spans="1:9" s="333" customFormat="1" ht="45" x14ac:dyDescent="0.25">
      <c r="A12" s="43" t="s">
        <v>45</v>
      </c>
      <c r="B12" s="91" t="s">
        <v>25</v>
      </c>
      <c r="C12" s="103" t="s">
        <v>273</v>
      </c>
      <c r="D12" s="48" t="s">
        <v>9</v>
      </c>
      <c r="E12" s="84">
        <v>37553</v>
      </c>
      <c r="F12" s="149">
        <v>15.46</v>
      </c>
      <c r="G12" s="28">
        <f t="shared" si="0"/>
        <v>580569.38</v>
      </c>
    </row>
    <row r="13" spans="1:9" s="333" customFormat="1" ht="32.25" customHeight="1" x14ac:dyDescent="0.25">
      <c r="A13" s="43" t="s">
        <v>45</v>
      </c>
      <c r="B13" s="91" t="s">
        <v>26</v>
      </c>
      <c r="C13" s="103" t="s">
        <v>264</v>
      </c>
      <c r="D13" s="48" t="s">
        <v>9</v>
      </c>
      <c r="E13" s="84">
        <v>449</v>
      </c>
      <c r="F13" s="149">
        <v>13.16</v>
      </c>
      <c r="G13" s="28">
        <f t="shared" si="0"/>
        <v>5908.84</v>
      </c>
    </row>
    <row r="14" spans="1:9" s="333" customFormat="1" ht="32.25" customHeight="1" x14ac:dyDescent="0.25">
      <c r="A14" s="43" t="s">
        <v>45</v>
      </c>
      <c r="B14" s="91" t="s">
        <v>27</v>
      </c>
      <c r="C14" s="103" t="s">
        <v>265</v>
      </c>
      <c r="D14" s="48" t="s">
        <v>8</v>
      </c>
      <c r="E14" s="84">
        <v>8923</v>
      </c>
      <c r="F14" s="149">
        <v>0.1</v>
      </c>
      <c r="G14" s="28">
        <f t="shared" si="0"/>
        <v>892.3</v>
      </c>
    </row>
    <row r="15" spans="1:9" s="333" customFormat="1" ht="32.25" customHeight="1" x14ac:dyDescent="0.25">
      <c r="A15" s="43" t="s">
        <v>45</v>
      </c>
      <c r="B15" s="91" t="s">
        <v>68</v>
      </c>
      <c r="C15" s="103" t="s">
        <v>1486</v>
      </c>
      <c r="D15" s="48" t="s">
        <v>9</v>
      </c>
      <c r="E15" s="84">
        <v>2677</v>
      </c>
      <c r="F15" s="149">
        <v>1.28</v>
      </c>
      <c r="G15" s="28">
        <f t="shared" si="0"/>
        <v>3426.56</v>
      </c>
    </row>
    <row r="16" spans="1:9" s="333" customFormat="1" ht="32.25" customHeight="1" x14ac:dyDescent="0.25">
      <c r="A16" s="43" t="s">
        <v>45</v>
      </c>
      <c r="B16" s="91" t="s">
        <v>69</v>
      </c>
      <c r="C16" s="103" t="s">
        <v>267</v>
      </c>
      <c r="D16" s="48" t="s">
        <v>8</v>
      </c>
      <c r="E16" s="84">
        <v>11220</v>
      </c>
      <c r="F16" s="149">
        <v>0.2</v>
      </c>
      <c r="G16" s="28">
        <f t="shared" si="0"/>
        <v>2244</v>
      </c>
    </row>
    <row r="17" spans="1:9" s="333" customFormat="1" ht="32.25" customHeight="1" x14ac:dyDescent="0.25">
      <c r="A17" s="43" t="s">
        <v>45</v>
      </c>
      <c r="B17" s="91" t="s">
        <v>70</v>
      </c>
      <c r="C17" s="103" t="s">
        <v>477</v>
      </c>
      <c r="D17" s="48" t="s">
        <v>8</v>
      </c>
      <c r="E17" s="84">
        <v>2571</v>
      </c>
      <c r="F17" s="149">
        <v>0.24</v>
      </c>
      <c r="G17" s="28">
        <f t="shared" si="0"/>
        <v>617.04</v>
      </c>
    </row>
    <row r="18" spans="1:9" s="333" customFormat="1" ht="32.25" customHeight="1" x14ac:dyDescent="0.25">
      <c r="A18" s="43" t="s">
        <v>45</v>
      </c>
      <c r="B18" s="91" t="s">
        <v>127</v>
      </c>
      <c r="C18" s="103" t="s">
        <v>278</v>
      </c>
      <c r="D18" s="48" t="s">
        <v>8</v>
      </c>
      <c r="E18" s="84">
        <v>1602</v>
      </c>
      <c r="F18" s="149">
        <v>0.1</v>
      </c>
      <c r="G18" s="28">
        <f t="shared" si="0"/>
        <v>160.19999999999999</v>
      </c>
    </row>
    <row r="19" spans="1:9" s="333" customFormat="1" ht="32.25" customHeight="1" x14ac:dyDescent="0.25">
      <c r="A19" s="43" t="s">
        <v>45</v>
      </c>
      <c r="B19" s="91" t="s">
        <v>165</v>
      </c>
      <c r="C19" s="103" t="s">
        <v>268</v>
      </c>
      <c r="D19" s="48" t="s">
        <v>8</v>
      </c>
      <c r="E19" s="84">
        <v>799</v>
      </c>
      <c r="F19" s="149">
        <v>0.21</v>
      </c>
      <c r="G19" s="28">
        <f t="shared" si="0"/>
        <v>167.79</v>
      </c>
    </row>
    <row r="20" spans="1:9" s="333" customFormat="1" ht="32.25" customHeight="1" x14ac:dyDescent="0.25">
      <c r="A20" s="43" t="s">
        <v>45</v>
      </c>
      <c r="B20" s="91" t="s">
        <v>166</v>
      </c>
      <c r="C20" s="103" t="s">
        <v>269</v>
      </c>
      <c r="D20" s="48" t="s">
        <v>8</v>
      </c>
      <c r="E20" s="84">
        <v>1619</v>
      </c>
      <c r="F20" s="149">
        <v>0.24</v>
      </c>
      <c r="G20" s="28">
        <f t="shared" si="0"/>
        <v>388.56</v>
      </c>
    </row>
    <row r="21" spans="1:9" s="333" customFormat="1" ht="45" x14ac:dyDescent="0.25">
      <c r="A21" s="43" t="s">
        <v>45</v>
      </c>
      <c r="B21" s="91" t="s">
        <v>167</v>
      </c>
      <c r="C21" s="103" t="s">
        <v>1487</v>
      </c>
      <c r="D21" s="48" t="s">
        <v>9</v>
      </c>
      <c r="E21" s="84">
        <v>1749</v>
      </c>
      <c r="F21" s="149">
        <v>4.4000000000000004</v>
      </c>
      <c r="G21" s="28">
        <f t="shared" si="0"/>
        <v>7695.6</v>
      </c>
    </row>
    <row r="22" spans="1:9" s="333" customFormat="1" ht="33" customHeight="1" x14ac:dyDescent="0.25">
      <c r="A22" s="43" t="s">
        <v>45</v>
      </c>
      <c r="B22" s="91" t="s">
        <v>168</v>
      </c>
      <c r="C22" s="103" t="s">
        <v>340</v>
      </c>
      <c r="D22" s="48" t="s">
        <v>8</v>
      </c>
      <c r="E22" s="84">
        <v>15867</v>
      </c>
      <c r="F22" s="149">
        <v>1.49</v>
      </c>
      <c r="G22" s="28">
        <f t="shared" si="0"/>
        <v>23641.83</v>
      </c>
    </row>
    <row r="23" spans="1:9" s="333" customFormat="1" ht="33" customHeight="1" x14ac:dyDescent="0.25">
      <c r="A23" s="43" t="s">
        <v>45</v>
      </c>
      <c r="B23" s="91" t="s">
        <v>169</v>
      </c>
      <c r="C23" s="103" t="s">
        <v>709</v>
      </c>
      <c r="D23" s="48" t="s">
        <v>8</v>
      </c>
      <c r="E23" s="84">
        <v>1619</v>
      </c>
      <c r="F23" s="149">
        <v>1.44</v>
      </c>
      <c r="G23" s="28">
        <f t="shared" si="0"/>
        <v>2331.36</v>
      </c>
    </row>
    <row r="24" spans="1:9" s="333" customFormat="1" x14ac:dyDescent="0.25">
      <c r="A24" s="43" t="s">
        <v>45</v>
      </c>
      <c r="B24" s="91" t="s">
        <v>170</v>
      </c>
      <c r="C24" s="103" t="s">
        <v>271</v>
      </c>
      <c r="D24" s="48" t="s">
        <v>8</v>
      </c>
      <c r="E24" s="84">
        <v>181</v>
      </c>
      <c r="F24" s="149">
        <v>7.91</v>
      </c>
      <c r="G24" s="28">
        <f t="shared" si="0"/>
        <v>1431.71</v>
      </c>
    </row>
    <row r="25" spans="1:9" s="333" customFormat="1" ht="33" customHeight="1" thickBot="1" x14ac:dyDescent="0.3">
      <c r="A25" s="43" t="s">
        <v>45</v>
      </c>
      <c r="B25" s="91" t="s">
        <v>171</v>
      </c>
      <c r="C25" s="103" t="s">
        <v>272</v>
      </c>
      <c r="D25" s="48" t="s">
        <v>8</v>
      </c>
      <c r="E25" s="84">
        <v>144</v>
      </c>
      <c r="F25" s="149">
        <v>7.81</v>
      </c>
      <c r="G25" s="28">
        <f t="shared" si="0"/>
        <v>1124.6400000000001</v>
      </c>
    </row>
    <row r="26" spans="1:9" s="333" customFormat="1" ht="33" customHeight="1" thickBot="1" x14ac:dyDescent="0.3">
      <c r="A26" s="56" t="s">
        <v>45</v>
      </c>
      <c r="B26" s="219" t="s">
        <v>172</v>
      </c>
      <c r="C26" s="104" t="s">
        <v>362</v>
      </c>
      <c r="D26" s="51" t="s">
        <v>8</v>
      </c>
      <c r="E26" s="85">
        <v>9928</v>
      </c>
      <c r="F26" s="150">
        <v>4.49</v>
      </c>
      <c r="G26" s="53">
        <f t="shared" si="0"/>
        <v>44576.72</v>
      </c>
      <c r="H26" s="331" t="s">
        <v>40</v>
      </c>
      <c r="I26" s="332">
        <f>ROUND(SUM(G6:G26),2)</f>
        <v>709799.98</v>
      </c>
    </row>
    <row r="27" spans="1:9" s="333" customFormat="1" ht="30" x14ac:dyDescent="0.25">
      <c r="A27" s="67" t="s">
        <v>1503</v>
      </c>
      <c r="B27" s="64" t="s">
        <v>34</v>
      </c>
      <c r="C27" s="213" t="s">
        <v>387</v>
      </c>
      <c r="D27" s="64" t="s">
        <v>10</v>
      </c>
      <c r="E27" s="65">
        <v>23.5</v>
      </c>
      <c r="F27" s="76">
        <v>261.45</v>
      </c>
      <c r="G27" s="59">
        <f t="shared" si="0"/>
        <v>6144.08</v>
      </c>
      <c r="H27" s="341"/>
      <c r="I27" s="342"/>
    </row>
    <row r="28" spans="1:9" s="333" customFormat="1" ht="45" x14ac:dyDescent="0.25">
      <c r="A28" s="43" t="s">
        <v>1503</v>
      </c>
      <c r="B28" s="22" t="s">
        <v>35</v>
      </c>
      <c r="C28" s="2" t="s">
        <v>353</v>
      </c>
      <c r="D28" s="22" t="s">
        <v>9</v>
      </c>
      <c r="E28" s="65">
        <v>375.2</v>
      </c>
      <c r="F28" s="76">
        <v>2.35</v>
      </c>
      <c r="G28" s="28">
        <f t="shared" si="0"/>
        <v>881.72</v>
      </c>
      <c r="H28" s="341"/>
      <c r="I28" s="342"/>
    </row>
    <row r="29" spans="1:9" s="333" customFormat="1" ht="33" customHeight="1" x14ac:dyDescent="0.25">
      <c r="A29" s="43" t="s">
        <v>1503</v>
      </c>
      <c r="B29" s="22" t="s">
        <v>36</v>
      </c>
      <c r="C29" s="2" t="s">
        <v>289</v>
      </c>
      <c r="D29" s="22" t="s">
        <v>8</v>
      </c>
      <c r="E29" s="65">
        <v>36.700000000000003</v>
      </c>
      <c r="F29" s="76">
        <v>0.54</v>
      </c>
      <c r="G29" s="28">
        <f t="shared" si="0"/>
        <v>19.82</v>
      </c>
      <c r="H29" s="341"/>
      <c r="I29" s="342"/>
    </row>
    <row r="30" spans="1:9" s="333" customFormat="1" ht="33" customHeight="1" x14ac:dyDescent="0.25">
      <c r="A30" s="43" t="s">
        <v>1503</v>
      </c>
      <c r="B30" s="22" t="s">
        <v>37</v>
      </c>
      <c r="C30" s="2" t="s">
        <v>290</v>
      </c>
      <c r="D30" s="22" t="s">
        <v>9</v>
      </c>
      <c r="E30" s="65">
        <v>16.399999999999999</v>
      </c>
      <c r="F30" s="76">
        <v>34.880000000000003</v>
      </c>
      <c r="G30" s="28">
        <f t="shared" si="0"/>
        <v>572.03</v>
      </c>
      <c r="H30" s="341"/>
      <c r="I30" s="342"/>
    </row>
    <row r="31" spans="1:9" s="333" customFormat="1" ht="33" customHeight="1" x14ac:dyDescent="0.25">
      <c r="A31" s="43" t="s">
        <v>1503</v>
      </c>
      <c r="B31" s="22" t="s">
        <v>82</v>
      </c>
      <c r="C31" s="2" t="s">
        <v>291</v>
      </c>
      <c r="D31" s="22" t="s">
        <v>8</v>
      </c>
      <c r="E31" s="65">
        <v>226.6</v>
      </c>
      <c r="F31" s="76">
        <v>1.26</v>
      </c>
      <c r="G31" s="28">
        <f t="shared" si="0"/>
        <v>285.52</v>
      </c>
      <c r="H31" s="341"/>
      <c r="I31" s="342"/>
    </row>
    <row r="32" spans="1:9" s="333" customFormat="1" ht="33" customHeight="1" x14ac:dyDescent="0.25">
      <c r="A32" s="43" t="s">
        <v>1503</v>
      </c>
      <c r="B32" s="22" t="s">
        <v>105</v>
      </c>
      <c r="C32" s="2" t="s">
        <v>277</v>
      </c>
      <c r="D32" s="22" t="s">
        <v>8</v>
      </c>
      <c r="E32" s="65">
        <v>14.8</v>
      </c>
      <c r="F32" s="76">
        <v>8.6199999999999992</v>
      </c>
      <c r="G32" s="28">
        <f t="shared" si="0"/>
        <v>127.58</v>
      </c>
      <c r="H32" s="341"/>
      <c r="I32" s="342"/>
    </row>
    <row r="33" spans="1:9" s="333" customFormat="1" ht="33" customHeight="1" x14ac:dyDescent="0.25">
      <c r="A33" s="43" t="s">
        <v>1503</v>
      </c>
      <c r="B33" s="22" t="s">
        <v>106</v>
      </c>
      <c r="C33" s="2" t="s">
        <v>1701</v>
      </c>
      <c r="D33" s="22" t="s">
        <v>8</v>
      </c>
      <c r="E33" s="65">
        <v>86</v>
      </c>
      <c r="F33" s="76">
        <v>87.46</v>
      </c>
      <c r="G33" s="28">
        <f t="shared" si="0"/>
        <v>7521.56</v>
      </c>
      <c r="H33" s="341"/>
      <c r="I33" s="342"/>
    </row>
    <row r="34" spans="1:9" s="333" customFormat="1" ht="33" customHeight="1" x14ac:dyDescent="0.25">
      <c r="A34" s="43" t="s">
        <v>1503</v>
      </c>
      <c r="B34" s="22" t="s">
        <v>107</v>
      </c>
      <c r="C34" s="2" t="s">
        <v>293</v>
      </c>
      <c r="D34" s="22" t="s">
        <v>9</v>
      </c>
      <c r="E34" s="65">
        <v>1.7</v>
      </c>
      <c r="F34" s="76">
        <v>113.64</v>
      </c>
      <c r="G34" s="28">
        <f t="shared" si="0"/>
        <v>193.19</v>
      </c>
      <c r="H34" s="341"/>
      <c r="I34" s="342"/>
    </row>
    <row r="35" spans="1:9" s="333" customFormat="1" ht="33" customHeight="1" x14ac:dyDescent="0.25">
      <c r="A35" s="43" t="s">
        <v>1503</v>
      </c>
      <c r="B35" s="22" t="s">
        <v>108</v>
      </c>
      <c r="C35" s="2" t="s">
        <v>1702</v>
      </c>
      <c r="D35" s="22" t="s">
        <v>8</v>
      </c>
      <c r="E35" s="65">
        <v>2.8</v>
      </c>
      <c r="F35" s="76">
        <v>12.03</v>
      </c>
      <c r="G35" s="28">
        <f t="shared" si="0"/>
        <v>33.68</v>
      </c>
      <c r="H35" s="341"/>
      <c r="I35" s="342"/>
    </row>
    <row r="36" spans="1:9" s="333" customFormat="1" ht="33" customHeight="1" x14ac:dyDescent="0.25">
      <c r="A36" s="43" t="s">
        <v>1503</v>
      </c>
      <c r="B36" s="22" t="s">
        <v>109</v>
      </c>
      <c r="C36" s="2" t="s">
        <v>294</v>
      </c>
      <c r="D36" s="22" t="s">
        <v>18</v>
      </c>
      <c r="E36" s="65">
        <v>3</v>
      </c>
      <c r="F36" s="76">
        <v>448.41</v>
      </c>
      <c r="G36" s="28">
        <f t="shared" si="0"/>
        <v>1345.23</v>
      </c>
      <c r="H36" s="341"/>
      <c r="I36" s="342"/>
    </row>
    <row r="37" spans="1:9" s="333" customFormat="1" ht="33" customHeight="1" x14ac:dyDescent="0.25">
      <c r="A37" s="43" t="s">
        <v>1503</v>
      </c>
      <c r="B37" s="22" t="s">
        <v>110</v>
      </c>
      <c r="C37" s="2" t="s">
        <v>295</v>
      </c>
      <c r="D37" s="22" t="s">
        <v>8</v>
      </c>
      <c r="E37" s="65">
        <v>6.4</v>
      </c>
      <c r="F37" s="76">
        <v>1.26</v>
      </c>
      <c r="G37" s="28">
        <f t="shared" si="0"/>
        <v>8.06</v>
      </c>
      <c r="H37" s="341"/>
      <c r="I37" s="342"/>
    </row>
    <row r="38" spans="1:9" s="333" customFormat="1" ht="33" customHeight="1" x14ac:dyDescent="0.25">
      <c r="A38" s="43" t="s">
        <v>1503</v>
      </c>
      <c r="B38" s="22" t="s">
        <v>111</v>
      </c>
      <c r="C38" s="2" t="s">
        <v>296</v>
      </c>
      <c r="D38" s="22" t="s">
        <v>9</v>
      </c>
      <c r="E38" s="65">
        <v>57.3</v>
      </c>
      <c r="F38" s="76">
        <v>25.42</v>
      </c>
      <c r="G38" s="28">
        <f t="shared" si="0"/>
        <v>1456.57</v>
      </c>
      <c r="H38" s="341"/>
      <c r="I38" s="342"/>
    </row>
    <row r="39" spans="1:9" s="333" customFormat="1" ht="45.75" thickBot="1" x14ac:dyDescent="0.3">
      <c r="A39" s="167" t="s">
        <v>1503</v>
      </c>
      <c r="B39" s="22" t="s">
        <v>112</v>
      </c>
      <c r="C39" s="47" t="s">
        <v>352</v>
      </c>
      <c r="D39" s="48" t="s">
        <v>9</v>
      </c>
      <c r="E39" s="80">
        <v>301.60000000000002</v>
      </c>
      <c r="F39" s="141">
        <v>16.87</v>
      </c>
      <c r="G39" s="28">
        <f t="shared" si="0"/>
        <v>5087.99</v>
      </c>
      <c r="H39" s="341"/>
      <c r="I39" s="342"/>
    </row>
    <row r="40" spans="1:9" s="333" customFormat="1" ht="30.75" thickBot="1" x14ac:dyDescent="0.3">
      <c r="A40" s="56" t="s">
        <v>1503</v>
      </c>
      <c r="B40" s="51" t="s">
        <v>113</v>
      </c>
      <c r="C40" s="50" t="s">
        <v>297</v>
      </c>
      <c r="D40" s="51" t="s">
        <v>9</v>
      </c>
      <c r="E40" s="52">
        <v>5</v>
      </c>
      <c r="F40" s="139">
        <v>14.34</v>
      </c>
      <c r="G40" s="53">
        <f t="shared" si="0"/>
        <v>71.7</v>
      </c>
      <c r="H40" s="331" t="s">
        <v>41</v>
      </c>
      <c r="I40" s="332">
        <f>ROUND(SUM(G27:G40),2)</f>
        <v>23748.73</v>
      </c>
    </row>
    <row r="41" spans="1:9" s="333" customFormat="1" ht="33" customHeight="1" x14ac:dyDescent="0.25">
      <c r="A41" s="101" t="s">
        <v>388</v>
      </c>
      <c r="B41" s="123" t="s">
        <v>71</v>
      </c>
      <c r="C41" s="63" t="s">
        <v>1758</v>
      </c>
      <c r="D41" s="64" t="s">
        <v>8</v>
      </c>
      <c r="E41" s="83">
        <v>8923</v>
      </c>
      <c r="F41" s="76">
        <v>0</v>
      </c>
      <c r="G41" s="59">
        <f t="shared" si="0"/>
        <v>0</v>
      </c>
      <c r="H41" s="444" t="s">
        <v>318</v>
      </c>
    </row>
    <row r="42" spans="1:9" s="333" customFormat="1" ht="33" customHeight="1" x14ac:dyDescent="0.25">
      <c r="A42" s="67" t="s">
        <v>388</v>
      </c>
      <c r="B42" s="41" t="s">
        <v>72</v>
      </c>
      <c r="C42" s="2" t="s">
        <v>1759</v>
      </c>
      <c r="D42" s="22" t="s">
        <v>9</v>
      </c>
      <c r="E42" s="84">
        <v>2639</v>
      </c>
      <c r="F42" s="77">
        <v>0</v>
      </c>
      <c r="G42" s="28">
        <f t="shared" si="0"/>
        <v>0</v>
      </c>
      <c r="H42" s="445"/>
    </row>
    <row r="43" spans="1:9" s="333" customFormat="1" ht="33" customHeight="1" x14ac:dyDescent="0.25">
      <c r="A43" s="67" t="s">
        <v>388</v>
      </c>
      <c r="B43" s="41" t="s">
        <v>73</v>
      </c>
      <c r="C43" s="2" t="s">
        <v>1552</v>
      </c>
      <c r="D43" s="22" t="s">
        <v>8</v>
      </c>
      <c r="E43" s="84">
        <v>5680</v>
      </c>
      <c r="F43" s="77">
        <v>0</v>
      </c>
      <c r="G43" s="28">
        <f t="shared" si="0"/>
        <v>0</v>
      </c>
      <c r="H43" s="445"/>
    </row>
    <row r="44" spans="1:9" s="333" customFormat="1" ht="33" customHeight="1" x14ac:dyDescent="0.25">
      <c r="A44" s="67" t="s">
        <v>388</v>
      </c>
      <c r="B44" s="41" t="s">
        <v>74</v>
      </c>
      <c r="C44" s="2" t="s">
        <v>1506</v>
      </c>
      <c r="D44" s="22" t="s">
        <v>9</v>
      </c>
      <c r="E44" s="84">
        <v>231</v>
      </c>
      <c r="F44" s="77">
        <v>0</v>
      </c>
      <c r="G44" s="28">
        <f t="shared" si="0"/>
        <v>0</v>
      </c>
      <c r="H44" s="445"/>
    </row>
    <row r="45" spans="1:9" s="333" customFormat="1" ht="33" customHeight="1" x14ac:dyDescent="0.25">
      <c r="A45" s="67" t="s">
        <v>388</v>
      </c>
      <c r="B45" s="41" t="s">
        <v>75</v>
      </c>
      <c r="C45" s="2" t="s">
        <v>1635</v>
      </c>
      <c r="D45" s="22" t="s">
        <v>8</v>
      </c>
      <c r="E45" s="84">
        <v>5661</v>
      </c>
      <c r="F45" s="77">
        <v>0</v>
      </c>
      <c r="G45" s="28">
        <f t="shared" si="0"/>
        <v>0</v>
      </c>
      <c r="H45" s="445"/>
    </row>
    <row r="46" spans="1:9" s="333" customFormat="1" ht="33" customHeight="1" x14ac:dyDescent="0.25">
      <c r="A46" s="67" t="s">
        <v>388</v>
      </c>
      <c r="B46" s="41" t="s">
        <v>76</v>
      </c>
      <c r="C46" s="2" t="s">
        <v>1669</v>
      </c>
      <c r="D46" s="22" t="s">
        <v>10</v>
      </c>
      <c r="E46" s="84">
        <v>879</v>
      </c>
      <c r="F46" s="77">
        <v>0</v>
      </c>
      <c r="G46" s="28">
        <f t="shared" si="0"/>
        <v>0</v>
      </c>
      <c r="H46" s="445"/>
    </row>
    <row r="47" spans="1:9" s="333" customFormat="1" ht="33" customHeight="1" x14ac:dyDescent="0.25">
      <c r="A47" s="67" t="s">
        <v>388</v>
      </c>
      <c r="B47" s="108" t="s">
        <v>77</v>
      </c>
      <c r="C47" s="2" t="s">
        <v>1509</v>
      </c>
      <c r="D47" s="22" t="s">
        <v>8</v>
      </c>
      <c r="E47" s="84">
        <v>5627</v>
      </c>
      <c r="F47" s="77">
        <v>0</v>
      </c>
      <c r="G47" s="28">
        <f t="shared" si="0"/>
        <v>0</v>
      </c>
      <c r="H47" s="445"/>
    </row>
    <row r="48" spans="1:9" s="333" customFormat="1" ht="33" customHeight="1" x14ac:dyDescent="0.25">
      <c r="A48" s="67" t="s">
        <v>388</v>
      </c>
      <c r="B48" s="108" t="s">
        <v>122</v>
      </c>
      <c r="C48" s="2" t="s">
        <v>1670</v>
      </c>
      <c r="D48" s="22" t="s">
        <v>8</v>
      </c>
      <c r="E48" s="84">
        <v>5611</v>
      </c>
      <c r="F48" s="77">
        <v>0</v>
      </c>
      <c r="G48" s="28">
        <f t="shared" si="0"/>
        <v>0</v>
      </c>
      <c r="H48" s="445"/>
    </row>
    <row r="49" spans="1:9" s="333" customFormat="1" ht="33" customHeight="1" x14ac:dyDescent="0.25">
      <c r="A49" s="67" t="s">
        <v>388</v>
      </c>
      <c r="B49" s="108" t="s">
        <v>123</v>
      </c>
      <c r="C49" s="2" t="s">
        <v>1671</v>
      </c>
      <c r="D49" s="22" t="s">
        <v>10</v>
      </c>
      <c r="E49" s="84">
        <v>879</v>
      </c>
      <c r="F49" s="77">
        <v>0</v>
      </c>
      <c r="G49" s="28">
        <f t="shared" si="0"/>
        <v>0</v>
      </c>
      <c r="H49" s="445"/>
    </row>
    <row r="50" spans="1:9" s="333" customFormat="1" ht="33" customHeight="1" x14ac:dyDescent="0.25">
      <c r="A50" s="67" t="s">
        <v>388</v>
      </c>
      <c r="B50" s="108" t="s">
        <v>124</v>
      </c>
      <c r="C50" s="2" t="s">
        <v>304</v>
      </c>
      <c r="D50" s="22" t="s">
        <v>8</v>
      </c>
      <c r="E50" s="84">
        <v>5585</v>
      </c>
      <c r="F50" s="77">
        <v>0</v>
      </c>
      <c r="G50" s="28">
        <f t="shared" si="0"/>
        <v>0</v>
      </c>
      <c r="H50" s="445"/>
    </row>
    <row r="51" spans="1:9" s="333" customFormat="1" ht="33" customHeight="1" thickBot="1" x14ac:dyDescent="0.3">
      <c r="A51" s="56" t="s">
        <v>388</v>
      </c>
      <c r="B51" s="74" t="s">
        <v>125</v>
      </c>
      <c r="C51" s="50" t="s">
        <v>1639</v>
      </c>
      <c r="D51" s="51" t="s">
        <v>8</v>
      </c>
      <c r="E51" s="85">
        <v>2164</v>
      </c>
      <c r="F51" s="139">
        <v>0</v>
      </c>
      <c r="G51" s="53">
        <f t="shared" si="0"/>
        <v>0</v>
      </c>
      <c r="H51" s="445"/>
    </row>
    <row r="52" spans="1:9" s="333" customFormat="1" ht="33" customHeight="1" x14ac:dyDescent="0.25">
      <c r="A52" s="101" t="s">
        <v>1504</v>
      </c>
      <c r="B52" s="123" t="s">
        <v>71</v>
      </c>
      <c r="C52" s="63" t="s">
        <v>1758</v>
      </c>
      <c r="D52" s="64" t="s">
        <v>8</v>
      </c>
      <c r="E52" s="83">
        <v>8923</v>
      </c>
      <c r="F52" s="135">
        <v>4.3899999999999997</v>
      </c>
      <c r="G52" s="59">
        <f t="shared" si="0"/>
        <v>39171.97</v>
      </c>
      <c r="H52" s="445"/>
    </row>
    <row r="53" spans="1:9" s="333" customFormat="1" ht="33" customHeight="1" x14ac:dyDescent="0.25">
      <c r="A53" s="67" t="s">
        <v>1504</v>
      </c>
      <c r="B53" s="41" t="s">
        <v>72</v>
      </c>
      <c r="C53" s="2" t="s">
        <v>1645</v>
      </c>
      <c r="D53" s="22" t="s">
        <v>9</v>
      </c>
      <c r="E53" s="84">
        <v>3034</v>
      </c>
      <c r="F53" s="133">
        <v>24.85</v>
      </c>
      <c r="G53" s="28">
        <f t="shared" si="0"/>
        <v>75394.899999999994</v>
      </c>
      <c r="H53" s="445"/>
    </row>
    <row r="54" spans="1:9" s="333" customFormat="1" ht="33" customHeight="1" x14ac:dyDescent="0.25">
      <c r="A54" s="67" t="s">
        <v>1504</v>
      </c>
      <c r="B54" s="41" t="s">
        <v>73</v>
      </c>
      <c r="C54" s="2" t="s">
        <v>1556</v>
      </c>
      <c r="D54" s="22" t="s">
        <v>8</v>
      </c>
      <c r="E54" s="84">
        <v>5680</v>
      </c>
      <c r="F54" s="133">
        <v>15.26</v>
      </c>
      <c r="G54" s="28">
        <f t="shared" si="0"/>
        <v>86676.800000000003</v>
      </c>
      <c r="H54" s="445"/>
    </row>
    <row r="55" spans="1:9" s="333" customFormat="1" ht="33" customHeight="1" x14ac:dyDescent="0.25">
      <c r="A55" s="67" t="s">
        <v>1504</v>
      </c>
      <c r="B55" s="41" t="s">
        <v>74</v>
      </c>
      <c r="C55" s="2" t="s">
        <v>1506</v>
      </c>
      <c r="D55" s="22" t="s">
        <v>9</v>
      </c>
      <c r="E55" s="84">
        <v>184</v>
      </c>
      <c r="F55" s="133">
        <v>74.47</v>
      </c>
      <c r="G55" s="28">
        <f t="shared" si="0"/>
        <v>13702.48</v>
      </c>
      <c r="H55" s="445"/>
    </row>
    <row r="56" spans="1:9" s="333" customFormat="1" ht="33" customHeight="1" x14ac:dyDescent="0.25">
      <c r="A56" s="67" t="s">
        <v>1504</v>
      </c>
      <c r="B56" s="41" t="s">
        <v>75</v>
      </c>
      <c r="C56" s="2" t="s">
        <v>1635</v>
      </c>
      <c r="D56" s="22" t="s">
        <v>8</v>
      </c>
      <c r="E56" s="84">
        <v>5661</v>
      </c>
      <c r="F56" s="133">
        <v>14.62</v>
      </c>
      <c r="G56" s="28">
        <f t="shared" si="0"/>
        <v>82763.820000000007</v>
      </c>
      <c r="H56" s="445"/>
    </row>
    <row r="57" spans="1:9" s="333" customFormat="1" ht="33" customHeight="1" x14ac:dyDescent="0.25">
      <c r="A57" s="67" t="s">
        <v>1504</v>
      </c>
      <c r="B57" s="41" t="s">
        <v>76</v>
      </c>
      <c r="C57" s="2" t="s">
        <v>313</v>
      </c>
      <c r="D57" s="22" t="s">
        <v>10</v>
      </c>
      <c r="E57" s="84">
        <v>879</v>
      </c>
      <c r="F57" s="133">
        <v>0.95</v>
      </c>
      <c r="G57" s="28">
        <f t="shared" si="0"/>
        <v>835.05</v>
      </c>
      <c r="H57" s="445"/>
    </row>
    <row r="58" spans="1:9" s="333" customFormat="1" ht="33" customHeight="1" x14ac:dyDescent="0.25">
      <c r="A58" s="67" t="s">
        <v>1504</v>
      </c>
      <c r="B58" s="108" t="s">
        <v>77</v>
      </c>
      <c r="C58" s="2" t="s">
        <v>1509</v>
      </c>
      <c r="D58" s="22" t="s">
        <v>8</v>
      </c>
      <c r="E58" s="84">
        <v>5627</v>
      </c>
      <c r="F58" s="133">
        <v>0.38</v>
      </c>
      <c r="G58" s="28">
        <f t="shared" si="0"/>
        <v>2138.2600000000002</v>
      </c>
      <c r="H58" s="445"/>
    </row>
    <row r="59" spans="1:9" s="333" customFormat="1" ht="33" customHeight="1" x14ac:dyDescent="0.25">
      <c r="A59" s="67" t="s">
        <v>1504</v>
      </c>
      <c r="B59" s="108" t="s">
        <v>122</v>
      </c>
      <c r="C59" s="2" t="s">
        <v>1638</v>
      </c>
      <c r="D59" s="22" t="s">
        <v>8</v>
      </c>
      <c r="E59" s="84">
        <v>5611</v>
      </c>
      <c r="F59" s="133">
        <v>9.1</v>
      </c>
      <c r="G59" s="28">
        <f t="shared" si="0"/>
        <v>51060.1</v>
      </c>
      <c r="H59" s="445"/>
    </row>
    <row r="60" spans="1:9" s="333" customFormat="1" ht="33" customHeight="1" x14ac:dyDescent="0.25">
      <c r="A60" s="67" t="s">
        <v>1504</v>
      </c>
      <c r="B60" s="108" t="s">
        <v>123</v>
      </c>
      <c r="C60" s="2" t="s">
        <v>1511</v>
      </c>
      <c r="D60" s="22" t="s">
        <v>10</v>
      </c>
      <c r="E60" s="84">
        <v>879</v>
      </c>
      <c r="F60" s="133">
        <v>0.42</v>
      </c>
      <c r="G60" s="28">
        <f t="shared" si="0"/>
        <v>369.18</v>
      </c>
      <c r="H60" s="445"/>
    </row>
    <row r="61" spans="1:9" s="333" customFormat="1" ht="33" customHeight="1" x14ac:dyDescent="0.25">
      <c r="A61" s="67" t="s">
        <v>1504</v>
      </c>
      <c r="B61" s="108" t="s">
        <v>124</v>
      </c>
      <c r="C61" s="2" t="s">
        <v>304</v>
      </c>
      <c r="D61" s="22" t="s">
        <v>8</v>
      </c>
      <c r="E61" s="84">
        <v>5585</v>
      </c>
      <c r="F61" s="133">
        <v>0.22</v>
      </c>
      <c r="G61" s="28">
        <f t="shared" si="0"/>
        <v>1228.7</v>
      </c>
      <c r="H61" s="445"/>
    </row>
    <row r="62" spans="1:9" s="333" customFormat="1" ht="30.75" thickBot="1" x14ac:dyDescent="0.3">
      <c r="A62" s="167" t="s">
        <v>1504</v>
      </c>
      <c r="B62" s="168" t="s">
        <v>125</v>
      </c>
      <c r="C62" s="47" t="s">
        <v>1639</v>
      </c>
      <c r="D62" s="48" t="s">
        <v>8</v>
      </c>
      <c r="E62" s="107">
        <v>2164</v>
      </c>
      <c r="F62" s="227">
        <v>5.95</v>
      </c>
      <c r="G62" s="228">
        <f>ROUND((E62*F62),2)</f>
        <v>12875.8</v>
      </c>
      <c r="H62" s="449"/>
    </row>
    <row r="63" spans="1:9" s="333" customFormat="1" ht="45" x14ac:dyDescent="0.25">
      <c r="A63" s="42" t="s">
        <v>1607</v>
      </c>
      <c r="B63" s="188" t="s">
        <v>126</v>
      </c>
      <c r="C63" s="24" t="s">
        <v>1635</v>
      </c>
      <c r="D63" s="25" t="s">
        <v>8</v>
      </c>
      <c r="E63" s="182">
        <v>122</v>
      </c>
      <c r="F63" s="132">
        <v>14.96</v>
      </c>
      <c r="G63" s="235">
        <f t="shared" ref="G63:G65" si="1">ROUND((E63*F63),2)</f>
        <v>1825.12</v>
      </c>
      <c r="H63" s="344"/>
      <c r="I63" s="336"/>
    </row>
    <row r="64" spans="1:9" s="333" customFormat="1" ht="45.75" thickBot="1" x14ac:dyDescent="0.3">
      <c r="A64" s="43" t="s">
        <v>1607</v>
      </c>
      <c r="B64" s="108" t="s">
        <v>216</v>
      </c>
      <c r="C64" s="2" t="s">
        <v>1670</v>
      </c>
      <c r="D64" s="22" t="s">
        <v>8</v>
      </c>
      <c r="E64" s="84">
        <v>122</v>
      </c>
      <c r="F64" s="133">
        <v>9.26</v>
      </c>
      <c r="G64" s="228">
        <f t="shared" si="1"/>
        <v>1129.72</v>
      </c>
      <c r="H64" s="345"/>
      <c r="I64" s="336"/>
    </row>
    <row r="65" spans="1:9" s="333" customFormat="1" ht="45.75" thickBot="1" x14ac:dyDescent="0.3">
      <c r="A65" s="56" t="s">
        <v>1607</v>
      </c>
      <c r="B65" s="74" t="s">
        <v>217</v>
      </c>
      <c r="C65" s="50" t="s">
        <v>1639</v>
      </c>
      <c r="D65" s="51" t="s">
        <v>8</v>
      </c>
      <c r="E65" s="85">
        <v>42</v>
      </c>
      <c r="F65" s="87">
        <v>5.95</v>
      </c>
      <c r="G65" s="99">
        <f t="shared" si="1"/>
        <v>249.9</v>
      </c>
      <c r="H65" s="337" t="s">
        <v>78</v>
      </c>
      <c r="I65" s="339">
        <f>ROUND(SUM(G41:G65),2)</f>
        <v>369421.8</v>
      </c>
    </row>
    <row r="66" spans="1:9" ht="45" x14ac:dyDescent="0.25">
      <c r="A66" s="42" t="s">
        <v>1557</v>
      </c>
      <c r="B66" s="202" t="s">
        <v>28</v>
      </c>
      <c r="C66" s="24" t="s">
        <v>1516</v>
      </c>
      <c r="D66" s="25" t="s">
        <v>9</v>
      </c>
      <c r="E66" s="182">
        <v>20</v>
      </c>
      <c r="F66" s="136">
        <v>5.51</v>
      </c>
      <c r="G66" s="27">
        <f t="shared" si="0"/>
        <v>110.2</v>
      </c>
      <c r="H66" s="333"/>
      <c r="I66" s="333"/>
    </row>
    <row r="67" spans="1:9" ht="45" x14ac:dyDescent="0.25">
      <c r="A67" s="67" t="s">
        <v>1557</v>
      </c>
      <c r="B67" s="75" t="s">
        <v>29</v>
      </c>
      <c r="C67" s="63" t="s">
        <v>1576</v>
      </c>
      <c r="D67" s="64" t="s">
        <v>9</v>
      </c>
      <c r="E67" s="83">
        <v>144</v>
      </c>
      <c r="F67" s="76">
        <v>5.51</v>
      </c>
      <c r="G67" s="28">
        <f t="shared" si="0"/>
        <v>793.44</v>
      </c>
      <c r="H67" s="333"/>
      <c r="I67" s="333"/>
    </row>
    <row r="68" spans="1:9" x14ac:dyDescent="0.25">
      <c r="A68" s="67" t="s">
        <v>1557</v>
      </c>
      <c r="B68" s="75" t="s">
        <v>30</v>
      </c>
      <c r="C68" s="2" t="s">
        <v>346</v>
      </c>
      <c r="D68" s="64" t="s">
        <v>8</v>
      </c>
      <c r="E68" s="84">
        <v>859</v>
      </c>
      <c r="F68" s="77">
        <v>0.2</v>
      </c>
      <c r="G68" s="28">
        <f t="shared" si="0"/>
        <v>171.8</v>
      </c>
      <c r="H68" s="333"/>
      <c r="I68" s="333"/>
    </row>
    <row r="69" spans="1:9" ht="75" x14ac:dyDescent="0.25">
      <c r="A69" s="67" t="s">
        <v>1557</v>
      </c>
      <c r="B69" s="75" t="s">
        <v>31</v>
      </c>
      <c r="C69" s="2" t="s">
        <v>1760</v>
      </c>
      <c r="D69" s="64" t="s">
        <v>7</v>
      </c>
      <c r="E69" s="84">
        <v>1</v>
      </c>
      <c r="F69" s="77">
        <v>11886.95</v>
      </c>
      <c r="G69" s="28">
        <f t="shared" si="0"/>
        <v>11886.95</v>
      </c>
      <c r="H69" s="333"/>
      <c r="I69" s="333"/>
    </row>
    <row r="70" spans="1:9" ht="45" x14ac:dyDescent="0.25">
      <c r="A70" s="67" t="s">
        <v>1557</v>
      </c>
      <c r="B70" s="75" t="s">
        <v>32</v>
      </c>
      <c r="C70" s="2" t="s">
        <v>1761</v>
      </c>
      <c r="D70" s="64" t="s">
        <v>7</v>
      </c>
      <c r="E70" s="83">
        <v>1</v>
      </c>
      <c r="F70" s="76">
        <v>5847.83</v>
      </c>
      <c r="G70" s="59">
        <f t="shared" ref="G70:G80" si="2">ROUND((E70*F70),2)</f>
        <v>5847.83</v>
      </c>
      <c r="H70" s="333"/>
      <c r="I70" s="333"/>
    </row>
    <row r="71" spans="1:9" ht="75" x14ac:dyDescent="0.25">
      <c r="A71" s="67" t="s">
        <v>1557</v>
      </c>
      <c r="B71" s="75" t="s">
        <v>33</v>
      </c>
      <c r="C71" s="2" t="s">
        <v>1762</v>
      </c>
      <c r="D71" s="64" t="s">
        <v>7</v>
      </c>
      <c r="E71" s="84">
        <v>1</v>
      </c>
      <c r="F71" s="77">
        <v>2163.1</v>
      </c>
      <c r="G71" s="28">
        <f t="shared" si="2"/>
        <v>2163.1</v>
      </c>
      <c r="H71" s="333"/>
      <c r="I71" s="333"/>
    </row>
    <row r="72" spans="1:9" x14ac:dyDescent="0.25">
      <c r="A72" s="67" t="s">
        <v>1557</v>
      </c>
      <c r="B72" s="75" t="s">
        <v>47</v>
      </c>
      <c r="C72" s="2" t="s">
        <v>1523</v>
      </c>
      <c r="D72" s="64" t="s">
        <v>18</v>
      </c>
      <c r="E72" s="83">
        <v>6</v>
      </c>
      <c r="F72" s="77">
        <v>76.33</v>
      </c>
      <c r="G72" s="28">
        <f t="shared" si="2"/>
        <v>457.98</v>
      </c>
      <c r="H72" s="333"/>
      <c r="I72" s="333"/>
    </row>
    <row r="73" spans="1:9" x14ac:dyDescent="0.25">
      <c r="A73" s="67" t="s">
        <v>1557</v>
      </c>
      <c r="B73" s="75" t="s">
        <v>48</v>
      </c>
      <c r="C73" s="2" t="s">
        <v>1344</v>
      </c>
      <c r="D73" s="64" t="s">
        <v>10</v>
      </c>
      <c r="E73" s="83">
        <v>90</v>
      </c>
      <c r="F73" s="77">
        <v>0.42</v>
      </c>
      <c r="G73" s="28">
        <f t="shared" si="2"/>
        <v>37.799999999999997</v>
      </c>
      <c r="H73" s="333"/>
      <c r="I73" s="333"/>
    </row>
    <row r="74" spans="1:9" ht="30" x14ac:dyDescent="0.25">
      <c r="A74" s="67" t="s">
        <v>1557</v>
      </c>
      <c r="B74" s="22" t="s">
        <v>58</v>
      </c>
      <c r="C74" s="2" t="s">
        <v>1345</v>
      </c>
      <c r="D74" s="64" t="s">
        <v>8</v>
      </c>
      <c r="E74" s="83">
        <v>54</v>
      </c>
      <c r="F74" s="77">
        <v>15.62</v>
      </c>
      <c r="G74" s="28">
        <f t="shared" si="2"/>
        <v>843.48</v>
      </c>
      <c r="H74" s="333"/>
      <c r="I74" s="333"/>
    </row>
    <row r="75" spans="1:9" ht="45" x14ac:dyDescent="0.25">
      <c r="A75" s="67" t="s">
        <v>1557</v>
      </c>
      <c r="B75" s="64" t="s">
        <v>64</v>
      </c>
      <c r="C75" s="2" t="s">
        <v>1741</v>
      </c>
      <c r="D75" s="64" t="s">
        <v>8</v>
      </c>
      <c r="E75" s="83">
        <v>91</v>
      </c>
      <c r="F75" s="77">
        <v>17.559999999999999</v>
      </c>
      <c r="G75" s="28">
        <f t="shared" si="2"/>
        <v>1597.96</v>
      </c>
      <c r="H75" s="333"/>
      <c r="I75" s="333"/>
    </row>
    <row r="76" spans="1:9" ht="45" x14ac:dyDescent="0.25">
      <c r="A76" s="67" t="s">
        <v>1557</v>
      </c>
      <c r="B76" s="64" t="s">
        <v>65</v>
      </c>
      <c r="C76" s="2" t="s">
        <v>1693</v>
      </c>
      <c r="D76" s="64" t="s">
        <v>8</v>
      </c>
      <c r="E76" s="83">
        <v>91</v>
      </c>
      <c r="F76" s="77">
        <v>0.38</v>
      </c>
      <c r="G76" s="28">
        <f t="shared" si="2"/>
        <v>34.58</v>
      </c>
      <c r="H76" s="333"/>
      <c r="I76" s="333"/>
    </row>
    <row r="77" spans="1:9" ht="45" x14ac:dyDescent="0.25">
      <c r="A77" s="67" t="s">
        <v>1557</v>
      </c>
      <c r="B77" s="64" t="s">
        <v>66</v>
      </c>
      <c r="C77" s="2" t="s">
        <v>1694</v>
      </c>
      <c r="D77" s="64" t="s">
        <v>8</v>
      </c>
      <c r="E77" s="83">
        <v>91</v>
      </c>
      <c r="F77" s="77">
        <v>12.19</v>
      </c>
      <c r="G77" s="28">
        <f t="shared" si="2"/>
        <v>1109.29</v>
      </c>
      <c r="H77" s="333"/>
      <c r="I77" s="333"/>
    </row>
    <row r="78" spans="1:9" ht="30" x14ac:dyDescent="0.25">
      <c r="A78" s="67" t="s">
        <v>1557</v>
      </c>
      <c r="B78" s="64" t="s">
        <v>79</v>
      </c>
      <c r="C78" s="2" t="s">
        <v>344</v>
      </c>
      <c r="D78" s="64" t="s">
        <v>8</v>
      </c>
      <c r="E78" s="83">
        <v>147</v>
      </c>
      <c r="F78" s="77">
        <v>0.87</v>
      </c>
      <c r="G78" s="28">
        <f t="shared" si="2"/>
        <v>127.89</v>
      </c>
      <c r="H78" s="333"/>
      <c r="I78" s="333"/>
    </row>
    <row r="79" spans="1:9" x14ac:dyDescent="0.25">
      <c r="A79" s="67" t="s">
        <v>1557</v>
      </c>
      <c r="B79" s="64" t="s">
        <v>215</v>
      </c>
      <c r="C79" s="2" t="s">
        <v>385</v>
      </c>
      <c r="D79" s="64" t="s">
        <v>8</v>
      </c>
      <c r="E79" s="83">
        <v>384</v>
      </c>
      <c r="F79" s="77">
        <v>5.0999999999999996</v>
      </c>
      <c r="G79" s="28">
        <f t="shared" si="2"/>
        <v>1958.4</v>
      </c>
      <c r="H79" s="333"/>
      <c r="I79" s="333"/>
    </row>
    <row r="80" spans="1:9" ht="15.75" thickBot="1" x14ac:dyDescent="0.3">
      <c r="A80" s="67" t="s">
        <v>1557</v>
      </c>
      <c r="B80" s="64" t="s">
        <v>80</v>
      </c>
      <c r="C80" s="2" t="s">
        <v>345</v>
      </c>
      <c r="D80" s="64" t="s">
        <v>8</v>
      </c>
      <c r="E80" s="83">
        <v>9</v>
      </c>
      <c r="F80" s="77">
        <v>3.7</v>
      </c>
      <c r="G80" s="28">
        <f t="shared" si="2"/>
        <v>33.299999999999997</v>
      </c>
      <c r="H80" s="333"/>
      <c r="I80" s="333"/>
    </row>
    <row r="81" spans="1:9" ht="30.75" thickBot="1" x14ac:dyDescent="0.3">
      <c r="A81" s="56" t="s">
        <v>1557</v>
      </c>
      <c r="B81" s="88" t="s">
        <v>81</v>
      </c>
      <c r="C81" s="50" t="s">
        <v>1527</v>
      </c>
      <c r="D81" s="51" t="s">
        <v>8</v>
      </c>
      <c r="E81" s="85">
        <v>10.8</v>
      </c>
      <c r="F81" s="139">
        <v>7.22</v>
      </c>
      <c r="G81" s="53">
        <f>ROUND((E81*F81),2)</f>
        <v>77.98</v>
      </c>
      <c r="H81" s="337" t="s">
        <v>42</v>
      </c>
      <c r="I81" s="339">
        <f>ROUND(SUM(G66:G81),2)</f>
        <v>27251.98</v>
      </c>
    </row>
    <row r="82" spans="1:9" ht="30" x14ac:dyDescent="0.25">
      <c r="A82" s="42" t="s">
        <v>1561</v>
      </c>
      <c r="B82" s="25" t="s">
        <v>11</v>
      </c>
      <c r="C82" s="24" t="s">
        <v>321</v>
      </c>
      <c r="D82" s="25" t="s">
        <v>18</v>
      </c>
      <c r="E82" s="46">
        <v>4</v>
      </c>
      <c r="F82" s="33">
        <v>151.41</v>
      </c>
      <c r="G82" s="27">
        <f t="shared" ref="G82:G93" si="3">ROUND((E82*F82),2)</f>
        <v>605.64</v>
      </c>
      <c r="H82" s="333"/>
      <c r="I82" s="333"/>
    </row>
    <row r="83" spans="1:9" ht="30" x14ac:dyDescent="0.25">
      <c r="A83" s="43" t="s">
        <v>1561</v>
      </c>
      <c r="B83" s="22" t="s">
        <v>83</v>
      </c>
      <c r="C83" s="2" t="s">
        <v>322</v>
      </c>
      <c r="D83" s="22" t="s">
        <v>18</v>
      </c>
      <c r="E83" s="19">
        <v>10</v>
      </c>
      <c r="F83" s="21">
        <v>65.099999999999994</v>
      </c>
      <c r="G83" s="28">
        <f t="shared" si="3"/>
        <v>651</v>
      </c>
      <c r="H83" s="333"/>
      <c r="I83" s="333"/>
    </row>
    <row r="84" spans="1:9" ht="30.75" thickBot="1" x14ac:dyDescent="0.3">
      <c r="A84" s="56" t="s">
        <v>1561</v>
      </c>
      <c r="B84" s="51" t="s">
        <v>84</v>
      </c>
      <c r="C84" s="50" t="s">
        <v>1433</v>
      </c>
      <c r="D84" s="51" t="s">
        <v>18</v>
      </c>
      <c r="E84" s="52">
        <v>4</v>
      </c>
      <c r="F84" s="60">
        <v>81.16</v>
      </c>
      <c r="G84" s="53">
        <f t="shared" si="3"/>
        <v>324.64</v>
      </c>
      <c r="H84" s="333"/>
      <c r="I84" s="333"/>
    </row>
    <row r="85" spans="1:9" ht="45" x14ac:dyDescent="0.25">
      <c r="A85" s="42" t="s">
        <v>1562</v>
      </c>
      <c r="B85" s="25" t="s">
        <v>85</v>
      </c>
      <c r="C85" s="24" t="s">
        <v>691</v>
      </c>
      <c r="D85" s="25" t="s">
        <v>10</v>
      </c>
      <c r="E85" s="46">
        <v>344</v>
      </c>
      <c r="F85" s="136">
        <v>41.1</v>
      </c>
      <c r="G85" s="27">
        <f t="shared" si="3"/>
        <v>14138.4</v>
      </c>
      <c r="H85" s="333"/>
      <c r="I85" s="333"/>
    </row>
    <row r="86" spans="1:9" ht="45" x14ac:dyDescent="0.25">
      <c r="A86" s="43" t="s">
        <v>1562</v>
      </c>
      <c r="B86" s="22" t="s">
        <v>86</v>
      </c>
      <c r="C86" s="63" t="s">
        <v>324</v>
      </c>
      <c r="D86" s="64" t="s">
        <v>10</v>
      </c>
      <c r="E86" s="65">
        <v>344</v>
      </c>
      <c r="F86" s="76">
        <v>35.020000000000003</v>
      </c>
      <c r="G86" s="59">
        <f t="shared" si="3"/>
        <v>12046.88</v>
      </c>
      <c r="H86" s="333"/>
      <c r="I86" s="333"/>
    </row>
    <row r="87" spans="1:9" ht="45" x14ac:dyDescent="0.25">
      <c r="A87" s="43" t="s">
        <v>1562</v>
      </c>
      <c r="B87" s="22" t="s">
        <v>87</v>
      </c>
      <c r="C87" s="63" t="s">
        <v>327</v>
      </c>
      <c r="D87" s="64" t="s">
        <v>10</v>
      </c>
      <c r="E87" s="65">
        <v>56</v>
      </c>
      <c r="F87" s="76">
        <v>37.49</v>
      </c>
      <c r="G87" s="59">
        <f t="shared" si="3"/>
        <v>2099.44</v>
      </c>
      <c r="H87" s="333"/>
      <c r="I87" s="333"/>
    </row>
    <row r="88" spans="1:9" ht="45" x14ac:dyDescent="0.25">
      <c r="A88" s="43" t="s">
        <v>1562</v>
      </c>
      <c r="B88" s="22" t="s">
        <v>88</v>
      </c>
      <c r="C88" s="63" t="s">
        <v>371</v>
      </c>
      <c r="D88" s="64" t="s">
        <v>10</v>
      </c>
      <c r="E88" s="65">
        <v>56</v>
      </c>
      <c r="F88" s="76">
        <v>55</v>
      </c>
      <c r="G88" s="59">
        <f t="shared" si="3"/>
        <v>3080</v>
      </c>
      <c r="H88" s="333"/>
      <c r="I88" s="333"/>
    </row>
    <row r="89" spans="1:9" ht="45" x14ac:dyDescent="0.25">
      <c r="A89" s="43" t="s">
        <v>1562</v>
      </c>
      <c r="B89" s="22" t="s">
        <v>89</v>
      </c>
      <c r="C89" s="63" t="s">
        <v>326</v>
      </c>
      <c r="D89" s="64" t="s">
        <v>10</v>
      </c>
      <c r="E89" s="65">
        <v>32</v>
      </c>
      <c r="F89" s="76">
        <v>57.47</v>
      </c>
      <c r="G89" s="59">
        <f t="shared" si="3"/>
        <v>1839.04</v>
      </c>
      <c r="H89" s="333"/>
      <c r="I89" s="333"/>
    </row>
    <row r="90" spans="1:9" ht="45" x14ac:dyDescent="0.25">
      <c r="A90" s="43" t="s">
        <v>1562</v>
      </c>
      <c r="B90" s="22" t="s">
        <v>90</v>
      </c>
      <c r="C90" s="63" t="s">
        <v>329</v>
      </c>
      <c r="D90" s="64" t="s">
        <v>18</v>
      </c>
      <c r="E90" s="65">
        <v>1</v>
      </c>
      <c r="F90" s="76">
        <v>603.99</v>
      </c>
      <c r="G90" s="59">
        <f t="shared" si="3"/>
        <v>603.99</v>
      </c>
      <c r="H90" s="333"/>
      <c r="I90" s="333"/>
    </row>
    <row r="91" spans="1:9" ht="45.75" thickBot="1" x14ac:dyDescent="0.3">
      <c r="A91" s="56" t="s">
        <v>1562</v>
      </c>
      <c r="B91" s="51" t="s">
        <v>91</v>
      </c>
      <c r="C91" s="86" t="s">
        <v>1750</v>
      </c>
      <c r="D91" s="88" t="s">
        <v>18</v>
      </c>
      <c r="E91" s="92">
        <v>1</v>
      </c>
      <c r="F91" s="151">
        <v>763.13</v>
      </c>
      <c r="G91" s="90">
        <f t="shared" si="3"/>
        <v>763.13</v>
      </c>
      <c r="H91" s="333"/>
      <c r="I91" s="333"/>
    </row>
    <row r="92" spans="1:9" ht="30.75" thickBot="1" x14ac:dyDescent="0.3">
      <c r="A92" s="178" t="s">
        <v>1563</v>
      </c>
      <c r="B92" s="88" t="s">
        <v>92</v>
      </c>
      <c r="C92" s="86" t="s">
        <v>331</v>
      </c>
      <c r="D92" s="88" t="s">
        <v>18</v>
      </c>
      <c r="E92" s="92">
        <v>34</v>
      </c>
      <c r="F92" s="151">
        <v>24.21</v>
      </c>
      <c r="G92" s="90">
        <f t="shared" si="3"/>
        <v>823.14</v>
      </c>
      <c r="H92" s="333"/>
      <c r="I92" s="333"/>
    </row>
    <row r="93" spans="1:9" ht="30.75" thickBot="1" x14ac:dyDescent="0.3">
      <c r="A93" s="178" t="s">
        <v>1564</v>
      </c>
      <c r="B93" s="88" t="s">
        <v>93</v>
      </c>
      <c r="C93" s="86" t="s">
        <v>333</v>
      </c>
      <c r="D93" s="88" t="s">
        <v>8</v>
      </c>
      <c r="E93" s="92">
        <v>198</v>
      </c>
      <c r="F93" s="151">
        <v>17</v>
      </c>
      <c r="G93" s="90">
        <f t="shared" si="3"/>
        <v>3366</v>
      </c>
      <c r="H93" s="331" t="s">
        <v>59</v>
      </c>
      <c r="I93" s="332">
        <f>ROUND(SUM(G82:G93),2)</f>
        <v>40341.300000000003</v>
      </c>
    </row>
    <row r="94" spans="1:9" ht="43.5" thickBot="1" x14ac:dyDescent="0.3">
      <c r="A94" s="146"/>
      <c r="B94" s="147"/>
      <c r="C94" s="146"/>
      <c r="D94" s="147"/>
      <c r="E94" s="4"/>
      <c r="F94" s="54" t="s">
        <v>1272</v>
      </c>
      <c r="G94" s="55">
        <f>SUM(G5:G93)</f>
        <v>1171196.7599999993</v>
      </c>
      <c r="H94" s="346"/>
      <c r="I94" s="342"/>
    </row>
  </sheetData>
  <sheetProtection algorithmName="SHA-512" hashValue="TdMyIXsXRSdieUczdYcb3Hr/tnD9qzmnmCeyMVhhjDpkjHUdODnMV/opn2hUvcYFH5slqhFnEC6TWmRp5ahtGg==" saltValue="tpSapjfzW/T6O6WVhg4eiw==" spinCount="100000" sheet="1" objects="1" scenarios="1"/>
  <mergeCells count="3">
    <mergeCell ref="A1:G1"/>
    <mergeCell ref="A3:G3"/>
    <mergeCell ref="H41:H62"/>
  </mergeCells>
  <phoneticPr fontId="10" type="noConversion"/>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3C4C2-9997-4093-85D6-A6F4C298E9E2}">
  <dimension ref="A1:I104"/>
  <sheetViews>
    <sheetView topLeftCell="A88" zoomScale="80" zoomScaleNormal="80" workbookViewId="0">
      <selection activeCell="I12" sqref="I12"/>
    </sheetView>
  </sheetViews>
  <sheetFormatPr defaultColWidth="9.140625" defaultRowHeight="15" x14ac:dyDescent="0.25"/>
  <cols>
    <col min="1" max="1" width="39.7109375" style="23" customWidth="1"/>
    <col min="2" max="2" width="10.5703125" style="10" customWidth="1"/>
    <col min="3" max="3" width="71.7109375" style="11" customWidth="1"/>
    <col min="4" max="4" width="9.140625" style="10"/>
    <col min="5" max="5" width="16.28515625" style="129" customWidth="1"/>
    <col min="6" max="6" width="20.7109375" style="17" customWidth="1"/>
    <col min="7" max="7" width="14.7109375" style="129" customWidth="1"/>
    <col min="8" max="8" width="21.5703125" style="68" customWidth="1"/>
    <col min="9" max="9" width="20.7109375" style="68" customWidth="1"/>
    <col min="10" max="16384" width="9.140625" style="8"/>
  </cols>
  <sheetData>
    <row r="1" spans="1:9" ht="39.950000000000003" customHeight="1" x14ac:dyDescent="0.25">
      <c r="A1" s="427" t="s">
        <v>3728</v>
      </c>
      <c r="B1" s="427"/>
      <c r="C1" s="427"/>
      <c r="D1" s="427"/>
      <c r="E1" s="427"/>
      <c r="F1" s="427"/>
      <c r="G1" s="427"/>
    </row>
    <row r="2" spans="1:9" ht="21.75" customHeight="1" thickBot="1" x14ac:dyDescent="0.3">
      <c r="A2" s="1"/>
      <c r="B2" s="1"/>
      <c r="C2" s="1"/>
      <c r="D2" s="1"/>
      <c r="E2" s="233"/>
      <c r="F2" s="1"/>
      <c r="G2" s="127"/>
    </row>
    <row r="3" spans="1:9" x14ac:dyDescent="0.25">
      <c r="A3" s="428" t="s">
        <v>1084</v>
      </c>
      <c r="B3" s="429"/>
      <c r="C3" s="429"/>
      <c r="D3" s="429"/>
      <c r="E3" s="429"/>
      <c r="F3" s="429"/>
      <c r="G3" s="430"/>
    </row>
    <row r="4" spans="1:9" ht="41.45" customHeight="1" thickBot="1" x14ac:dyDescent="0.3">
      <c r="A4" s="29" t="s">
        <v>38</v>
      </c>
      <c r="B4" s="44" t="s">
        <v>0</v>
      </c>
      <c r="C4" s="30" t="s">
        <v>1</v>
      </c>
      <c r="D4" s="30" t="s">
        <v>2</v>
      </c>
      <c r="E4" s="234" t="s">
        <v>3</v>
      </c>
      <c r="F4" s="32" t="s">
        <v>4</v>
      </c>
      <c r="G4" s="69" t="s">
        <v>5</v>
      </c>
      <c r="H4" s="142"/>
      <c r="I4" s="142"/>
    </row>
    <row r="5" spans="1:9" ht="33" customHeight="1" thickBot="1" x14ac:dyDescent="0.3">
      <c r="A5" s="56" t="s">
        <v>6</v>
      </c>
      <c r="B5" s="57" t="s">
        <v>12</v>
      </c>
      <c r="C5" s="50" t="s">
        <v>756</v>
      </c>
      <c r="D5" s="51" t="s">
        <v>128</v>
      </c>
      <c r="E5" s="52">
        <v>1.792</v>
      </c>
      <c r="F5" s="144">
        <v>790.22</v>
      </c>
      <c r="G5" s="53">
        <f t="shared" ref="G5:G86" si="0">ROUND((E5*F5),2)</f>
        <v>1416.07</v>
      </c>
      <c r="H5" s="36" t="s">
        <v>39</v>
      </c>
      <c r="I5" s="70">
        <f>ROUND(SUM(G5:G5),2)</f>
        <v>1416.07</v>
      </c>
    </row>
    <row r="6" spans="1:9" s="9" customFormat="1" ht="32.25" customHeight="1" x14ac:dyDescent="0.25">
      <c r="A6" s="42" t="s">
        <v>45</v>
      </c>
      <c r="B6" s="179" t="s">
        <v>19</v>
      </c>
      <c r="C6" s="180" t="s">
        <v>359</v>
      </c>
      <c r="D6" s="181" t="s">
        <v>9</v>
      </c>
      <c r="E6" s="182">
        <v>17900</v>
      </c>
      <c r="F6" s="218">
        <v>0.7</v>
      </c>
      <c r="G6" s="27">
        <f t="shared" si="0"/>
        <v>12530</v>
      </c>
    </row>
    <row r="7" spans="1:9" s="9" customFormat="1" ht="30" x14ac:dyDescent="0.25">
      <c r="A7" s="43" t="s">
        <v>45</v>
      </c>
      <c r="B7" s="91" t="s">
        <v>20</v>
      </c>
      <c r="C7" s="103" t="s">
        <v>358</v>
      </c>
      <c r="D7" s="48" t="s">
        <v>9</v>
      </c>
      <c r="E7" s="84">
        <v>2362</v>
      </c>
      <c r="F7" s="149">
        <v>0.94</v>
      </c>
      <c r="G7" s="28">
        <f t="shared" si="0"/>
        <v>2220.2800000000002</v>
      </c>
    </row>
    <row r="8" spans="1:9" s="9" customFormat="1" ht="33" customHeight="1" x14ac:dyDescent="0.25">
      <c r="A8" s="43" t="s">
        <v>45</v>
      </c>
      <c r="B8" s="91" t="s">
        <v>21</v>
      </c>
      <c r="C8" s="103" t="s">
        <v>356</v>
      </c>
      <c r="D8" s="48" t="s">
        <v>9</v>
      </c>
      <c r="E8" s="84">
        <v>15538</v>
      </c>
      <c r="F8" s="149">
        <v>2.5</v>
      </c>
      <c r="G8" s="28">
        <f t="shared" si="0"/>
        <v>38845</v>
      </c>
    </row>
    <row r="9" spans="1:9" s="9" customFormat="1" ht="33" customHeight="1" x14ac:dyDescent="0.25">
      <c r="A9" s="43" t="s">
        <v>45</v>
      </c>
      <c r="B9" s="91" t="s">
        <v>22</v>
      </c>
      <c r="C9" s="103" t="s">
        <v>275</v>
      </c>
      <c r="D9" s="48" t="s">
        <v>9</v>
      </c>
      <c r="E9" s="84">
        <v>1589</v>
      </c>
      <c r="F9" s="149">
        <v>5.51</v>
      </c>
      <c r="G9" s="28">
        <f t="shared" si="0"/>
        <v>8755.39</v>
      </c>
    </row>
    <row r="10" spans="1:9" s="9" customFormat="1" ht="33" customHeight="1" x14ac:dyDescent="0.25">
      <c r="A10" s="43" t="s">
        <v>45</v>
      </c>
      <c r="B10" s="91" t="s">
        <v>23</v>
      </c>
      <c r="C10" s="103" t="s">
        <v>1374</v>
      </c>
      <c r="D10" s="48" t="s">
        <v>9</v>
      </c>
      <c r="E10" s="84">
        <v>2534</v>
      </c>
      <c r="F10" s="149">
        <v>0.94</v>
      </c>
      <c r="G10" s="28">
        <f t="shared" si="0"/>
        <v>2381.96</v>
      </c>
    </row>
    <row r="11" spans="1:9" s="9" customFormat="1" ht="45" x14ac:dyDescent="0.25">
      <c r="A11" s="43" t="s">
        <v>45</v>
      </c>
      <c r="B11" s="91" t="s">
        <v>24</v>
      </c>
      <c r="C11" s="103" t="s">
        <v>276</v>
      </c>
      <c r="D11" s="48" t="s">
        <v>9</v>
      </c>
      <c r="E11" s="84">
        <v>2534</v>
      </c>
      <c r="F11" s="149">
        <v>4.4000000000000004</v>
      </c>
      <c r="G11" s="28">
        <f t="shared" si="0"/>
        <v>11149.6</v>
      </c>
    </row>
    <row r="12" spans="1:9" s="9" customFormat="1" ht="45" x14ac:dyDescent="0.25">
      <c r="A12" s="43" t="s">
        <v>45</v>
      </c>
      <c r="B12" s="91" t="s">
        <v>25</v>
      </c>
      <c r="C12" s="103" t="s">
        <v>273</v>
      </c>
      <c r="D12" s="48" t="s">
        <v>9</v>
      </c>
      <c r="E12" s="84">
        <v>8400</v>
      </c>
      <c r="F12" s="149">
        <v>15.46</v>
      </c>
      <c r="G12" s="28">
        <f t="shared" si="0"/>
        <v>129864</v>
      </c>
    </row>
    <row r="13" spans="1:9" s="9" customFormat="1" ht="32.25" customHeight="1" x14ac:dyDescent="0.25">
      <c r="A13" s="43" t="s">
        <v>45</v>
      </c>
      <c r="B13" s="91" t="s">
        <v>26</v>
      </c>
      <c r="C13" s="103" t="s">
        <v>264</v>
      </c>
      <c r="D13" s="48" t="s">
        <v>9</v>
      </c>
      <c r="E13" s="84">
        <v>151</v>
      </c>
      <c r="F13" s="149">
        <v>13.16</v>
      </c>
      <c r="G13" s="28">
        <f t="shared" si="0"/>
        <v>1987.16</v>
      </c>
    </row>
    <row r="14" spans="1:9" s="9" customFormat="1" ht="32.25" customHeight="1" x14ac:dyDescent="0.25">
      <c r="A14" s="43" t="s">
        <v>45</v>
      </c>
      <c r="B14" s="91" t="s">
        <v>27</v>
      </c>
      <c r="C14" s="103" t="s">
        <v>265</v>
      </c>
      <c r="D14" s="48" t="s">
        <v>8</v>
      </c>
      <c r="E14" s="84">
        <v>22323</v>
      </c>
      <c r="F14" s="149">
        <v>0.1</v>
      </c>
      <c r="G14" s="28">
        <f t="shared" si="0"/>
        <v>2232.3000000000002</v>
      </c>
    </row>
    <row r="15" spans="1:9" s="9" customFormat="1" ht="32.25" customHeight="1" x14ac:dyDescent="0.25">
      <c r="A15" s="43" t="s">
        <v>45</v>
      </c>
      <c r="B15" s="91" t="s">
        <v>68</v>
      </c>
      <c r="C15" s="103" t="s">
        <v>1486</v>
      </c>
      <c r="D15" s="48" t="s">
        <v>9</v>
      </c>
      <c r="E15" s="84">
        <v>6697</v>
      </c>
      <c r="F15" s="149">
        <v>1.28</v>
      </c>
      <c r="G15" s="28">
        <f t="shared" si="0"/>
        <v>8572.16</v>
      </c>
    </row>
    <row r="16" spans="1:9" s="9" customFormat="1" ht="32.25" customHeight="1" x14ac:dyDescent="0.25">
      <c r="A16" s="43" t="s">
        <v>45</v>
      </c>
      <c r="B16" s="91" t="s">
        <v>69</v>
      </c>
      <c r="C16" s="103" t="s">
        <v>267</v>
      </c>
      <c r="D16" s="48" t="s">
        <v>8</v>
      </c>
      <c r="E16" s="84">
        <v>13657</v>
      </c>
      <c r="F16" s="149">
        <v>0.2</v>
      </c>
      <c r="G16" s="28">
        <f t="shared" si="0"/>
        <v>2731.4</v>
      </c>
    </row>
    <row r="17" spans="1:9" s="9" customFormat="1" ht="32.25" customHeight="1" x14ac:dyDescent="0.25">
      <c r="A17" s="43" t="s">
        <v>45</v>
      </c>
      <c r="B17" s="91" t="s">
        <v>70</v>
      </c>
      <c r="C17" s="103" t="s">
        <v>477</v>
      </c>
      <c r="D17" s="48" t="s">
        <v>8</v>
      </c>
      <c r="E17" s="84">
        <v>3314</v>
      </c>
      <c r="F17" s="149">
        <v>0.24</v>
      </c>
      <c r="G17" s="28">
        <f t="shared" si="0"/>
        <v>795.36</v>
      </c>
    </row>
    <row r="18" spans="1:9" s="9" customFormat="1" ht="32.25" customHeight="1" x14ac:dyDescent="0.25">
      <c r="A18" s="43" t="s">
        <v>45</v>
      </c>
      <c r="B18" s="91" t="s">
        <v>127</v>
      </c>
      <c r="C18" s="103" t="s">
        <v>278</v>
      </c>
      <c r="D18" s="48" t="s">
        <v>8</v>
      </c>
      <c r="E18" s="84">
        <v>3584</v>
      </c>
      <c r="F18" s="149">
        <v>0.1</v>
      </c>
      <c r="G18" s="28">
        <f t="shared" si="0"/>
        <v>358.4</v>
      </c>
    </row>
    <row r="19" spans="1:9" s="9" customFormat="1" ht="32.25" customHeight="1" x14ac:dyDescent="0.25">
      <c r="A19" s="43" t="s">
        <v>45</v>
      </c>
      <c r="B19" s="91" t="s">
        <v>165</v>
      </c>
      <c r="C19" s="103" t="s">
        <v>268</v>
      </c>
      <c r="D19" s="48" t="s">
        <v>8</v>
      </c>
      <c r="E19" s="84">
        <v>1212</v>
      </c>
      <c r="F19" s="149">
        <v>0.21</v>
      </c>
      <c r="G19" s="28">
        <f t="shared" si="0"/>
        <v>254.52</v>
      </c>
    </row>
    <row r="20" spans="1:9" s="9" customFormat="1" ht="32.25" customHeight="1" x14ac:dyDescent="0.25">
      <c r="A20" s="43" t="s">
        <v>45</v>
      </c>
      <c r="B20" s="91" t="s">
        <v>166</v>
      </c>
      <c r="C20" s="103" t="s">
        <v>269</v>
      </c>
      <c r="D20" s="48" t="s">
        <v>8</v>
      </c>
      <c r="E20" s="84">
        <v>2177</v>
      </c>
      <c r="F20" s="149">
        <v>0.24</v>
      </c>
      <c r="G20" s="28">
        <f t="shared" si="0"/>
        <v>522.48</v>
      </c>
    </row>
    <row r="21" spans="1:9" s="9" customFormat="1" ht="45" x14ac:dyDescent="0.25">
      <c r="A21" s="43" t="s">
        <v>45</v>
      </c>
      <c r="B21" s="91" t="s">
        <v>167</v>
      </c>
      <c r="C21" s="103" t="s">
        <v>1487</v>
      </c>
      <c r="D21" s="48" t="s">
        <v>9</v>
      </c>
      <c r="E21" s="84">
        <v>2362</v>
      </c>
      <c r="F21" s="149">
        <v>4.4000000000000004</v>
      </c>
      <c r="G21" s="28">
        <f t="shared" si="0"/>
        <v>10392.799999999999</v>
      </c>
    </row>
    <row r="22" spans="1:9" s="9" customFormat="1" ht="33" customHeight="1" x14ac:dyDescent="0.25">
      <c r="A22" s="43" t="s">
        <v>45</v>
      </c>
      <c r="B22" s="91" t="s">
        <v>168</v>
      </c>
      <c r="C22" s="103" t="s">
        <v>340</v>
      </c>
      <c r="D22" s="48" t="s">
        <v>8</v>
      </c>
      <c r="E22" s="84">
        <v>21442</v>
      </c>
      <c r="F22" s="149">
        <v>1.49</v>
      </c>
      <c r="G22" s="28">
        <f t="shared" si="0"/>
        <v>31948.58</v>
      </c>
    </row>
    <row r="23" spans="1:9" s="9" customFormat="1" ht="33" customHeight="1" x14ac:dyDescent="0.25">
      <c r="A23" s="43" t="s">
        <v>45</v>
      </c>
      <c r="B23" s="91" t="s">
        <v>169</v>
      </c>
      <c r="C23" s="103" t="s">
        <v>709</v>
      </c>
      <c r="D23" s="48" t="s">
        <v>8</v>
      </c>
      <c r="E23" s="84">
        <v>2177</v>
      </c>
      <c r="F23" s="149">
        <v>1.44</v>
      </c>
      <c r="G23" s="28">
        <f t="shared" si="0"/>
        <v>3134.88</v>
      </c>
    </row>
    <row r="24" spans="1:9" s="9" customFormat="1" ht="15.75" thickBot="1" x14ac:dyDescent="0.3">
      <c r="A24" s="43" t="s">
        <v>45</v>
      </c>
      <c r="B24" s="91" t="s">
        <v>170</v>
      </c>
      <c r="C24" s="103" t="s">
        <v>271</v>
      </c>
      <c r="D24" s="48" t="s">
        <v>8</v>
      </c>
      <c r="E24" s="84">
        <v>306</v>
      </c>
      <c r="F24" s="149">
        <v>7.91</v>
      </c>
      <c r="G24" s="28">
        <f t="shared" si="0"/>
        <v>2420.46</v>
      </c>
    </row>
    <row r="25" spans="1:9" s="9" customFormat="1" ht="33" customHeight="1" thickBot="1" x14ac:dyDescent="0.3">
      <c r="A25" s="56" t="s">
        <v>45</v>
      </c>
      <c r="B25" s="219" t="s">
        <v>171</v>
      </c>
      <c r="C25" s="104" t="s">
        <v>272</v>
      </c>
      <c r="D25" s="51" t="s">
        <v>8</v>
      </c>
      <c r="E25" s="85">
        <v>18</v>
      </c>
      <c r="F25" s="150">
        <v>7.81</v>
      </c>
      <c r="G25" s="53">
        <f t="shared" si="0"/>
        <v>140.58000000000001</v>
      </c>
      <c r="H25" s="36" t="s">
        <v>40</v>
      </c>
      <c r="I25" s="70">
        <f>ROUND(SUM(G6:G25),2)</f>
        <v>271237.31</v>
      </c>
    </row>
    <row r="26" spans="1:9" s="9" customFormat="1" ht="30" x14ac:dyDescent="0.25">
      <c r="A26" s="67" t="s">
        <v>1503</v>
      </c>
      <c r="B26" s="64" t="s">
        <v>34</v>
      </c>
      <c r="C26" s="213" t="s">
        <v>387</v>
      </c>
      <c r="D26" s="64" t="s">
        <v>10</v>
      </c>
      <c r="E26" s="65">
        <v>17</v>
      </c>
      <c r="F26" s="58">
        <v>261.45</v>
      </c>
      <c r="G26" s="59">
        <f t="shared" si="0"/>
        <v>4444.6499999999996</v>
      </c>
      <c r="H26" s="96"/>
      <c r="I26" s="73"/>
    </row>
    <row r="27" spans="1:9" s="9" customFormat="1" ht="45" x14ac:dyDescent="0.25">
      <c r="A27" s="43" t="s">
        <v>1503</v>
      </c>
      <c r="B27" s="22" t="s">
        <v>35</v>
      </c>
      <c r="C27" s="2" t="s">
        <v>353</v>
      </c>
      <c r="D27" s="22" t="s">
        <v>9</v>
      </c>
      <c r="E27" s="65">
        <v>69.400000000000006</v>
      </c>
      <c r="F27" s="58">
        <v>2.35</v>
      </c>
      <c r="G27" s="28">
        <f t="shared" si="0"/>
        <v>163.09</v>
      </c>
      <c r="H27" s="96"/>
      <c r="I27" s="73"/>
    </row>
    <row r="28" spans="1:9" s="9" customFormat="1" ht="33" customHeight="1" x14ac:dyDescent="0.25">
      <c r="A28" s="43" t="s">
        <v>1503</v>
      </c>
      <c r="B28" s="22" t="s">
        <v>112</v>
      </c>
      <c r="C28" s="2" t="s">
        <v>289</v>
      </c>
      <c r="D28" s="22" t="s">
        <v>8</v>
      </c>
      <c r="E28" s="65">
        <v>30.2</v>
      </c>
      <c r="F28" s="58">
        <v>0.54</v>
      </c>
      <c r="G28" s="28">
        <f t="shared" si="0"/>
        <v>16.309999999999999</v>
      </c>
      <c r="H28" s="96"/>
      <c r="I28" s="73"/>
    </row>
    <row r="29" spans="1:9" s="9" customFormat="1" ht="33" customHeight="1" x14ac:dyDescent="0.25">
      <c r="A29" s="43" t="s">
        <v>1503</v>
      </c>
      <c r="B29" s="22" t="s">
        <v>113</v>
      </c>
      <c r="C29" s="2" t="s">
        <v>290</v>
      </c>
      <c r="D29" s="22" t="s">
        <v>9</v>
      </c>
      <c r="E29" s="65">
        <v>17.8</v>
      </c>
      <c r="F29" s="58">
        <v>34.880000000000003</v>
      </c>
      <c r="G29" s="28">
        <f t="shared" si="0"/>
        <v>620.86</v>
      </c>
      <c r="H29" s="96"/>
      <c r="I29" s="73"/>
    </row>
    <row r="30" spans="1:9" s="9" customFormat="1" ht="33" customHeight="1" x14ac:dyDescent="0.25">
      <c r="A30" s="43" t="s">
        <v>1503</v>
      </c>
      <c r="B30" s="22" t="s">
        <v>114</v>
      </c>
      <c r="C30" s="2" t="s">
        <v>291</v>
      </c>
      <c r="D30" s="22" t="s">
        <v>8</v>
      </c>
      <c r="E30" s="65">
        <v>176.5</v>
      </c>
      <c r="F30" s="58">
        <v>1.26</v>
      </c>
      <c r="G30" s="28">
        <f t="shared" si="0"/>
        <v>222.39</v>
      </c>
      <c r="H30" s="96"/>
      <c r="I30" s="73"/>
    </row>
    <row r="31" spans="1:9" s="9" customFormat="1" ht="33" customHeight="1" x14ac:dyDescent="0.25">
      <c r="A31" s="43" t="s">
        <v>1503</v>
      </c>
      <c r="B31" s="22" t="s">
        <v>115</v>
      </c>
      <c r="C31" s="2" t="s">
        <v>277</v>
      </c>
      <c r="D31" s="22" t="s">
        <v>8</v>
      </c>
      <c r="E31" s="65">
        <v>14.8</v>
      </c>
      <c r="F31" s="58">
        <v>8.6199999999999992</v>
      </c>
      <c r="G31" s="28">
        <f t="shared" si="0"/>
        <v>127.58</v>
      </c>
      <c r="H31" s="96"/>
      <c r="I31" s="73"/>
    </row>
    <row r="32" spans="1:9" s="9" customFormat="1" ht="33" customHeight="1" x14ac:dyDescent="0.25">
      <c r="A32" s="43" t="s">
        <v>1503</v>
      </c>
      <c r="B32" s="22" t="s">
        <v>116</v>
      </c>
      <c r="C32" s="2" t="s">
        <v>1701</v>
      </c>
      <c r="D32" s="22" t="s">
        <v>8</v>
      </c>
      <c r="E32" s="65">
        <v>83.7</v>
      </c>
      <c r="F32" s="58">
        <v>87.46</v>
      </c>
      <c r="G32" s="28">
        <f t="shared" si="0"/>
        <v>7320.4</v>
      </c>
      <c r="H32" s="96"/>
      <c r="I32" s="73"/>
    </row>
    <row r="33" spans="1:9" s="9" customFormat="1" ht="33" customHeight="1" x14ac:dyDescent="0.25">
      <c r="A33" s="43" t="s">
        <v>1503</v>
      </c>
      <c r="B33" s="22" t="s">
        <v>117</v>
      </c>
      <c r="C33" s="2" t="s">
        <v>293</v>
      </c>
      <c r="D33" s="22" t="s">
        <v>9</v>
      </c>
      <c r="E33" s="65">
        <v>1.6</v>
      </c>
      <c r="F33" s="58">
        <v>113.64</v>
      </c>
      <c r="G33" s="28">
        <f t="shared" si="0"/>
        <v>181.82</v>
      </c>
      <c r="H33" s="96"/>
      <c r="I33" s="73"/>
    </row>
    <row r="34" spans="1:9" s="9" customFormat="1" ht="33" customHeight="1" x14ac:dyDescent="0.25">
      <c r="A34" s="43" t="s">
        <v>1503</v>
      </c>
      <c r="B34" s="22" t="s">
        <v>118</v>
      </c>
      <c r="C34" s="2" t="s">
        <v>294</v>
      </c>
      <c r="D34" s="22" t="s">
        <v>18</v>
      </c>
      <c r="E34" s="65">
        <v>2</v>
      </c>
      <c r="F34" s="58">
        <v>448.41</v>
      </c>
      <c r="G34" s="28">
        <f t="shared" si="0"/>
        <v>896.82</v>
      </c>
      <c r="H34" s="96"/>
      <c r="I34" s="73"/>
    </row>
    <row r="35" spans="1:9" s="9" customFormat="1" ht="33" customHeight="1" x14ac:dyDescent="0.25">
      <c r="A35" s="43" t="s">
        <v>1503</v>
      </c>
      <c r="B35" s="22" t="s">
        <v>119</v>
      </c>
      <c r="C35" s="2" t="s">
        <v>295</v>
      </c>
      <c r="D35" s="22" t="s">
        <v>8</v>
      </c>
      <c r="E35" s="65">
        <v>4.3</v>
      </c>
      <c r="F35" s="58">
        <v>1.26</v>
      </c>
      <c r="G35" s="28">
        <f t="shared" si="0"/>
        <v>5.42</v>
      </c>
      <c r="H35" s="96"/>
      <c r="I35" s="73"/>
    </row>
    <row r="36" spans="1:9" s="9" customFormat="1" ht="33" customHeight="1" thickBot="1" x14ac:dyDescent="0.3">
      <c r="A36" s="43" t="s">
        <v>1503</v>
      </c>
      <c r="B36" s="22" t="s">
        <v>120</v>
      </c>
      <c r="C36" s="2" t="s">
        <v>296</v>
      </c>
      <c r="D36" s="22" t="s">
        <v>9</v>
      </c>
      <c r="E36" s="65">
        <v>35.9</v>
      </c>
      <c r="F36" s="58">
        <v>25.42</v>
      </c>
      <c r="G36" s="28">
        <f t="shared" si="0"/>
        <v>912.58</v>
      </c>
      <c r="H36" s="96"/>
      <c r="I36" s="73"/>
    </row>
    <row r="37" spans="1:9" s="9" customFormat="1" ht="45.75" thickBot="1" x14ac:dyDescent="0.3">
      <c r="A37" s="56" t="s">
        <v>1503</v>
      </c>
      <c r="B37" s="51" t="s">
        <v>121</v>
      </c>
      <c r="C37" s="50" t="s">
        <v>352</v>
      </c>
      <c r="D37" s="51" t="s">
        <v>9</v>
      </c>
      <c r="E37" s="52">
        <v>15.6</v>
      </c>
      <c r="F37" s="60">
        <v>16.87</v>
      </c>
      <c r="G37" s="53">
        <f t="shared" si="0"/>
        <v>263.17</v>
      </c>
      <c r="H37" s="36" t="s">
        <v>41</v>
      </c>
      <c r="I37" s="70">
        <f>ROUND(SUM(G26:G37),2)</f>
        <v>15175.09</v>
      </c>
    </row>
    <row r="38" spans="1:9" s="9" customFormat="1" ht="33" customHeight="1" x14ac:dyDescent="0.25">
      <c r="A38" s="101" t="s">
        <v>388</v>
      </c>
      <c r="B38" s="123" t="s">
        <v>71</v>
      </c>
      <c r="C38" s="63" t="s">
        <v>1550</v>
      </c>
      <c r="D38" s="64" t="s">
        <v>8</v>
      </c>
      <c r="E38" s="83">
        <v>22323</v>
      </c>
      <c r="F38" s="76">
        <v>0</v>
      </c>
      <c r="G38" s="59">
        <f t="shared" si="0"/>
        <v>0</v>
      </c>
      <c r="H38" s="434" t="s">
        <v>318</v>
      </c>
    </row>
    <row r="39" spans="1:9" s="9" customFormat="1" ht="33" customHeight="1" x14ac:dyDescent="0.25">
      <c r="A39" s="67" t="s">
        <v>388</v>
      </c>
      <c r="B39" s="41" t="s">
        <v>72</v>
      </c>
      <c r="C39" s="2" t="s">
        <v>1763</v>
      </c>
      <c r="D39" s="22" t="s">
        <v>9</v>
      </c>
      <c r="E39" s="84">
        <v>7281</v>
      </c>
      <c r="F39" s="77">
        <v>0</v>
      </c>
      <c r="G39" s="28">
        <f t="shared" si="0"/>
        <v>0</v>
      </c>
      <c r="H39" s="435"/>
    </row>
    <row r="40" spans="1:9" s="9" customFormat="1" ht="33" customHeight="1" x14ac:dyDescent="0.25">
      <c r="A40" s="67" t="s">
        <v>388</v>
      </c>
      <c r="B40" s="108" t="s">
        <v>73</v>
      </c>
      <c r="C40" s="2" t="s">
        <v>1552</v>
      </c>
      <c r="D40" s="22" t="s">
        <v>8</v>
      </c>
      <c r="E40" s="84">
        <v>11161</v>
      </c>
      <c r="F40" s="77">
        <v>0</v>
      </c>
      <c r="G40" s="28">
        <f t="shared" si="0"/>
        <v>0</v>
      </c>
      <c r="H40" s="435"/>
    </row>
    <row r="41" spans="1:9" s="9" customFormat="1" ht="33" customHeight="1" x14ac:dyDescent="0.25">
      <c r="A41" s="67" t="s">
        <v>388</v>
      </c>
      <c r="B41" s="108" t="s">
        <v>74</v>
      </c>
      <c r="C41" s="2" t="s">
        <v>1506</v>
      </c>
      <c r="D41" s="22" t="s">
        <v>9</v>
      </c>
      <c r="E41" s="84">
        <v>1043</v>
      </c>
      <c r="F41" s="77">
        <v>0</v>
      </c>
      <c r="G41" s="28">
        <f t="shared" si="0"/>
        <v>0</v>
      </c>
      <c r="H41" s="435"/>
    </row>
    <row r="42" spans="1:9" s="9" customFormat="1" ht="33" customHeight="1" x14ac:dyDescent="0.25">
      <c r="A42" s="67" t="s">
        <v>388</v>
      </c>
      <c r="B42" s="108" t="s">
        <v>75</v>
      </c>
      <c r="C42" s="2" t="s">
        <v>1636</v>
      </c>
      <c r="D42" s="22" t="s">
        <v>8</v>
      </c>
      <c r="E42" s="84">
        <v>11067</v>
      </c>
      <c r="F42" s="77">
        <v>0</v>
      </c>
      <c r="G42" s="28">
        <f t="shared" si="0"/>
        <v>0</v>
      </c>
      <c r="H42" s="435"/>
    </row>
    <row r="43" spans="1:9" s="9" customFormat="1" ht="33" customHeight="1" x14ac:dyDescent="0.25">
      <c r="A43" s="67" t="s">
        <v>388</v>
      </c>
      <c r="B43" s="108" t="s">
        <v>76</v>
      </c>
      <c r="C43" s="2" t="s">
        <v>1669</v>
      </c>
      <c r="D43" s="22" t="s">
        <v>10</v>
      </c>
      <c r="E43" s="84">
        <v>1810</v>
      </c>
      <c r="F43" s="77">
        <v>0</v>
      </c>
      <c r="G43" s="28">
        <f t="shared" si="0"/>
        <v>0</v>
      </c>
      <c r="H43" s="435"/>
    </row>
    <row r="44" spans="1:9" s="9" customFormat="1" ht="33" customHeight="1" x14ac:dyDescent="0.25">
      <c r="A44" s="67" t="s">
        <v>388</v>
      </c>
      <c r="B44" s="108" t="s">
        <v>77</v>
      </c>
      <c r="C44" s="2" t="s">
        <v>1509</v>
      </c>
      <c r="D44" s="22" t="s">
        <v>8</v>
      </c>
      <c r="E44" s="84">
        <v>10977</v>
      </c>
      <c r="F44" s="77">
        <v>0</v>
      </c>
      <c r="G44" s="28">
        <f t="shared" si="0"/>
        <v>0</v>
      </c>
      <c r="H44" s="435"/>
    </row>
    <row r="45" spans="1:9" s="9" customFormat="1" ht="33" customHeight="1" x14ac:dyDescent="0.25">
      <c r="A45" s="67" t="s">
        <v>388</v>
      </c>
      <c r="B45" s="108" t="s">
        <v>122</v>
      </c>
      <c r="C45" s="2" t="s">
        <v>1670</v>
      </c>
      <c r="D45" s="22" t="s">
        <v>8</v>
      </c>
      <c r="E45" s="84">
        <v>10941</v>
      </c>
      <c r="F45" s="77">
        <v>0</v>
      </c>
      <c r="G45" s="28">
        <f t="shared" si="0"/>
        <v>0</v>
      </c>
      <c r="H45" s="435"/>
    </row>
    <row r="46" spans="1:9" s="9" customFormat="1" ht="33" customHeight="1" x14ac:dyDescent="0.25">
      <c r="A46" s="67" t="s">
        <v>388</v>
      </c>
      <c r="B46" s="108" t="s">
        <v>123</v>
      </c>
      <c r="C46" s="2" t="s">
        <v>1671</v>
      </c>
      <c r="D46" s="22" t="s">
        <v>10</v>
      </c>
      <c r="E46" s="84">
        <v>1810</v>
      </c>
      <c r="F46" s="77">
        <v>0</v>
      </c>
      <c r="G46" s="28">
        <f t="shared" si="0"/>
        <v>0</v>
      </c>
      <c r="H46" s="435"/>
    </row>
    <row r="47" spans="1:9" s="9" customFormat="1" ht="33" customHeight="1" x14ac:dyDescent="0.25">
      <c r="A47" s="67" t="s">
        <v>388</v>
      </c>
      <c r="B47" s="108" t="s">
        <v>124</v>
      </c>
      <c r="C47" s="2" t="s">
        <v>304</v>
      </c>
      <c r="D47" s="22" t="s">
        <v>8</v>
      </c>
      <c r="E47" s="84">
        <v>10910</v>
      </c>
      <c r="F47" s="77">
        <v>0</v>
      </c>
      <c r="G47" s="28">
        <f t="shared" si="0"/>
        <v>0</v>
      </c>
      <c r="H47" s="435"/>
    </row>
    <row r="48" spans="1:9" s="9" customFormat="1" ht="33" customHeight="1" x14ac:dyDescent="0.25">
      <c r="A48" s="67" t="s">
        <v>388</v>
      </c>
      <c r="B48" s="108" t="s">
        <v>125</v>
      </c>
      <c r="C48" s="2" t="s">
        <v>305</v>
      </c>
      <c r="D48" s="22" t="s">
        <v>10</v>
      </c>
      <c r="E48" s="84">
        <v>666</v>
      </c>
      <c r="F48" s="77">
        <v>0</v>
      </c>
      <c r="G48" s="28">
        <f t="shared" si="0"/>
        <v>0</v>
      </c>
      <c r="H48" s="435"/>
    </row>
    <row r="49" spans="1:9" s="9" customFormat="1" ht="33" customHeight="1" thickBot="1" x14ac:dyDescent="0.3">
      <c r="A49" s="56" t="s">
        <v>388</v>
      </c>
      <c r="B49" s="74" t="s">
        <v>126</v>
      </c>
      <c r="C49" s="50" t="s">
        <v>1640</v>
      </c>
      <c r="D49" s="51" t="s">
        <v>8</v>
      </c>
      <c r="E49" s="85">
        <v>3962</v>
      </c>
      <c r="F49" s="139">
        <v>0</v>
      </c>
      <c r="G49" s="53">
        <f t="shared" si="0"/>
        <v>0</v>
      </c>
      <c r="H49" s="435"/>
    </row>
    <row r="50" spans="1:9" s="9" customFormat="1" ht="33" customHeight="1" x14ac:dyDescent="0.25">
      <c r="A50" s="101" t="s">
        <v>1504</v>
      </c>
      <c r="B50" s="123" t="s">
        <v>71</v>
      </c>
      <c r="C50" s="63" t="s">
        <v>1550</v>
      </c>
      <c r="D50" s="64" t="s">
        <v>8</v>
      </c>
      <c r="E50" s="83">
        <v>22323</v>
      </c>
      <c r="F50" s="135">
        <v>4.3899999999999997</v>
      </c>
      <c r="G50" s="59">
        <f t="shared" si="0"/>
        <v>97997.97</v>
      </c>
      <c r="H50" s="435"/>
    </row>
    <row r="51" spans="1:9" s="9" customFormat="1" ht="33" customHeight="1" x14ac:dyDescent="0.25">
      <c r="A51" s="67" t="s">
        <v>1504</v>
      </c>
      <c r="B51" s="41" t="s">
        <v>72</v>
      </c>
      <c r="C51" s="2" t="s">
        <v>1764</v>
      </c>
      <c r="D51" s="22" t="s">
        <v>9</v>
      </c>
      <c r="E51" s="84">
        <v>8373</v>
      </c>
      <c r="F51" s="133">
        <v>24.76</v>
      </c>
      <c r="G51" s="28">
        <f t="shared" si="0"/>
        <v>207315.48</v>
      </c>
      <c r="H51" s="435"/>
    </row>
    <row r="52" spans="1:9" s="9" customFormat="1" ht="33" customHeight="1" x14ac:dyDescent="0.25">
      <c r="A52" s="67" t="s">
        <v>1504</v>
      </c>
      <c r="B52" s="108" t="s">
        <v>73</v>
      </c>
      <c r="C52" s="2" t="s">
        <v>1556</v>
      </c>
      <c r="D52" s="22" t="s">
        <v>8</v>
      </c>
      <c r="E52" s="84">
        <v>11161</v>
      </c>
      <c r="F52" s="133">
        <v>15.26</v>
      </c>
      <c r="G52" s="28">
        <f t="shared" si="0"/>
        <v>170316.86</v>
      </c>
      <c r="H52" s="435"/>
    </row>
    <row r="53" spans="1:9" s="9" customFormat="1" ht="33" customHeight="1" x14ac:dyDescent="0.25">
      <c r="A53" s="67" t="s">
        <v>1504</v>
      </c>
      <c r="B53" s="108" t="s">
        <v>74</v>
      </c>
      <c r="C53" s="2" t="s">
        <v>1506</v>
      </c>
      <c r="D53" s="22" t="s">
        <v>9</v>
      </c>
      <c r="E53" s="84">
        <v>835</v>
      </c>
      <c r="F53" s="133">
        <v>74.47</v>
      </c>
      <c r="G53" s="28">
        <f t="shared" si="0"/>
        <v>62182.45</v>
      </c>
      <c r="H53" s="435"/>
    </row>
    <row r="54" spans="1:9" s="9" customFormat="1" ht="33" customHeight="1" x14ac:dyDescent="0.25">
      <c r="A54" s="67" t="s">
        <v>1504</v>
      </c>
      <c r="B54" s="108" t="s">
        <v>75</v>
      </c>
      <c r="C54" s="2" t="s">
        <v>1636</v>
      </c>
      <c r="D54" s="22" t="s">
        <v>8</v>
      </c>
      <c r="E54" s="84">
        <v>11067</v>
      </c>
      <c r="F54" s="133">
        <v>17.760000000000002</v>
      </c>
      <c r="G54" s="28">
        <f t="shared" si="0"/>
        <v>196549.92</v>
      </c>
      <c r="H54" s="435"/>
    </row>
    <row r="55" spans="1:9" s="9" customFormat="1" ht="33" customHeight="1" x14ac:dyDescent="0.25">
      <c r="A55" s="67" t="s">
        <v>1504</v>
      </c>
      <c r="B55" s="108" t="s">
        <v>76</v>
      </c>
      <c r="C55" s="2" t="s">
        <v>313</v>
      </c>
      <c r="D55" s="22" t="s">
        <v>10</v>
      </c>
      <c r="E55" s="84">
        <v>1810</v>
      </c>
      <c r="F55" s="133">
        <v>0.95</v>
      </c>
      <c r="G55" s="28">
        <f t="shared" si="0"/>
        <v>1719.5</v>
      </c>
      <c r="H55" s="435"/>
    </row>
    <row r="56" spans="1:9" s="9" customFormat="1" ht="33" customHeight="1" x14ac:dyDescent="0.25">
      <c r="A56" s="67" t="s">
        <v>1504</v>
      </c>
      <c r="B56" s="108" t="s">
        <v>77</v>
      </c>
      <c r="C56" s="2" t="s">
        <v>1509</v>
      </c>
      <c r="D56" s="22" t="s">
        <v>8</v>
      </c>
      <c r="E56" s="84">
        <v>10977</v>
      </c>
      <c r="F56" s="133">
        <v>0.38</v>
      </c>
      <c r="G56" s="28">
        <f t="shared" si="0"/>
        <v>4171.26</v>
      </c>
      <c r="H56" s="435"/>
    </row>
    <row r="57" spans="1:9" s="9" customFormat="1" ht="33" customHeight="1" x14ac:dyDescent="0.25">
      <c r="A57" s="67" t="s">
        <v>1504</v>
      </c>
      <c r="B57" s="108" t="s">
        <v>122</v>
      </c>
      <c r="C57" s="2" t="s">
        <v>1638</v>
      </c>
      <c r="D57" s="22" t="s">
        <v>8</v>
      </c>
      <c r="E57" s="84">
        <v>10941</v>
      </c>
      <c r="F57" s="133">
        <v>9.1</v>
      </c>
      <c r="G57" s="28">
        <f t="shared" si="0"/>
        <v>99563.1</v>
      </c>
      <c r="H57" s="435"/>
    </row>
    <row r="58" spans="1:9" s="9" customFormat="1" ht="33" customHeight="1" x14ac:dyDescent="0.25">
      <c r="A58" s="67" t="s">
        <v>1504</v>
      </c>
      <c r="B58" s="108" t="s">
        <v>123</v>
      </c>
      <c r="C58" s="2" t="s">
        <v>1511</v>
      </c>
      <c r="D58" s="22" t="s">
        <v>10</v>
      </c>
      <c r="E58" s="84">
        <v>1810</v>
      </c>
      <c r="F58" s="133">
        <v>0.42</v>
      </c>
      <c r="G58" s="28">
        <f t="shared" si="0"/>
        <v>760.2</v>
      </c>
      <c r="H58" s="435"/>
    </row>
    <row r="59" spans="1:9" s="9" customFormat="1" ht="33" customHeight="1" x14ac:dyDescent="0.25">
      <c r="A59" s="67" t="s">
        <v>1504</v>
      </c>
      <c r="B59" s="108" t="s">
        <v>124</v>
      </c>
      <c r="C59" s="2" t="s">
        <v>304</v>
      </c>
      <c r="D59" s="22" t="s">
        <v>8</v>
      </c>
      <c r="E59" s="84">
        <v>10910</v>
      </c>
      <c r="F59" s="133">
        <v>0.22</v>
      </c>
      <c r="G59" s="28">
        <f t="shared" si="0"/>
        <v>2400.1999999999998</v>
      </c>
      <c r="H59" s="435"/>
    </row>
    <row r="60" spans="1:9" s="9" customFormat="1" ht="33" customHeight="1" thickBot="1" x14ac:dyDescent="0.3">
      <c r="A60" s="67" t="s">
        <v>1504</v>
      </c>
      <c r="B60" s="108" t="s">
        <v>125</v>
      </c>
      <c r="C60" s="2" t="s">
        <v>305</v>
      </c>
      <c r="D60" s="22" t="s">
        <v>10</v>
      </c>
      <c r="E60" s="84">
        <v>666</v>
      </c>
      <c r="F60" s="133">
        <v>1.25</v>
      </c>
      <c r="G60" s="28">
        <f t="shared" si="0"/>
        <v>832.5</v>
      </c>
      <c r="H60" s="435"/>
    </row>
    <row r="61" spans="1:9" s="9" customFormat="1" ht="30.75" thickBot="1" x14ac:dyDescent="0.3">
      <c r="A61" s="56" t="s">
        <v>1504</v>
      </c>
      <c r="B61" s="74" t="s">
        <v>126</v>
      </c>
      <c r="C61" s="50" t="s">
        <v>1640</v>
      </c>
      <c r="D61" s="51" t="s">
        <v>8</v>
      </c>
      <c r="E61" s="85">
        <v>3962</v>
      </c>
      <c r="F61" s="87">
        <v>7.02</v>
      </c>
      <c r="G61" s="99">
        <f>ROUND((E61*F61),2)</f>
        <v>27813.24</v>
      </c>
      <c r="H61" s="36" t="s">
        <v>78</v>
      </c>
      <c r="I61" s="72">
        <f>ROUND(SUM(G38:G61),2)</f>
        <v>871622.68</v>
      </c>
    </row>
    <row r="62" spans="1:9" s="9" customFormat="1" ht="33" customHeight="1" x14ac:dyDescent="0.25">
      <c r="A62" s="229" t="s">
        <v>1514</v>
      </c>
      <c r="B62" s="188" t="s">
        <v>28</v>
      </c>
      <c r="C62" s="24" t="s">
        <v>1550</v>
      </c>
      <c r="D62" s="25" t="s">
        <v>8</v>
      </c>
      <c r="E62" s="182">
        <v>150</v>
      </c>
      <c r="F62" s="132">
        <v>0</v>
      </c>
      <c r="G62" s="28">
        <f t="shared" si="0"/>
        <v>0</v>
      </c>
      <c r="H62" s="436" t="s">
        <v>318</v>
      </c>
      <c r="I62" s="138"/>
    </row>
    <row r="63" spans="1:9" s="9" customFormat="1" ht="33" customHeight="1" x14ac:dyDescent="0.25">
      <c r="A63" s="97" t="s">
        <v>1514</v>
      </c>
      <c r="B63" s="108" t="s">
        <v>29</v>
      </c>
      <c r="C63" s="2" t="s">
        <v>1765</v>
      </c>
      <c r="D63" s="22" t="s">
        <v>9</v>
      </c>
      <c r="E63" s="84">
        <v>56</v>
      </c>
      <c r="F63" s="133">
        <v>0</v>
      </c>
      <c r="G63" s="28">
        <f t="shared" si="0"/>
        <v>0</v>
      </c>
      <c r="H63" s="437"/>
      <c r="I63" s="138"/>
    </row>
    <row r="64" spans="1:9" s="9" customFormat="1" ht="33" customHeight="1" x14ac:dyDescent="0.25">
      <c r="A64" s="97" t="s">
        <v>1514</v>
      </c>
      <c r="B64" s="108" t="s">
        <v>30</v>
      </c>
      <c r="C64" s="2" t="s">
        <v>1552</v>
      </c>
      <c r="D64" s="22" t="s">
        <v>8</v>
      </c>
      <c r="E64" s="84">
        <v>88</v>
      </c>
      <c r="F64" s="133">
        <v>0</v>
      </c>
      <c r="G64" s="28">
        <f t="shared" si="0"/>
        <v>0</v>
      </c>
      <c r="H64" s="437"/>
      <c r="I64" s="138"/>
    </row>
    <row r="65" spans="1:9" s="9" customFormat="1" ht="33" customHeight="1" x14ac:dyDescent="0.25">
      <c r="A65" s="97" t="s">
        <v>1514</v>
      </c>
      <c r="B65" s="108" t="s">
        <v>31</v>
      </c>
      <c r="C65" s="2" t="s">
        <v>1506</v>
      </c>
      <c r="D65" s="22" t="s">
        <v>9</v>
      </c>
      <c r="E65" s="84">
        <v>10</v>
      </c>
      <c r="F65" s="133">
        <v>0</v>
      </c>
      <c r="G65" s="28">
        <f t="shared" si="0"/>
        <v>0</v>
      </c>
      <c r="H65" s="437"/>
      <c r="I65" s="138"/>
    </row>
    <row r="66" spans="1:9" s="9" customFormat="1" ht="33" customHeight="1" x14ac:dyDescent="0.25">
      <c r="A66" s="97" t="s">
        <v>1514</v>
      </c>
      <c r="B66" s="108" t="s">
        <v>32</v>
      </c>
      <c r="C66" s="2" t="s">
        <v>1636</v>
      </c>
      <c r="D66" s="22" t="s">
        <v>8</v>
      </c>
      <c r="E66" s="84">
        <v>86</v>
      </c>
      <c r="F66" s="133">
        <v>0</v>
      </c>
      <c r="G66" s="28">
        <f t="shared" si="0"/>
        <v>0</v>
      </c>
      <c r="H66" s="437"/>
      <c r="I66" s="138"/>
    </row>
    <row r="67" spans="1:9" s="9" customFormat="1" ht="33" customHeight="1" x14ac:dyDescent="0.25">
      <c r="A67" s="97" t="s">
        <v>1514</v>
      </c>
      <c r="B67" s="108" t="s">
        <v>33</v>
      </c>
      <c r="C67" s="2" t="s">
        <v>313</v>
      </c>
      <c r="D67" s="22" t="s">
        <v>10</v>
      </c>
      <c r="E67" s="84">
        <v>27.5</v>
      </c>
      <c r="F67" s="133">
        <v>0</v>
      </c>
      <c r="G67" s="28">
        <f t="shared" si="0"/>
        <v>0</v>
      </c>
      <c r="H67" s="437"/>
      <c r="I67" s="138"/>
    </row>
    <row r="68" spans="1:9" s="9" customFormat="1" ht="33" customHeight="1" x14ac:dyDescent="0.25">
      <c r="A68" s="97" t="s">
        <v>1514</v>
      </c>
      <c r="B68" s="108" t="s">
        <v>47</v>
      </c>
      <c r="C68" s="2" t="s">
        <v>1509</v>
      </c>
      <c r="D68" s="22" t="s">
        <v>8</v>
      </c>
      <c r="E68" s="84">
        <v>85</v>
      </c>
      <c r="F68" s="133">
        <v>0</v>
      </c>
      <c r="G68" s="28">
        <f t="shared" si="0"/>
        <v>0</v>
      </c>
      <c r="H68" s="437"/>
      <c r="I68" s="138"/>
    </row>
    <row r="69" spans="1:9" s="9" customFormat="1" ht="33" customHeight="1" x14ac:dyDescent="0.25">
      <c r="A69" s="97" t="s">
        <v>1514</v>
      </c>
      <c r="B69" s="108" t="s">
        <v>48</v>
      </c>
      <c r="C69" s="2" t="s">
        <v>1638</v>
      </c>
      <c r="D69" s="22" t="s">
        <v>8</v>
      </c>
      <c r="E69" s="84">
        <v>85</v>
      </c>
      <c r="F69" s="133">
        <v>0</v>
      </c>
      <c r="G69" s="28">
        <f t="shared" si="0"/>
        <v>0</v>
      </c>
      <c r="H69" s="437"/>
      <c r="I69" s="138"/>
    </row>
    <row r="70" spans="1:9" s="9" customFormat="1" ht="30" x14ac:dyDescent="0.25">
      <c r="A70" s="97" t="s">
        <v>1514</v>
      </c>
      <c r="B70" s="108" t="s">
        <v>58</v>
      </c>
      <c r="C70" s="2" t="s">
        <v>1511</v>
      </c>
      <c r="D70" s="22" t="s">
        <v>10</v>
      </c>
      <c r="E70" s="84">
        <v>27.5</v>
      </c>
      <c r="F70" s="133">
        <v>0</v>
      </c>
      <c r="G70" s="28">
        <f t="shared" si="0"/>
        <v>0</v>
      </c>
      <c r="H70" s="437"/>
      <c r="I70" s="138"/>
    </row>
    <row r="71" spans="1:9" s="9" customFormat="1" ht="30" x14ac:dyDescent="0.25">
      <c r="A71" s="97" t="s">
        <v>1514</v>
      </c>
      <c r="B71" s="108" t="s">
        <v>64</v>
      </c>
      <c r="C71" s="2" t="s">
        <v>304</v>
      </c>
      <c r="D71" s="22" t="s">
        <v>8</v>
      </c>
      <c r="E71" s="84">
        <v>84</v>
      </c>
      <c r="F71" s="133">
        <v>0</v>
      </c>
      <c r="G71" s="28">
        <f t="shared" si="0"/>
        <v>0</v>
      </c>
      <c r="H71" s="437"/>
      <c r="I71" s="138"/>
    </row>
    <row r="72" spans="1:9" s="9" customFormat="1" ht="33" customHeight="1" thickBot="1" x14ac:dyDescent="0.3">
      <c r="A72" s="98" t="s">
        <v>1514</v>
      </c>
      <c r="B72" s="74" t="s">
        <v>65</v>
      </c>
      <c r="C72" s="50" t="s">
        <v>1640</v>
      </c>
      <c r="D72" s="51" t="s">
        <v>8</v>
      </c>
      <c r="E72" s="85">
        <v>34</v>
      </c>
      <c r="F72" s="87">
        <v>0</v>
      </c>
      <c r="G72" s="53">
        <f t="shared" si="0"/>
        <v>0</v>
      </c>
      <c r="H72" s="437"/>
      <c r="I72" s="138"/>
    </row>
    <row r="73" spans="1:9" s="9" customFormat="1" ht="30" x14ac:dyDescent="0.25">
      <c r="A73" s="229" t="s">
        <v>1515</v>
      </c>
      <c r="B73" s="188" t="s">
        <v>28</v>
      </c>
      <c r="C73" s="63" t="s">
        <v>1550</v>
      </c>
      <c r="D73" s="25" t="s">
        <v>8</v>
      </c>
      <c r="E73" s="83">
        <v>150</v>
      </c>
      <c r="F73" s="135">
        <v>4.3899999999999997</v>
      </c>
      <c r="G73" s="59">
        <f t="shared" si="0"/>
        <v>658.5</v>
      </c>
      <c r="H73" s="437"/>
      <c r="I73" s="138"/>
    </row>
    <row r="74" spans="1:9" s="9" customFormat="1" ht="30" x14ac:dyDescent="0.25">
      <c r="A74" s="97" t="s">
        <v>1515</v>
      </c>
      <c r="B74" s="108" t="s">
        <v>29</v>
      </c>
      <c r="C74" s="2" t="s">
        <v>1766</v>
      </c>
      <c r="D74" s="22" t="s">
        <v>9</v>
      </c>
      <c r="E74" s="84">
        <v>65</v>
      </c>
      <c r="F74" s="133">
        <v>24.76</v>
      </c>
      <c r="G74" s="28">
        <f t="shared" si="0"/>
        <v>1609.4</v>
      </c>
      <c r="H74" s="437"/>
      <c r="I74" s="138"/>
    </row>
    <row r="75" spans="1:9" s="9" customFormat="1" ht="30" x14ac:dyDescent="0.25">
      <c r="A75" s="97" t="s">
        <v>1515</v>
      </c>
      <c r="B75" s="108" t="s">
        <v>30</v>
      </c>
      <c r="C75" s="2" t="s">
        <v>1556</v>
      </c>
      <c r="D75" s="22" t="s">
        <v>8</v>
      </c>
      <c r="E75" s="84">
        <v>88</v>
      </c>
      <c r="F75" s="133">
        <v>15.26</v>
      </c>
      <c r="G75" s="28">
        <f t="shared" si="0"/>
        <v>1342.88</v>
      </c>
      <c r="H75" s="437"/>
      <c r="I75" s="138"/>
    </row>
    <row r="76" spans="1:9" ht="44.25" customHeight="1" x14ac:dyDescent="0.25">
      <c r="A76" s="97" t="s">
        <v>1515</v>
      </c>
      <c r="B76" s="108" t="s">
        <v>31</v>
      </c>
      <c r="C76" s="2" t="s">
        <v>1506</v>
      </c>
      <c r="D76" s="22" t="s">
        <v>9</v>
      </c>
      <c r="E76" s="84">
        <v>8</v>
      </c>
      <c r="F76" s="133">
        <v>74.47</v>
      </c>
      <c r="G76" s="28">
        <f t="shared" si="0"/>
        <v>595.76</v>
      </c>
      <c r="H76" s="437"/>
      <c r="I76" s="138"/>
    </row>
    <row r="77" spans="1:9" ht="20.25" customHeight="1" x14ac:dyDescent="0.25">
      <c r="A77" s="97" t="s">
        <v>1515</v>
      </c>
      <c r="B77" s="108" t="s">
        <v>32</v>
      </c>
      <c r="C77" s="2" t="s">
        <v>1636</v>
      </c>
      <c r="D77" s="22" t="s">
        <v>8</v>
      </c>
      <c r="E77" s="84">
        <v>86</v>
      </c>
      <c r="F77" s="133">
        <v>18.170000000000002</v>
      </c>
      <c r="G77" s="28">
        <f t="shared" si="0"/>
        <v>1562.62</v>
      </c>
      <c r="H77" s="437"/>
      <c r="I77" s="138"/>
    </row>
    <row r="78" spans="1:9" ht="30" x14ac:dyDescent="0.25">
      <c r="A78" s="97" t="s">
        <v>1515</v>
      </c>
      <c r="B78" s="108" t="s">
        <v>33</v>
      </c>
      <c r="C78" s="2" t="s">
        <v>313</v>
      </c>
      <c r="D78" s="22" t="s">
        <v>10</v>
      </c>
      <c r="E78" s="84">
        <v>27.5</v>
      </c>
      <c r="F78" s="133">
        <v>0.95</v>
      </c>
      <c r="G78" s="28">
        <f t="shared" si="0"/>
        <v>26.13</v>
      </c>
      <c r="H78" s="437"/>
      <c r="I78" s="138"/>
    </row>
    <row r="79" spans="1:9" ht="30" x14ac:dyDescent="0.25">
      <c r="A79" s="97" t="s">
        <v>1515</v>
      </c>
      <c r="B79" s="108" t="s">
        <v>47</v>
      </c>
      <c r="C79" s="2" t="s">
        <v>1509</v>
      </c>
      <c r="D79" s="22" t="s">
        <v>8</v>
      </c>
      <c r="E79" s="84">
        <v>85</v>
      </c>
      <c r="F79" s="133">
        <v>0.38</v>
      </c>
      <c r="G79" s="28">
        <f t="shared" si="0"/>
        <v>32.299999999999997</v>
      </c>
      <c r="H79" s="437"/>
      <c r="I79" s="138"/>
    </row>
    <row r="80" spans="1:9" ht="30" x14ac:dyDescent="0.25">
      <c r="A80" s="97" t="s">
        <v>1515</v>
      </c>
      <c r="B80" s="108" t="s">
        <v>48</v>
      </c>
      <c r="C80" s="2" t="s">
        <v>1638</v>
      </c>
      <c r="D80" s="22" t="s">
        <v>8</v>
      </c>
      <c r="E80" s="84">
        <v>85</v>
      </c>
      <c r="F80" s="133">
        <v>9.26</v>
      </c>
      <c r="G80" s="28">
        <f t="shared" si="0"/>
        <v>787.1</v>
      </c>
      <c r="H80" s="437"/>
      <c r="I80" s="138"/>
    </row>
    <row r="81" spans="1:9" ht="30" x14ac:dyDescent="0.25">
      <c r="A81" s="97" t="s">
        <v>1515</v>
      </c>
      <c r="B81" s="108" t="s">
        <v>58</v>
      </c>
      <c r="C81" s="2" t="s">
        <v>1511</v>
      </c>
      <c r="D81" s="22" t="s">
        <v>10</v>
      </c>
      <c r="E81" s="84">
        <v>27.5</v>
      </c>
      <c r="F81" s="133">
        <v>0.42</v>
      </c>
      <c r="G81" s="28">
        <f t="shared" si="0"/>
        <v>11.55</v>
      </c>
      <c r="H81" s="437"/>
      <c r="I81" s="138"/>
    </row>
    <row r="82" spans="1:9" ht="30.75" thickBot="1" x14ac:dyDescent="0.3">
      <c r="A82" s="97" t="s">
        <v>1515</v>
      </c>
      <c r="B82" s="108" t="s">
        <v>64</v>
      </c>
      <c r="C82" s="2" t="s">
        <v>304</v>
      </c>
      <c r="D82" s="22" t="s">
        <v>8</v>
      </c>
      <c r="E82" s="84">
        <v>84</v>
      </c>
      <c r="F82" s="133">
        <v>0.22</v>
      </c>
      <c r="G82" s="28">
        <f t="shared" si="0"/>
        <v>18.48</v>
      </c>
      <c r="H82" s="438"/>
      <c r="I82" s="138"/>
    </row>
    <row r="83" spans="1:9" ht="30.75" thickBot="1" x14ac:dyDescent="0.3">
      <c r="A83" s="98" t="s">
        <v>1515</v>
      </c>
      <c r="B83" s="74" t="s">
        <v>65</v>
      </c>
      <c r="C83" s="50" t="s">
        <v>1640</v>
      </c>
      <c r="D83" s="51" t="s">
        <v>8</v>
      </c>
      <c r="E83" s="85">
        <v>34</v>
      </c>
      <c r="F83" s="87">
        <v>7.02</v>
      </c>
      <c r="G83" s="53">
        <f t="shared" si="0"/>
        <v>238.68</v>
      </c>
      <c r="H83" s="36" t="s">
        <v>42</v>
      </c>
      <c r="I83" s="72">
        <f>ROUND(SUM(G62:G83),2)</f>
        <v>6883.4</v>
      </c>
    </row>
    <row r="84" spans="1:9" ht="45" x14ac:dyDescent="0.25">
      <c r="A84" s="42" t="s">
        <v>757</v>
      </c>
      <c r="B84" s="202" t="s">
        <v>11</v>
      </c>
      <c r="C84" s="24" t="s">
        <v>1516</v>
      </c>
      <c r="D84" s="25" t="s">
        <v>9</v>
      </c>
      <c r="E84" s="182">
        <v>59</v>
      </c>
      <c r="F84" s="136">
        <v>5.51</v>
      </c>
      <c r="G84" s="27">
        <f t="shared" si="0"/>
        <v>325.08999999999997</v>
      </c>
      <c r="H84" s="9"/>
      <c r="I84" s="9"/>
    </row>
    <row r="85" spans="1:9" ht="45" x14ac:dyDescent="0.25">
      <c r="A85" s="67" t="s">
        <v>757</v>
      </c>
      <c r="B85" s="75" t="s">
        <v>83</v>
      </c>
      <c r="C85" s="63" t="s">
        <v>1576</v>
      </c>
      <c r="D85" s="64" t="s">
        <v>9</v>
      </c>
      <c r="E85" s="83">
        <v>11</v>
      </c>
      <c r="F85" s="76">
        <v>5.51</v>
      </c>
      <c r="G85" s="28">
        <f t="shared" si="0"/>
        <v>60.61</v>
      </c>
      <c r="H85" s="9"/>
      <c r="I85" s="9"/>
    </row>
    <row r="86" spans="1:9" x14ac:dyDescent="0.25">
      <c r="A86" s="67" t="s">
        <v>757</v>
      </c>
      <c r="B86" s="22" t="s">
        <v>84</v>
      </c>
      <c r="C86" s="2" t="s">
        <v>346</v>
      </c>
      <c r="D86" s="64" t="s">
        <v>8</v>
      </c>
      <c r="E86" s="84">
        <v>471</v>
      </c>
      <c r="F86" s="77">
        <v>0.2</v>
      </c>
      <c r="G86" s="28">
        <f t="shared" si="0"/>
        <v>94.2</v>
      </c>
      <c r="H86" s="9"/>
      <c r="I86" s="9"/>
    </row>
    <row r="87" spans="1:9" ht="45" x14ac:dyDescent="0.25">
      <c r="A87" s="67" t="s">
        <v>757</v>
      </c>
      <c r="B87" s="64" t="s">
        <v>85</v>
      </c>
      <c r="C87" s="2" t="s">
        <v>1767</v>
      </c>
      <c r="D87" s="64" t="s">
        <v>7</v>
      </c>
      <c r="E87" s="83">
        <v>1</v>
      </c>
      <c r="F87" s="76">
        <v>1971.68</v>
      </c>
      <c r="G87" s="59">
        <f t="shared" ref="G87:G97" si="1">ROUND((E87*F87),2)</f>
        <v>1971.68</v>
      </c>
      <c r="H87" s="9"/>
      <c r="I87" s="9"/>
    </row>
    <row r="88" spans="1:9" ht="90" x14ac:dyDescent="0.25">
      <c r="A88" s="67" t="s">
        <v>757</v>
      </c>
      <c r="B88" s="64" t="s">
        <v>86</v>
      </c>
      <c r="C88" s="2" t="s">
        <v>1768</v>
      </c>
      <c r="D88" s="64" t="s">
        <v>7</v>
      </c>
      <c r="E88" s="84">
        <v>1</v>
      </c>
      <c r="F88" s="77">
        <v>9509.5300000000007</v>
      </c>
      <c r="G88" s="28">
        <f t="shared" si="1"/>
        <v>9509.5300000000007</v>
      </c>
      <c r="H88" s="9"/>
      <c r="I88" s="9"/>
    </row>
    <row r="89" spans="1:9" x14ac:dyDescent="0.25">
      <c r="A89" s="67" t="s">
        <v>757</v>
      </c>
      <c r="B89" s="64" t="s">
        <v>87</v>
      </c>
      <c r="C89" s="2" t="s">
        <v>1523</v>
      </c>
      <c r="D89" s="64" t="s">
        <v>18</v>
      </c>
      <c r="E89" s="83">
        <v>6</v>
      </c>
      <c r="F89" s="77">
        <v>76.33</v>
      </c>
      <c r="G89" s="28">
        <f t="shared" si="1"/>
        <v>457.98</v>
      </c>
      <c r="H89" s="9"/>
      <c r="I89" s="9"/>
    </row>
    <row r="90" spans="1:9" x14ac:dyDescent="0.25">
      <c r="A90" s="67" t="s">
        <v>757</v>
      </c>
      <c r="B90" s="64" t="s">
        <v>88</v>
      </c>
      <c r="C90" s="2" t="s">
        <v>1344</v>
      </c>
      <c r="D90" s="64" t="s">
        <v>10</v>
      </c>
      <c r="E90" s="83">
        <v>62</v>
      </c>
      <c r="F90" s="77">
        <v>0.42</v>
      </c>
      <c r="G90" s="28">
        <f t="shared" si="1"/>
        <v>26.04</v>
      </c>
      <c r="H90" s="9"/>
      <c r="I90" s="9"/>
    </row>
    <row r="91" spans="1:9" ht="30" x14ac:dyDescent="0.25">
      <c r="A91" s="67" t="s">
        <v>757</v>
      </c>
      <c r="B91" s="64" t="s">
        <v>89</v>
      </c>
      <c r="C91" s="2" t="s">
        <v>1345</v>
      </c>
      <c r="D91" s="64" t="s">
        <v>8</v>
      </c>
      <c r="E91" s="83">
        <v>181</v>
      </c>
      <c r="F91" s="77">
        <v>15.62</v>
      </c>
      <c r="G91" s="28">
        <f t="shared" si="1"/>
        <v>2827.22</v>
      </c>
      <c r="H91" s="9"/>
      <c r="I91" s="9"/>
    </row>
    <row r="92" spans="1:9" ht="45" x14ac:dyDescent="0.25">
      <c r="A92" s="67" t="s">
        <v>757</v>
      </c>
      <c r="B92" s="64" t="s">
        <v>90</v>
      </c>
      <c r="C92" s="2" t="s">
        <v>1769</v>
      </c>
      <c r="D92" s="64" t="s">
        <v>8</v>
      </c>
      <c r="E92" s="83">
        <v>25</v>
      </c>
      <c r="F92" s="77">
        <v>20.84</v>
      </c>
      <c r="G92" s="28">
        <f t="shared" si="1"/>
        <v>521</v>
      </c>
      <c r="H92" s="9"/>
      <c r="I92" s="9"/>
    </row>
    <row r="93" spans="1:9" ht="45" x14ac:dyDescent="0.25">
      <c r="A93" s="67" t="s">
        <v>757</v>
      </c>
      <c r="B93" s="64" t="s">
        <v>91</v>
      </c>
      <c r="C93" s="2" t="s">
        <v>1693</v>
      </c>
      <c r="D93" s="64" t="s">
        <v>8</v>
      </c>
      <c r="E93" s="83">
        <v>25</v>
      </c>
      <c r="F93" s="77">
        <v>0.38</v>
      </c>
      <c r="G93" s="28">
        <f t="shared" si="1"/>
        <v>9.5</v>
      </c>
      <c r="H93" s="9"/>
      <c r="I93" s="9"/>
    </row>
    <row r="94" spans="1:9" ht="45" x14ac:dyDescent="0.25">
      <c r="A94" s="67" t="s">
        <v>757</v>
      </c>
      <c r="B94" s="64" t="s">
        <v>92</v>
      </c>
      <c r="C94" s="2" t="s">
        <v>1694</v>
      </c>
      <c r="D94" s="64" t="s">
        <v>8</v>
      </c>
      <c r="E94" s="83">
        <v>25</v>
      </c>
      <c r="F94" s="77">
        <v>12.19</v>
      </c>
      <c r="G94" s="28">
        <f t="shared" si="1"/>
        <v>304.75</v>
      </c>
      <c r="H94" s="9"/>
      <c r="I94" s="9"/>
    </row>
    <row r="95" spans="1:9" ht="30" x14ac:dyDescent="0.25">
      <c r="A95" s="67" t="s">
        <v>757</v>
      </c>
      <c r="B95" s="64" t="s">
        <v>93</v>
      </c>
      <c r="C95" s="2" t="s">
        <v>344</v>
      </c>
      <c r="D95" s="64" t="s">
        <v>8</v>
      </c>
      <c r="E95" s="83">
        <v>129</v>
      </c>
      <c r="F95" s="77">
        <v>0.87</v>
      </c>
      <c r="G95" s="28">
        <f t="shared" si="1"/>
        <v>112.23</v>
      </c>
      <c r="H95" s="9"/>
      <c r="I95" s="9"/>
    </row>
    <row r="96" spans="1:9" x14ac:dyDescent="0.25">
      <c r="A96" s="67" t="s">
        <v>757</v>
      </c>
      <c r="B96" s="64" t="s">
        <v>156</v>
      </c>
      <c r="C96" s="2" t="s">
        <v>385</v>
      </c>
      <c r="D96" s="64" t="s">
        <v>8</v>
      </c>
      <c r="E96" s="83">
        <v>69</v>
      </c>
      <c r="F96" s="77">
        <v>5.0999999999999996</v>
      </c>
      <c r="G96" s="28">
        <f t="shared" si="1"/>
        <v>351.9</v>
      </c>
      <c r="H96" s="9"/>
      <c r="I96" s="9"/>
    </row>
    <row r="97" spans="1:9" ht="15.75" thickBot="1" x14ac:dyDescent="0.3">
      <c r="A97" s="67" t="s">
        <v>757</v>
      </c>
      <c r="B97" s="64" t="s">
        <v>157</v>
      </c>
      <c r="C97" s="2" t="s">
        <v>345</v>
      </c>
      <c r="D97" s="64" t="s">
        <v>8</v>
      </c>
      <c r="E97" s="83">
        <v>36</v>
      </c>
      <c r="F97" s="77">
        <v>3.7</v>
      </c>
      <c r="G97" s="28">
        <f t="shared" si="1"/>
        <v>133.19999999999999</v>
      </c>
      <c r="H97" s="9"/>
      <c r="I97" s="9"/>
    </row>
    <row r="98" spans="1:9" ht="30.75" thickBot="1" x14ac:dyDescent="0.3">
      <c r="A98" s="56" t="s">
        <v>757</v>
      </c>
      <c r="B98" s="88" t="s">
        <v>158</v>
      </c>
      <c r="C98" s="50" t="s">
        <v>1527</v>
      </c>
      <c r="D98" s="51" t="s">
        <v>8</v>
      </c>
      <c r="E98" s="85">
        <v>10.8</v>
      </c>
      <c r="F98" s="139">
        <v>7.22</v>
      </c>
      <c r="G98" s="53">
        <f>ROUND((E98*F98),2)</f>
        <v>77.98</v>
      </c>
      <c r="H98" s="169" t="s">
        <v>59</v>
      </c>
      <c r="I98" s="72">
        <f>ROUND(SUM(G84:G98),2)</f>
        <v>16782.91</v>
      </c>
    </row>
    <row r="99" spans="1:9" ht="30" x14ac:dyDescent="0.25">
      <c r="A99" s="42" t="s">
        <v>1618</v>
      </c>
      <c r="B99" s="25" t="s">
        <v>63</v>
      </c>
      <c r="C99" s="24" t="s">
        <v>321</v>
      </c>
      <c r="D99" s="25" t="s">
        <v>18</v>
      </c>
      <c r="E99" s="46">
        <v>3</v>
      </c>
      <c r="F99" s="136">
        <v>151.41</v>
      </c>
      <c r="G99" s="27">
        <f t="shared" ref="G99:G103" si="2">ROUND((E99*F99),2)</f>
        <v>454.23</v>
      </c>
      <c r="H99" s="9"/>
      <c r="I99" s="9"/>
    </row>
    <row r="100" spans="1:9" ht="30" x14ac:dyDescent="0.25">
      <c r="A100" s="43" t="s">
        <v>1618</v>
      </c>
      <c r="B100" s="22" t="s">
        <v>180</v>
      </c>
      <c r="C100" s="2" t="s">
        <v>322</v>
      </c>
      <c r="D100" s="22" t="s">
        <v>18</v>
      </c>
      <c r="E100" s="19">
        <v>6</v>
      </c>
      <c r="F100" s="77">
        <v>66.849999999999994</v>
      </c>
      <c r="G100" s="28">
        <f t="shared" si="2"/>
        <v>401.1</v>
      </c>
      <c r="H100" s="9"/>
      <c r="I100" s="9"/>
    </row>
    <row r="101" spans="1:9" ht="30.75" thickBot="1" x14ac:dyDescent="0.3">
      <c r="A101" s="56" t="s">
        <v>1618</v>
      </c>
      <c r="B101" s="51" t="s">
        <v>181</v>
      </c>
      <c r="C101" s="50" t="s">
        <v>1433</v>
      </c>
      <c r="D101" s="51" t="s">
        <v>18</v>
      </c>
      <c r="E101" s="52">
        <v>2</v>
      </c>
      <c r="F101" s="139">
        <v>77.66</v>
      </c>
      <c r="G101" s="53">
        <f t="shared" si="2"/>
        <v>155.32</v>
      </c>
      <c r="H101" s="9"/>
      <c r="I101" s="9"/>
    </row>
    <row r="102" spans="1:9" ht="30.75" thickBot="1" x14ac:dyDescent="0.3">
      <c r="A102" s="125" t="s">
        <v>1620</v>
      </c>
      <c r="B102" s="61" t="s">
        <v>182</v>
      </c>
      <c r="C102" s="173" t="s">
        <v>331</v>
      </c>
      <c r="D102" s="61" t="s">
        <v>18</v>
      </c>
      <c r="E102" s="174">
        <v>59</v>
      </c>
      <c r="F102" s="145">
        <v>24.21</v>
      </c>
      <c r="G102" s="35">
        <f t="shared" si="2"/>
        <v>1428.39</v>
      </c>
      <c r="H102" s="9"/>
      <c r="I102" s="9"/>
    </row>
    <row r="103" spans="1:9" ht="30.75" thickBot="1" x14ac:dyDescent="0.3">
      <c r="A103" s="98" t="s">
        <v>1621</v>
      </c>
      <c r="B103" s="51" t="s">
        <v>183</v>
      </c>
      <c r="C103" s="86" t="s">
        <v>333</v>
      </c>
      <c r="D103" s="51" t="s">
        <v>8</v>
      </c>
      <c r="E103" s="92">
        <v>144</v>
      </c>
      <c r="F103" s="89">
        <v>17</v>
      </c>
      <c r="G103" s="90">
        <f t="shared" si="2"/>
        <v>2448</v>
      </c>
      <c r="H103" s="36" t="s">
        <v>43</v>
      </c>
      <c r="I103" s="70">
        <f>ROUND(SUM(G99:G103),2)</f>
        <v>4887.04</v>
      </c>
    </row>
    <row r="104" spans="1:9" ht="43.5" thickBot="1" x14ac:dyDescent="0.3">
      <c r="A104" s="146"/>
      <c r="B104" s="147"/>
      <c r="C104" s="146"/>
      <c r="D104" s="147"/>
      <c r="E104" s="4"/>
      <c r="F104" s="54" t="s">
        <v>758</v>
      </c>
      <c r="G104" s="55">
        <f>SUM(G5:G103)</f>
        <v>1188004.4999999998</v>
      </c>
      <c r="H104" s="34"/>
      <c r="I104" s="73"/>
    </row>
  </sheetData>
  <sheetProtection algorithmName="SHA-512" hashValue="gyXtK7jAt0mZZ+3jXn8b3kBv7GmoA9019lj3ka8+z29wweKzFQ+d5fq0lZ4RmAs8h29RIb8X89NuRAyzeWSjhA==" saltValue="WnLYbvSrPwlikhLAnP4Ygw==" spinCount="100000" sheet="1" objects="1" scenarios="1"/>
  <mergeCells count="4">
    <mergeCell ref="A1:G1"/>
    <mergeCell ref="A3:G3"/>
    <mergeCell ref="H38:H60"/>
    <mergeCell ref="H62:H82"/>
  </mergeCells>
  <phoneticPr fontId="10" type="noConversion"/>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367EE-5D8F-436A-93AC-A92386A19434}">
  <dimension ref="A1:I67"/>
  <sheetViews>
    <sheetView topLeftCell="A52" zoomScale="80" zoomScaleNormal="80" workbookViewId="0">
      <selection activeCell="K14" sqref="K14"/>
    </sheetView>
  </sheetViews>
  <sheetFormatPr defaultColWidth="9.140625" defaultRowHeight="15" x14ac:dyDescent="0.25"/>
  <cols>
    <col min="1" max="1" width="39.7109375" style="23" customWidth="1"/>
    <col min="2" max="2" width="10.5703125" style="10" customWidth="1"/>
    <col min="3" max="3" width="71.7109375" style="11" customWidth="1"/>
    <col min="4" max="4" width="9.140625" style="129"/>
    <col min="5" max="5" width="16.28515625" style="129" customWidth="1"/>
    <col min="6" max="6" width="20.7109375" style="17" customWidth="1"/>
    <col min="7" max="7" width="14.7109375" style="129" customWidth="1"/>
    <col min="8" max="8" width="21.5703125" style="68" customWidth="1"/>
    <col min="9" max="9" width="20.7109375" style="68" customWidth="1"/>
    <col min="10" max="16384" width="9.140625" style="8"/>
  </cols>
  <sheetData>
    <row r="1" spans="1:9" ht="39.950000000000003" customHeight="1" x14ac:dyDescent="0.25">
      <c r="A1" s="427" t="s">
        <v>3728</v>
      </c>
      <c r="B1" s="427"/>
      <c r="C1" s="427"/>
      <c r="D1" s="427"/>
      <c r="E1" s="427"/>
      <c r="F1" s="427"/>
      <c r="G1" s="427"/>
    </row>
    <row r="2" spans="1:9" ht="21.75" customHeight="1" thickBot="1" x14ac:dyDescent="0.3">
      <c r="A2" s="1"/>
      <c r="B2" s="1"/>
      <c r="C2" s="1"/>
      <c r="D2" s="127"/>
      <c r="E2" s="233"/>
      <c r="F2" s="1"/>
      <c r="G2" s="127"/>
    </row>
    <row r="3" spans="1:9" x14ac:dyDescent="0.25">
      <c r="A3" s="428" t="s">
        <v>1085</v>
      </c>
      <c r="B3" s="429"/>
      <c r="C3" s="429"/>
      <c r="D3" s="429"/>
      <c r="E3" s="429"/>
      <c r="F3" s="429"/>
      <c r="G3" s="430"/>
    </row>
    <row r="4" spans="1:9" ht="39" customHeight="1" thickBot="1" x14ac:dyDescent="0.3">
      <c r="A4" s="29" t="s">
        <v>38</v>
      </c>
      <c r="B4" s="44" t="s">
        <v>0</v>
      </c>
      <c r="C4" s="30" t="s">
        <v>1</v>
      </c>
      <c r="D4" s="248" t="s">
        <v>2</v>
      </c>
      <c r="E4" s="234" t="s">
        <v>3</v>
      </c>
      <c r="F4" s="32" t="s">
        <v>4</v>
      </c>
      <c r="G4" s="69" t="s">
        <v>5</v>
      </c>
      <c r="H4" s="142"/>
      <c r="I4" s="142"/>
    </row>
    <row r="5" spans="1:9" s="68" customFormat="1" ht="33" customHeight="1" thickBot="1" x14ac:dyDescent="0.3">
      <c r="A5" s="56" t="s">
        <v>6</v>
      </c>
      <c r="B5" s="57" t="s">
        <v>12</v>
      </c>
      <c r="C5" s="50" t="s">
        <v>756</v>
      </c>
      <c r="D5" s="51" t="s">
        <v>128</v>
      </c>
      <c r="E5" s="52">
        <v>1.92</v>
      </c>
      <c r="F5" s="66">
        <v>790.22</v>
      </c>
      <c r="G5" s="53">
        <f t="shared" ref="G5:G50" si="0">ROUND((E5*F5),2)</f>
        <v>1517.22</v>
      </c>
      <c r="H5" s="36" t="s">
        <v>39</v>
      </c>
      <c r="I5" s="70">
        <f>ROUND(SUM(G5:G5),2)</f>
        <v>1517.22</v>
      </c>
    </row>
    <row r="6" spans="1:9" s="9" customFormat="1" ht="32.25" customHeight="1" x14ac:dyDescent="0.25">
      <c r="A6" s="42" t="s">
        <v>45</v>
      </c>
      <c r="B6" s="179" t="s">
        <v>19</v>
      </c>
      <c r="C6" s="180" t="s">
        <v>359</v>
      </c>
      <c r="D6" s="181" t="s">
        <v>9</v>
      </c>
      <c r="E6" s="182">
        <v>18143</v>
      </c>
      <c r="F6" s="218">
        <v>0.7</v>
      </c>
      <c r="G6" s="27">
        <f t="shared" si="0"/>
        <v>12700.1</v>
      </c>
    </row>
    <row r="7" spans="1:9" s="9" customFormat="1" ht="30" x14ac:dyDescent="0.25">
      <c r="A7" s="43" t="s">
        <v>45</v>
      </c>
      <c r="B7" s="91" t="s">
        <v>20</v>
      </c>
      <c r="C7" s="103" t="s">
        <v>358</v>
      </c>
      <c r="D7" s="48" t="s">
        <v>9</v>
      </c>
      <c r="E7" s="84">
        <v>2547</v>
      </c>
      <c r="F7" s="149">
        <v>0.94</v>
      </c>
      <c r="G7" s="28">
        <f t="shared" si="0"/>
        <v>2394.1799999999998</v>
      </c>
    </row>
    <row r="8" spans="1:9" s="9" customFormat="1" ht="33" customHeight="1" x14ac:dyDescent="0.25">
      <c r="A8" s="43" t="s">
        <v>45</v>
      </c>
      <c r="B8" s="91" t="s">
        <v>21</v>
      </c>
      <c r="C8" s="103" t="s">
        <v>356</v>
      </c>
      <c r="D8" s="48" t="s">
        <v>9</v>
      </c>
      <c r="E8" s="84">
        <v>15596</v>
      </c>
      <c r="F8" s="149">
        <v>2.5</v>
      </c>
      <c r="G8" s="28">
        <f t="shared" si="0"/>
        <v>38990</v>
      </c>
    </row>
    <row r="9" spans="1:9" s="9" customFormat="1" ht="33" customHeight="1" x14ac:dyDescent="0.25">
      <c r="A9" s="43" t="s">
        <v>45</v>
      </c>
      <c r="B9" s="91" t="s">
        <v>22</v>
      </c>
      <c r="C9" s="103" t="s">
        <v>275</v>
      </c>
      <c r="D9" s="48" t="s">
        <v>9</v>
      </c>
      <c r="E9" s="84">
        <v>1611</v>
      </c>
      <c r="F9" s="149">
        <v>5.51</v>
      </c>
      <c r="G9" s="28">
        <f t="shared" si="0"/>
        <v>8876.61</v>
      </c>
    </row>
    <row r="10" spans="1:9" s="9" customFormat="1" ht="33" customHeight="1" x14ac:dyDescent="0.25">
      <c r="A10" s="43" t="s">
        <v>45</v>
      </c>
      <c r="B10" s="91" t="s">
        <v>23</v>
      </c>
      <c r="C10" s="103" t="s">
        <v>1374</v>
      </c>
      <c r="D10" s="48" t="s">
        <v>9</v>
      </c>
      <c r="E10" s="84">
        <v>1294</v>
      </c>
      <c r="F10" s="149">
        <v>0.94</v>
      </c>
      <c r="G10" s="28">
        <f t="shared" si="0"/>
        <v>1216.3599999999999</v>
      </c>
    </row>
    <row r="11" spans="1:9" s="9" customFormat="1" ht="45" x14ac:dyDescent="0.25">
      <c r="A11" s="43" t="s">
        <v>45</v>
      </c>
      <c r="B11" s="91" t="s">
        <v>24</v>
      </c>
      <c r="C11" s="103" t="s">
        <v>276</v>
      </c>
      <c r="D11" s="48" t="s">
        <v>9</v>
      </c>
      <c r="E11" s="84">
        <v>1294</v>
      </c>
      <c r="F11" s="149">
        <v>4.4000000000000004</v>
      </c>
      <c r="G11" s="28">
        <f t="shared" si="0"/>
        <v>5693.6</v>
      </c>
    </row>
    <row r="12" spans="1:9" s="9" customFormat="1" ht="45" x14ac:dyDescent="0.25">
      <c r="A12" s="43" t="s">
        <v>45</v>
      </c>
      <c r="B12" s="91" t="s">
        <v>25</v>
      </c>
      <c r="C12" s="103" t="s">
        <v>273</v>
      </c>
      <c r="D12" s="48" t="s">
        <v>9</v>
      </c>
      <c r="E12" s="84">
        <v>17411</v>
      </c>
      <c r="F12" s="149">
        <v>15.46</v>
      </c>
      <c r="G12" s="28">
        <f t="shared" si="0"/>
        <v>269174.06</v>
      </c>
    </row>
    <row r="13" spans="1:9" s="9" customFormat="1" ht="32.25" customHeight="1" x14ac:dyDescent="0.25">
      <c r="A13" s="43" t="s">
        <v>45</v>
      </c>
      <c r="B13" s="91" t="s">
        <v>26</v>
      </c>
      <c r="C13" s="103" t="s">
        <v>264</v>
      </c>
      <c r="D13" s="48" t="s">
        <v>9</v>
      </c>
      <c r="E13" s="84">
        <v>216</v>
      </c>
      <c r="F13" s="149">
        <v>13.16</v>
      </c>
      <c r="G13" s="28">
        <f t="shared" si="0"/>
        <v>2842.56</v>
      </c>
    </row>
    <row r="14" spans="1:9" s="9" customFormat="1" ht="32.25" customHeight="1" x14ac:dyDescent="0.25">
      <c r="A14" s="43" t="s">
        <v>45</v>
      </c>
      <c r="B14" s="91" t="s">
        <v>27</v>
      </c>
      <c r="C14" s="103" t="s">
        <v>265</v>
      </c>
      <c r="D14" s="48" t="s">
        <v>8</v>
      </c>
      <c r="E14" s="84">
        <v>20858</v>
      </c>
      <c r="F14" s="149">
        <v>0.1</v>
      </c>
      <c r="G14" s="28">
        <f t="shared" si="0"/>
        <v>2085.8000000000002</v>
      </c>
    </row>
    <row r="15" spans="1:9" s="9" customFormat="1" ht="32.25" customHeight="1" x14ac:dyDescent="0.25">
      <c r="A15" s="43" t="s">
        <v>45</v>
      </c>
      <c r="B15" s="91" t="s">
        <v>68</v>
      </c>
      <c r="C15" s="103" t="s">
        <v>1486</v>
      </c>
      <c r="D15" s="48" t="s">
        <v>9</v>
      </c>
      <c r="E15" s="84">
        <v>6258</v>
      </c>
      <c r="F15" s="149">
        <v>1.28</v>
      </c>
      <c r="G15" s="28">
        <f t="shared" si="0"/>
        <v>8010.24</v>
      </c>
    </row>
    <row r="16" spans="1:9" s="9" customFormat="1" ht="32.25" customHeight="1" x14ac:dyDescent="0.25">
      <c r="A16" s="43" t="s">
        <v>45</v>
      </c>
      <c r="B16" s="91" t="s">
        <v>69</v>
      </c>
      <c r="C16" s="103" t="s">
        <v>267</v>
      </c>
      <c r="D16" s="48" t="s">
        <v>8</v>
      </c>
      <c r="E16" s="84">
        <v>15170</v>
      </c>
      <c r="F16" s="149">
        <v>0.2</v>
      </c>
      <c r="G16" s="28">
        <f t="shared" si="0"/>
        <v>3034</v>
      </c>
    </row>
    <row r="17" spans="1:9" s="9" customFormat="1" ht="32.25" customHeight="1" x14ac:dyDescent="0.25">
      <c r="A17" s="43" t="s">
        <v>45</v>
      </c>
      <c r="B17" s="91" t="s">
        <v>70</v>
      </c>
      <c r="C17" s="103" t="s">
        <v>477</v>
      </c>
      <c r="D17" s="48" t="s">
        <v>8</v>
      </c>
      <c r="E17" s="84">
        <v>3525</v>
      </c>
      <c r="F17" s="149">
        <v>0.24</v>
      </c>
      <c r="G17" s="28">
        <f t="shared" si="0"/>
        <v>846</v>
      </c>
    </row>
    <row r="18" spans="1:9" s="9" customFormat="1" ht="32.25" customHeight="1" x14ac:dyDescent="0.25">
      <c r="A18" s="43" t="s">
        <v>45</v>
      </c>
      <c r="B18" s="91" t="s">
        <v>127</v>
      </c>
      <c r="C18" s="103" t="s">
        <v>278</v>
      </c>
      <c r="D18" s="48" t="s">
        <v>8</v>
      </c>
      <c r="E18" s="84">
        <v>3840</v>
      </c>
      <c r="F18" s="149">
        <v>0.1</v>
      </c>
      <c r="G18" s="28">
        <f t="shared" si="0"/>
        <v>384</v>
      </c>
    </row>
    <row r="19" spans="1:9" s="9" customFormat="1" ht="32.25" customHeight="1" x14ac:dyDescent="0.25">
      <c r="A19" s="43" t="s">
        <v>45</v>
      </c>
      <c r="B19" s="91" t="s">
        <v>165</v>
      </c>
      <c r="C19" s="103" t="s">
        <v>268</v>
      </c>
      <c r="D19" s="48" t="s">
        <v>8</v>
      </c>
      <c r="E19" s="84">
        <v>1345</v>
      </c>
      <c r="F19" s="149">
        <v>0.21</v>
      </c>
      <c r="G19" s="28">
        <f t="shared" si="0"/>
        <v>282.45</v>
      </c>
    </row>
    <row r="20" spans="1:9" s="9" customFormat="1" ht="32.25" customHeight="1" x14ac:dyDescent="0.25">
      <c r="A20" s="43" t="s">
        <v>45</v>
      </c>
      <c r="B20" s="91" t="s">
        <v>166</v>
      </c>
      <c r="C20" s="103" t="s">
        <v>269</v>
      </c>
      <c r="D20" s="48" t="s">
        <v>8</v>
      </c>
      <c r="E20" s="84">
        <v>2388</v>
      </c>
      <c r="F20" s="149">
        <v>0.24</v>
      </c>
      <c r="G20" s="28">
        <f t="shared" si="0"/>
        <v>573.12</v>
      </c>
    </row>
    <row r="21" spans="1:9" s="9" customFormat="1" ht="45" x14ac:dyDescent="0.25">
      <c r="A21" s="43" t="s">
        <v>45</v>
      </c>
      <c r="B21" s="91" t="s">
        <v>167</v>
      </c>
      <c r="C21" s="103" t="s">
        <v>1487</v>
      </c>
      <c r="D21" s="48" t="s">
        <v>9</v>
      </c>
      <c r="E21" s="84">
        <v>2547</v>
      </c>
      <c r="F21" s="95">
        <v>4.4000000000000004</v>
      </c>
      <c r="G21" s="28">
        <f t="shared" si="0"/>
        <v>11206.8</v>
      </c>
    </row>
    <row r="22" spans="1:9" s="9" customFormat="1" ht="33" customHeight="1" x14ac:dyDescent="0.25">
      <c r="A22" s="43" t="s">
        <v>45</v>
      </c>
      <c r="B22" s="91" t="s">
        <v>168</v>
      </c>
      <c r="C22" s="103" t="s">
        <v>340</v>
      </c>
      <c r="D22" s="48" t="s">
        <v>8</v>
      </c>
      <c r="E22" s="84">
        <v>23083</v>
      </c>
      <c r="F22" s="95">
        <v>1.49</v>
      </c>
      <c r="G22" s="28">
        <f t="shared" si="0"/>
        <v>34393.67</v>
      </c>
    </row>
    <row r="23" spans="1:9" s="9" customFormat="1" ht="33" customHeight="1" thickBot="1" x14ac:dyDescent="0.3">
      <c r="A23" s="43" t="s">
        <v>45</v>
      </c>
      <c r="B23" s="91" t="s">
        <v>169</v>
      </c>
      <c r="C23" s="103" t="s">
        <v>709</v>
      </c>
      <c r="D23" s="48" t="s">
        <v>8</v>
      </c>
      <c r="E23" s="84">
        <v>2388</v>
      </c>
      <c r="F23" s="95">
        <v>1.44</v>
      </c>
      <c r="G23" s="28">
        <f t="shared" si="0"/>
        <v>3438.72</v>
      </c>
    </row>
    <row r="24" spans="1:9" s="9" customFormat="1" ht="29.25" thickBot="1" x14ac:dyDescent="0.3">
      <c r="A24" s="56" t="s">
        <v>45</v>
      </c>
      <c r="B24" s="219" t="s">
        <v>170</v>
      </c>
      <c r="C24" s="104" t="s">
        <v>271</v>
      </c>
      <c r="D24" s="51" t="s">
        <v>8</v>
      </c>
      <c r="E24" s="85">
        <v>797</v>
      </c>
      <c r="F24" s="177">
        <v>7.91</v>
      </c>
      <c r="G24" s="53">
        <f t="shared" si="0"/>
        <v>6304.27</v>
      </c>
      <c r="H24" s="36" t="s">
        <v>40</v>
      </c>
      <c r="I24" s="70">
        <f>ROUND(SUM(G6:G24),2)</f>
        <v>412446.54</v>
      </c>
    </row>
    <row r="25" spans="1:9" s="9" customFormat="1" ht="33" customHeight="1" x14ac:dyDescent="0.25">
      <c r="A25" s="101" t="s">
        <v>1567</v>
      </c>
      <c r="B25" s="123" t="s">
        <v>34</v>
      </c>
      <c r="C25" s="63" t="s">
        <v>1758</v>
      </c>
      <c r="D25" s="64" t="s">
        <v>8</v>
      </c>
      <c r="E25" s="83">
        <v>20858</v>
      </c>
      <c r="F25" s="76">
        <v>0</v>
      </c>
      <c r="G25" s="59">
        <f t="shared" si="0"/>
        <v>0</v>
      </c>
      <c r="H25" s="434" t="s">
        <v>318</v>
      </c>
    </row>
    <row r="26" spans="1:9" s="9" customFormat="1" ht="33" customHeight="1" x14ac:dyDescent="0.25">
      <c r="A26" s="67" t="s">
        <v>1567</v>
      </c>
      <c r="B26" s="108" t="s">
        <v>35</v>
      </c>
      <c r="C26" s="2" t="s">
        <v>1770</v>
      </c>
      <c r="D26" s="22" t="s">
        <v>9</v>
      </c>
      <c r="E26" s="84">
        <v>7044</v>
      </c>
      <c r="F26" s="77">
        <v>0</v>
      </c>
      <c r="G26" s="28">
        <f t="shared" si="0"/>
        <v>0</v>
      </c>
      <c r="H26" s="435"/>
    </row>
    <row r="27" spans="1:9" s="9" customFormat="1" ht="33" customHeight="1" x14ac:dyDescent="0.25">
      <c r="A27" s="67" t="s">
        <v>1567</v>
      </c>
      <c r="B27" s="108" t="s">
        <v>36</v>
      </c>
      <c r="C27" s="2" t="s">
        <v>1552</v>
      </c>
      <c r="D27" s="22" t="s">
        <v>8</v>
      </c>
      <c r="E27" s="84">
        <v>11942</v>
      </c>
      <c r="F27" s="77">
        <v>0</v>
      </c>
      <c r="G27" s="28">
        <f t="shared" si="0"/>
        <v>0</v>
      </c>
      <c r="H27" s="435"/>
    </row>
    <row r="28" spans="1:9" s="9" customFormat="1" ht="33" customHeight="1" x14ac:dyDescent="0.25">
      <c r="A28" s="67" t="s">
        <v>1567</v>
      </c>
      <c r="B28" s="108" t="s">
        <v>37</v>
      </c>
      <c r="C28" s="2" t="s">
        <v>1506</v>
      </c>
      <c r="D28" s="22" t="s">
        <v>9</v>
      </c>
      <c r="E28" s="84">
        <v>1144</v>
      </c>
      <c r="F28" s="77">
        <v>0</v>
      </c>
      <c r="G28" s="28">
        <f t="shared" si="0"/>
        <v>0</v>
      </c>
      <c r="H28" s="435"/>
    </row>
    <row r="29" spans="1:9" s="9" customFormat="1" ht="33" customHeight="1" x14ac:dyDescent="0.25">
      <c r="A29" s="67" t="s">
        <v>1567</v>
      </c>
      <c r="B29" s="108" t="s">
        <v>82</v>
      </c>
      <c r="C29" s="2" t="s">
        <v>1635</v>
      </c>
      <c r="D29" s="22" t="s">
        <v>8</v>
      </c>
      <c r="E29" s="84">
        <v>11861</v>
      </c>
      <c r="F29" s="77">
        <v>0</v>
      </c>
      <c r="G29" s="28">
        <f t="shared" si="0"/>
        <v>0</v>
      </c>
      <c r="H29" s="435"/>
    </row>
    <row r="30" spans="1:9" s="9" customFormat="1" ht="33" customHeight="1" x14ac:dyDescent="0.25">
      <c r="A30" s="67" t="s">
        <v>1567</v>
      </c>
      <c r="B30" s="108" t="s">
        <v>105</v>
      </c>
      <c r="C30" s="2" t="s">
        <v>1669</v>
      </c>
      <c r="D30" s="22" t="s">
        <v>10</v>
      </c>
      <c r="E30" s="84">
        <v>1950</v>
      </c>
      <c r="F30" s="77">
        <v>0</v>
      </c>
      <c r="G30" s="28">
        <f t="shared" si="0"/>
        <v>0</v>
      </c>
      <c r="H30" s="435"/>
    </row>
    <row r="31" spans="1:9" s="9" customFormat="1" ht="33" customHeight="1" x14ac:dyDescent="0.25">
      <c r="A31" s="67" t="s">
        <v>1567</v>
      </c>
      <c r="B31" s="108" t="s">
        <v>106</v>
      </c>
      <c r="C31" s="2" t="s">
        <v>1509</v>
      </c>
      <c r="D31" s="22" t="s">
        <v>8</v>
      </c>
      <c r="E31" s="84">
        <v>11783</v>
      </c>
      <c r="F31" s="77">
        <v>0</v>
      </c>
      <c r="G31" s="28">
        <f t="shared" si="0"/>
        <v>0</v>
      </c>
      <c r="H31" s="435"/>
    </row>
    <row r="32" spans="1:9" s="9" customFormat="1" ht="33" customHeight="1" x14ac:dyDescent="0.25">
      <c r="A32" s="67" t="s">
        <v>1567</v>
      </c>
      <c r="B32" s="108" t="s">
        <v>107</v>
      </c>
      <c r="C32" s="2" t="s">
        <v>1670</v>
      </c>
      <c r="D32" s="22" t="s">
        <v>8</v>
      </c>
      <c r="E32" s="84">
        <v>11745</v>
      </c>
      <c r="F32" s="77">
        <v>0</v>
      </c>
      <c r="G32" s="28">
        <f t="shared" si="0"/>
        <v>0</v>
      </c>
      <c r="H32" s="435"/>
    </row>
    <row r="33" spans="1:9" s="9" customFormat="1" ht="33" customHeight="1" x14ac:dyDescent="0.25">
      <c r="A33" s="67" t="s">
        <v>1567</v>
      </c>
      <c r="B33" s="108" t="s">
        <v>108</v>
      </c>
      <c r="C33" s="2" t="s">
        <v>1671</v>
      </c>
      <c r="D33" s="22" t="s">
        <v>10</v>
      </c>
      <c r="E33" s="84">
        <v>1950</v>
      </c>
      <c r="F33" s="77">
        <v>0</v>
      </c>
      <c r="G33" s="28">
        <f t="shared" si="0"/>
        <v>0</v>
      </c>
      <c r="H33" s="435"/>
    </row>
    <row r="34" spans="1:9" s="9" customFormat="1" ht="33" customHeight="1" x14ac:dyDescent="0.25">
      <c r="A34" s="67" t="s">
        <v>1567</v>
      </c>
      <c r="B34" s="108" t="s">
        <v>109</v>
      </c>
      <c r="C34" s="2" t="s">
        <v>304</v>
      </c>
      <c r="D34" s="22" t="s">
        <v>8</v>
      </c>
      <c r="E34" s="84">
        <v>11712</v>
      </c>
      <c r="F34" s="77">
        <v>0</v>
      </c>
      <c r="G34" s="28">
        <f t="shared" si="0"/>
        <v>0</v>
      </c>
      <c r="H34" s="435"/>
    </row>
    <row r="35" spans="1:9" s="9" customFormat="1" ht="33" customHeight="1" x14ac:dyDescent="0.25">
      <c r="A35" s="67" t="s">
        <v>1567</v>
      </c>
      <c r="B35" s="108" t="s">
        <v>110</v>
      </c>
      <c r="C35" s="2" t="s">
        <v>305</v>
      </c>
      <c r="D35" s="22" t="s">
        <v>10</v>
      </c>
      <c r="E35" s="84">
        <v>753</v>
      </c>
      <c r="F35" s="77">
        <v>0</v>
      </c>
      <c r="G35" s="28">
        <f t="shared" si="0"/>
        <v>0</v>
      </c>
      <c r="H35" s="435"/>
    </row>
    <row r="36" spans="1:9" s="9" customFormat="1" ht="33" customHeight="1" thickBot="1" x14ac:dyDescent="0.3">
      <c r="A36" s="56" t="s">
        <v>1567</v>
      </c>
      <c r="B36" s="74" t="s">
        <v>111</v>
      </c>
      <c r="C36" s="50" t="s">
        <v>1639</v>
      </c>
      <c r="D36" s="51" t="s">
        <v>8</v>
      </c>
      <c r="E36" s="85">
        <v>4237</v>
      </c>
      <c r="F36" s="139">
        <v>0</v>
      </c>
      <c r="G36" s="53">
        <f t="shared" si="0"/>
        <v>0</v>
      </c>
      <c r="H36" s="435"/>
    </row>
    <row r="37" spans="1:9" s="9" customFormat="1" ht="33" customHeight="1" x14ac:dyDescent="0.25">
      <c r="A37" s="101" t="s">
        <v>1568</v>
      </c>
      <c r="B37" s="123" t="s">
        <v>34</v>
      </c>
      <c r="C37" s="63" t="s">
        <v>1758</v>
      </c>
      <c r="D37" s="64" t="s">
        <v>8</v>
      </c>
      <c r="E37" s="83">
        <v>20858</v>
      </c>
      <c r="F37" s="135">
        <v>4.3899999999999997</v>
      </c>
      <c r="G37" s="59">
        <f t="shared" si="0"/>
        <v>91566.62</v>
      </c>
      <c r="H37" s="435"/>
    </row>
    <row r="38" spans="1:9" s="9" customFormat="1" ht="33" customHeight="1" x14ac:dyDescent="0.25">
      <c r="A38" s="67" t="s">
        <v>1568</v>
      </c>
      <c r="B38" s="108" t="s">
        <v>35</v>
      </c>
      <c r="C38" s="2" t="s">
        <v>1736</v>
      </c>
      <c r="D38" s="22" t="s">
        <v>9</v>
      </c>
      <c r="E38" s="84">
        <v>8101</v>
      </c>
      <c r="F38" s="133">
        <v>24.79</v>
      </c>
      <c r="G38" s="28">
        <f t="shared" si="0"/>
        <v>200823.79</v>
      </c>
      <c r="H38" s="435"/>
    </row>
    <row r="39" spans="1:9" s="9" customFormat="1" ht="33" customHeight="1" x14ac:dyDescent="0.25">
      <c r="A39" s="67" t="s">
        <v>1568</v>
      </c>
      <c r="B39" s="108" t="s">
        <v>36</v>
      </c>
      <c r="C39" s="2" t="s">
        <v>1556</v>
      </c>
      <c r="D39" s="22" t="s">
        <v>8</v>
      </c>
      <c r="E39" s="84">
        <v>11942</v>
      </c>
      <c r="F39" s="133">
        <v>15.26</v>
      </c>
      <c r="G39" s="28">
        <f t="shared" si="0"/>
        <v>182234.92</v>
      </c>
      <c r="H39" s="435"/>
    </row>
    <row r="40" spans="1:9" s="9" customFormat="1" ht="33" customHeight="1" x14ac:dyDescent="0.25">
      <c r="A40" s="67" t="s">
        <v>1568</v>
      </c>
      <c r="B40" s="108" t="s">
        <v>37</v>
      </c>
      <c r="C40" s="2" t="s">
        <v>1506</v>
      </c>
      <c r="D40" s="22" t="s">
        <v>9</v>
      </c>
      <c r="E40" s="84">
        <v>701</v>
      </c>
      <c r="F40" s="133">
        <v>74.47</v>
      </c>
      <c r="G40" s="28">
        <f t="shared" si="0"/>
        <v>52203.47</v>
      </c>
      <c r="H40" s="435"/>
    </row>
    <row r="41" spans="1:9" s="9" customFormat="1" ht="33" customHeight="1" x14ac:dyDescent="0.25">
      <c r="A41" s="67" t="s">
        <v>1568</v>
      </c>
      <c r="B41" s="108" t="s">
        <v>82</v>
      </c>
      <c r="C41" s="2" t="s">
        <v>1635</v>
      </c>
      <c r="D41" s="22" t="s">
        <v>8</v>
      </c>
      <c r="E41" s="84">
        <v>11861</v>
      </c>
      <c r="F41" s="133">
        <v>14.62</v>
      </c>
      <c r="G41" s="28">
        <f t="shared" si="0"/>
        <v>173407.82</v>
      </c>
      <c r="H41" s="435"/>
    </row>
    <row r="42" spans="1:9" s="9" customFormat="1" ht="33" customHeight="1" x14ac:dyDescent="0.25">
      <c r="A42" s="67" t="s">
        <v>1568</v>
      </c>
      <c r="B42" s="108" t="s">
        <v>105</v>
      </c>
      <c r="C42" s="2" t="s">
        <v>313</v>
      </c>
      <c r="D42" s="22" t="s">
        <v>10</v>
      </c>
      <c r="E42" s="84">
        <v>1950</v>
      </c>
      <c r="F42" s="133">
        <v>0.95</v>
      </c>
      <c r="G42" s="28">
        <f t="shared" si="0"/>
        <v>1852.5</v>
      </c>
      <c r="H42" s="435"/>
    </row>
    <row r="43" spans="1:9" s="9" customFormat="1" ht="33" customHeight="1" x14ac:dyDescent="0.25">
      <c r="A43" s="67" t="s">
        <v>1568</v>
      </c>
      <c r="B43" s="108" t="s">
        <v>106</v>
      </c>
      <c r="C43" s="2" t="s">
        <v>1509</v>
      </c>
      <c r="D43" s="22" t="s">
        <v>8</v>
      </c>
      <c r="E43" s="84">
        <v>11783</v>
      </c>
      <c r="F43" s="133">
        <v>0.38</v>
      </c>
      <c r="G43" s="28">
        <f t="shared" si="0"/>
        <v>4477.54</v>
      </c>
      <c r="H43" s="435"/>
    </row>
    <row r="44" spans="1:9" s="9" customFormat="1" ht="33" customHeight="1" x14ac:dyDescent="0.25">
      <c r="A44" s="67" t="s">
        <v>1568</v>
      </c>
      <c r="B44" s="108" t="s">
        <v>107</v>
      </c>
      <c r="C44" s="2" t="s">
        <v>1638</v>
      </c>
      <c r="D44" s="22" t="s">
        <v>8</v>
      </c>
      <c r="E44" s="84">
        <v>11745</v>
      </c>
      <c r="F44" s="133">
        <v>9.1</v>
      </c>
      <c r="G44" s="28">
        <f t="shared" si="0"/>
        <v>106879.5</v>
      </c>
      <c r="H44" s="435"/>
    </row>
    <row r="45" spans="1:9" s="9" customFormat="1" ht="33" customHeight="1" x14ac:dyDescent="0.25">
      <c r="A45" s="67" t="s">
        <v>1568</v>
      </c>
      <c r="B45" s="108" t="s">
        <v>108</v>
      </c>
      <c r="C45" s="2" t="s">
        <v>1511</v>
      </c>
      <c r="D45" s="22" t="s">
        <v>10</v>
      </c>
      <c r="E45" s="84">
        <v>1950</v>
      </c>
      <c r="F45" s="133">
        <v>0.42</v>
      </c>
      <c r="G45" s="28">
        <f t="shared" si="0"/>
        <v>819</v>
      </c>
      <c r="H45" s="435"/>
    </row>
    <row r="46" spans="1:9" s="9" customFormat="1" ht="33" customHeight="1" x14ac:dyDescent="0.25">
      <c r="A46" s="67" t="s">
        <v>1568</v>
      </c>
      <c r="B46" s="108" t="s">
        <v>109</v>
      </c>
      <c r="C46" s="2" t="s">
        <v>304</v>
      </c>
      <c r="D46" s="22" t="s">
        <v>8</v>
      </c>
      <c r="E46" s="84">
        <v>11712</v>
      </c>
      <c r="F46" s="133">
        <v>0.22</v>
      </c>
      <c r="G46" s="28">
        <f t="shared" si="0"/>
        <v>2576.64</v>
      </c>
      <c r="H46" s="435"/>
    </row>
    <row r="47" spans="1:9" s="9" customFormat="1" ht="33" customHeight="1" thickBot="1" x14ac:dyDescent="0.3">
      <c r="A47" s="67" t="s">
        <v>1568</v>
      </c>
      <c r="B47" s="108" t="s">
        <v>110</v>
      </c>
      <c r="C47" s="2" t="s">
        <v>305</v>
      </c>
      <c r="D47" s="22" t="s">
        <v>10</v>
      </c>
      <c r="E47" s="84">
        <v>753</v>
      </c>
      <c r="F47" s="133">
        <v>1.25</v>
      </c>
      <c r="G47" s="28">
        <f t="shared" si="0"/>
        <v>941.25</v>
      </c>
      <c r="H47" s="435"/>
    </row>
    <row r="48" spans="1:9" s="9" customFormat="1" ht="30.75" thickBot="1" x14ac:dyDescent="0.3">
      <c r="A48" s="56" t="s">
        <v>1568</v>
      </c>
      <c r="B48" s="74" t="s">
        <v>111</v>
      </c>
      <c r="C48" s="50" t="s">
        <v>1639</v>
      </c>
      <c r="D48" s="51" t="s">
        <v>8</v>
      </c>
      <c r="E48" s="85">
        <v>4237</v>
      </c>
      <c r="F48" s="87">
        <v>5.95</v>
      </c>
      <c r="G48" s="99">
        <f>ROUND((E48*F48),2)</f>
        <v>25210.15</v>
      </c>
      <c r="H48" s="36" t="s">
        <v>41</v>
      </c>
      <c r="I48" s="72">
        <f>ROUND(SUM(G25:G48),2)</f>
        <v>842993.2</v>
      </c>
    </row>
    <row r="49" spans="1:9" ht="45" x14ac:dyDescent="0.25">
      <c r="A49" s="42" t="s">
        <v>1575</v>
      </c>
      <c r="B49" s="202" t="s">
        <v>71</v>
      </c>
      <c r="C49" s="24" t="s">
        <v>1516</v>
      </c>
      <c r="D49" s="25" t="s">
        <v>9</v>
      </c>
      <c r="E49" s="182">
        <v>65</v>
      </c>
      <c r="F49" s="136">
        <v>5.51</v>
      </c>
      <c r="G49" s="27">
        <f t="shared" si="0"/>
        <v>358.15</v>
      </c>
      <c r="H49" s="9"/>
      <c r="I49" s="9"/>
    </row>
    <row r="50" spans="1:9" x14ac:dyDescent="0.25">
      <c r="A50" s="67" t="s">
        <v>1575</v>
      </c>
      <c r="B50" s="22" t="s">
        <v>72</v>
      </c>
      <c r="C50" s="2" t="s">
        <v>346</v>
      </c>
      <c r="D50" s="64" t="s">
        <v>8</v>
      </c>
      <c r="E50" s="84">
        <v>275</v>
      </c>
      <c r="F50" s="77">
        <v>0.2</v>
      </c>
      <c r="G50" s="28">
        <f t="shared" si="0"/>
        <v>55</v>
      </c>
      <c r="H50" s="9"/>
      <c r="I50" s="9"/>
    </row>
    <row r="51" spans="1:9" ht="45" x14ac:dyDescent="0.25">
      <c r="A51" s="67" t="s">
        <v>1575</v>
      </c>
      <c r="B51" s="22" t="s">
        <v>73</v>
      </c>
      <c r="C51" s="2" t="s">
        <v>1772</v>
      </c>
      <c r="D51" s="64" t="s">
        <v>7</v>
      </c>
      <c r="E51" s="83">
        <v>1</v>
      </c>
      <c r="F51" s="76">
        <v>1878.28</v>
      </c>
      <c r="G51" s="59">
        <f t="shared" ref="G51:G61" si="1">ROUND((E51*F51),2)</f>
        <v>1878.28</v>
      </c>
      <c r="H51" s="9"/>
      <c r="I51" s="9"/>
    </row>
    <row r="52" spans="1:9" ht="75" x14ac:dyDescent="0.25">
      <c r="A52" s="67" t="s">
        <v>1575</v>
      </c>
      <c r="B52" s="22" t="s">
        <v>74</v>
      </c>
      <c r="C52" s="2" t="s">
        <v>1773</v>
      </c>
      <c r="D52" s="64" t="s">
        <v>7</v>
      </c>
      <c r="E52" s="84">
        <v>1</v>
      </c>
      <c r="F52" s="77">
        <v>3775.42</v>
      </c>
      <c r="G52" s="28">
        <f t="shared" si="1"/>
        <v>3775.42</v>
      </c>
      <c r="H52" s="9"/>
      <c r="I52" s="9"/>
    </row>
    <row r="53" spans="1:9" x14ac:dyDescent="0.25">
      <c r="A53" s="67" t="s">
        <v>1575</v>
      </c>
      <c r="B53" s="22" t="s">
        <v>75</v>
      </c>
      <c r="C53" s="2" t="s">
        <v>1523</v>
      </c>
      <c r="D53" s="64" t="s">
        <v>18</v>
      </c>
      <c r="E53" s="83">
        <v>2</v>
      </c>
      <c r="F53" s="77">
        <v>76.33</v>
      </c>
      <c r="G53" s="28">
        <f t="shared" si="1"/>
        <v>152.66</v>
      </c>
      <c r="H53" s="9"/>
      <c r="I53" s="9"/>
    </row>
    <row r="54" spans="1:9" x14ac:dyDescent="0.25">
      <c r="A54" s="67" t="s">
        <v>1575</v>
      </c>
      <c r="B54" s="22" t="s">
        <v>76</v>
      </c>
      <c r="C54" s="2" t="s">
        <v>1344</v>
      </c>
      <c r="D54" s="64" t="s">
        <v>10</v>
      </c>
      <c r="E54" s="83">
        <v>31</v>
      </c>
      <c r="F54" s="77">
        <v>0.42</v>
      </c>
      <c r="G54" s="28">
        <f t="shared" si="1"/>
        <v>13.02</v>
      </c>
      <c r="H54" s="9"/>
      <c r="I54" s="9"/>
    </row>
    <row r="55" spans="1:9" ht="30" x14ac:dyDescent="0.25">
      <c r="A55" s="67" t="s">
        <v>1575</v>
      </c>
      <c r="B55" s="22" t="s">
        <v>77</v>
      </c>
      <c r="C55" s="2" t="s">
        <v>1345</v>
      </c>
      <c r="D55" s="64" t="s">
        <v>8</v>
      </c>
      <c r="E55" s="83">
        <v>48</v>
      </c>
      <c r="F55" s="77">
        <v>15.62</v>
      </c>
      <c r="G55" s="28">
        <f t="shared" si="1"/>
        <v>749.76</v>
      </c>
      <c r="H55" s="9"/>
      <c r="I55" s="9"/>
    </row>
    <row r="56" spans="1:9" ht="45" x14ac:dyDescent="0.25">
      <c r="A56" s="67" t="s">
        <v>1575</v>
      </c>
      <c r="B56" s="22" t="s">
        <v>122</v>
      </c>
      <c r="C56" s="2" t="s">
        <v>1741</v>
      </c>
      <c r="D56" s="64" t="s">
        <v>8</v>
      </c>
      <c r="E56" s="83">
        <v>18</v>
      </c>
      <c r="F56" s="77">
        <v>17.559999999999999</v>
      </c>
      <c r="G56" s="28">
        <f t="shared" si="1"/>
        <v>316.08</v>
      </c>
      <c r="H56" s="9"/>
      <c r="I56" s="9"/>
    </row>
    <row r="57" spans="1:9" ht="45" x14ac:dyDescent="0.25">
      <c r="A57" s="67" t="s">
        <v>1575</v>
      </c>
      <c r="B57" s="22" t="s">
        <v>123</v>
      </c>
      <c r="C57" s="2" t="s">
        <v>1693</v>
      </c>
      <c r="D57" s="64" t="s">
        <v>8</v>
      </c>
      <c r="E57" s="83">
        <v>18</v>
      </c>
      <c r="F57" s="77">
        <v>0.38</v>
      </c>
      <c r="G57" s="28">
        <f t="shared" si="1"/>
        <v>6.84</v>
      </c>
      <c r="H57" s="9"/>
      <c r="I57" s="9"/>
    </row>
    <row r="58" spans="1:9" ht="45" x14ac:dyDescent="0.25">
      <c r="A58" s="67" t="s">
        <v>1575</v>
      </c>
      <c r="B58" s="22" t="s">
        <v>124</v>
      </c>
      <c r="C58" s="2" t="s">
        <v>1694</v>
      </c>
      <c r="D58" s="64" t="s">
        <v>8</v>
      </c>
      <c r="E58" s="83">
        <v>18</v>
      </c>
      <c r="F58" s="77">
        <v>12.19</v>
      </c>
      <c r="G58" s="28">
        <f t="shared" si="1"/>
        <v>219.42</v>
      </c>
      <c r="H58" s="9"/>
      <c r="I58" s="9"/>
    </row>
    <row r="59" spans="1:9" ht="30" x14ac:dyDescent="0.25">
      <c r="A59" s="67" t="s">
        <v>1575</v>
      </c>
      <c r="B59" s="22" t="s">
        <v>125</v>
      </c>
      <c r="C59" s="2" t="s">
        <v>344</v>
      </c>
      <c r="D59" s="64" t="s">
        <v>8</v>
      </c>
      <c r="E59" s="83">
        <v>82</v>
      </c>
      <c r="F59" s="77">
        <v>0.87</v>
      </c>
      <c r="G59" s="28">
        <f t="shared" si="1"/>
        <v>71.34</v>
      </c>
      <c r="H59" s="9"/>
      <c r="I59" s="9"/>
    </row>
    <row r="60" spans="1:9" x14ac:dyDescent="0.25">
      <c r="A60" s="67" t="s">
        <v>1575</v>
      </c>
      <c r="B60" s="22" t="s">
        <v>126</v>
      </c>
      <c r="C60" s="2" t="s">
        <v>385</v>
      </c>
      <c r="D60" s="64" t="s">
        <v>8</v>
      </c>
      <c r="E60" s="83">
        <v>75</v>
      </c>
      <c r="F60" s="77">
        <v>5.0999999999999996</v>
      </c>
      <c r="G60" s="28">
        <f t="shared" si="1"/>
        <v>382.5</v>
      </c>
      <c r="H60" s="9"/>
      <c r="I60" s="9"/>
    </row>
    <row r="61" spans="1:9" ht="15.75" thickBot="1" x14ac:dyDescent="0.3">
      <c r="A61" s="67" t="s">
        <v>1575</v>
      </c>
      <c r="B61" s="22" t="s">
        <v>216</v>
      </c>
      <c r="C61" s="2" t="s">
        <v>345</v>
      </c>
      <c r="D61" s="64" t="s">
        <v>8</v>
      </c>
      <c r="E61" s="83">
        <v>20</v>
      </c>
      <c r="F61" s="77">
        <v>3.7</v>
      </c>
      <c r="G61" s="28">
        <f t="shared" si="1"/>
        <v>74</v>
      </c>
      <c r="H61" s="9"/>
      <c r="I61" s="9"/>
    </row>
    <row r="62" spans="1:9" ht="30.75" thickBot="1" x14ac:dyDescent="0.3">
      <c r="A62" s="56" t="s">
        <v>1575</v>
      </c>
      <c r="B62" s="51" t="s">
        <v>217</v>
      </c>
      <c r="C62" s="50" t="s">
        <v>1527</v>
      </c>
      <c r="D62" s="51" t="s">
        <v>8</v>
      </c>
      <c r="E62" s="85">
        <v>3.6</v>
      </c>
      <c r="F62" s="139">
        <v>7.22</v>
      </c>
      <c r="G62" s="53">
        <f>ROUND((E62*F62),2)</f>
        <v>25.99</v>
      </c>
      <c r="H62" s="169" t="s">
        <v>78</v>
      </c>
      <c r="I62" s="72">
        <f>ROUND(SUM(G49:G62),2)</f>
        <v>8078.46</v>
      </c>
    </row>
    <row r="63" spans="1:9" ht="30" x14ac:dyDescent="0.25">
      <c r="A63" s="42" t="s">
        <v>1584</v>
      </c>
      <c r="B63" s="25" t="s">
        <v>28</v>
      </c>
      <c r="C63" s="24" t="s">
        <v>321</v>
      </c>
      <c r="D63" s="25" t="s">
        <v>18</v>
      </c>
      <c r="E63" s="46">
        <v>2</v>
      </c>
      <c r="F63" s="136">
        <v>151.41</v>
      </c>
      <c r="G63" s="27">
        <f t="shared" ref="G63:G66" si="2">ROUND((E63*F63),2)</f>
        <v>302.82</v>
      </c>
      <c r="H63" s="9"/>
      <c r="I63" s="9"/>
    </row>
    <row r="64" spans="1:9" ht="30.75" thickBot="1" x14ac:dyDescent="0.3">
      <c r="A64" s="56" t="s">
        <v>1584</v>
      </c>
      <c r="B64" s="51" t="s">
        <v>29</v>
      </c>
      <c r="C64" s="50" t="s">
        <v>322</v>
      </c>
      <c r="D64" s="51" t="s">
        <v>18</v>
      </c>
      <c r="E64" s="52">
        <v>5</v>
      </c>
      <c r="F64" s="139">
        <v>66.540000000000006</v>
      </c>
      <c r="G64" s="53">
        <f t="shared" si="2"/>
        <v>332.7</v>
      </c>
      <c r="H64" s="9"/>
      <c r="I64" s="9"/>
    </row>
    <row r="65" spans="1:9" ht="30.75" thickBot="1" x14ac:dyDescent="0.3">
      <c r="A65" s="125" t="s">
        <v>1585</v>
      </c>
      <c r="B65" s="61" t="s">
        <v>30</v>
      </c>
      <c r="C65" s="173" t="s">
        <v>331</v>
      </c>
      <c r="D65" s="61" t="s">
        <v>18</v>
      </c>
      <c r="E65" s="174">
        <v>58</v>
      </c>
      <c r="F65" s="145">
        <v>24.21</v>
      </c>
      <c r="G65" s="35">
        <f t="shared" si="2"/>
        <v>1404.18</v>
      </c>
      <c r="H65" s="9"/>
      <c r="I65" s="9"/>
    </row>
    <row r="66" spans="1:9" ht="30.75" thickBot="1" x14ac:dyDescent="0.3">
      <c r="A66" s="98" t="s">
        <v>1586</v>
      </c>
      <c r="B66" s="51" t="s">
        <v>31</v>
      </c>
      <c r="C66" s="86" t="s">
        <v>333</v>
      </c>
      <c r="D66" s="51" t="s">
        <v>8</v>
      </c>
      <c r="E66" s="92">
        <v>157</v>
      </c>
      <c r="F66" s="151">
        <v>17</v>
      </c>
      <c r="G66" s="90">
        <f t="shared" si="2"/>
        <v>2669</v>
      </c>
      <c r="H66" s="36" t="s">
        <v>42</v>
      </c>
      <c r="I66" s="70">
        <f>ROUND(SUM(G63:G66),2)</f>
        <v>4708.7</v>
      </c>
    </row>
    <row r="67" spans="1:9" ht="43.5" thickBot="1" x14ac:dyDescent="0.3">
      <c r="A67" s="146"/>
      <c r="B67" s="147"/>
      <c r="C67" s="146"/>
      <c r="D67" s="4"/>
      <c r="E67" s="4"/>
      <c r="F67" s="54" t="s">
        <v>766</v>
      </c>
      <c r="G67" s="55">
        <f>SUM(G5:G66)</f>
        <v>1269744.1199999996</v>
      </c>
      <c r="H67" s="143"/>
      <c r="I67" s="138"/>
    </row>
  </sheetData>
  <sheetProtection algorithmName="SHA-512" hashValue="nvyLH6eJEJvp9EU1f6Py6zoCm7tSUtbj4hmmJl96Unt6w9GORficJ9cMBeg3qghyKAnvxmzQbt3JEKb/+iSwig==" saltValue="zefh+1nLfxB/61OQmY1EoA==" spinCount="100000" sheet="1" objects="1" scenarios="1"/>
  <mergeCells count="3">
    <mergeCell ref="A1:G1"/>
    <mergeCell ref="A3:G3"/>
    <mergeCell ref="H25:H47"/>
  </mergeCells>
  <phoneticPr fontId="10"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0AAF5-1D32-4707-9C92-EE30868BA7D1}">
  <dimension ref="A1:J95"/>
  <sheetViews>
    <sheetView topLeftCell="A73" zoomScale="85" zoomScaleNormal="85" workbookViewId="0">
      <selection activeCell="I10" sqref="I10"/>
    </sheetView>
  </sheetViews>
  <sheetFormatPr defaultColWidth="9.140625" defaultRowHeight="15" x14ac:dyDescent="0.25"/>
  <cols>
    <col min="1" max="1" width="39.7109375" style="23" customWidth="1"/>
    <col min="2" max="2" width="10.5703125" style="10" customWidth="1"/>
    <col min="3" max="3" width="71.7109375" style="11" customWidth="1"/>
    <col min="4" max="4" width="9.140625" style="10"/>
    <col min="5" max="5" width="16.28515625" style="10" customWidth="1"/>
    <col min="6" max="6" width="20.7109375" style="17" customWidth="1"/>
    <col min="7" max="7" width="14.7109375" style="10" customWidth="1"/>
    <col min="8" max="8" width="21.5703125" style="68" customWidth="1"/>
    <col min="9" max="10" width="20.7109375" style="68" customWidth="1"/>
    <col min="11" max="16384" width="9.140625" style="8"/>
  </cols>
  <sheetData>
    <row r="1" spans="1:10" ht="39.950000000000003" customHeight="1" x14ac:dyDescent="0.25">
      <c r="A1" s="427" t="s">
        <v>3728</v>
      </c>
      <c r="B1" s="427"/>
      <c r="C1" s="427"/>
      <c r="D1" s="427"/>
      <c r="E1" s="427"/>
      <c r="F1" s="427"/>
      <c r="G1" s="427"/>
    </row>
    <row r="2" spans="1:10" ht="21.75" customHeight="1" thickBot="1" x14ac:dyDescent="0.3">
      <c r="A2" s="1"/>
      <c r="B2" s="1"/>
      <c r="C2" s="1"/>
      <c r="D2" s="1"/>
      <c r="E2" s="18"/>
      <c r="F2" s="1"/>
      <c r="G2" s="1"/>
    </row>
    <row r="3" spans="1:10" x14ac:dyDescent="0.25">
      <c r="A3" s="428" t="s">
        <v>1062</v>
      </c>
      <c r="B3" s="429"/>
      <c r="C3" s="429"/>
      <c r="D3" s="429"/>
      <c r="E3" s="429"/>
      <c r="F3" s="429"/>
      <c r="G3" s="430"/>
    </row>
    <row r="4" spans="1:10" ht="43.5" thickBot="1" x14ac:dyDescent="0.3">
      <c r="A4" s="29" t="s">
        <v>38</v>
      </c>
      <c r="B4" s="44" t="s">
        <v>0</v>
      </c>
      <c r="C4" s="30" t="s">
        <v>1</v>
      </c>
      <c r="D4" s="30" t="s">
        <v>2</v>
      </c>
      <c r="E4" s="31" t="s">
        <v>3</v>
      </c>
      <c r="F4" s="32" t="s">
        <v>4</v>
      </c>
      <c r="G4" s="69" t="s">
        <v>5</v>
      </c>
    </row>
    <row r="5" spans="1:10" ht="33" customHeight="1" thickBot="1" x14ac:dyDescent="0.3">
      <c r="A5" s="56" t="s">
        <v>6</v>
      </c>
      <c r="B5" s="57" t="s">
        <v>12</v>
      </c>
      <c r="C5" s="50" t="s">
        <v>355</v>
      </c>
      <c r="D5" s="51" t="s">
        <v>128</v>
      </c>
      <c r="E5" s="52">
        <v>0.48</v>
      </c>
      <c r="F5" s="66">
        <v>790.22</v>
      </c>
      <c r="G5" s="53">
        <f t="shared" ref="G5:G56" si="0">ROUND((E5*F5),2)</f>
        <v>379.31</v>
      </c>
      <c r="H5" s="36" t="s">
        <v>39</v>
      </c>
      <c r="I5" s="70">
        <f>ROUND(SUM(G5:G5),2)</f>
        <v>379.31</v>
      </c>
      <c r="J5" s="73"/>
    </row>
    <row r="6" spans="1:10" s="9" customFormat="1" ht="32.25" customHeight="1" x14ac:dyDescent="0.25">
      <c r="A6" s="67" t="s">
        <v>45</v>
      </c>
      <c r="B6" s="93" t="s">
        <v>19</v>
      </c>
      <c r="C6" s="102" t="s">
        <v>711</v>
      </c>
      <c r="D6" s="79" t="s">
        <v>9</v>
      </c>
      <c r="E6" s="83">
        <v>450</v>
      </c>
      <c r="F6" s="94">
        <v>1.4</v>
      </c>
      <c r="G6" s="59">
        <f t="shared" si="0"/>
        <v>630</v>
      </c>
    </row>
    <row r="7" spans="1:10" s="9" customFormat="1" ht="30" x14ac:dyDescent="0.25">
      <c r="A7" s="43" t="s">
        <v>45</v>
      </c>
      <c r="B7" s="91" t="s">
        <v>20</v>
      </c>
      <c r="C7" s="103" t="s">
        <v>712</v>
      </c>
      <c r="D7" s="48" t="s">
        <v>9</v>
      </c>
      <c r="E7" s="84">
        <v>121.5</v>
      </c>
      <c r="F7" s="95">
        <v>0.94</v>
      </c>
      <c r="G7" s="28">
        <f t="shared" si="0"/>
        <v>114.21</v>
      </c>
    </row>
    <row r="8" spans="1:10" s="9" customFormat="1" ht="33" customHeight="1" x14ac:dyDescent="0.25">
      <c r="A8" s="43" t="s">
        <v>45</v>
      </c>
      <c r="B8" s="91" t="s">
        <v>21</v>
      </c>
      <c r="C8" s="103" t="s">
        <v>356</v>
      </c>
      <c r="D8" s="48" t="s">
        <v>9</v>
      </c>
      <c r="E8" s="84">
        <v>328.5</v>
      </c>
      <c r="F8" s="95">
        <v>2.5</v>
      </c>
      <c r="G8" s="28">
        <f t="shared" si="0"/>
        <v>821.25</v>
      </c>
    </row>
    <row r="9" spans="1:10" s="9" customFormat="1" ht="33" customHeight="1" x14ac:dyDescent="0.25">
      <c r="A9" s="43" t="s">
        <v>45</v>
      </c>
      <c r="B9" s="91" t="s">
        <v>22</v>
      </c>
      <c r="C9" s="103" t="s">
        <v>357</v>
      </c>
      <c r="D9" s="48" t="s">
        <v>9</v>
      </c>
      <c r="E9" s="84">
        <v>121.5</v>
      </c>
      <c r="F9" s="95">
        <v>1.18</v>
      </c>
      <c r="G9" s="28">
        <f t="shared" si="0"/>
        <v>143.37</v>
      </c>
    </row>
    <row r="10" spans="1:10" s="9" customFormat="1" ht="45" x14ac:dyDescent="0.25">
      <c r="A10" s="43" t="s">
        <v>45</v>
      </c>
      <c r="B10" s="108" t="s">
        <v>23</v>
      </c>
      <c r="C10" s="103" t="s">
        <v>710</v>
      </c>
      <c r="D10" s="48" t="s">
        <v>9</v>
      </c>
      <c r="E10" s="84">
        <v>800</v>
      </c>
      <c r="F10" s="95">
        <v>1.18</v>
      </c>
      <c r="G10" s="28">
        <f t="shared" si="0"/>
        <v>944</v>
      </c>
    </row>
    <row r="11" spans="1:10" s="9" customFormat="1" ht="45" x14ac:dyDescent="0.25">
      <c r="A11" s="43" t="s">
        <v>45</v>
      </c>
      <c r="B11" s="108" t="s">
        <v>24</v>
      </c>
      <c r="C11" s="103" t="s">
        <v>382</v>
      </c>
      <c r="D11" s="48" t="s">
        <v>9</v>
      </c>
      <c r="E11" s="84">
        <v>1400</v>
      </c>
      <c r="F11" s="95">
        <v>15.46</v>
      </c>
      <c r="G11" s="28">
        <f t="shared" si="0"/>
        <v>21644</v>
      </c>
    </row>
    <row r="12" spans="1:10" s="9" customFormat="1" ht="30" x14ac:dyDescent="0.25">
      <c r="A12" s="43" t="s">
        <v>45</v>
      </c>
      <c r="B12" s="108" t="s">
        <v>25</v>
      </c>
      <c r="C12" s="103" t="s">
        <v>1149</v>
      </c>
      <c r="D12" s="48" t="s">
        <v>9</v>
      </c>
      <c r="E12" s="84">
        <v>800</v>
      </c>
      <c r="F12" s="95">
        <v>4.4000000000000004</v>
      </c>
      <c r="G12" s="28">
        <f t="shared" si="0"/>
        <v>3520</v>
      </c>
    </row>
    <row r="13" spans="1:10" s="9" customFormat="1" x14ac:dyDescent="0.25">
      <c r="A13" s="43" t="s">
        <v>45</v>
      </c>
      <c r="B13" s="108" t="s">
        <v>26</v>
      </c>
      <c r="C13" s="103" t="s">
        <v>360</v>
      </c>
      <c r="D13" s="48" t="s">
        <v>8</v>
      </c>
      <c r="E13" s="84">
        <v>3000</v>
      </c>
      <c r="F13" s="95">
        <v>0.11</v>
      </c>
      <c r="G13" s="28">
        <f t="shared" si="0"/>
        <v>330</v>
      </c>
    </row>
    <row r="14" spans="1:10" s="9" customFormat="1" ht="32.25" customHeight="1" x14ac:dyDescent="0.25">
      <c r="A14" s="43" t="s">
        <v>45</v>
      </c>
      <c r="B14" s="108" t="s">
        <v>27</v>
      </c>
      <c r="C14" s="103" t="s">
        <v>395</v>
      </c>
      <c r="D14" s="48" t="s">
        <v>9</v>
      </c>
      <c r="E14" s="84">
        <v>900</v>
      </c>
      <c r="F14" s="95">
        <v>1.28</v>
      </c>
      <c r="G14" s="28">
        <f t="shared" si="0"/>
        <v>1152</v>
      </c>
    </row>
    <row r="15" spans="1:10" s="9" customFormat="1" ht="32.25" customHeight="1" x14ac:dyDescent="0.25">
      <c r="A15" s="43" t="s">
        <v>45</v>
      </c>
      <c r="B15" s="108" t="s">
        <v>68</v>
      </c>
      <c r="C15" s="103" t="s">
        <v>1148</v>
      </c>
      <c r="D15" s="48" t="s">
        <v>8</v>
      </c>
      <c r="E15" s="84">
        <v>440</v>
      </c>
      <c r="F15" s="95">
        <v>0.21</v>
      </c>
      <c r="G15" s="28">
        <f t="shared" si="0"/>
        <v>92.4</v>
      </c>
    </row>
    <row r="16" spans="1:10" s="9" customFormat="1" ht="32.25" customHeight="1" x14ac:dyDescent="0.25">
      <c r="A16" s="43" t="s">
        <v>45</v>
      </c>
      <c r="B16" s="108" t="s">
        <v>69</v>
      </c>
      <c r="C16" s="103" t="s">
        <v>268</v>
      </c>
      <c r="D16" s="48" t="s">
        <v>8</v>
      </c>
      <c r="E16" s="84">
        <v>25</v>
      </c>
      <c r="F16" s="95">
        <v>0.17</v>
      </c>
      <c r="G16" s="28">
        <f t="shared" si="0"/>
        <v>4.25</v>
      </c>
    </row>
    <row r="17" spans="1:10" s="9" customFormat="1" ht="32.25" customHeight="1" thickBot="1" x14ac:dyDescent="0.3">
      <c r="A17" s="43" t="s">
        <v>45</v>
      </c>
      <c r="B17" s="108" t="s">
        <v>70</v>
      </c>
      <c r="C17" s="103" t="s">
        <v>270</v>
      </c>
      <c r="D17" s="48" t="s">
        <v>8</v>
      </c>
      <c r="E17" s="84">
        <v>465</v>
      </c>
      <c r="F17" s="95">
        <v>1.69</v>
      </c>
      <c r="G17" s="28">
        <f t="shared" si="0"/>
        <v>785.85</v>
      </c>
    </row>
    <row r="18" spans="1:10" s="9" customFormat="1" ht="32.25" customHeight="1" thickBot="1" x14ac:dyDescent="0.3">
      <c r="A18" s="167" t="s">
        <v>45</v>
      </c>
      <c r="B18" s="168" t="s">
        <v>127</v>
      </c>
      <c r="C18" s="106" t="s">
        <v>713</v>
      </c>
      <c r="D18" s="48" t="s">
        <v>8</v>
      </c>
      <c r="E18" s="107">
        <v>750</v>
      </c>
      <c r="F18" s="126">
        <v>1.69</v>
      </c>
      <c r="G18" s="112">
        <f t="shared" si="0"/>
        <v>1267.5</v>
      </c>
      <c r="H18" s="36" t="s">
        <v>40</v>
      </c>
      <c r="I18" s="70">
        <f>ROUND(SUM(G6:G18),2)</f>
        <v>31448.83</v>
      </c>
    </row>
    <row r="19" spans="1:10" s="9" customFormat="1" ht="45" x14ac:dyDescent="0.25">
      <c r="A19" s="42" t="s">
        <v>574</v>
      </c>
      <c r="B19" s="25" t="s">
        <v>34</v>
      </c>
      <c r="C19" s="24" t="s">
        <v>714</v>
      </c>
      <c r="D19" s="25" t="s">
        <v>8</v>
      </c>
      <c r="E19" s="46">
        <v>51</v>
      </c>
      <c r="F19" s="115">
        <v>216.04</v>
      </c>
      <c r="G19" s="27">
        <f t="shared" si="0"/>
        <v>11018.04</v>
      </c>
      <c r="H19" s="165"/>
      <c r="I19" s="105"/>
    </row>
    <row r="20" spans="1:10" s="9" customFormat="1" ht="32.25" customHeight="1" x14ac:dyDescent="0.25">
      <c r="A20" s="43" t="s">
        <v>574</v>
      </c>
      <c r="B20" s="108" t="s">
        <v>35</v>
      </c>
      <c r="C20" s="103" t="s">
        <v>1150</v>
      </c>
      <c r="D20" s="22" t="s">
        <v>10</v>
      </c>
      <c r="E20" s="84">
        <v>5</v>
      </c>
      <c r="F20" s="116">
        <v>160.38999999999999</v>
      </c>
      <c r="G20" s="28">
        <f t="shared" si="0"/>
        <v>801.95</v>
      </c>
      <c r="H20" s="96"/>
      <c r="I20" s="73"/>
    </row>
    <row r="21" spans="1:10" s="9" customFormat="1" ht="32.25" customHeight="1" x14ac:dyDescent="0.25">
      <c r="A21" s="43" t="s">
        <v>574</v>
      </c>
      <c r="B21" s="108" t="s">
        <v>36</v>
      </c>
      <c r="C21" s="103" t="s">
        <v>1151</v>
      </c>
      <c r="D21" s="22" t="s">
        <v>9</v>
      </c>
      <c r="E21" s="84">
        <v>120</v>
      </c>
      <c r="F21" s="116">
        <v>2.35</v>
      </c>
      <c r="G21" s="28">
        <f t="shared" si="0"/>
        <v>282</v>
      </c>
      <c r="H21" s="96"/>
      <c r="I21" s="73"/>
    </row>
    <row r="22" spans="1:10" s="9" customFormat="1" ht="32.25" customHeight="1" x14ac:dyDescent="0.25">
      <c r="A22" s="43" t="s">
        <v>574</v>
      </c>
      <c r="B22" s="108" t="s">
        <v>37</v>
      </c>
      <c r="C22" s="103" t="s">
        <v>264</v>
      </c>
      <c r="D22" s="22" t="s">
        <v>9</v>
      </c>
      <c r="E22" s="84">
        <v>15</v>
      </c>
      <c r="F22" s="116">
        <v>17.55</v>
      </c>
      <c r="G22" s="28">
        <f t="shared" si="0"/>
        <v>263.25</v>
      </c>
      <c r="H22" s="96"/>
      <c r="I22" s="73"/>
    </row>
    <row r="23" spans="1:10" s="9" customFormat="1" ht="75" x14ac:dyDescent="0.25">
      <c r="A23" s="43" t="s">
        <v>574</v>
      </c>
      <c r="B23" s="108" t="s">
        <v>82</v>
      </c>
      <c r="C23" s="2" t="s">
        <v>3621</v>
      </c>
      <c r="D23" s="22" t="s">
        <v>7</v>
      </c>
      <c r="E23" s="84">
        <v>1</v>
      </c>
      <c r="F23" s="116">
        <v>1192.5899999999999</v>
      </c>
      <c r="G23" s="28">
        <f t="shared" si="0"/>
        <v>1192.5899999999999</v>
      </c>
      <c r="H23" s="96"/>
      <c r="I23" s="73"/>
    </row>
    <row r="24" spans="1:10" s="9" customFormat="1" ht="32.25" customHeight="1" x14ac:dyDescent="0.25">
      <c r="A24" s="43" t="s">
        <v>574</v>
      </c>
      <c r="B24" s="108" t="s">
        <v>105</v>
      </c>
      <c r="C24" s="103" t="s">
        <v>284</v>
      </c>
      <c r="D24" s="22" t="s">
        <v>10</v>
      </c>
      <c r="E24" s="84">
        <v>98</v>
      </c>
      <c r="F24" s="116">
        <v>4.63</v>
      </c>
      <c r="G24" s="28">
        <f t="shared" si="0"/>
        <v>453.74</v>
      </c>
      <c r="H24" s="96"/>
      <c r="I24" s="73"/>
    </row>
    <row r="25" spans="1:10" s="9" customFormat="1" ht="32.25" customHeight="1" x14ac:dyDescent="0.25">
      <c r="A25" s="43" t="s">
        <v>574</v>
      </c>
      <c r="B25" s="108" t="s">
        <v>106</v>
      </c>
      <c r="C25" s="103" t="s">
        <v>285</v>
      </c>
      <c r="D25" s="22" t="s">
        <v>9</v>
      </c>
      <c r="E25" s="84">
        <v>13</v>
      </c>
      <c r="F25" s="116">
        <v>65.819999999999993</v>
      </c>
      <c r="G25" s="28">
        <f t="shared" si="0"/>
        <v>855.66</v>
      </c>
      <c r="H25" s="96"/>
      <c r="I25" s="73"/>
    </row>
    <row r="26" spans="1:10" s="9" customFormat="1" ht="32.25" customHeight="1" thickBot="1" x14ac:dyDescent="0.3">
      <c r="A26" s="43" t="s">
        <v>574</v>
      </c>
      <c r="B26" s="108" t="s">
        <v>107</v>
      </c>
      <c r="C26" s="103" t="s">
        <v>286</v>
      </c>
      <c r="D26" s="22" t="s">
        <v>8</v>
      </c>
      <c r="E26" s="84">
        <v>170</v>
      </c>
      <c r="F26" s="116">
        <v>1.26</v>
      </c>
      <c r="G26" s="28">
        <f t="shared" si="0"/>
        <v>214.2</v>
      </c>
      <c r="H26" s="166"/>
      <c r="I26" s="100"/>
    </row>
    <row r="27" spans="1:10" s="9" customFormat="1" ht="30.75" thickBot="1" x14ac:dyDescent="0.3">
      <c r="A27" s="56" t="s">
        <v>574</v>
      </c>
      <c r="B27" s="74" t="s">
        <v>108</v>
      </c>
      <c r="C27" s="104" t="s">
        <v>287</v>
      </c>
      <c r="D27" s="51" t="s">
        <v>9</v>
      </c>
      <c r="E27" s="85">
        <v>80</v>
      </c>
      <c r="F27" s="139">
        <v>21.49</v>
      </c>
      <c r="G27" s="53">
        <f t="shared" si="0"/>
        <v>1719.2</v>
      </c>
      <c r="H27" s="169" t="s">
        <v>41</v>
      </c>
      <c r="I27" s="70">
        <f>ROUND(SUM(G19:G27),2)</f>
        <v>16800.63</v>
      </c>
      <c r="J27" s="138"/>
    </row>
    <row r="28" spans="1:10" s="9" customFormat="1" ht="30" x14ac:dyDescent="0.25">
      <c r="A28" s="101" t="s">
        <v>388</v>
      </c>
      <c r="B28" s="123" t="s">
        <v>71</v>
      </c>
      <c r="C28" s="63" t="s">
        <v>715</v>
      </c>
      <c r="D28" s="64" t="s">
        <v>8</v>
      </c>
      <c r="E28" s="83">
        <v>3000</v>
      </c>
      <c r="F28" s="58">
        <v>0</v>
      </c>
      <c r="G28" s="59">
        <f t="shared" si="0"/>
        <v>0</v>
      </c>
      <c r="H28" s="434" t="s">
        <v>318</v>
      </c>
    </row>
    <row r="29" spans="1:10" s="9" customFormat="1" ht="33" customHeight="1" x14ac:dyDescent="0.25">
      <c r="A29" s="67" t="s">
        <v>388</v>
      </c>
      <c r="B29" s="41" t="s">
        <v>72</v>
      </c>
      <c r="C29" s="2" t="s">
        <v>716</v>
      </c>
      <c r="D29" s="22" t="s">
        <v>9</v>
      </c>
      <c r="E29" s="84">
        <v>100</v>
      </c>
      <c r="F29" s="21">
        <v>0</v>
      </c>
      <c r="G29" s="28">
        <f t="shared" si="0"/>
        <v>0</v>
      </c>
      <c r="H29" s="435"/>
    </row>
    <row r="30" spans="1:10" s="9" customFormat="1" ht="33" customHeight="1" x14ac:dyDescent="0.25">
      <c r="A30" s="67" t="s">
        <v>388</v>
      </c>
      <c r="B30" s="41" t="s">
        <v>73</v>
      </c>
      <c r="C30" s="2" t="s">
        <v>717</v>
      </c>
      <c r="D30" s="22" t="s">
        <v>9</v>
      </c>
      <c r="E30" s="84">
        <v>560</v>
      </c>
      <c r="F30" s="21">
        <v>0</v>
      </c>
      <c r="G30" s="28">
        <f t="shared" si="0"/>
        <v>0</v>
      </c>
      <c r="H30" s="435"/>
    </row>
    <row r="31" spans="1:10" s="9" customFormat="1" ht="33" customHeight="1" x14ac:dyDescent="0.25">
      <c r="A31" s="67" t="s">
        <v>388</v>
      </c>
      <c r="B31" s="41" t="s">
        <v>74</v>
      </c>
      <c r="C31" s="2" t="s">
        <v>1152</v>
      </c>
      <c r="D31" s="22" t="s">
        <v>8</v>
      </c>
      <c r="E31" s="84">
        <v>1700</v>
      </c>
      <c r="F31" s="21">
        <v>0</v>
      </c>
      <c r="G31" s="28">
        <f t="shared" si="0"/>
        <v>0</v>
      </c>
      <c r="H31" s="435"/>
    </row>
    <row r="32" spans="1:10" s="9" customFormat="1" ht="33" customHeight="1" x14ac:dyDescent="0.25">
      <c r="A32" s="67" t="s">
        <v>388</v>
      </c>
      <c r="B32" s="41" t="s">
        <v>75</v>
      </c>
      <c r="C32" s="2" t="s">
        <v>719</v>
      </c>
      <c r="D32" s="22" t="s">
        <v>8</v>
      </c>
      <c r="E32" s="84">
        <v>122</v>
      </c>
      <c r="F32" s="21">
        <v>0</v>
      </c>
      <c r="G32" s="28">
        <f t="shared" si="0"/>
        <v>0</v>
      </c>
      <c r="H32" s="435"/>
    </row>
    <row r="33" spans="1:8" s="9" customFormat="1" ht="33" customHeight="1" x14ac:dyDescent="0.25">
      <c r="A33" s="67" t="s">
        <v>388</v>
      </c>
      <c r="B33" s="41" t="s">
        <v>76</v>
      </c>
      <c r="C33" s="2" t="s">
        <v>720</v>
      </c>
      <c r="D33" s="22" t="s">
        <v>8</v>
      </c>
      <c r="E33" s="84">
        <v>1300</v>
      </c>
      <c r="F33" s="21">
        <v>0</v>
      </c>
      <c r="G33" s="28">
        <f t="shared" si="0"/>
        <v>0</v>
      </c>
      <c r="H33" s="435"/>
    </row>
    <row r="34" spans="1:8" s="9" customFormat="1" ht="33" customHeight="1" x14ac:dyDescent="0.25">
      <c r="A34" s="67" t="s">
        <v>388</v>
      </c>
      <c r="B34" s="41" t="s">
        <v>77</v>
      </c>
      <c r="C34" s="2" t="s">
        <v>721</v>
      </c>
      <c r="D34" s="22" t="s">
        <v>8</v>
      </c>
      <c r="E34" s="84">
        <v>1300</v>
      </c>
      <c r="F34" s="21">
        <v>0</v>
      </c>
      <c r="G34" s="28">
        <f t="shared" si="0"/>
        <v>0</v>
      </c>
      <c r="H34" s="435"/>
    </row>
    <row r="35" spans="1:8" s="9" customFormat="1" ht="33" customHeight="1" x14ac:dyDescent="0.25">
      <c r="A35" s="67" t="s">
        <v>388</v>
      </c>
      <c r="B35" s="41" t="s">
        <v>122</v>
      </c>
      <c r="C35" s="2" t="s">
        <v>722</v>
      </c>
      <c r="D35" s="22" t="s">
        <v>8</v>
      </c>
      <c r="E35" s="84">
        <v>1375</v>
      </c>
      <c r="F35" s="21">
        <v>0</v>
      </c>
      <c r="G35" s="28">
        <f t="shared" si="0"/>
        <v>0</v>
      </c>
      <c r="H35" s="435"/>
    </row>
    <row r="36" spans="1:8" s="9" customFormat="1" ht="33" customHeight="1" x14ac:dyDescent="0.25">
      <c r="A36" s="67" t="s">
        <v>388</v>
      </c>
      <c r="B36" s="41" t="s">
        <v>123</v>
      </c>
      <c r="C36" s="2" t="s">
        <v>390</v>
      </c>
      <c r="D36" s="22" t="s">
        <v>8</v>
      </c>
      <c r="E36" s="84">
        <v>1375</v>
      </c>
      <c r="F36" s="21">
        <v>0</v>
      </c>
      <c r="G36" s="28">
        <f t="shared" si="0"/>
        <v>0</v>
      </c>
      <c r="H36" s="435"/>
    </row>
    <row r="37" spans="1:8" s="9" customFormat="1" ht="33" customHeight="1" x14ac:dyDescent="0.25">
      <c r="A37" s="67" t="s">
        <v>388</v>
      </c>
      <c r="B37" s="41" t="s">
        <v>124</v>
      </c>
      <c r="C37" s="2" t="s">
        <v>723</v>
      </c>
      <c r="D37" s="22" t="s">
        <v>8</v>
      </c>
      <c r="E37" s="84">
        <v>1375</v>
      </c>
      <c r="F37" s="21">
        <v>0</v>
      </c>
      <c r="G37" s="28">
        <f t="shared" si="0"/>
        <v>0</v>
      </c>
      <c r="H37" s="435"/>
    </row>
    <row r="38" spans="1:8" s="9" customFormat="1" ht="33" customHeight="1" x14ac:dyDescent="0.25">
      <c r="A38" s="67" t="s">
        <v>388</v>
      </c>
      <c r="B38" s="41" t="s">
        <v>125</v>
      </c>
      <c r="C38" s="2" t="s">
        <v>304</v>
      </c>
      <c r="D38" s="22" t="s">
        <v>8</v>
      </c>
      <c r="E38" s="84">
        <v>1375</v>
      </c>
      <c r="F38" s="21">
        <v>0</v>
      </c>
      <c r="G38" s="28">
        <f t="shared" si="0"/>
        <v>0</v>
      </c>
      <c r="H38" s="435"/>
    </row>
    <row r="39" spans="1:8" s="9" customFormat="1" ht="33" customHeight="1" x14ac:dyDescent="0.25">
      <c r="A39" s="67" t="s">
        <v>388</v>
      </c>
      <c r="B39" s="41" t="s">
        <v>126</v>
      </c>
      <c r="C39" s="2" t="s">
        <v>724</v>
      </c>
      <c r="D39" s="22" t="s">
        <v>9</v>
      </c>
      <c r="E39" s="84">
        <v>130</v>
      </c>
      <c r="F39" s="21">
        <v>0</v>
      </c>
      <c r="G39" s="28">
        <f t="shared" si="0"/>
        <v>0</v>
      </c>
      <c r="H39" s="435"/>
    </row>
    <row r="40" spans="1:8" s="9" customFormat="1" ht="33" customHeight="1" thickBot="1" x14ac:dyDescent="0.3">
      <c r="A40" s="56" t="s">
        <v>388</v>
      </c>
      <c r="B40" s="74" t="s">
        <v>216</v>
      </c>
      <c r="C40" s="50" t="s">
        <v>725</v>
      </c>
      <c r="D40" s="51" t="s">
        <v>8</v>
      </c>
      <c r="E40" s="85">
        <v>220</v>
      </c>
      <c r="F40" s="60">
        <v>0</v>
      </c>
      <c r="G40" s="53">
        <f t="shared" si="0"/>
        <v>0</v>
      </c>
      <c r="H40" s="435"/>
    </row>
    <row r="41" spans="1:8" s="9" customFormat="1" ht="33" customHeight="1" x14ac:dyDescent="0.25">
      <c r="A41" s="101" t="s">
        <v>1504</v>
      </c>
      <c r="B41" s="123" t="s">
        <v>71</v>
      </c>
      <c r="C41" s="63" t="s">
        <v>715</v>
      </c>
      <c r="D41" s="64" t="s">
        <v>8</v>
      </c>
      <c r="E41" s="83">
        <v>3000</v>
      </c>
      <c r="F41" s="135">
        <v>4.07</v>
      </c>
      <c r="G41" s="59">
        <f t="shared" si="0"/>
        <v>12210</v>
      </c>
      <c r="H41" s="435"/>
    </row>
    <row r="42" spans="1:8" s="9" customFormat="1" ht="33" customHeight="1" x14ac:dyDescent="0.25">
      <c r="A42" s="67" t="s">
        <v>1504</v>
      </c>
      <c r="B42" s="41" t="s">
        <v>72</v>
      </c>
      <c r="C42" s="2" t="s">
        <v>716</v>
      </c>
      <c r="D42" s="22" t="s">
        <v>9</v>
      </c>
      <c r="E42" s="84">
        <v>100</v>
      </c>
      <c r="F42" s="133">
        <v>25.6</v>
      </c>
      <c r="G42" s="28">
        <f t="shared" si="0"/>
        <v>2560</v>
      </c>
      <c r="H42" s="435"/>
    </row>
    <row r="43" spans="1:8" s="9" customFormat="1" ht="33" customHeight="1" x14ac:dyDescent="0.25">
      <c r="A43" s="67" t="s">
        <v>1504</v>
      </c>
      <c r="B43" s="41" t="s">
        <v>73</v>
      </c>
      <c r="C43" s="2" t="s">
        <v>726</v>
      </c>
      <c r="D43" s="22" t="s">
        <v>9</v>
      </c>
      <c r="E43" s="84">
        <v>785</v>
      </c>
      <c r="F43" s="133">
        <v>25.69</v>
      </c>
      <c r="G43" s="28">
        <f t="shared" si="0"/>
        <v>20166.650000000001</v>
      </c>
      <c r="H43" s="435"/>
    </row>
    <row r="44" spans="1:8" s="9" customFormat="1" ht="33" customHeight="1" x14ac:dyDescent="0.25">
      <c r="A44" s="67" t="s">
        <v>1504</v>
      </c>
      <c r="B44" s="41" t="s">
        <v>74</v>
      </c>
      <c r="C44" s="2" t="s">
        <v>727</v>
      </c>
      <c r="D44" s="22" t="s">
        <v>8</v>
      </c>
      <c r="E44" s="84">
        <v>1750</v>
      </c>
      <c r="F44" s="133">
        <v>15.26</v>
      </c>
      <c r="G44" s="28">
        <f t="shared" si="0"/>
        <v>26705</v>
      </c>
      <c r="H44" s="435"/>
    </row>
    <row r="45" spans="1:8" s="9" customFormat="1" ht="33" customHeight="1" x14ac:dyDescent="0.25">
      <c r="A45" s="67" t="s">
        <v>1504</v>
      </c>
      <c r="B45" s="41" t="s">
        <v>75</v>
      </c>
      <c r="C45" s="2" t="s">
        <v>719</v>
      </c>
      <c r="D45" s="22" t="s">
        <v>8</v>
      </c>
      <c r="E45" s="84">
        <v>122</v>
      </c>
      <c r="F45" s="133">
        <v>50.71</v>
      </c>
      <c r="G45" s="28">
        <f t="shared" si="0"/>
        <v>6186.62</v>
      </c>
      <c r="H45" s="435"/>
    </row>
    <row r="46" spans="1:8" s="9" customFormat="1" ht="33" customHeight="1" x14ac:dyDescent="0.25">
      <c r="A46" s="67" t="s">
        <v>1504</v>
      </c>
      <c r="B46" s="41" t="s">
        <v>76</v>
      </c>
      <c r="C46" s="2" t="s">
        <v>720</v>
      </c>
      <c r="D46" s="22" t="s">
        <v>8</v>
      </c>
      <c r="E46" s="84">
        <v>1300</v>
      </c>
      <c r="F46" s="133">
        <v>17.760000000000002</v>
      </c>
      <c r="G46" s="28">
        <f t="shared" si="0"/>
        <v>23088</v>
      </c>
      <c r="H46" s="435"/>
    </row>
    <row r="47" spans="1:8" s="9" customFormat="1" ht="33" customHeight="1" x14ac:dyDescent="0.25">
      <c r="A47" s="67" t="s">
        <v>1504</v>
      </c>
      <c r="B47" s="41" t="s">
        <v>77</v>
      </c>
      <c r="C47" s="2" t="s">
        <v>721</v>
      </c>
      <c r="D47" s="22" t="s">
        <v>8</v>
      </c>
      <c r="E47" s="84">
        <v>1300</v>
      </c>
      <c r="F47" s="133">
        <v>0.38</v>
      </c>
      <c r="G47" s="28">
        <f t="shared" si="0"/>
        <v>494</v>
      </c>
      <c r="H47" s="435"/>
    </row>
    <row r="48" spans="1:8" s="9" customFormat="1" ht="33" customHeight="1" x14ac:dyDescent="0.25">
      <c r="A48" s="67" t="s">
        <v>1504</v>
      </c>
      <c r="B48" s="41" t="s">
        <v>122</v>
      </c>
      <c r="C48" s="2" t="s">
        <v>722</v>
      </c>
      <c r="D48" s="22" t="s">
        <v>8</v>
      </c>
      <c r="E48" s="84">
        <v>1375</v>
      </c>
      <c r="F48" s="133">
        <v>16.2</v>
      </c>
      <c r="G48" s="28">
        <f t="shared" si="0"/>
        <v>22275</v>
      </c>
      <c r="H48" s="435"/>
    </row>
    <row r="49" spans="1:10" s="9" customFormat="1" ht="33" customHeight="1" x14ac:dyDescent="0.25">
      <c r="A49" s="67" t="s">
        <v>1504</v>
      </c>
      <c r="B49" s="41" t="s">
        <v>123</v>
      </c>
      <c r="C49" s="2" t="s">
        <v>390</v>
      </c>
      <c r="D49" s="22" t="s">
        <v>8</v>
      </c>
      <c r="E49" s="84">
        <v>1375</v>
      </c>
      <c r="F49" s="133">
        <v>0.38</v>
      </c>
      <c r="G49" s="28">
        <f t="shared" si="0"/>
        <v>522.5</v>
      </c>
      <c r="H49" s="435"/>
    </row>
    <row r="50" spans="1:10" s="9" customFormat="1" ht="33" customHeight="1" x14ac:dyDescent="0.25">
      <c r="A50" s="67" t="s">
        <v>1504</v>
      </c>
      <c r="B50" s="41" t="s">
        <v>124</v>
      </c>
      <c r="C50" s="2" t="s">
        <v>723</v>
      </c>
      <c r="D50" s="22" t="s">
        <v>8</v>
      </c>
      <c r="E50" s="84">
        <v>1375</v>
      </c>
      <c r="F50" s="133">
        <v>11.92</v>
      </c>
      <c r="G50" s="28">
        <f t="shared" si="0"/>
        <v>16390</v>
      </c>
      <c r="H50" s="435"/>
    </row>
    <row r="51" spans="1:10" s="9" customFormat="1" ht="33" customHeight="1" x14ac:dyDescent="0.25">
      <c r="A51" s="67" t="s">
        <v>1504</v>
      </c>
      <c r="B51" s="41" t="s">
        <v>125</v>
      </c>
      <c r="C51" s="2" t="s">
        <v>304</v>
      </c>
      <c r="D51" s="22" t="s">
        <v>8</v>
      </c>
      <c r="E51" s="84">
        <v>1375</v>
      </c>
      <c r="F51" s="133">
        <v>0.22</v>
      </c>
      <c r="G51" s="28">
        <f t="shared" si="0"/>
        <v>302.5</v>
      </c>
      <c r="H51" s="435"/>
    </row>
    <row r="52" spans="1:10" s="9" customFormat="1" ht="33" customHeight="1" thickBot="1" x14ac:dyDescent="0.3">
      <c r="A52" s="67" t="s">
        <v>1504</v>
      </c>
      <c r="B52" s="41" t="s">
        <v>126</v>
      </c>
      <c r="C52" s="2" t="s">
        <v>724</v>
      </c>
      <c r="D52" s="22" t="s">
        <v>9</v>
      </c>
      <c r="E52" s="84">
        <v>130</v>
      </c>
      <c r="F52" s="133">
        <v>13.99</v>
      </c>
      <c r="G52" s="28">
        <f t="shared" si="0"/>
        <v>1818.7</v>
      </c>
      <c r="H52" s="435"/>
    </row>
    <row r="53" spans="1:10" s="9" customFormat="1" ht="33" customHeight="1" thickBot="1" x14ac:dyDescent="0.3">
      <c r="A53" s="56" t="s">
        <v>1504</v>
      </c>
      <c r="B53" s="74" t="s">
        <v>216</v>
      </c>
      <c r="C53" s="50" t="s">
        <v>725</v>
      </c>
      <c r="D53" s="51" t="s">
        <v>8</v>
      </c>
      <c r="E53" s="85">
        <v>220</v>
      </c>
      <c r="F53" s="87">
        <v>5.42</v>
      </c>
      <c r="G53" s="99">
        <f>ROUND((E53*F53),2)</f>
        <v>1192.4000000000001</v>
      </c>
      <c r="H53" s="36" t="s">
        <v>78</v>
      </c>
      <c r="I53" s="72">
        <f>ROUND(SUM(G28:G53),2)</f>
        <v>133911.37</v>
      </c>
      <c r="J53" s="138"/>
    </row>
    <row r="54" spans="1:10" s="9" customFormat="1" ht="33" customHeight="1" x14ac:dyDescent="0.25">
      <c r="A54" s="67" t="s">
        <v>728</v>
      </c>
      <c r="B54" s="75" t="s">
        <v>28</v>
      </c>
      <c r="C54" s="63" t="s">
        <v>729</v>
      </c>
      <c r="D54" s="64" t="s">
        <v>10</v>
      </c>
      <c r="E54" s="83">
        <v>143</v>
      </c>
      <c r="F54" s="58">
        <v>110.02</v>
      </c>
      <c r="G54" s="59">
        <f t="shared" si="0"/>
        <v>15732.86</v>
      </c>
    </row>
    <row r="55" spans="1:10" s="9" customFormat="1" ht="39" customHeight="1" x14ac:dyDescent="0.25">
      <c r="A55" s="67" t="s">
        <v>728</v>
      </c>
      <c r="B55" s="22" t="s">
        <v>29</v>
      </c>
      <c r="C55" s="2" t="s">
        <v>1153</v>
      </c>
      <c r="D55" s="64" t="s">
        <v>10</v>
      </c>
      <c r="E55" s="84">
        <v>125</v>
      </c>
      <c r="F55" s="21">
        <v>112.21</v>
      </c>
      <c r="G55" s="28">
        <f t="shared" si="0"/>
        <v>14026.25</v>
      </c>
    </row>
    <row r="56" spans="1:10" s="9" customFormat="1" ht="30" x14ac:dyDescent="0.25">
      <c r="A56" s="67" t="s">
        <v>728</v>
      </c>
      <c r="B56" s="22" t="s">
        <v>30</v>
      </c>
      <c r="C56" s="2" t="s">
        <v>730</v>
      </c>
      <c r="D56" s="64" t="s">
        <v>10</v>
      </c>
      <c r="E56" s="84">
        <v>200</v>
      </c>
      <c r="F56" s="21">
        <v>157.25</v>
      </c>
      <c r="G56" s="28">
        <f t="shared" si="0"/>
        <v>31450</v>
      </c>
    </row>
    <row r="57" spans="1:10" s="9" customFormat="1" ht="33" customHeight="1" x14ac:dyDescent="0.25">
      <c r="A57" s="67" t="s">
        <v>728</v>
      </c>
      <c r="B57" s="22" t="s">
        <v>31</v>
      </c>
      <c r="C57" s="2" t="s">
        <v>1154</v>
      </c>
      <c r="D57" s="64" t="s">
        <v>10</v>
      </c>
      <c r="E57" s="84">
        <v>97</v>
      </c>
      <c r="F57" s="21">
        <v>40.799999999999997</v>
      </c>
      <c r="G57" s="28">
        <f t="shared" ref="G57:G68" si="1">ROUND((E57*F57),2)</f>
        <v>3957.6</v>
      </c>
    </row>
    <row r="58" spans="1:10" s="9" customFormat="1" ht="33" customHeight="1" x14ac:dyDescent="0.25">
      <c r="A58" s="67" t="s">
        <v>728</v>
      </c>
      <c r="B58" s="22" t="s">
        <v>32</v>
      </c>
      <c r="C58" s="63" t="s">
        <v>732</v>
      </c>
      <c r="D58" s="64" t="s">
        <v>10</v>
      </c>
      <c r="E58" s="83">
        <v>200</v>
      </c>
      <c r="F58" s="58">
        <v>23.44</v>
      </c>
      <c r="G58" s="59">
        <f t="shared" si="1"/>
        <v>4688</v>
      </c>
    </row>
    <row r="59" spans="1:10" s="9" customFormat="1" ht="33" customHeight="1" x14ac:dyDescent="0.25">
      <c r="A59" s="67" t="s">
        <v>728</v>
      </c>
      <c r="B59" s="22" t="s">
        <v>33</v>
      </c>
      <c r="C59" s="2" t="s">
        <v>733</v>
      </c>
      <c r="D59" s="22" t="s">
        <v>10</v>
      </c>
      <c r="E59" s="83">
        <v>468</v>
      </c>
      <c r="F59" s="21">
        <v>1.99</v>
      </c>
      <c r="G59" s="28">
        <f t="shared" si="1"/>
        <v>931.32</v>
      </c>
    </row>
    <row r="60" spans="1:10" s="9" customFormat="1" ht="33" customHeight="1" x14ac:dyDescent="0.25">
      <c r="A60" s="67" t="s">
        <v>728</v>
      </c>
      <c r="B60" s="22" t="s">
        <v>47</v>
      </c>
      <c r="C60" s="2" t="s">
        <v>734</v>
      </c>
      <c r="D60" s="64" t="s">
        <v>8</v>
      </c>
      <c r="E60" s="83">
        <v>90</v>
      </c>
      <c r="F60" s="21">
        <v>23.55</v>
      </c>
      <c r="G60" s="28">
        <f t="shared" si="1"/>
        <v>2119.5</v>
      </c>
    </row>
    <row r="61" spans="1:10" s="9" customFormat="1" ht="33" customHeight="1" x14ac:dyDescent="0.25">
      <c r="A61" s="67" t="s">
        <v>728</v>
      </c>
      <c r="B61" s="22" t="s">
        <v>48</v>
      </c>
      <c r="C61" s="2" t="s">
        <v>735</v>
      </c>
      <c r="D61" s="64" t="s">
        <v>8</v>
      </c>
      <c r="E61" s="83">
        <v>90</v>
      </c>
      <c r="F61" s="21">
        <v>124.35</v>
      </c>
      <c r="G61" s="28">
        <f t="shared" si="1"/>
        <v>11191.5</v>
      </c>
    </row>
    <row r="62" spans="1:10" s="9" customFormat="1" ht="33" customHeight="1" x14ac:dyDescent="0.25">
      <c r="A62" s="67" t="s">
        <v>728</v>
      </c>
      <c r="B62" s="22" t="s">
        <v>58</v>
      </c>
      <c r="C62" s="2" t="s">
        <v>1155</v>
      </c>
      <c r="D62" s="64" t="s">
        <v>8</v>
      </c>
      <c r="E62" s="83">
        <v>35</v>
      </c>
      <c r="F62" s="21">
        <v>180.71</v>
      </c>
      <c r="G62" s="28">
        <f t="shared" si="1"/>
        <v>6324.85</v>
      </c>
    </row>
    <row r="63" spans="1:10" s="9" customFormat="1" ht="33" customHeight="1" x14ac:dyDescent="0.25">
      <c r="A63" s="67" t="s">
        <v>728</v>
      </c>
      <c r="B63" s="22" t="s">
        <v>64</v>
      </c>
      <c r="C63" s="2" t="s">
        <v>736</v>
      </c>
      <c r="D63" s="64" t="s">
        <v>8</v>
      </c>
      <c r="E63" s="83">
        <v>152</v>
      </c>
      <c r="F63" s="21">
        <v>164.55</v>
      </c>
      <c r="G63" s="28">
        <f t="shared" ref="G63:G66" si="2">ROUND((E63*F63),2)</f>
        <v>25011.599999999999</v>
      </c>
    </row>
    <row r="64" spans="1:10" s="9" customFormat="1" ht="33" customHeight="1" x14ac:dyDescent="0.25">
      <c r="A64" s="67" t="s">
        <v>728</v>
      </c>
      <c r="B64" s="22" t="s">
        <v>65</v>
      </c>
      <c r="C64" s="2" t="s">
        <v>737</v>
      </c>
      <c r="D64" s="64" t="s">
        <v>8</v>
      </c>
      <c r="E64" s="83">
        <v>215</v>
      </c>
      <c r="F64" s="21">
        <v>3.46</v>
      </c>
      <c r="G64" s="28">
        <f t="shared" si="2"/>
        <v>743.9</v>
      </c>
    </row>
    <row r="65" spans="1:10" s="9" customFormat="1" ht="33" customHeight="1" x14ac:dyDescent="0.25">
      <c r="A65" s="67" t="s">
        <v>728</v>
      </c>
      <c r="B65" s="22" t="s">
        <v>66</v>
      </c>
      <c r="C65" s="2" t="s">
        <v>738</v>
      </c>
      <c r="D65" s="64" t="s">
        <v>8</v>
      </c>
      <c r="E65" s="83">
        <v>152</v>
      </c>
      <c r="F65" s="21">
        <v>9.1300000000000008</v>
      </c>
      <c r="G65" s="28">
        <f t="shared" si="2"/>
        <v>1387.76</v>
      </c>
    </row>
    <row r="66" spans="1:10" s="9" customFormat="1" ht="30" x14ac:dyDescent="0.25">
      <c r="A66" s="67" t="s">
        <v>728</v>
      </c>
      <c r="B66" s="22" t="s">
        <v>79</v>
      </c>
      <c r="C66" s="2" t="s">
        <v>739</v>
      </c>
      <c r="D66" s="64" t="s">
        <v>10</v>
      </c>
      <c r="E66" s="83">
        <v>37</v>
      </c>
      <c r="F66" s="21">
        <v>324.39999999999998</v>
      </c>
      <c r="G66" s="28">
        <f t="shared" si="2"/>
        <v>12002.8</v>
      </c>
    </row>
    <row r="67" spans="1:10" s="9" customFormat="1" ht="30.75" thickBot="1" x14ac:dyDescent="0.3">
      <c r="A67" s="67" t="s">
        <v>728</v>
      </c>
      <c r="B67" s="22" t="s">
        <v>215</v>
      </c>
      <c r="C67" s="2" t="s">
        <v>740</v>
      </c>
      <c r="D67" s="64" t="s">
        <v>10</v>
      </c>
      <c r="E67" s="83">
        <v>203</v>
      </c>
      <c r="F67" s="21">
        <v>11.79</v>
      </c>
      <c r="G67" s="28">
        <f t="shared" si="1"/>
        <v>2393.37</v>
      </c>
    </row>
    <row r="68" spans="1:10" s="9" customFormat="1" ht="33" customHeight="1" thickBot="1" x14ac:dyDescent="0.3">
      <c r="A68" s="67" t="s">
        <v>728</v>
      </c>
      <c r="B68" s="22" t="s">
        <v>80</v>
      </c>
      <c r="C68" s="50" t="s">
        <v>1156</v>
      </c>
      <c r="D68" s="51" t="s">
        <v>8</v>
      </c>
      <c r="E68" s="85">
        <v>12</v>
      </c>
      <c r="F68" s="89">
        <v>39.340000000000003</v>
      </c>
      <c r="G68" s="28">
        <f t="shared" si="1"/>
        <v>472.08</v>
      </c>
      <c r="H68" s="36" t="s">
        <v>42</v>
      </c>
      <c r="I68" s="72">
        <f>ROUND(SUM(G54:G68),2)</f>
        <v>132433.39000000001</v>
      </c>
      <c r="J68" s="138"/>
    </row>
    <row r="69" spans="1:10" s="9" customFormat="1" ht="33" customHeight="1" x14ac:dyDescent="0.25">
      <c r="A69" s="124" t="s">
        <v>573</v>
      </c>
      <c r="B69" s="25" t="s">
        <v>11</v>
      </c>
      <c r="C69" s="24" t="s">
        <v>367</v>
      </c>
      <c r="D69" s="25" t="s">
        <v>18</v>
      </c>
      <c r="E69" s="46">
        <v>33</v>
      </c>
      <c r="F69" s="33">
        <v>112.37</v>
      </c>
      <c r="G69" s="27">
        <f>ROUND((E69*F69),2)</f>
        <v>3708.21</v>
      </c>
    </row>
    <row r="70" spans="1:10" s="9" customFormat="1" ht="33" customHeight="1" x14ac:dyDescent="0.25">
      <c r="A70" s="97" t="s">
        <v>573</v>
      </c>
      <c r="B70" s="79" t="s">
        <v>83</v>
      </c>
      <c r="C70" s="78" t="s">
        <v>368</v>
      </c>
      <c r="D70" s="79" t="s">
        <v>18</v>
      </c>
      <c r="E70" s="80">
        <v>2</v>
      </c>
      <c r="F70" s="81">
        <v>276.25</v>
      </c>
      <c r="G70" s="59">
        <f>ROUND((E70*F70),2)</f>
        <v>552.5</v>
      </c>
    </row>
    <row r="71" spans="1:10" s="9" customFormat="1" ht="33" customHeight="1" thickBot="1" x14ac:dyDescent="0.3">
      <c r="A71" s="170" t="s">
        <v>573</v>
      </c>
      <c r="B71" s="48" t="s">
        <v>84</v>
      </c>
      <c r="C71" s="47" t="s">
        <v>741</v>
      </c>
      <c r="D71" s="48" t="s">
        <v>18</v>
      </c>
      <c r="E71" s="49">
        <v>1</v>
      </c>
      <c r="F71" s="45">
        <v>369.36</v>
      </c>
      <c r="G71" s="112">
        <f t="shared" ref="G71:G87" si="3">ROUND((E71*F71),2)</f>
        <v>369.36</v>
      </c>
    </row>
    <row r="72" spans="1:10" s="9" customFormat="1" ht="33" customHeight="1" x14ac:dyDescent="0.25">
      <c r="A72" s="42" t="s">
        <v>573</v>
      </c>
      <c r="B72" s="25" t="s">
        <v>85</v>
      </c>
      <c r="C72" s="24" t="s">
        <v>396</v>
      </c>
      <c r="D72" s="25" t="s">
        <v>18</v>
      </c>
      <c r="E72" s="46">
        <v>12</v>
      </c>
      <c r="F72" s="33">
        <v>60.15</v>
      </c>
      <c r="G72" s="27">
        <f t="shared" si="3"/>
        <v>721.8</v>
      </c>
    </row>
    <row r="73" spans="1:10" s="9" customFormat="1" ht="30" x14ac:dyDescent="0.25">
      <c r="A73" s="43" t="s">
        <v>573</v>
      </c>
      <c r="B73" s="22" t="s">
        <v>86</v>
      </c>
      <c r="C73" s="2" t="s">
        <v>391</v>
      </c>
      <c r="D73" s="22" t="s">
        <v>18</v>
      </c>
      <c r="E73" s="19">
        <v>5</v>
      </c>
      <c r="F73" s="21">
        <v>78.28</v>
      </c>
      <c r="G73" s="28">
        <f t="shared" si="3"/>
        <v>391.4</v>
      </c>
    </row>
    <row r="74" spans="1:10" s="9" customFormat="1" ht="30" x14ac:dyDescent="0.25">
      <c r="A74" s="43" t="s">
        <v>573</v>
      </c>
      <c r="B74" s="22" t="s">
        <v>87</v>
      </c>
      <c r="C74" s="2" t="s">
        <v>1157</v>
      </c>
      <c r="D74" s="22" t="s">
        <v>18</v>
      </c>
      <c r="E74" s="19">
        <v>2</v>
      </c>
      <c r="F74" s="77">
        <v>90.33</v>
      </c>
      <c r="G74" s="28">
        <f t="shared" si="3"/>
        <v>180.66</v>
      </c>
    </row>
    <row r="75" spans="1:10" s="9" customFormat="1" ht="30" x14ac:dyDescent="0.25">
      <c r="A75" s="43" t="s">
        <v>573</v>
      </c>
      <c r="B75" s="22" t="s">
        <v>88</v>
      </c>
      <c r="C75" s="2" t="s">
        <v>743</v>
      </c>
      <c r="D75" s="22" t="s">
        <v>18</v>
      </c>
      <c r="E75" s="19">
        <v>4</v>
      </c>
      <c r="F75" s="77">
        <v>75.290000000000006</v>
      </c>
      <c r="G75" s="28">
        <f t="shared" si="3"/>
        <v>301.16000000000003</v>
      </c>
    </row>
    <row r="76" spans="1:10" s="9" customFormat="1" ht="30" x14ac:dyDescent="0.25">
      <c r="A76" s="43" t="s">
        <v>573</v>
      </c>
      <c r="B76" s="22" t="s">
        <v>89</v>
      </c>
      <c r="C76" s="2" t="s">
        <v>744</v>
      </c>
      <c r="D76" s="22" t="s">
        <v>18</v>
      </c>
      <c r="E76" s="19">
        <v>4</v>
      </c>
      <c r="F76" s="77">
        <v>75.290000000000006</v>
      </c>
      <c r="G76" s="28">
        <f t="shared" si="3"/>
        <v>301.16000000000003</v>
      </c>
    </row>
    <row r="77" spans="1:10" s="9" customFormat="1" ht="30" x14ac:dyDescent="0.25">
      <c r="A77" s="43" t="s">
        <v>573</v>
      </c>
      <c r="B77" s="22" t="s">
        <v>90</v>
      </c>
      <c r="C77" s="2" t="s">
        <v>1158</v>
      </c>
      <c r="D77" s="22" t="s">
        <v>18</v>
      </c>
      <c r="E77" s="19">
        <v>8</v>
      </c>
      <c r="F77" s="77">
        <v>76.739999999999995</v>
      </c>
      <c r="G77" s="28">
        <f t="shared" si="3"/>
        <v>613.91999999999996</v>
      </c>
    </row>
    <row r="78" spans="1:10" s="9" customFormat="1" ht="33" customHeight="1" x14ac:dyDescent="0.25">
      <c r="A78" s="43" t="s">
        <v>573</v>
      </c>
      <c r="B78" s="22" t="s">
        <v>91</v>
      </c>
      <c r="C78" s="2" t="s">
        <v>1159</v>
      </c>
      <c r="D78" s="22" t="s">
        <v>18</v>
      </c>
      <c r="E78" s="19">
        <v>1</v>
      </c>
      <c r="F78" s="77">
        <v>126.48</v>
      </c>
      <c r="G78" s="28">
        <f t="shared" si="3"/>
        <v>126.48</v>
      </c>
    </row>
    <row r="79" spans="1:10" s="9" customFormat="1" ht="33" customHeight="1" x14ac:dyDescent="0.25">
      <c r="A79" s="43" t="s">
        <v>573</v>
      </c>
      <c r="B79" s="22" t="s">
        <v>92</v>
      </c>
      <c r="C79" s="2" t="s">
        <v>1160</v>
      </c>
      <c r="D79" s="22" t="s">
        <v>18</v>
      </c>
      <c r="E79" s="19">
        <v>4</v>
      </c>
      <c r="F79" s="77">
        <v>60.15</v>
      </c>
      <c r="G79" s="28">
        <f t="shared" si="3"/>
        <v>240.6</v>
      </c>
    </row>
    <row r="80" spans="1:10" s="9" customFormat="1" ht="33" customHeight="1" x14ac:dyDescent="0.25">
      <c r="A80" s="43" t="s">
        <v>573</v>
      </c>
      <c r="B80" s="22" t="s">
        <v>93</v>
      </c>
      <c r="C80" s="2" t="s">
        <v>1161</v>
      </c>
      <c r="D80" s="22" t="s">
        <v>18</v>
      </c>
      <c r="E80" s="19">
        <v>1</v>
      </c>
      <c r="F80" s="77">
        <v>189.73</v>
      </c>
      <c r="G80" s="28">
        <f t="shared" si="3"/>
        <v>189.73</v>
      </c>
    </row>
    <row r="81" spans="1:10" s="9" customFormat="1" ht="33" customHeight="1" x14ac:dyDescent="0.25">
      <c r="A81" s="43" t="s">
        <v>573</v>
      </c>
      <c r="B81" s="22" t="s">
        <v>156</v>
      </c>
      <c r="C81" s="2" t="s">
        <v>1162</v>
      </c>
      <c r="D81" s="22" t="s">
        <v>18</v>
      </c>
      <c r="E81" s="19">
        <v>1</v>
      </c>
      <c r="F81" s="77">
        <v>189.73</v>
      </c>
      <c r="G81" s="28">
        <f t="shared" si="3"/>
        <v>189.73</v>
      </c>
    </row>
    <row r="82" spans="1:10" s="9" customFormat="1" ht="33" customHeight="1" x14ac:dyDescent="0.25">
      <c r="A82" s="43" t="s">
        <v>573</v>
      </c>
      <c r="B82" s="22" t="s">
        <v>157</v>
      </c>
      <c r="C82" s="2" t="s">
        <v>369</v>
      </c>
      <c r="D82" s="22" t="s">
        <v>18</v>
      </c>
      <c r="E82" s="19">
        <v>1</v>
      </c>
      <c r="F82" s="77">
        <v>141.52000000000001</v>
      </c>
      <c r="G82" s="28">
        <f t="shared" si="3"/>
        <v>141.52000000000001</v>
      </c>
    </row>
    <row r="83" spans="1:10" s="9" customFormat="1" ht="33" customHeight="1" x14ac:dyDescent="0.25">
      <c r="A83" s="43" t="s">
        <v>573</v>
      </c>
      <c r="B83" s="22" t="s">
        <v>158</v>
      </c>
      <c r="C83" s="2" t="s">
        <v>746</v>
      </c>
      <c r="D83" s="22" t="s">
        <v>18</v>
      </c>
      <c r="E83" s="19">
        <v>1</v>
      </c>
      <c r="F83" s="77">
        <v>451.66</v>
      </c>
      <c r="G83" s="28">
        <f t="shared" si="3"/>
        <v>451.66</v>
      </c>
    </row>
    <row r="84" spans="1:10" s="9" customFormat="1" ht="33" customHeight="1" thickBot="1" x14ac:dyDescent="0.3">
      <c r="A84" s="56" t="s">
        <v>573</v>
      </c>
      <c r="B84" s="51" t="s">
        <v>159</v>
      </c>
      <c r="C84" s="50" t="s">
        <v>747</v>
      </c>
      <c r="D84" s="51" t="s">
        <v>18</v>
      </c>
      <c r="E84" s="52">
        <v>4</v>
      </c>
      <c r="F84" s="139">
        <v>82.09</v>
      </c>
      <c r="G84" s="53">
        <f t="shared" si="3"/>
        <v>328.36</v>
      </c>
    </row>
    <row r="85" spans="1:10" s="9" customFormat="1" ht="33" customHeight="1" x14ac:dyDescent="0.25">
      <c r="A85" s="101" t="s">
        <v>573</v>
      </c>
      <c r="B85" s="64" t="s">
        <v>160</v>
      </c>
      <c r="C85" s="63" t="s">
        <v>392</v>
      </c>
      <c r="D85" s="64" t="s">
        <v>18</v>
      </c>
      <c r="E85" s="65">
        <v>33</v>
      </c>
      <c r="F85" s="76">
        <v>24.21</v>
      </c>
      <c r="G85" s="59">
        <f t="shared" si="3"/>
        <v>798.93</v>
      </c>
    </row>
    <row r="86" spans="1:10" s="9" customFormat="1" ht="30.75" thickBot="1" x14ac:dyDescent="0.3">
      <c r="A86" s="98" t="s">
        <v>573</v>
      </c>
      <c r="B86" s="51" t="s">
        <v>161</v>
      </c>
      <c r="C86" s="50" t="s">
        <v>748</v>
      </c>
      <c r="D86" s="51" t="s">
        <v>18</v>
      </c>
      <c r="E86" s="52">
        <v>32</v>
      </c>
      <c r="F86" s="139">
        <v>29.87</v>
      </c>
      <c r="G86" s="53">
        <f t="shared" si="3"/>
        <v>955.84</v>
      </c>
    </row>
    <row r="87" spans="1:10" s="9" customFormat="1" ht="30.75" thickBot="1" x14ac:dyDescent="0.3">
      <c r="A87" s="125" t="s">
        <v>573</v>
      </c>
      <c r="B87" s="61" t="s">
        <v>162</v>
      </c>
      <c r="C87" s="86" t="s">
        <v>749</v>
      </c>
      <c r="D87" s="88" t="s">
        <v>8</v>
      </c>
      <c r="E87" s="92">
        <v>60</v>
      </c>
      <c r="F87" s="151">
        <v>17</v>
      </c>
      <c r="G87" s="90">
        <f t="shared" si="3"/>
        <v>1020</v>
      </c>
      <c r="H87" s="36" t="s">
        <v>59</v>
      </c>
      <c r="I87" s="70">
        <f>ROUND(SUM(G69:G87),2)</f>
        <v>11583.02</v>
      </c>
      <c r="J87" s="138"/>
    </row>
    <row r="88" spans="1:10" s="9" customFormat="1" ht="43.5" thickBot="1" x14ac:dyDescent="0.3">
      <c r="A88" s="146"/>
      <c r="B88" s="147"/>
      <c r="C88" s="146"/>
      <c r="D88" s="147"/>
      <c r="E88" s="147"/>
      <c r="F88" s="54" t="s">
        <v>1254</v>
      </c>
      <c r="G88" s="55">
        <f>SUM(G5:G87)</f>
        <v>326556.54999999987</v>
      </c>
      <c r="H88" s="143"/>
      <c r="I88" s="138"/>
      <c r="J88" s="138"/>
    </row>
    <row r="89" spans="1:10" ht="44.25" customHeight="1" x14ac:dyDescent="0.25">
      <c r="A89" s="38"/>
      <c r="B89" s="37"/>
      <c r="C89" s="37"/>
      <c r="D89" s="37"/>
      <c r="E89" s="39"/>
      <c r="F89" s="37"/>
      <c r="G89" s="12"/>
    </row>
    <row r="90" spans="1:10" ht="20.25" customHeight="1" x14ac:dyDescent="0.25">
      <c r="A90" s="6"/>
      <c r="B90" s="4"/>
      <c r="C90" s="6"/>
      <c r="D90" s="4"/>
      <c r="E90" s="4"/>
      <c r="F90" s="13"/>
      <c r="G90" s="12"/>
    </row>
    <row r="91" spans="1:10" ht="13.9" x14ac:dyDescent="0.25">
      <c r="A91" s="6"/>
      <c r="B91" s="4"/>
      <c r="C91" s="6"/>
      <c r="D91" s="4"/>
      <c r="E91" s="4"/>
      <c r="F91" s="13"/>
      <c r="G91" s="12"/>
    </row>
    <row r="92" spans="1:10" ht="13.9" x14ac:dyDescent="0.25">
      <c r="F92" s="14"/>
    </row>
    <row r="93" spans="1:10" ht="13.9" x14ac:dyDescent="0.25">
      <c r="A93" s="7"/>
      <c r="B93" s="5"/>
      <c r="C93" s="7"/>
      <c r="D93" s="5"/>
      <c r="E93" s="5"/>
      <c r="F93" s="15"/>
      <c r="G93" s="5"/>
    </row>
    <row r="94" spans="1:10" s="68" customFormat="1" ht="13.9" x14ac:dyDescent="0.25">
      <c r="A94" s="20"/>
      <c r="B94" s="20"/>
      <c r="C94" s="20"/>
      <c r="D94" s="20"/>
      <c r="E94" s="20"/>
      <c r="F94" s="16"/>
      <c r="G94" s="20"/>
    </row>
    <row r="95" spans="1:10" s="68" customFormat="1" ht="26.25" customHeight="1" x14ac:dyDescent="0.25">
      <c r="A95" s="23"/>
      <c r="B95" s="10"/>
      <c r="C95" s="11"/>
      <c r="D95" s="10"/>
      <c r="E95" s="10"/>
      <c r="F95" s="17"/>
      <c r="G95" s="10"/>
    </row>
  </sheetData>
  <sheetProtection algorithmName="SHA-512" hashValue="kejCoAhrH3Rr6yJfFPYziQVMhTejcM9vVGaa/mR23tbfxHdVpnj7au7nKNidcwwshtwXbDt64bUQFlcq27Dqgw==" saltValue="Kgaxs6PjyVWfBlO1HUdXyQ==" spinCount="100000" sheet="1" objects="1" scenarios="1"/>
  <mergeCells count="3">
    <mergeCell ref="A1:G1"/>
    <mergeCell ref="A3:G3"/>
    <mergeCell ref="H28:H52"/>
  </mergeCells>
  <phoneticPr fontId="10" type="noConversion"/>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A908F-A029-4060-9433-927A092DFE50}">
  <dimension ref="A1:I94"/>
  <sheetViews>
    <sheetView topLeftCell="A79" zoomScale="80" zoomScaleNormal="80" workbookViewId="0">
      <selection activeCell="J13" sqref="J13"/>
    </sheetView>
  </sheetViews>
  <sheetFormatPr defaultColWidth="9.140625" defaultRowHeight="15" x14ac:dyDescent="0.25"/>
  <cols>
    <col min="1" max="1" width="39.7109375" style="23" customWidth="1"/>
    <col min="2" max="2" width="10.5703125" style="10" customWidth="1"/>
    <col min="3" max="3" width="71.7109375" style="11" customWidth="1"/>
    <col min="4" max="4" width="9.140625" style="129"/>
    <col min="5" max="5" width="16.28515625" style="129" customWidth="1"/>
    <col min="6" max="6" width="20.7109375" style="17" customWidth="1"/>
    <col min="7" max="7" width="14.7109375" style="129" customWidth="1"/>
    <col min="8" max="8" width="21.5703125" style="68" customWidth="1"/>
    <col min="9" max="9" width="20.7109375" style="68" customWidth="1"/>
    <col min="10" max="16384" width="9.140625" style="8"/>
  </cols>
  <sheetData>
    <row r="1" spans="1:9" ht="39.950000000000003" customHeight="1" x14ac:dyDescent="0.25">
      <c r="A1" s="427" t="s">
        <v>3728</v>
      </c>
      <c r="B1" s="427"/>
      <c r="C1" s="427"/>
      <c r="D1" s="427"/>
      <c r="E1" s="427"/>
      <c r="F1" s="427"/>
      <c r="G1" s="427"/>
    </row>
    <row r="2" spans="1:9" ht="21.75" customHeight="1" thickBot="1" x14ac:dyDescent="0.3">
      <c r="A2" s="1"/>
      <c r="B2" s="1"/>
      <c r="C2" s="1"/>
      <c r="D2" s="127"/>
      <c r="E2" s="233"/>
      <c r="F2" s="1"/>
      <c r="G2" s="127"/>
    </row>
    <row r="3" spans="1:9" x14ac:dyDescent="0.25">
      <c r="A3" s="428" t="s">
        <v>1086</v>
      </c>
      <c r="B3" s="429"/>
      <c r="C3" s="429"/>
      <c r="D3" s="429"/>
      <c r="E3" s="429"/>
      <c r="F3" s="429"/>
      <c r="G3" s="430"/>
    </row>
    <row r="4" spans="1:9" ht="51.6" customHeight="1" thickBot="1" x14ac:dyDescent="0.3">
      <c r="A4" s="29" t="s">
        <v>38</v>
      </c>
      <c r="B4" s="44" t="s">
        <v>0</v>
      </c>
      <c r="C4" s="30" t="s">
        <v>1</v>
      </c>
      <c r="D4" s="248" t="s">
        <v>2</v>
      </c>
      <c r="E4" s="234" t="s">
        <v>3</v>
      </c>
      <c r="F4" s="32" t="s">
        <v>4</v>
      </c>
      <c r="G4" s="69" t="s">
        <v>5</v>
      </c>
      <c r="H4" s="142"/>
      <c r="I4" s="142"/>
    </row>
    <row r="5" spans="1:9" ht="33" customHeight="1" thickBot="1" x14ac:dyDescent="0.3">
      <c r="A5" s="56" t="s">
        <v>6</v>
      </c>
      <c r="B5" s="57" t="s">
        <v>12</v>
      </c>
      <c r="C5" s="50" t="s">
        <v>756</v>
      </c>
      <c r="D5" s="51" t="s">
        <v>128</v>
      </c>
      <c r="E5" s="52">
        <v>0.17</v>
      </c>
      <c r="F5" s="66">
        <v>790.22</v>
      </c>
      <c r="G5" s="53">
        <f t="shared" ref="G5:G80" si="0">ROUND((E5*F5),2)</f>
        <v>134.34</v>
      </c>
      <c r="H5" s="36" t="s">
        <v>39</v>
      </c>
      <c r="I5" s="70">
        <f>ROUND(SUM(G5:G5),2)</f>
        <v>134.34</v>
      </c>
    </row>
    <row r="6" spans="1:9" s="9" customFormat="1" ht="32.25" customHeight="1" x14ac:dyDescent="0.25">
      <c r="A6" s="42" t="s">
        <v>45</v>
      </c>
      <c r="B6" s="179" t="s">
        <v>19</v>
      </c>
      <c r="C6" s="180" t="s">
        <v>359</v>
      </c>
      <c r="D6" s="181" t="s">
        <v>9</v>
      </c>
      <c r="E6" s="182">
        <v>1836</v>
      </c>
      <c r="F6" s="218">
        <v>0.7</v>
      </c>
      <c r="G6" s="27">
        <f t="shared" si="0"/>
        <v>1285.2</v>
      </c>
    </row>
    <row r="7" spans="1:9" s="9" customFormat="1" ht="30" x14ac:dyDescent="0.25">
      <c r="A7" s="43" t="s">
        <v>45</v>
      </c>
      <c r="B7" s="91" t="s">
        <v>20</v>
      </c>
      <c r="C7" s="103" t="s">
        <v>358</v>
      </c>
      <c r="D7" s="48" t="s">
        <v>9</v>
      </c>
      <c r="E7" s="84">
        <v>288</v>
      </c>
      <c r="F7" s="149">
        <v>0.94</v>
      </c>
      <c r="G7" s="28">
        <f t="shared" si="0"/>
        <v>270.72000000000003</v>
      </c>
    </row>
    <row r="8" spans="1:9" s="9" customFormat="1" ht="33" customHeight="1" x14ac:dyDescent="0.25">
      <c r="A8" s="43" t="s">
        <v>45</v>
      </c>
      <c r="B8" s="91" t="s">
        <v>21</v>
      </c>
      <c r="C8" s="103" t="s">
        <v>356</v>
      </c>
      <c r="D8" s="48" t="s">
        <v>9</v>
      </c>
      <c r="E8" s="84">
        <v>1548</v>
      </c>
      <c r="F8" s="149">
        <v>2.5</v>
      </c>
      <c r="G8" s="28">
        <f t="shared" si="0"/>
        <v>3870</v>
      </c>
    </row>
    <row r="9" spans="1:9" s="9" customFormat="1" ht="33" customHeight="1" x14ac:dyDescent="0.25">
      <c r="A9" s="43" t="s">
        <v>45</v>
      </c>
      <c r="B9" s="91" t="s">
        <v>22</v>
      </c>
      <c r="C9" s="103" t="s">
        <v>275</v>
      </c>
      <c r="D9" s="48" t="s">
        <v>9</v>
      </c>
      <c r="E9" s="84">
        <v>192</v>
      </c>
      <c r="F9" s="149">
        <v>5.51</v>
      </c>
      <c r="G9" s="28">
        <f t="shared" si="0"/>
        <v>1057.92</v>
      </c>
    </row>
    <row r="10" spans="1:9" s="9" customFormat="1" ht="33" customHeight="1" x14ac:dyDescent="0.25">
      <c r="A10" s="43" t="s">
        <v>45</v>
      </c>
      <c r="B10" s="91" t="s">
        <v>23</v>
      </c>
      <c r="C10" s="103" t="s">
        <v>1374</v>
      </c>
      <c r="D10" s="48" t="s">
        <v>9</v>
      </c>
      <c r="E10" s="84">
        <v>265</v>
      </c>
      <c r="F10" s="149">
        <v>0.94</v>
      </c>
      <c r="G10" s="28">
        <f t="shared" si="0"/>
        <v>249.1</v>
      </c>
    </row>
    <row r="11" spans="1:9" s="9" customFormat="1" ht="45" x14ac:dyDescent="0.25">
      <c r="A11" s="43" t="s">
        <v>45</v>
      </c>
      <c r="B11" s="91" t="s">
        <v>24</v>
      </c>
      <c r="C11" s="103" t="s">
        <v>276</v>
      </c>
      <c r="D11" s="48" t="s">
        <v>9</v>
      </c>
      <c r="E11" s="84">
        <v>265</v>
      </c>
      <c r="F11" s="149">
        <v>4.4000000000000004</v>
      </c>
      <c r="G11" s="28">
        <f t="shared" si="0"/>
        <v>1166</v>
      </c>
    </row>
    <row r="12" spans="1:9" s="9" customFormat="1" ht="45" x14ac:dyDescent="0.25">
      <c r="A12" s="43" t="s">
        <v>45</v>
      </c>
      <c r="B12" s="91" t="s">
        <v>25</v>
      </c>
      <c r="C12" s="103" t="s">
        <v>273</v>
      </c>
      <c r="D12" s="48" t="s">
        <v>9</v>
      </c>
      <c r="E12" s="84">
        <v>3467</v>
      </c>
      <c r="F12" s="149">
        <v>15.46</v>
      </c>
      <c r="G12" s="28">
        <f t="shared" si="0"/>
        <v>53599.82</v>
      </c>
    </row>
    <row r="13" spans="1:9" s="9" customFormat="1" ht="32.25" customHeight="1" x14ac:dyDescent="0.25">
      <c r="A13" s="43" t="s">
        <v>45</v>
      </c>
      <c r="B13" s="91" t="s">
        <v>26</v>
      </c>
      <c r="C13" s="103" t="s">
        <v>264</v>
      </c>
      <c r="D13" s="48" t="s">
        <v>9</v>
      </c>
      <c r="E13" s="84">
        <v>42</v>
      </c>
      <c r="F13" s="149">
        <v>13.16</v>
      </c>
      <c r="G13" s="28">
        <f t="shared" si="0"/>
        <v>552.72</v>
      </c>
    </row>
    <row r="14" spans="1:9" s="9" customFormat="1" ht="32.25" customHeight="1" x14ac:dyDescent="0.25">
      <c r="A14" s="43" t="s">
        <v>45</v>
      </c>
      <c r="B14" s="91" t="s">
        <v>27</v>
      </c>
      <c r="C14" s="103" t="s">
        <v>265</v>
      </c>
      <c r="D14" s="48" t="s">
        <v>8</v>
      </c>
      <c r="E14" s="84">
        <v>2174</v>
      </c>
      <c r="F14" s="149">
        <v>0.1</v>
      </c>
      <c r="G14" s="28">
        <f t="shared" si="0"/>
        <v>217.4</v>
      </c>
    </row>
    <row r="15" spans="1:9" s="9" customFormat="1" ht="32.25" customHeight="1" x14ac:dyDescent="0.25">
      <c r="A15" s="43" t="s">
        <v>45</v>
      </c>
      <c r="B15" s="91" t="s">
        <v>68</v>
      </c>
      <c r="C15" s="103" t="s">
        <v>1486</v>
      </c>
      <c r="D15" s="48" t="s">
        <v>9</v>
      </c>
      <c r="E15" s="84">
        <v>653</v>
      </c>
      <c r="F15" s="149">
        <v>1.28</v>
      </c>
      <c r="G15" s="28">
        <f t="shared" si="0"/>
        <v>835.84</v>
      </c>
    </row>
    <row r="16" spans="1:9" s="9" customFormat="1" ht="32.25" customHeight="1" x14ac:dyDescent="0.25">
      <c r="A16" s="43" t="s">
        <v>45</v>
      </c>
      <c r="B16" s="91" t="s">
        <v>69</v>
      </c>
      <c r="C16" s="103" t="s">
        <v>267</v>
      </c>
      <c r="D16" s="48" t="s">
        <v>8</v>
      </c>
      <c r="E16" s="84">
        <v>1750</v>
      </c>
      <c r="F16" s="149">
        <v>0.2</v>
      </c>
      <c r="G16" s="28">
        <f t="shared" si="0"/>
        <v>350</v>
      </c>
    </row>
    <row r="17" spans="1:9" s="9" customFormat="1" ht="32.25" customHeight="1" x14ac:dyDescent="0.25">
      <c r="A17" s="43" t="s">
        <v>45</v>
      </c>
      <c r="B17" s="91" t="s">
        <v>70</v>
      </c>
      <c r="C17" s="103" t="s">
        <v>477</v>
      </c>
      <c r="D17" s="48" t="s">
        <v>8</v>
      </c>
      <c r="E17" s="84">
        <v>452</v>
      </c>
      <c r="F17" s="149">
        <v>0.24</v>
      </c>
      <c r="G17" s="28">
        <f t="shared" si="0"/>
        <v>108.48</v>
      </c>
    </row>
    <row r="18" spans="1:9" s="9" customFormat="1" ht="32.25" customHeight="1" x14ac:dyDescent="0.25">
      <c r="A18" s="43" t="s">
        <v>45</v>
      </c>
      <c r="B18" s="91" t="s">
        <v>127</v>
      </c>
      <c r="C18" s="103" t="s">
        <v>278</v>
      </c>
      <c r="D18" s="48" t="s">
        <v>8</v>
      </c>
      <c r="E18" s="84">
        <v>340</v>
      </c>
      <c r="F18" s="149">
        <v>0.1</v>
      </c>
      <c r="G18" s="28">
        <f t="shared" si="0"/>
        <v>34</v>
      </c>
    </row>
    <row r="19" spans="1:9" s="9" customFormat="1" ht="32.25" customHeight="1" x14ac:dyDescent="0.25">
      <c r="A19" s="43" t="s">
        <v>45</v>
      </c>
      <c r="B19" s="91" t="s">
        <v>165</v>
      </c>
      <c r="C19" s="103" t="s">
        <v>268</v>
      </c>
      <c r="D19" s="48" t="s">
        <v>8</v>
      </c>
      <c r="E19" s="84">
        <v>164</v>
      </c>
      <c r="F19" s="149">
        <v>0.21</v>
      </c>
      <c r="G19" s="28">
        <f t="shared" si="0"/>
        <v>34.44</v>
      </c>
    </row>
    <row r="20" spans="1:9" s="9" customFormat="1" ht="32.25" customHeight="1" x14ac:dyDescent="0.25">
      <c r="A20" s="43" t="s">
        <v>45</v>
      </c>
      <c r="B20" s="91" t="s">
        <v>166</v>
      </c>
      <c r="C20" s="103" t="s">
        <v>269</v>
      </c>
      <c r="D20" s="48" t="s">
        <v>8</v>
      </c>
      <c r="E20" s="84">
        <v>271</v>
      </c>
      <c r="F20" s="149">
        <v>0.24</v>
      </c>
      <c r="G20" s="28">
        <f t="shared" si="0"/>
        <v>65.040000000000006</v>
      </c>
    </row>
    <row r="21" spans="1:9" s="9" customFormat="1" ht="45" x14ac:dyDescent="0.25">
      <c r="A21" s="43" t="s">
        <v>45</v>
      </c>
      <c r="B21" s="91" t="s">
        <v>167</v>
      </c>
      <c r="C21" s="103" t="s">
        <v>1487</v>
      </c>
      <c r="D21" s="48" t="s">
        <v>9</v>
      </c>
      <c r="E21" s="84">
        <v>288</v>
      </c>
      <c r="F21" s="149">
        <v>4.4000000000000004</v>
      </c>
      <c r="G21" s="28">
        <f t="shared" si="0"/>
        <v>1267.2</v>
      </c>
    </row>
    <row r="22" spans="1:9" s="9" customFormat="1" ht="33" customHeight="1" x14ac:dyDescent="0.25">
      <c r="A22" s="43" t="s">
        <v>45</v>
      </c>
      <c r="B22" s="91" t="s">
        <v>168</v>
      </c>
      <c r="C22" s="103" t="s">
        <v>340</v>
      </c>
      <c r="D22" s="48" t="s">
        <v>8</v>
      </c>
      <c r="E22" s="84">
        <v>2614</v>
      </c>
      <c r="F22" s="149">
        <v>1.49</v>
      </c>
      <c r="G22" s="28">
        <f t="shared" si="0"/>
        <v>3894.86</v>
      </c>
    </row>
    <row r="23" spans="1:9" s="9" customFormat="1" ht="33" customHeight="1" x14ac:dyDescent="0.25">
      <c r="A23" s="43" t="s">
        <v>45</v>
      </c>
      <c r="B23" s="91" t="s">
        <v>169</v>
      </c>
      <c r="C23" s="103" t="s">
        <v>709</v>
      </c>
      <c r="D23" s="48" t="s">
        <v>8</v>
      </c>
      <c r="E23" s="84">
        <v>271</v>
      </c>
      <c r="F23" s="149">
        <v>1.44</v>
      </c>
      <c r="G23" s="28">
        <f t="shared" si="0"/>
        <v>390.24</v>
      </c>
    </row>
    <row r="24" spans="1:9" s="9" customFormat="1" x14ac:dyDescent="0.25">
      <c r="A24" s="43" t="s">
        <v>45</v>
      </c>
      <c r="B24" s="91" t="s">
        <v>170</v>
      </c>
      <c r="C24" s="103" t="s">
        <v>271</v>
      </c>
      <c r="D24" s="48" t="s">
        <v>8</v>
      </c>
      <c r="E24" s="84">
        <v>27</v>
      </c>
      <c r="F24" s="149">
        <v>7.91</v>
      </c>
      <c r="G24" s="28">
        <f t="shared" si="0"/>
        <v>213.57</v>
      </c>
    </row>
    <row r="25" spans="1:9" s="9" customFormat="1" ht="33" customHeight="1" x14ac:dyDescent="0.25">
      <c r="A25" s="43" t="s">
        <v>45</v>
      </c>
      <c r="B25" s="91" t="s">
        <v>171</v>
      </c>
      <c r="C25" s="103" t="s">
        <v>272</v>
      </c>
      <c r="D25" s="48" t="s">
        <v>8</v>
      </c>
      <c r="E25" s="84">
        <v>64</v>
      </c>
      <c r="F25" s="149">
        <v>7.81</v>
      </c>
      <c r="G25" s="28">
        <f t="shared" si="0"/>
        <v>499.84</v>
      </c>
    </row>
    <row r="26" spans="1:9" s="9" customFormat="1" ht="33" customHeight="1" thickBot="1" x14ac:dyDescent="0.3">
      <c r="A26" s="43" t="s">
        <v>45</v>
      </c>
      <c r="B26" s="91" t="s">
        <v>172</v>
      </c>
      <c r="C26" s="103" t="s">
        <v>362</v>
      </c>
      <c r="D26" s="48" t="s">
        <v>8</v>
      </c>
      <c r="E26" s="84">
        <v>1249</v>
      </c>
      <c r="F26" s="149">
        <v>4.49</v>
      </c>
      <c r="G26" s="28">
        <f t="shared" si="0"/>
        <v>5608.01</v>
      </c>
    </row>
    <row r="27" spans="1:9" s="9" customFormat="1" ht="33" customHeight="1" thickBot="1" x14ac:dyDescent="0.3">
      <c r="A27" s="56" t="s">
        <v>45</v>
      </c>
      <c r="B27" s="219" t="s">
        <v>173</v>
      </c>
      <c r="C27" s="104" t="s">
        <v>1485</v>
      </c>
      <c r="D27" s="51" t="s">
        <v>18</v>
      </c>
      <c r="E27" s="85">
        <v>8</v>
      </c>
      <c r="F27" s="150">
        <v>80.34</v>
      </c>
      <c r="G27" s="53">
        <f t="shared" si="0"/>
        <v>642.72</v>
      </c>
      <c r="H27" s="36" t="s">
        <v>40</v>
      </c>
      <c r="I27" s="70">
        <f>ROUND(SUM(G6:G27),2)</f>
        <v>76213.119999999995</v>
      </c>
    </row>
    <row r="28" spans="1:9" s="9" customFormat="1" ht="30" x14ac:dyDescent="0.25">
      <c r="A28" s="67" t="s">
        <v>1503</v>
      </c>
      <c r="B28" s="64" t="s">
        <v>34</v>
      </c>
      <c r="C28" s="213" t="s">
        <v>1402</v>
      </c>
      <c r="D28" s="64" t="s">
        <v>10</v>
      </c>
      <c r="E28" s="65">
        <v>24.5</v>
      </c>
      <c r="F28" s="76">
        <v>371.66</v>
      </c>
      <c r="G28" s="59">
        <f t="shared" si="0"/>
        <v>9105.67</v>
      </c>
      <c r="H28" s="153"/>
      <c r="I28" s="138"/>
    </row>
    <row r="29" spans="1:9" s="9" customFormat="1" ht="45" x14ac:dyDescent="0.25">
      <c r="A29" s="43" t="s">
        <v>1503</v>
      </c>
      <c r="B29" s="22" t="s">
        <v>35</v>
      </c>
      <c r="C29" s="2" t="s">
        <v>353</v>
      </c>
      <c r="D29" s="22" t="s">
        <v>9</v>
      </c>
      <c r="E29" s="65">
        <v>288.39999999999998</v>
      </c>
      <c r="F29" s="76">
        <v>2.35</v>
      </c>
      <c r="G29" s="28">
        <f t="shared" si="0"/>
        <v>677.74</v>
      </c>
      <c r="H29" s="153"/>
      <c r="I29" s="138"/>
    </row>
    <row r="30" spans="1:9" s="9" customFormat="1" ht="33" customHeight="1" x14ac:dyDescent="0.25">
      <c r="A30" s="43" t="s">
        <v>1503</v>
      </c>
      <c r="B30" s="22" t="s">
        <v>36</v>
      </c>
      <c r="C30" s="2" t="s">
        <v>289</v>
      </c>
      <c r="D30" s="22" t="s">
        <v>8</v>
      </c>
      <c r="E30" s="65">
        <v>69.2</v>
      </c>
      <c r="F30" s="76">
        <v>0.54</v>
      </c>
      <c r="G30" s="28">
        <f t="shared" si="0"/>
        <v>37.369999999999997</v>
      </c>
      <c r="H30" s="153"/>
      <c r="I30" s="138"/>
    </row>
    <row r="31" spans="1:9" s="9" customFormat="1" ht="33" customHeight="1" x14ac:dyDescent="0.25">
      <c r="A31" s="43" t="s">
        <v>1503</v>
      </c>
      <c r="B31" s="22" t="s">
        <v>37</v>
      </c>
      <c r="C31" s="2" t="s">
        <v>290</v>
      </c>
      <c r="D31" s="22" t="s">
        <v>9</v>
      </c>
      <c r="E31" s="65">
        <v>31.6</v>
      </c>
      <c r="F31" s="76">
        <v>35.93</v>
      </c>
      <c r="G31" s="28">
        <f t="shared" si="0"/>
        <v>1135.3900000000001</v>
      </c>
      <c r="H31" s="153"/>
      <c r="I31" s="138"/>
    </row>
    <row r="32" spans="1:9" s="9" customFormat="1" ht="33" customHeight="1" x14ac:dyDescent="0.25">
      <c r="A32" s="43" t="s">
        <v>1503</v>
      </c>
      <c r="B32" s="22" t="s">
        <v>82</v>
      </c>
      <c r="C32" s="2" t="s">
        <v>291</v>
      </c>
      <c r="D32" s="22" t="s">
        <v>8</v>
      </c>
      <c r="E32" s="65">
        <v>287.39999999999998</v>
      </c>
      <c r="F32" s="76">
        <v>1.26</v>
      </c>
      <c r="G32" s="28">
        <f t="shared" si="0"/>
        <v>362.12</v>
      </c>
      <c r="H32" s="153"/>
      <c r="I32" s="138"/>
    </row>
    <row r="33" spans="1:9" s="9" customFormat="1" ht="33" customHeight="1" x14ac:dyDescent="0.25">
      <c r="A33" s="43" t="s">
        <v>1503</v>
      </c>
      <c r="B33" s="22" t="s">
        <v>105</v>
      </c>
      <c r="C33" s="2" t="s">
        <v>277</v>
      </c>
      <c r="D33" s="22" t="s">
        <v>8</v>
      </c>
      <c r="E33" s="65">
        <v>14.4</v>
      </c>
      <c r="F33" s="76">
        <v>8.6199999999999992</v>
      </c>
      <c r="G33" s="28">
        <f t="shared" si="0"/>
        <v>124.13</v>
      </c>
      <c r="H33" s="153"/>
      <c r="I33" s="138"/>
    </row>
    <row r="34" spans="1:9" s="9" customFormat="1" ht="33" customHeight="1" x14ac:dyDescent="0.25">
      <c r="A34" s="43" t="s">
        <v>1503</v>
      </c>
      <c r="B34" s="22" t="s">
        <v>106</v>
      </c>
      <c r="C34" s="2" t="s">
        <v>1701</v>
      </c>
      <c r="D34" s="22" t="s">
        <v>8</v>
      </c>
      <c r="E34" s="65">
        <v>118.5</v>
      </c>
      <c r="F34" s="76">
        <v>87.46</v>
      </c>
      <c r="G34" s="28">
        <f t="shared" si="0"/>
        <v>10364.01</v>
      </c>
      <c r="H34" s="153"/>
      <c r="I34" s="138"/>
    </row>
    <row r="35" spans="1:9" s="9" customFormat="1" ht="33" customHeight="1" x14ac:dyDescent="0.25">
      <c r="A35" s="43" t="s">
        <v>1503</v>
      </c>
      <c r="B35" s="22" t="s">
        <v>107</v>
      </c>
      <c r="C35" s="2" t="s">
        <v>293</v>
      </c>
      <c r="D35" s="22" t="s">
        <v>9</v>
      </c>
      <c r="E35" s="65">
        <v>2.4</v>
      </c>
      <c r="F35" s="76">
        <v>113.64</v>
      </c>
      <c r="G35" s="28">
        <f t="shared" si="0"/>
        <v>272.74</v>
      </c>
      <c r="H35" s="153"/>
      <c r="I35" s="138"/>
    </row>
    <row r="36" spans="1:9" s="9" customFormat="1" ht="33" customHeight="1" x14ac:dyDescent="0.25">
      <c r="A36" s="43" t="s">
        <v>1503</v>
      </c>
      <c r="B36" s="22" t="s">
        <v>108</v>
      </c>
      <c r="C36" s="2" t="s">
        <v>1774</v>
      </c>
      <c r="D36" s="22" t="s">
        <v>8</v>
      </c>
      <c r="E36" s="65">
        <v>15.3</v>
      </c>
      <c r="F36" s="76">
        <v>12.03</v>
      </c>
      <c r="G36" s="28">
        <f t="shared" si="0"/>
        <v>184.06</v>
      </c>
      <c r="H36" s="153"/>
      <c r="I36" s="138"/>
    </row>
    <row r="37" spans="1:9" s="9" customFormat="1" ht="33" customHeight="1" x14ac:dyDescent="0.25">
      <c r="A37" s="43" t="s">
        <v>1503</v>
      </c>
      <c r="B37" s="22" t="s">
        <v>109</v>
      </c>
      <c r="C37" s="2" t="s">
        <v>294</v>
      </c>
      <c r="D37" s="22" t="s">
        <v>18</v>
      </c>
      <c r="E37" s="65">
        <v>3</v>
      </c>
      <c r="F37" s="76">
        <v>595.58000000000004</v>
      </c>
      <c r="G37" s="28">
        <f t="shared" si="0"/>
        <v>1786.74</v>
      </c>
      <c r="H37" s="153"/>
      <c r="I37" s="138"/>
    </row>
    <row r="38" spans="1:9" s="9" customFormat="1" ht="33" customHeight="1" x14ac:dyDescent="0.25">
      <c r="A38" s="43" t="s">
        <v>1503</v>
      </c>
      <c r="B38" s="22" t="s">
        <v>110</v>
      </c>
      <c r="C38" s="2" t="s">
        <v>295</v>
      </c>
      <c r="D38" s="22" t="s">
        <v>8</v>
      </c>
      <c r="E38" s="65">
        <v>12.1</v>
      </c>
      <c r="F38" s="76">
        <v>1.26</v>
      </c>
      <c r="G38" s="28">
        <f t="shared" si="0"/>
        <v>15.25</v>
      </c>
      <c r="H38" s="153"/>
      <c r="I38" s="138"/>
    </row>
    <row r="39" spans="1:9" s="9" customFormat="1" ht="33" customHeight="1" x14ac:dyDescent="0.25">
      <c r="A39" s="43" t="s">
        <v>1503</v>
      </c>
      <c r="B39" s="22" t="s">
        <v>111</v>
      </c>
      <c r="C39" s="2" t="s">
        <v>296</v>
      </c>
      <c r="D39" s="22" t="s">
        <v>9</v>
      </c>
      <c r="E39" s="65">
        <v>76.3</v>
      </c>
      <c r="F39" s="76">
        <v>25.42</v>
      </c>
      <c r="G39" s="28">
        <f t="shared" si="0"/>
        <v>1939.55</v>
      </c>
      <c r="H39" s="153"/>
      <c r="I39" s="138"/>
    </row>
    <row r="40" spans="1:9" s="9" customFormat="1" ht="45.75" thickBot="1" x14ac:dyDescent="0.3">
      <c r="A40" s="43" t="s">
        <v>1503</v>
      </c>
      <c r="B40" s="22" t="s">
        <v>112</v>
      </c>
      <c r="C40" s="47" t="s">
        <v>352</v>
      </c>
      <c r="D40" s="48" t="s">
        <v>9</v>
      </c>
      <c r="E40" s="80">
        <v>164.1</v>
      </c>
      <c r="F40" s="141">
        <v>16.87</v>
      </c>
      <c r="G40" s="28">
        <f t="shared" si="0"/>
        <v>2768.37</v>
      </c>
      <c r="H40" s="153"/>
      <c r="I40" s="138"/>
    </row>
    <row r="41" spans="1:9" s="9" customFormat="1" ht="30.75" thickBot="1" x14ac:dyDescent="0.3">
      <c r="A41" s="56" t="s">
        <v>1503</v>
      </c>
      <c r="B41" s="51" t="s">
        <v>113</v>
      </c>
      <c r="C41" s="50" t="s">
        <v>297</v>
      </c>
      <c r="D41" s="51" t="s">
        <v>9</v>
      </c>
      <c r="E41" s="52">
        <v>5</v>
      </c>
      <c r="F41" s="139">
        <v>14.34</v>
      </c>
      <c r="G41" s="53">
        <f t="shared" si="0"/>
        <v>71.7</v>
      </c>
      <c r="H41" s="36" t="s">
        <v>41</v>
      </c>
      <c r="I41" s="70">
        <f>ROUND(SUM(G28:G41),2)</f>
        <v>28844.84</v>
      </c>
    </row>
    <row r="42" spans="1:9" s="9" customFormat="1" ht="33" customHeight="1" x14ac:dyDescent="0.25">
      <c r="A42" s="101" t="s">
        <v>388</v>
      </c>
      <c r="B42" s="123" t="s">
        <v>71</v>
      </c>
      <c r="C42" s="63" t="s">
        <v>1550</v>
      </c>
      <c r="D42" s="64" t="s">
        <v>8</v>
      </c>
      <c r="E42" s="83">
        <v>1992</v>
      </c>
      <c r="F42" s="76">
        <v>0</v>
      </c>
      <c r="G42" s="59">
        <f t="shared" si="0"/>
        <v>0</v>
      </c>
      <c r="H42" s="434" t="s">
        <v>318</v>
      </c>
    </row>
    <row r="43" spans="1:9" s="9" customFormat="1" ht="33" customHeight="1" x14ac:dyDescent="0.25">
      <c r="A43" s="67" t="s">
        <v>388</v>
      </c>
      <c r="B43" s="41" t="s">
        <v>72</v>
      </c>
      <c r="C43" s="2" t="s">
        <v>1551</v>
      </c>
      <c r="D43" s="22" t="s">
        <v>9</v>
      </c>
      <c r="E43" s="84">
        <v>679</v>
      </c>
      <c r="F43" s="77">
        <v>0</v>
      </c>
      <c r="G43" s="28">
        <f t="shared" si="0"/>
        <v>0</v>
      </c>
      <c r="H43" s="435"/>
    </row>
    <row r="44" spans="1:9" s="9" customFormat="1" ht="33" customHeight="1" x14ac:dyDescent="0.25">
      <c r="A44" s="67" t="s">
        <v>388</v>
      </c>
      <c r="B44" s="108" t="s">
        <v>73</v>
      </c>
      <c r="C44" s="2" t="s">
        <v>1552</v>
      </c>
      <c r="D44" s="22" t="s">
        <v>8</v>
      </c>
      <c r="E44" s="84">
        <v>1190</v>
      </c>
      <c r="F44" s="77">
        <v>0</v>
      </c>
      <c r="G44" s="28">
        <f t="shared" si="0"/>
        <v>0</v>
      </c>
      <c r="H44" s="435"/>
    </row>
    <row r="45" spans="1:9" s="9" customFormat="1" ht="33" customHeight="1" x14ac:dyDescent="0.25">
      <c r="A45" s="67" t="s">
        <v>388</v>
      </c>
      <c r="B45" s="108" t="s">
        <v>74</v>
      </c>
      <c r="C45" s="2" t="s">
        <v>1506</v>
      </c>
      <c r="D45" s="22" t="s">
        <v>9</v>
      </c>
      <c r="E45" s="84">
        <v>93</v>
      </c>
      <c r="F45" s="77">
        <v>0</v>
      </c>
      <c r="G45" s="28">
        <f t="shared" si="0"/>
        <v>0</v>
      </c>
      <c r="H45" s="435"/>
    </row>
    <row r="46" spans="1:9" s="9" customFormat="1" ht="33" customHeight="1" x14ac:dyDescent="0.25">
      <c r="A46" s="67" t="s">
        <v>388</v>
      </c>
      <c r="B46" s="108" t="s">
        <v>75</v>
      </c>
      <c r="C46" s="2" t="s">
        <v>506</v>
      </c>
      <c r="D46" s="22" t="s">
        <v>8</v>
      </c>
      <c r="E46" s="84">
        <v>1178</v>
      </c>
      <c r="F46" s="77">
        <v>0</v>
      </c>
      <c r="G46" s="28">
        <f t="shared" si="0"/>
        <v>0</v>
      </c>
      <c r="H46" s="435"/>
    </row>
    <row r="47" spans="1:9" s="9" customFormat="1" ht="33" customHeight="1" x14ac:dyDescent="0.25">
      <c r="A47" s="67" t="s">
        <v>388</v>
      </c>
      <c r="B47" s="108" t="s">
        <v>76</v>
      </c>
      <c r="C47" s="2" t="s">
        <v>1671</v>
      </c>
      <c r="D47" s="22" t="s">
        <v>10</v>
      </c>
      <c r="E47" s="84">
        <v>178</v>
      </c>
      <c r="F47" s="77">
        <v>0</v>
      </c>
      <c r="G47" s="28">
        <f t="shared" si="0"/>
        <v>0</v>
      </c>
      <c r="H47" s="435"/>
    </row>
    <row r="48" spans="1:9" s="9" customFormat="1" ht="33" customHeight="1" x14ac:dyDescent="0.25">
      <c r="A48" s="67" t="s">
        <v>388</v>
      </c>
      <c r="B48" s="108" t="s">
        <v>77</v>
      </c>
      <c r="C48" s="2" t="s">
        <v>304</v>
      </c>
      <c r="D48" s="22" t="s">
        <v>8</v>
      </c>
      <c r="E48" s="84">
        <v>1177</v>
      </c>
      <c r="F48" s="77">
        <v>0</v>
      </c>
      <c r="G48" s="28">
        <f t="shared" si="0"/>
        <v>0</v>
      </c>
      <c r="H48" s="435"/>
    </row>
    <row r="49" spans="1:9" s="9" customFormat="1" ht="33" customHeight="1" x14ac:dyDescent="0.25">
      <c r="A49" s="67" t="s">
        <v>388</v>
      </c>
      <c r="B49" s="108" t="s">
        <v>122</v>
      </c>
      <c r="C49" s="2" t="s">
        <v>305</v>
      </c>
      <c r="D49" s="22" t="s">
        <v>10</v>
      </c>
      <c r="E49" s="84">
        <v>147</v>
      </c>
      <c r="F49" s="77">
        <v>0</v>
      </c>
      <c r="G49" s="28">
        <f t="shared" si="0"/>
        <v>0</v>
      </c>
      <c r="H49" s="435"/>
    </row>
    <row r="50" spans="1:9" s="9" customFormat="1" ht="33" customHeight="1" x14ac:dyDescent="0.25">
      <c r="A50" s="67" t="s">
        <v>388</v>
      </c>
      <c r="B50" s="108" t="s">
        <v>123</v>
      </c>
      <c r="C50" s="2" t="s">
        <v>1554</v>
      </c>
      <c r="D50" s="22" t="s">
        <v>8</v>
      </c>
      <c r="E50" s="84">
        <v>368</v>
      </c>
      <c r="F50" s="77">
        <v>0</v>
      </c>
      <c r="G50" s="28">
        <f t="shared" si="0"/>
        <v>0</v>
      </c>
      <c r="H50" s="435"/>
    </row>
    <row r="51" spans="1:9" s="9" customFormat="1" ht="33" customHeight="1" thickBot="1" x14ac:dyDescent="0.3">
      <c r="A51" s="56" t="s">
        <v>388</v>
      </c>
      <c r="B51" s="74" t="s">
        <v>124</v>
      </c>
      <c r="C51" s="50" t="s">
        <v>1697</v>
      </c>
      <c r="D51" s="51" t="s">
        <v>8</v>
      </c>
      <c r="E51" s="85">
        <v>38</v>
      </c>
      <c r="F51" s="139">
        <v>0</v>
      </c>
      <c r="G51" s="53">
        <f t="shared" si="0"/>
        <v>0</v>
      </c>
      <c r="H51" s="435"/>
    </row>
    <row r="52" spans="1:9" s="9" customFormat="1" ht="33" customHeight="1" x14ac:dyDescent="0.25">
      <c r="A52" s="101" t="s">
        <v>1504</v>
      </c>
      <c r="B52" s="123" t="s">
        <v>71</v>
      </c>
      <c r="C52" s="63" t="s">
        <v>1550</v>
      </c>
      <c r="D52" s="64" t="s">
        <v>8</v>
      </c>
      <c r="E52" s="83">
        <v>1992</v>
      </c>
      <c r="F52" s="135">
        <v>4.3899999999999997</v>
      </c>
      <c r="G52" s="59">
        <f t="shared" si="0"/>
        <v>8744.8799999999992</v>
      </c>
      <c r="H52" s="435"/>
    </row>
    <row r="53" spans="1:9" s="9" customFormat="1" ht="33" customHeight="1" x14ac:dyDescent="0.25">
      <c r="A53" s="67" t="s">
        <v>1504</v>
      </c>
      <c r="B53" s="41" t="s">
        <v>72</v>
      </c>
      <c r="C53" s="2" t="s">
        <v>1734</v>
      </c>
      <c r="D53" s="22" t="s">
        <v>9</v>
      </c>
      <c r="E53" s="84">
        <v>761</v>
      </c>
      <c r="F53" s="133">
        <v>24.8</v>
      </c>
      <c r="G53" s="28">
        <f t="shared" si="0"/>
        <v>18872.8</v>
      </c>
      <c r="H53" s="435"/>
    </row>
    <row r="54" spans="1:9" s="9" customFormat="1" ht="33" customHeight="1" x14ac:dyDescent="0.25">
      <c r="A54" s="67" t="s">
        <v>1504</v>
      </c>
      <c r="B54" s="108" t="s">
        <v>73</v>
      </c>
      <c r="C54" s="2" t="s">
        <v>1556</v>
      </c>
      <c r="D54" s="22" t="s">
        <v>8</v>
      </c>
      <c r="E54" s="84">
        <v>1190</v>
      </c>
      <c r="F54" s="133">
        <v>15.26</v>
      </c>
      <c r="G54" s="28">
        <f t="shared" si="0"/>
        <v>18159.400000000001</v>
      </c>
      <c r="H54" s="435"/>
    </row>
    <row r="55" spans="1:9" s="9" customFormat="1" ht="33" customHeight="1" x14ac:dyDescent="0.25">
      <c r="A55" s="67" t="s">
        <v>1504</v>
      </c>
      <c r="B55" s="108" t="s">
        <v>74</v>
      </c>
      <c r="C55" s="2" t="s">
        <v>1506</v>
      </c>
      <c r="D55" s="22" t="s">
        <v>9</v>
      </c>
      <c r="E55" s="84">
        <v>34</v>
      </c>
      <c r="F55" s="133">
        <v>74.47</v>
      </c>
      <c r="G55" s="28">
        <f t="shared" si="0"/>
        <v>2531.98</v>
      </c>
      <c r="H55" s="435"/>
    </row>
    <row r="56" spans="1:9" s="9" customFormat="1" ht="33" customHeight="1" x14ac:dyDescent="0.25">
      <c r="A56" s="67" t="s">
        <v>1504</v>
      </c>
      <c r="B56" s="108" t="s">
        <v>75</v>
      </c>
      <c r="C56" s="2" t="s">
        <v>506</v>
      </c>
      <c r="D56" s="22" t="s">
        <v>8</v>
      </c>
      <c r="E56" s="84">
        <v>1178</v>
      </c>
      <c r="F56" s="133">
        <v>16.190000000000001</v>
      </c>
      <c r="G56" s="28">
        <f t="shared" si="0"/>
        <v>19071.82</v>
      </c>
      <c r="H56" s="435"/>
    </row>
    <row r="57" spans="1:9" s="9" customFormat="1" ht="33" customHeight="1" x14ac:dyDescent="0.25">
      <c r="A57" s="67" t="s">
        <v>1504</v>
      </c>
      <c r="B57" s="108" t="s">
        <v>76</v>
      </c>
      <c r="C57" s="2" t="s">
        <v>1511</v>
      </c>
      <c r="D57" s="22" t="s">
        <v>10</v>
      </c>
      <c r="E57" s="84">
        <v>178</v>
      </c>
      <c r="F57" s="133">
        <v>0.95</v>
      </c>
      <c r="G57" s="28">
        <f t="shared" si="0"/>
        <v>169.1</v>
      </c>
      <c r="H57" s="435"/>
    </row>
    <row r="58" spans="1:9" s="9" customFormat="1" ht="33" customHeight="1" x14ac:dyDescent="0.25">
      <c r="A58" s="67" t="s">
        <v>1504</v>
      </c>
      <c r="B58" s="108" t="s">
        <v>77</v>
      </c>
      <c r="C58" s="2" t="s">
        <v>304</v>
      </c>
      <c r="D58" s="22" t="s">
        <v>8</v>
      </c>
      <c r="E58" s="84">
        <v>1177</v>
      </c>
      <c r="F58" s="133">
        <v>0.22</v>
      </c>
      <c r="G58" s="28">
        <f t="shared" si="0"/>
        <v>258.94</v>
      </c>
      <c r="H58" s="435"/>
    </row>
    <row r="59" spans="1:9" s="9" customFormat="1" ht="33" customHeight="1" x14ac:dyDescent="0.25">
      <c r="A59" s="67" t="s">
        <v>1504</v>
      </c>
      <c r="B59" s="108" t="s">
        <v>122</v>
      </c>
      <c r="C59" s="2" t="s">
        <v>305</v>
      </c>
      <c r="D59" s="22" t="s">
        <v>10</v>
      </c>
      <c r="E59" s="84">
        <v>147</v>
      </c>
      <c r="F59" s="133">
        <v>1.25</v>
      </c>
      <c r="G59" s="28">
        <f t="shared" si="0"/>
        <v>183.75</v>
      </c>
      <c r="H59" s="435"/>
    </row>
    <row r="60" spans="1:9" s="9" customFormat="1" ht="33" customHeight="1" thickBot="1" x14ac:dyDescent="0.3">
      <c r="A60" s="67" t="s">
        <v>1504</v>
      </c>
      <c r="B60" s="108" t="s">
        <v>123</v>
      </c>
      <c r="C60" s="2" t="s">
        <v>1554</v>
      </c>
      <c r="D60" s="22" t="s">
        <v>8</v>
      </c>
      <c r="E60" s="84">
        <v>368</v>
      </c>
      <c r="F60" s="133">
        <v>4.3499999999999996</v>
      </c>
      <c r="G60" s="28">
        <f t="shared" si="0"/>
        <v>1600.8</v>
      </c>
      <c r="H60" s="435"/>
    </row>
    <row r="61" spans="1:9" s="9" customFormat="1" ht="30.75" thickBot="1" x14ac:dyDescent="0.3">
      <c r="A61" s="56" t="s">
        <v>1504</v>
      </c>
      <c r="B61" s="74" t="s">
        <v>124</v>
      </c>
      <c r="C61" s="50" t="s">
        <v>1697</v>
      </c>
      <c r="D61" s="51" t="s">
        <v>8</v>
      </c>
      <c r="E61" s="85">
        <v>38</v>
      </c>
      <c r="F61" s="87">
        <v>3.7</v>
      </c>
      <c r="G61" s="99">
        <f>ROUND((E61*F61),2)</f>
        <v>140.6</v>
      </c>
      <c r="H61" s="36" t="s">
        <v>78</v>
      </c>
      <c r="I61" s="72">
        <f>ROUND(SUM(G42:G61),2)</f>
        <v>69734.070000000007</v>
      </c>
    </row>
    <row r="62" spans="1:9" s="9" customFormat="1" ht="33" customHeight="1" x14ac:dyDescent="0.25">
      <c r="A62" s="229" t="s">
        <v>1514</v>
      </c>
      <c r="B62" s="188" t="s">
        <v>28</v>
      </c>
      <c r="C62" s="24" t="s">
        <v>1550</v>
      </c>
      <c r="D62" s="25" t="s">
        <v>8</v>
      </c>
      <c r="E62" s="182">
        <v>183</v>
      </c>
      <c r="F62" s="132">
        <v>0</v>
      </c>
      <c r="G62" s="28">
        <f t="shared" si="0"/>
        <v>0</v>
      </c>
      <c r="H62" s="436" t="s">
        <v>318</v>
      </c>
      <c r="I62" s="73"/>
    </row>
    <row r="63" spans="1:9" s="9" customFormat="1" ht="33" customHeight="1" x14ac:dyDescent="0.25">
      <c r="A63" s="97" t="s">
        <v>1514</v>
      </c>
      <c r="B63" s="108" t="s">
        <v>29</v>
      </c>
      <c r="C63" s="2" t="s">
        <v>1633</v>
      </c>
      <c r="D63" s="22" t="s">
        <v>9</v>
      </c>
      <c r="E63" s="84">
        <v>64</v>
      </c>
      <c r="F63" s="133">
        <v>0</v>
      </c>
      <c r="G63" s="28">
        <f t="shared" si="0"/>
        <v>0</v>
      </c>
      <c r="H63" s="437"/>
      <c r="I63" s="73"/>
    </row>
    <row r="64" spans="1:9" s="9" customFormat="1" ht="33" customHeight="1" x14ac:dyDescent="0.25">
      <c r="A64" s="97" t="s">
        <v>1514</v>
      </c>
      <c r="B64" s="108" t="s">
        <v>30</v>
      </c>
      <c r="C64" s="2" t="s">
        <v>1552</v>
      </c>
      <c r="D64" s="22" t="s">
        <v>8</v>
      </c>
      <c r="E64" s="84">
        <v>114</v>
      </c>
      <c r="F64" s="133">
        <v>0</v>
      </c>
      <c r="G64" s="28">
        <f t="shared" si="0"/>
        <v>0</v>
      </c>
      <c r="H64" s="437"/>
      <c r="I64" s="73"/>
    </row>
    <row r="65" spans="1:9" s="9" customFormat="1" ht="33" customHeight="1" x14ac:dyDescent="0.25">
      <c r="A65" s="97" t="s">
        <v>1514</v>
      </c>
      <c r="B65" s="108" t="s">
        <v>31</v>
      </c>
      <c r="C65" s="2" t="s">
        <v>1506</v>
      </c>
      <c r="D65" s="22" t="s">
        <v>9</v>
      </c>
      <c r="E65" s="84">
        <v>19</v>
      </c>
      <c r="F65" s="133">
        <v>0</v>
      </c>
      <c r="G65" s="28">
        <f t="shared" si="0"/>
        <v>0</v>
      </c>
      <c r="H65" s="437"/>
      <c r="I65" s="73"/>
    </row>
    <row r="66" spans="1:9" s="9" customFormat="1" ht="33" customHeight="1" x14ac:dyDescent="0.25">
      <c r="A66" s="97" t="s">
        <v>1514</v>
      </c>
      <c r="B66" s="108" t="s">
        <v>32</v>
      </c>
      <c r="C66" s="2" t="s">
        <v>506</v>
      </c>
      <c r="D66" s="22" t="s">
        <v>8</v>
      </c>
      <c r="E66" s="84">
        <v>118</v>
      </c>
      <c r="F66" s="133">
        <v>0</v>
      </c>
      <c r="G66" s="28">
        <f t="shared" si="0"/>
        <v>0</v>
      </c>
      <c r="H66" s="437"/>
      <c r="I66" s="73"/>
    </row>
    <row r="67" spans="1:9" s="9" customFormat="1" ht="33" customHeight="1" x14ac:dyDescent="0.25">
      <c r="A67" s="97" t="s">
        <v>1514</v>
      </c>
      <c r="B67" s="108" t="s">
        <v>33</v>
      </c>
      <c r="C67" s="2" t="s">
        <v>1511</v>
      </c>
      <c r="D67" s="22" t="s">
        <v>10</v>
      </c>
      <c r="E67" s="84">
        <v>42</v>
      </c>
      <c r="F67" s="133">
        <v>0</v>
      </c>
      <c r="G67" s="28">
        <f t="shared" si="0"/>
        <v>0</v>
      </c>
      <c r="H67" s="437"/>
      <c r="I67" s="73"/>
    </row>
    <row r="68" spans="1:9" s="9" customFormat="1" ht="33" customHeight="1" x14ac:dyDescent="0.25">
      <c r="A68" s="97" t="s">
        <v>1514</v>
      </c>
      <c r="B68" s="108" t="s">
        <v>47</v>
      </c>
      <c r="C68" s="2" t="s">
        <v>304</v>
      </c>
      <c r="D68" s="22" t="s">
        <v>8</v>
      </c>
      <c r="E68" s="84">
        <v>113</v>
      </c>
      <c r="F68" s="133">
        <v>0</v>
      </c>
      <c r="G68" s="28">
        <f t="shared" si="0"/>
        <v>0</v>
      </c>
      <c r="H68" s="437"/>
      <c r="I68" s="73"/>
    </row>
    <row r="69" spans="1:9" s="9" customFormat="1" ht="33" customHeight="1" thickBot="1" x14ac:dyDescent="0.3">
      <c r="A69" s="98" t="s">
        <v>1514</v>
      </c>
      <c r="B69" s="74" t="s">
        <v>48</v>
      </c>
      <c r="C69" s="50" t="s">
        <v>1554</v>
      </c>
      <c r="D69" s="51" t="s">
        <v>8</v>
      </c>
      <c r="E69" s="85">
        <v>53</v>
      </c>
      <c r="F69" s="87">
        <v>0</v>
      </c>
      <c r="G69" s="53">
        <f t="shared" si="0"/>
        <v>0</v>
      </c>
      <c r="H69" s="437"/>
      <c r="I69" s="73"/>
    </row>
    <row r="70" spans="1:9" s="9" customFormat="1" ht="30" x14ac:dyDescent="0.25">
      <c r="A70" s="229" t="s">
        <v>1515</v>
      </c>
      <c r="B70" s="188" t="s">
        <v>28</v>
      </c>
      <c r="C70" s="63" t="s">
        <v>1550</v>
      </c>
      <c r="D70" s="25" t="s">
        <v>8</v>
      </c>
      <c r="E70" s="83">
        <v>183</v>
      </c>
      <c r="F70" s="135">
        <v>4.3899999999999997</v>
      </c>
      <c r="G70" s="59">
        <f t="shared" si="0"/>
        <v>803.37</v>
      </c>
      <c r="H70" s="437"/>
      <c r="I70" s="73"/>
    </row>
    <row r="71" spans="1:9" s="9" customFormat="1" ht="30" x14ac:dyDescent="0.25">
      <c r="A71" s="97" t="s">
        <v>1515</v>
      </c>
      <c r="B71" s="108" t="s">
        <v>29</v>
      </c>
      <c r="C71" s="2" t="s">
        <v>1555</v>
      </c>
      <c r="D71" s="22" t="s">
        <v>9</v>
      </c>
      <c r="E71" s="84">
        <v>74</v>
      </c>
      <c r="F71" s="133">
        <v>24.8</v>
      </c>
      <c r="G71" s="28">
        <f t="shared" si="0"/>
        <v>1835.2</v>
      </c>
      <c r="H71" s="437"/>
      <c r="I71" s="73"/>
    </row>
    <row r="72" spans="1:9" s="9" customFormat="1" ht="30" x14ac:dyDescent="0.25">
      <c r="A72" s="97" t="s">
        <v>1515</v>
      </c>
      <c r="B72" s="108" t="s">
        <v>30</v>
      </c>
      <c r="C72" s="2" t="s">
        <v>1556</v>
      </c>
      <c r="D72" s="22" t="s">
        <v>8</v>
      </c>
      <c r="E72" s="84">
        <v>114</v>
      </c>
      <c r="F72" s="133">
        <v>15.26</v>
      </c>
      <c r="G72" s="28">
        <f t="shared" si="0"/>
        <v>1739.64</v>
      </c>
      <c r="H72" s="437"/>
      <c r="I72" s="73"/>
    </row>
    <row r="73" spans="1:9" ht="44.25" customHeight="1" x14ac:dyDescent="0.25">
      <c r="A73" s="97" t="s">
        <v>1515</v>
      </c>
      <c r="B73" s="108" t="s">
        <v>31</v>
      </c>
      <c r="C73" s="2" t="s">
        <v>1506</v>
      </c>
      <c r="D73" s="22" t="s">
        <v>9</v>
      </c>
      <c r="E73" s="84">
        <v>10</v>
      </c>
      <c r="F73" s="133">
        <v>74.47</v>
      </c>
      <c r="G73" s="28">
        <f t="shared" si="0"/>
        <v>744.7</v>
      </c>
      <c r="H73" s="437"/>
      <c r="I73" s="73"/>
    </row>
    <row r="74" spans="1:9" ht="30" x14ac:dyDescent="0.25">
      <c r="A74" s="97" t="s">
        <v>1515</v>
      </c>
      <c r="B74" s="108" t="s">
        <v>32</v>
      </c>
      <c r="C74" s="2" t="s">
        <v>506</v>
      </c>
      <c r="D74" s="22" t="s">
        <v>8</v>
      </c>
      <c r="E74" s="84">
        <v>118</v>
      </c>
      <c r="F74" s="133">
        <v>16.190000000000001</v>
      </c>
      <c r="G74" s="28">
        <f t="shared" si="0"/>
        <v>1910.42</v>
      </c>
      <c r="H74" s="437"/>
      <c r="I74" s="73"/>
    </row>
    <row r="75" spans="1:9" ht="30" x14ac:dyDescent="0.25">
      <c r="A75" s="97" t="s">
        <v>1515</v>
      </c>
      <c r="B75" s="108" t="s">
        <v>33</v>
      </c>
      <c r="C75" s="2" t="s">
        <v>1511</v>
      </c>
      <c r="D75" s="22" t="s">
        <v>10</v>
      </c>
      <c r="E75" s="84">
        <v>42</v>
      </c>
      <c r="F75" s="133">
        <v>0.95</v>
      </c>
      <c r="G75" s="28">
        <f t="shared" si="0"/>
        <v>39.9</v>
      </c>
      <c r="H75" s="437"/>
      <c r="I75" s="73"/>
    </row>
    <row r="76" spans="1:9" ht="30.75" thickBot="1" x14ac:dyDescent="0.3">
      <c r="A76" s="97" t="s">
        <v>1515</v>
      </c>
      <c r="B76" s="108" t="s">
        <v>47</v>
      </c>
      <c r="C76" s="2" t="s">
        <v>304</v>
      </c>
      <c r="D76" s="22" t="s">
        <v>8</v>
      </c>
      <c r="E76" s="84">
        <v>113</v>
      </c>
      <c r="F76" s="133">
        <v>0.22</v>
      </c>
      <c r="G76" s="28">
        <f t="shared" si="0"/>
        <v>24.86</v>
      </c>
      <c r="H76" s="438"/>
      <c r="I76" s="73"/>
    </row>
    <row r="77" spans="1:9" ht="30.75" thickBot="1" x14ac:dyDescent="0.3">
      <c r="A77" s="98" t="s">
        <v>1515</v>
      </c>
      <c r="B77" s="74" t="s">
        <v>48</v>
      </c>
      <c r="C77" s="50" t="s">
        <v>1554</v>
      </c>
      <c r="D77" s="51" t="s">
        <v>8</v>
      </c>
      <c r="E77" s="85">
        <v>53</v>
      </c>
      <c r="F77" s="87">
        <v>4.3499999999999996</v>
      </c>
      <c r="G77" s="53">
        <f t="shared" si="0"/>
        <v>230.55</v>
      </c>
      <c r="H77" s="36" t="s">
        <v>42</v>
      </c>
      <c r="I77" s="72">
        <f>ROUND(SUM(G62:G77),2)</f>
        <v>7328.64</v>
      </c>
    </row>
    <row r="78" spans="1:9" ht="45" x14ac:dyDescent="0.25">
      <c r="A78" s="42" t="s">
        <v>757</v>
      </c>
      <c r="B78" s="202" t="s">
        <v>11</v>
      </c>
      <c r="C78" s="24" t="s">
        <v>1516</v>
      </c>
      <c r="D78" s="25" t="s">
        <v>9</v>
      </c>
      <c r="E78" s="182">
        <v>28</v>
      </c>
      <c r="F78" s="136">
        <v>5.51</v>
      </c>
      <c r="G78" s="27">
        <f t="shared" si="0"/>
        <v>154.28</v>
      </c>
      <c r="H78" s="9"/>
      <c r="I78" s="9"/>
    </row>
    <row r="79" spans="1:9" x14ac:dyDescent="0.25">
      <c r="A79" s="67" t="s">
        <v>757</v>
      </c>
      <c r="B79" s="22" t="s">
        <v>83</v>
      </c>
      <c r="C79" s="2" t="s">
        <v>346</v>
      </c>
      <c r="D79" s="64" t="s">
        <v>8</v>
      </c>
      <c r="E79" s="84">
        <v>62</v>
      </c>
      <c r="F79" s="77">
        <v>0.2</v>
      </c>
      <c r="G79" s="28">
        <f t="shared" si="0"/>
        <v>12.4</v>
      </c>
      <c r="H79" s="9"/>
      <c r="I79" s="9"/>
    </row>
    <row r="80" spans="1:9" ht="75" x14ac:dyDescent="0.25">
      <c r="A80" s="67" t="s">
        <v>757</v>
      </c>
      <c r="B80" s="22" t="s">
        <v>84</v>
      </c>
      <c r="C80" s="2" t="s">
        <v>1775</v>
      </c>
      <c r="D80" s="64" t="s">
        <v>7</v>
      </c>
      <c r="E80" s="84">
        <v>1</v>
      </c>
      <c r="F80" s="77">
        <v>1837.72</v>
      </c>
      <c r="G80" s="28">
        <f t="shared" si="0"/>
        <v>1837.72</v>
      </c>
      <c r="H80" s="9"/>
      <c r="I80" s="9"/>
    </row>
    <row r="81" spans="1:9" x14ac:dyDescent="0.25">
      <c r="A81" s="67" t="s">
        <v>757</v>
      </c>
      <c r="B81" s="22" t="s">
        <v>85</v>
      </c>
      <c r="C81" s="2" t="s">
        <v>1523</v>
      </c>
      <c r="D81" s="64" t="s">
        <v>18</v>
      </c>
      <c r="E81" s="83">
        <v>2</v>
      </c>
      <c r="F81" s="77">
        <v>76.33</v>
      </c>
      <c r="G81" s="28">
        <f t="shared" ref="G81:G86" si="1">ROUND((E81*F81),2)</f>
        <v>152.66</v>
      </c>
      <c r="H81" s="9"/>
      <c r="I81" s="9"/>
    </row>
    <row r="82" spans="1:9" x14ac:dyDescent="0.25">
      <c r="A82" s="67" t="s">
        <v>757</v>
      </c>
      <c r="B82" s="22" t="s">
        <v>86</v>
      </c>
      <c r="C82" s="2" t="s">
        <v>1344</v>
      </c>
      <c r="D82" s="64" t="s">
        <v>10</v>
      </c>
      <c r="E82" s="83">
        <v>10</v>
      </c>
      <c r="F82" s="77">
        <v>0.42</v>
      </c>
      <c r="G82" s="28">
        <f t="shared" si="1"/>
        <v>4.2</v>
      </c>
      <c r="H82" s="9"/>
      <c r="I82" s="9"/>
    </row>
    <row r="83" spans="1:9" ht="30" x14ac:dyDescent="0.25">
      <c r="A83" s="67" t="s">
        <v>757</v>
      </c>
      <c r="B83" s="22" t="s">
        <v>87</v>
      </c>
      <c r="C83" s="2" t="s">
        <v>1345</v>
      </c>
      <c r="D83" s="64" t="s">
        <v>8</v>
      </c>
      <c r="E83" s="83">
        <v>30</v>
      </c>
      <c r="F83" s="77">
        <v>15.62</v>
      </c>
      <c r="G83" s="28">
        <f t="shared" si="1"/>
        <v>468.6</v>
      </c>
      <c r="H83" s="9"/>
      <c r="I83" s="9"/>
    </row>
    <row r="84" spans="1:9" ht="30" x14ac:dyDescent="0.25">
      <c r="A84" s="67" t="s">
        <v>757</v>
      </c>
      <c r="B84" s="22" t="s">
        <v>88</v>
      </c>
      <c r="C84" s="2" t="s">
        <v>1560</v>
      </c>
      <c r="D84" s="64" t="s">
        <v>8</v>
      </c>
      <c r="E84" s="83">
        <v>2</v>
      </c>
      <c r="F84" s="77">
        <v>19.12</v>
      </c>
      <c r="G84" s="28">
        <f t="shared" si="1"/>
        <v>38.24</v>
      </c>
      <c r="H84" s="9"/>
      <c r="I84" s="9"/>
    </row>
    <row r="85" spans="1:9" ht="30" x14ac:dyDescent="0.25">
      <c r="A85" s="67" t="s">
        <v>757</v>
      </c>
      <c r="B85" s="22" t="s">
        <v>89</v>
      </c>
      <c r="C85" s="2" t="s">
        <v>344</v>
      </c>
      <c r="D85" s="64" t="s">
        <v>8</v>
      </c>
      <c r="E85" s="83">
        <v>15</v>
      </c>
      <c r="F85" s="77">
        <v>0.87</v>
      </c>
      <c r="G85" s="28">
        <f t="shared" si="1"/>
        <v>13.05</v>
      </c>
      <c r="H85" s="9"/>
      <c r="I85" s="9"/>
    </row>
    <row r="86" spans="1:9" ht="15.75" thickBot="1" x14ac:dyDescent="0.3">
      <c r="A86" s="67" t="s">
        <v>757</v>
      </c>
      <c r="B86" s="22" t="s">
        <v>90</v>
      </c>
      <c r="C86" s="2" t="s">
        <v>345</v>
      </c>
      <c r="D86" s="64" t="s">
        <v>8</v>
      </c>
      <c r="E86" s="83">
        <v>9</v>
      </c>
      <c r="F86" s="77">
        <v>3.7</v>
      </c>
      <c r="G86" s="28">
        <f t="shared" si="1"/>
        <v>33.299999999999997</v>
      </c>
      <c r="H86" s="9"/>
      <c r="I86" s="9"/>
    </row>
    <row r="87" spans="1:9" ht="30.75" thickBot="1" x14ac:dyDescent="0.3">
      <c r="A87" s="56" t="s">
        <v>757</v>
      </c>
      <c r="B87" s="51" t="s">
        <v>91</v>
      </c>
      <c r="C87" s="50" t="s">
        <v>1527</v>
      </c>
      <c r="D87" s="51" t="s">
        <v>8</v>
      </c>
      <c r="E87" s="85">
        <v>3.6</v>
      </c>
      <c r="F87" s="139">
        <v>7.22</v>
      </c>
      <c r="G87" s="53">
        <f>ROUND((E87*F87),2)</f>
        <v>25.99</v>
      </c>
      <c r="H87" s="169" t="s">
        <v>59</v>
      </c>
      <c r="I87" s="72">
        <f>ROUND(SUM(G78:G87),2)</f>
        <v>2740.44</v>
      </c>
    </row>
    <row r="88" spans="1:9" ht="30" x14ac:dyDescent="0.25">
      <c r="A88" s="42" t="s">
        <v>1618</v>
      </c>
      <c r="B88" s="25" t="s">
        <v>63</v>
      </c>
      <c r="C88" s="24" t="s">
        <v>321</v>
      </c>
      <c r="D88" s="25" t="s">
        <v>18</v>
      </c>
      <c r="E88" s="46">
        <v>5</v>
      </c>
      <c r="F88" s="33">
        <v>151.41</v>
      </c>
      <c r="G88" s="27">
        <f t="shared" ref="G88:G93" si="2">ROUND((E88*F88),2)</f>
        <v>757.05</v>
      </c>
      <c r="H88" s="9"/>
      <c r="I88" s="9"/>
    </row>
    <row r="89" spans="1:9" ht="30.75" thickBot="1" x14ac:dyDescent="0.3">
      <c r="A89" s="56" t="s">
        <v>1618</v>
      </c>
      <c r="B89" s="51" t="s">
        <v>180</v>
      </c>
      <c r="C89" s="50" t="s">
        <v>322</v>
      </c>
      <c r="D89" s="51" t="s">
        <v>18</v>
      </c>
      <c r="E89" s="52">
        <v>12</v>
      </c>
      <c r="F89" s="60">
        <v>63.45</v>
      </c>
      <c r="G89" s="53">
        <f t="shared" si="2"/>
        <v>761.4</v>
      </c>
      <c r="H89" s="9"/>
      <c r="I89" s="9"/>
    </row>
    <row r="90" spans="1:9" ht="45" x14ac:dyDescent="0.25">
      <c r="A90" s="101" t="s">
        <v>1619</v>
      </c>
      <c r="B90" s="64" t="s">
        <v>181</v>
      </c>
      <c r="C90" s="63" t="s">
        <v>324</v>
      </c>
      <c r="D90" s="64" t="s">
        <v>10</v>
      </c>
      <c r="E90" s="65">
        <v>140</v>
      </c>
      <c r="F90" s="76">
        <v>35.020000000000003</v>
      </c>
      <c r="G90" s="59">
        <f t="shared" si="2"/>
        <v>4902.8</v>
      </c>
      <c r="H90" s="9"/>
      <c r="I90" s="9"/>
    </row>
    <row r="91" spans="1:9" ht="45.75" thickBot="1" x14ac:dyDescent="0.3">
      <c r="A91" s="98" t="s">
        <v>1619</v>
      </c>
      <c r="B91" s="51" t="s">
        <v>182</v>
      </c>
      <c r="C91" s="63" t="s">
        <v>328</v>
      </c>
      <c r="D91" s="64" t="s">
        <v>18</v>
      </c>
      <c r="E91" s="65">
        <v>3</v>
      </c>
      <c r="F91" s="76">
        <v>414.68</v>
      </c>
      <c r="G91" s="59">
        <f t="shared" si="2"/>
        <v>1244.04</v>
      </c>
      <c r="H91" s="9"/>
      <c r="I91" s="9"/>
    </row>
    <row r="92" spans="1:9" ht="30.75" thickBot="1" x14ac:dyDescent="0.3">
      <c r="A92" s="125" t="s">
        <v>1620</v>
      </c>
      <c r="B92" s="61" t="s">
        <v>183</v>
      </c>
      <c r="C92" s="173" t="s">
        <v>331</v>
      </c>
      <c r="D92" s="61" t="s">
        <v>18</v>
      </c>
      <c r="E92" s="174">
        <v>17</v>
      </c>
      <c r="F92" s="145">
        <v>24.21</v>
      </c>
      <c r="G92" s="35">
        <f t="shared" si="2"/>
        <v>411.57</v>
      </c>
      <c r="H92" s="9"/>
      <c r="I92" s="9"/>
    </row>
    <row r="93" spans="1:9" ht="30.75" thickBot="1" x14ac:dyDescent="0.3">
      <c r="A93" s="98" t="s">
        <v>1621</v>
      </c>
      <c r="B93" s="51" t="s">
        <v>207</v>
      </c>
      <c r="C93" s="86" t="s">
        <v>333</v>
      </c>
      <c r="D93" s="51" t="s">
        <v>8</v>
      </c>
      <c r="E93" s="92">
        <v>21.7</v>
      </c>
      <c r="F93" s="89">
        <v>17</v>
      </c>
      <c r="G93" s="90">
        <f t="shared" si="2"/>
        <v>368.9</v>
      </c>
      <c r="H93" s="36" t="s">
        <v>43</v>
      </c>
      <c r="I93" s="70">
        <f>ROUND(SUM(G88:G93),2)</f>
        <v>8445.76</v>
      </c>
    </row>
    <row r="94" spans="1:9" ht="43.5" thickBot="1" x14ac:dyDescent="0.3">
      <c r="A94" s="146"/>
      <c r="B94" s="147"/>
      <c r="C94" s="146"/>
      <c r="D94" s="4"/>
      <c r="E94" s="4"/>
      <c r="F94" s="54" t="s">
        <v>1273</v>
      </c>
      <c r="G94" s="55">
        <f>SUM(G5:G93)</f>
        <v>193441.21</v>
      </c>
      <c r="H94" s="34"/>
      <c r="I94" s="73"/>
    </row>
  </sheetData>
  <sheetProtection algorithmName="SHA-512" hashValue="zjNZpo4S/bWqo+K5GL3DGNn4exhrmmBE+Z/RPulH/aDwux2/G2Tva279vw9bLCMh0Ge1QiOS3loYAVv+0+PWjQ==" saltValue="arjNiHQp8nAkDu21G6HzaA==" spinCount="100000" sheet="1" objects="1" scenarios="1"/>
  <mergeCells count="4">
    <mergeCell ref="A1:G1"/>
    <mergeCell ref="A3:G3"/>
    <mergeCell ref="H42:H60"/>
    <mergeCell ref="H62:H76"/>
  </mergeCells>
  <phoneticPr fontId="10" type="noConversion"/>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AA833-B03D-4644-8DAB-A6F62E35447E}">
  <dimension ref="A1:I69"/>
  <sheetViews>
    <sheetView topLeftCell="A55" zoomScale="80" zoomScaleNormal="80" workbookViewId="0">
      <selection activeCell="I13" sqref="I13"/>
    </sheetView>
  </sheetViews>
  <sheetFormatPr defaultColWidth="9.140625" defaultRowHeight="15" x14ac:dyDescent="0.25"/>
  <cols>
    <col min="1" max="1" width="39.7109375" style="23" customWidth="1"/>
    <col min="2" max="2" width="10.5703125" style="10" customWidth="1"/>
    <col min="3" max="3" width="71.7109375" style="11" customWidth="1"/>
    <col min="4" max="4" width="9.140625" style="129"/>
    <col min="5" max="5" width="16.28515625" style="129" customWidth="1"/>
    <col min="6" max="6" width="20.7109375" style="17" customWidth="1"/>
    <col min="7" max="7" width="14.7109375" style="129" customWidth="1"/>
    <col min="8" max="8" width="21.5703125" style="68" customWidth="1"/>
    <col min="9" max="9" width="20.7109375" style="68" customWidth="1"/>
    <col min="10" max="16384" width="9.140625" style="8"/>
  </cols>
  <sheetData>
    <row r="1" spans="1:9" ht="39.950000000000003" customHeight="1" x14ac:dyDescent="0.25">
      <c r="A1" s="427" t="s">
        <v>3728</v>
      </c>
      <c r="B1" s="427"/>
      <c r="C1" s="427"/>
      <c r="D1" s="427"/>
      <c r="E1" s="427"/>
      <c r="F1" s="427"/>
      <c r="G1" s="427"/>
    </row>
    <row r="2" spans="1:9" ht="21.75" customHeight="1" thickBot="1" x14ac:dyDescent="0.3">
      <c r="A2" s="1"/>
      <c r="B2" s="1"/>
      <c r="C2" s="1"/>
      <c r="D2" s="127"/>
      <c r="E2" s="233"/>
      <c r="F2" s="1"/>
      <c r="G2" s="127"/>
    </row>
    <row r="3" spans="1:9" x14ac:dyDescent="0.25">
      <c r="A3" s="428" t="s">
        <v>1087</v>
      </c>
      <c r="B3" s="429"/>
      <c r="C3" s="429"/>
      <c r="D3" s="429"/>
      <c r="E3" s="429"/>
      <c r="F3" s="429"/>
      <c r="G3" s="430"/>
    </row>
    <row r="4" spans="1:9" ht="40.9" customHeight="1" thickBot="1" x14ac:dyDescent="0.3">
      <c r="A4" s="29" t="s">
        <v>38</v>
      </c>
      <c r="B4" s="44" t="s">
        <v>0</v>
      </c>
      <c r="C4" s="30" t="s">
        <v>1</v>
      </c>
      <c r="D4" s="248" t="s">
        <v>2</v>
      </c>
      <c r="E4" s="234" t="s">
        <v>3</v>
      </c>
      <c r="F4" s="32" t="s">
        <v>4</v>
      </c>
      <c r="G4" s="69" t="s">
        <v>5</v>
      </c>
      <c r="H4" s="142"/>
      <c r="I4" s="142"/>
    </row>
    <row r="5" spans="1:9" ht="33" customHeight="1" thickBot="1" x14ac:dyDescent="0.3">
      <c r="A5" s="56" t="s">
        <v>6</v>
      </c>
      <c r="B5" s="57" t="s">
        <v>12</v>
      </c>
      <c r="C5" s="50" t="s">
        <v>756</v>
      </c>
      <c r="D5" s="51" t="s">
        <v>128</v>
      </c>
      <c r="E5" s="52">
        <v>0.25900000000000001</v>
      </c>
      <c r="F5" s="66">
        <v>790.22</v>
      </c>
      <c r="G5" s="53">
        <f t="shared" ref="G5:G60" si="0">ROUND((E5*F5),2)</f>
        <v>204.67</v>
      </c>
      <c r="H5" s="36" t="s">
        <v>39</v>
      </c>
      <c r="I5" s="70">
        <f>ROUND(SUM(G5:G5),2)</f>
        <v>204.67</v>
      </c>
    </row>
    <row r="6" spans="1:9" s="9" customFormat="1" ht="32.25" customHeight="1" x14ac:dyDescent="0.25">
      <c r="A6" s="42" t="s">
        <v>45</v>
      </c>
      <c r="B6" s="179" t="s">
        <v>19</v>
      </c>
      <c r="C6" s="180" t="s">
        <v>359</v>
      </c>
      <c r="D6" s="181" t="s">
        <v>9</v>
      </c>
      <c r="E6" s="182">
        <v>1643</v>
      </c>
      <c r="F6" s="218">
        <v>0.7</v>
      </c>
      <c r="G6" s="27">
        <f t="shared" si="0"/>
        <v>1150.0999999999999</v>
      </c>
    </row>
    <row r="7" spans="1:9" s="9" customFormat="1" ht="30" x14ac:dyDescent="0.25">
      <c r="A7" s="43" t="s">
        <v>45</v>
      </c>
      <c r="B7" s="91" t="s">
        <v>20</v>
      </c>
      <c r="C7" s="103" t="s">
        <v>358</v>
      </c>
      <c r="D7" s="48" t="s">
        <v>9</v>
      </c>
      <c r="E7" s="84">
        <v>195</v>
      </c>
      <c r="F7" s="149">
        <v>0.94</v>
      </c>
      <c r="G7" s="28">
        <f t="shared" si="0"/>
        <v>183.3</v>
      </c>
    </row>
    <row r="8" spans="1:9" s="9" customFormat="1" ht="33" customHeight="1" x14ac:dyDescent="0.25">
      <c r="A8" s="43" t="s">
        <v>45</v>
      </c>
      <c r="B8" s="91" t="s">
        <v>21</v>
      </c>
      <c r="C8" s="103" t="s">
        <v>356</v>
      </c>
      <c r="D8" s="48" t="s">
        <v>9</v>
      </c>
      <c r="E8" s="84">
        <v>1448</v>
      </c>
      <c r="F8" s="149">
        <v>2.5</v>
      </c>
      <c r="G8" s="28">
        <f t="shared" si="0"/>
        <v>3620</v>
      </c>
    </row>
    <row r="9" spans="1:9" s="9" customFormat="1" ht="33" customHeight="1" x14ac:dyDescent="0.25">
      <c r="A9" s="43" t="s">
        <v>45</v>
      </c>
      <c r="B9" s="91" t="s">
        <v>22</v>
      </c>
      <c r="C9" s="103" t="s">
        <v>275</v>
      </c>
      <c r="D9" s="48" t="s">
        <v>9</v>
      </c>
      <c r="E9" s="84">
        <v>39</v>
      </c>
      <c r="F9" s="149">
        <v>5.51</v>
      </c>
      <c r="G9" s="28">
        <f t="shared" si="0"/>
        <v>214.89</v>
      </c>
    </row>
    <row r="10" spans="1:9" s="9" customFormat="1" ht="33" customHeight="1" x14ac:dyDescent="0.25">
      <c r="A10" s="43" t="s">
        <v>45</v>
      </c>
      <c r="B10" s="91" t="s">
        <v>23</v>
      </c>
      <c r="C10" s="103" t="s">
        <v>1374</v>
      </c>
      <c r="D10" s="48" t="s">
        <v>9</v>
      </c>
      <c r="E10" s="84">
        <v>52</v>
      </c>
      <c r="F10" s="149">
        <v>0.94</v>
      </c>
      <c r="G10" s="28">
        <f t="shared" si="0"/>
        <v>48.88</v>
      </c>
    </row>
    <row r="11" spans="1:9" s="9" customFormat="1" ht="45" x14ac:dyDescent="0.25">
      <c r="A11" s="43" t="s">
        <v>45</v>
      </c>
      <c r="B11" s="91" t="s">
        <v>24</v>
      </c>
      <c r="C11" s="103" t="s">
        <v>276</v>
      </c>
      <c r="D11" s="48" t="s">
        <v>9</v>
      </c>
      <c r="E11" s="84">
        <v>52</v>
      </c>
      <c r="F11" s="149">
        <v>4.4000000000000004</v>
      </c>
      <c r="G11" s="28">
        <f t="shared" si="0"/>
        <v>228.8</v>
      </c>
    </row>
    <row r="12" spans="1:9" s="9" customFormat="1" ht="45" x14ac:dyDescent="0.25">
      <c r="A12" s="43" t="s">
        <v>45</v>
      </c>
      <c r="B12" s="91" t="s">
        <v>25</v>
      </c>
      <c r="C12" s="103" t="s">
        <v>273</v>
      </c>
      <c r="D12" s="48" t="s">
        <v>9</v>
      </c>
      <c r="E12" s="84">
        <v>1453</v>
      </c>
      <c r="F12" s="149">
        <v>15.46</v>
      </c>
      <c r="G12" s="28">
        <f t="shared" si="0"/>
        <v>22463.38</v>
      </c>
    </row>
    <row r="13" spans="1:9" s="9" customFormat="1" ht="32.25" customHeight="1" x14ac:dyDescent="0.25">
      <c r="A13" s="43" t="s">
        <v>45</v>
      </c>
      <c r="B13" s="91" t="s">
        <v>26</v>
      </c>
      <c r="C13" s="103" t="s">
        <v>264</v>
      </c>
      <c r="D13" s="48" t="s">
        <v>9</v>
      </c>
      <c r="E13" s="84">
        <v>16</v>
      </c>
      <c r="F13" s="149">
        <v>13.16</v>
      </c>
      <c r="G13" s="28">
        <f t="shared" si="0"/>
        <v>210.56</v>
      </c>
    </row>
    <row r="14" spans="1:9" s="9" customFormat="1" ht="32.25" customHeight="1" x14ac:dyDescent="0.25">
      <c r="A14" s="43" t="s">
        <v>45</v>
      </c>
      <c r="B14" s="91" t="s">
        <v>27</v>
      </c>
      <c r="C14" s="103" t="s">
        <v>265</v>
      </c>
      <c r="D14" s="48" t="s">
        <v>8</v>
      </c>
      <c r="E14" s="84">
        <v>1897</v>
      </c>
      <c r="F14" s="149">
        <v>0.1</v>
      </c>
      <c r="G14" s="28">
        <f t="shared" si="0"/>
        <v>189.7</v>
      </c>
    </row>
    <row r="15" spans="1:9" s="9" customFormat="1" ht="32.25" customHeight="1" x14ac:dyDescent="0.25">
      <c r="A15" s="43" t="s">
        <v>45</v>
      </c>
      <c r="B15" s="91" t="s">
        <v>68</v>
      </c>
      <c r="C15" s="103" t="s">
        <v>1486</v>
      </c>
      <c r="D15" s="48" t="s">
        <v>9</v>
      </c>
      <c r="E15" s="84">
        <v>570</v>
      </c>
      <c r="F15" s="149">
        <v>1.28</v>
      </c>
      <c r="G15" s="28">
        <f t="shared" si="0"/>
        <v>729.6</v>
      </c>
    </row>
    <row r="16" spans="1:9" s="9" customFormat="1" ht="32.25" customHeight="1" x14ac:dyDescent="0.25">
      <c r="A16" s="43" t="s">
        <v>45</v>
      </c>
      <c r="B16" s="91" t="s">
        <v>69</v>
      </c>
      <c r="C16" s="103" t="s">
        <v>267</v>
      </c>
      <c r="D16" s="48" t="s">
        <v>8</v>
      </c>
      <c r="E16" s="84">
        <v>1024</v>
      </c>
      <c r="F16" s="149">
        <v>0.2</v>
      </c>
      <c r="G16" s="28">
        <f t="shared" si="0"/>
        <v>204.8</v>
      </c>
    </row>
    <row r="17" spans="1:9" s="9" customFormat="1" ht="32.25" customHeight="1" x14ac:dyDescent="0.25">
      <c r="A17" s="43" t="s">
        <v>45</v>
      </c>
      <c r="B17" s="91" t="s">
        <v>70</v>
      </c>
      <c r="C17" s="103" t="s">
        <v>477</v>
      </c>
      <c r="D17" s="48" t="s">
        <v>8</v>
      </c>
      <c r="E17" s="84">
        <v>181</v>
      </c>
      <c r="F17" s="149">
        <v>0.24</v>
      </c>
      <c r="G17" s="28">
        <f t="shared" si="0"/>
        <v>43.44</v>
      </c>
    </row>
    <row r="18" spans="1:9" s="9" customFormat="1" ht="32.25" customHeight="1" x14ac:dyDescent="0.25">
      <c r="A18" s="43" t="s">
        <v>45</v>
      </c>
      <c r="B18" s="91" t="s">
        <v>127</v>
      </c>
      <c r="C18" s="103" t="s">
        <v>278</v>
      </c>
      <c r="D18" s="48" t="s">
        <v>8</v>
      </c>
      <c r="E18" s="84">
        <v>518</v>
      </c>
      <c r="F18" s="149">
        <v>0.1</v>
      </c>
      <c r="G18" s="28">
        <f t="shared" si="0"/>
        <v>51.8</v>
      </c>
    </row>
    <row r="19" spans="1:9" s="9" customFormat="1" ht="32.25" customHeight="1" x14ac:dyDescent="0.25">
      <c r="A19" s="43" t="s">
        <v>45</v>
      </c>
      <c r="B19" s="91" t="s">
        <v>165</v>
      </c>
      <c r="C19" s="103" t="s">
        <v>268</v>
      </c>
      <c r="D19" s="48" t="s">
        <v>8</v>
      </c>
      <c r="E19" s="84">
        <v>149</v>
      </c>
      <c r="F19" s="149">
        <v>0.21</v>
      </c>
      <c r="G19" s="28">
        <f t="shared" si="0"/>
        <v>31.29</v>
      </c>
    </row>
    <row r="20" spans="1:9" s="9" customFormat="1" ht="32.25" customHeight="1" x14ac:dyDescent="0.25">
      <c r="A20" s="43" t="s">
        <v>45</v>
      </c>
      <c r="B20" s="91" t="s">
        <v>166</v>
      </c>
      <c r="C20" s="103" t="s">
        <v>269</v>
      </c>
      <c r="D20" s="48" t="s">
        <v>8</v>
      </c>
      <c r="E20" s="84">
        <v>187</v>
      </c>
      <c r="F20" s="149">
        <v>0.24</v>
      </c>
      <c r="G20" s="28">
        <f t="shared" si="0"/>
        <v>44.88</v>
      </c>
    </row>
    <row r="21" spans="1:9" s="9" customFormat="1" ht="45" x14ac:dyDescent="0.25">
      <c r="A21" s="43" t="s">
        <v>45</v>
      </c>
      <c r="B21" s="91" t="s">
        <v>167</v>
      </c>
      <c r="C21" s="103" t="s">
        <v>1487</v>
      </c>
      <c r="D21" s="48" t="s">
        <v>9</v>
      </c>
      <c r="E21" s="84">
        <v>195</v>
      </c>
      <c r="F21" s="149">
        <v>4.4000000000000004</v>
      </c>
      <c r="G21" s="28">
        <f t="shared" si="0"/>
        <v>858</v>
      </c>
    </row>
    <row r="22" spans="1:9" s="9" customFormat="1" ht="33" customHeight="1" x14ac:dyDescent="0.25">
      <c r="A22" s="43" t="s">
        <v>45</v>
      </c>
      <c r="B22" s="91" t="s">
        <v>168</v>
      </c>
      <c r="C22" s="103" t="s">
        <v>340</v>
      </c>
      <c r="D22" s="48" t="s">
        <v>8</v>
      </c>
      <c r="E22" s="84">
        <v>1765</v>
      </c>
      <c r="F22" s="149">
        <v>1.49</v>
      </c>
      <c r="G22" s="28">
        <f t="shared" si="0"/>
        <v>2629.85</v>
      </c>
    </row>
    <row r="23" spans="1:9" s="9" customFormat="1" ht="33" customHeight="1" x14ac:dyDescent="0.25">
      <c r="A23" s="43" t="s">
        <v>45</v>
      </c>
      <c r="B23" s="91" t="s">
        <v>169</v>
      </c>
      <c r="C23" s="103" t="s">
        <v>709</v>
      </c>
      <c r="D23" s="48" t="s">
        <v>8</v>
      </c>
      <c r="E23" s="84">
        <v>187</v>
      </c>
      <c r="F23" s="149">
        <v>1.44</v>
      </c>
      <c r="G23" s="28">
        <f t="shared" si="0"/>
        <v>269.27999999999997</v>
      </c>
    </row>
    <row r="24" spans="1:9" s="9" customFormat="1" ht="15.75" thickBot="1" x14ac:dyDescent="0.3">
      <c r="A24" s="43" t="s">
        <v>45</v>
      </c>
      <c r="B24" s="91" t="s">
        <v>170</v>
      </c>
      <c r="C24" s="103" t="s">
        <v>271</v>
      </c>
      <c r="D24" s="48" t="s">
        <v>8</v>
      </c>
      <c r="E24" s="84">
        <v>50</v>
      </c>
      <c r="F24" s="149">
        <v>7.91</v>
      </c>
      <c r="G24" s="28">
        <f t="shared" si="0"/>
        <v>395.5</v>
      </c>
    </row>
    <row r="25" spans="1:9" s="9" customFormat="1" ht="33" customHeight="1" thickBot="1" x14ac:dyDescent="0.3">
      <c r="A25" s="56" t="s">
        <v>45</v>
      </c>
      <c r="B25" s="219" t="s">
        <v>171</v>
      </c>
      <c r="C25" s="104" t="s">
        <v>272</v>
      </c>
      <c r="D25" s="51" t="s">
        <v>8</v>
      </c>
      <c r="E25" s="85">
        <v>56</v>
      </c>
      <c r="F25" s="150">
        <v>7.81</v>
      </c>
      <c r="G25" s="53">
        <f t="shared" si="0"/>
        <v>437.36</v>
      </c>
      <c r="H25" s="36" t="s">
        <v>40</v>
      </c>
      <c r="I25" s="70">
        <f>ROUND(SUM(G6:G25),2)</f>
        <v>34005.410000000003</v>
      </c>
    </row>
    <row r="26" spans="1:9" s="9" customFormat="1" ht="30" x14ac:dyDescent="0.25">
      <c r="A26" s="67" t="s">
        <v>1503</v>
      </c>
      <c r="B26" s="64" t="s">
        <v>34</v>
      </c>
      <c r="C26" s="213" t="s">
        <v>1751</v>
      </c>
      <c r="D26" s="64" t="s">
        <v>10</v>
      </c>
      <c r="E26" s="65">
        <v>14</v>
      </c>
      <c r="F26" s="76">
        <v>198.41</v>
      </c>
      <c r="G26" s="59">
        <f t="shared" si="0"/>
        <v>2777.74</v>
      </c>
      <c r="H26" s="153"/>
      <c r="I26" s="138"/>
    </row>
    <row r="27" spans="1:9" s="9" customFormat="1" ht="45" x14ac:dyDescent="0.25">
      <c r="A27" s="43" t="s">
        <v>1503</v>
      </c>
      <c r="B27" s="22" t="s">
        <v>35</v>
      </c>
      <c r="C27" s="2" t="s">
        <v>353</v>
      </c>
      <c r="D27" s="22" t="s">
        <v>9</v>
      </c>
      <c r="E27" s="65">
        <v>55.1</v>
      </c>
      <c r="F27" s="76">
        <v>2.35</v>
      </c>
      <c r="G27" s="28">
        <f t="shared" si="0"/>
        <v>129.49</v>
      </c>
      <c r="H27" s="153"/>
      <c r="I27" s="138"/>
    </row>
    <row r="28" spans="1:9" s="9" customFormat="1" ht="33" customHeight="1" x14ac:dyDescent="0.25">
      <c r="A28" s="43" t="s">
        <v>1503</v>
      </c>
      <c r="B28" s="22" t="s">
        <v>36</v>
      </c>
      <c r="C28" s="2" t="s">
        <v>289</v>
      </c>
      <c r="D28" s="22" t="s">
        <v>8</v>
      </c>
      <c r="E28" s="65">
        <v>20.7</v>
      </c>
      <c r="F28" s="76">
        <v>0.54</v>
      </c>
      <c r="G28" s="28">
        <f t="shared" si="0"/>
        <v>11.18</v>
      </c>
      <c r="H28" s="153"/>
      <c r="I28" s="138"/>
    </row>
    <row r="29" spans="1:9" s="9" customFormat="1" ht="33" customHeight="1" x14ac:dyDescent="0.25">
      <c r="A29" s="43" t="s">
        <v>1503</v>
      </c>
      <c r="B29" s="22" t="s">
        <v>37</v>
      </c>
      <c r="C29" s="2" t="s">
        <v>290</v>
      </c>
      <c r="D29" s="22" t="s">
        <v>9</v>
      </c>
      <c r="E29" s="65">
        <v>12.8</v>
      </c>
      <c r="F29" s="76">
        <v>34.880000000000003</v>
      </c>
      <c r="G29" s="28">
        <f t="shared" si="0"/>
        <v>446.46</v>
      </c>
      <c r="H29" s="153"/>
      <c r="I29" s="138"/>
    </row>
    <row r="30" spans="1:9" s="9" customFormat="1" ht="33" customHeight="1" x14ac:dyDescent="0.25">
      <c r="A30" s="43" t="s">
        <v>1503</v>
      </c>
      <c r="B30" s="22" t="s">
        <v>82</v>
      </c>
      <c r="C30" s="2" t="s">
        <v>291</v>
      </c>
      <c r="D30" s="22" t="s">
        <v>8</v>
      </c>
      <c r="E30" s="65">
        <v>138.30000000000001</v>
      </c>
      <c r="F30" s="76">
        <v>1.26</v>
      </c>
      <c r="G30" s="28">
        <f t="shared" si="0"/>
        <v>174.26</v>
      </c>
      <c r="H30" s="153"/>
      <c r="I30" s="138"/>
    </row>
    <row r="31" spans="1:9" s="9" customFormat="1" ht="33" customHeight="1" x14ac:dyDescent="0.25">
      <c r="A31" s="43" t="s">
        <v>1503</v>
      </c>
      <c r="B31" s="22" t="s">
        <v>105</v>
      </c>
      <c r="C31" s="2" t="s">
        <v>277</v>
      </c>
      <c r="D31" s="22" t="s">
        <v>8</v>
      </c>
      <c r="E31" s="65">
        <v>14</v>
      </c>
      <c r="F31" s="76">
        <v>8.6199999999999992</v>
      </c>
      <c r="G31" s="28">
        <f t="shared" si="0"/>
        <v>120.68</v>
      </c>
      <c r="H31" s="153"/>
      <c r="I31" s="138"/>
    </row>
    <row r="32" spans="1:9" s="9" customFormat="1" ht="33" customHeight="1" x14ac:dyDescent="0.25">
      <c r="A32" s="43" t="s">
        <v>1503</v>
      </c>
      <c r="B32" s="22" t="s">
        <v>106</v>
      </c>
      <c r="C32" s="2" t="s">
        <v>1701</v>
      </c>
      <c r="D32" s="22" t="s">
        <v>8</v>
      </c>
      <c r="E32" s="65">
        <v>32.700000000000003</v>
      </c>
      <c r="F32" s="76">
        <v>87.46</v>
      </c>
      <c r="G32" s="28">
        <f t="shared" si="0"/>
        <v>2859.94</v>
      </c>
      <c r="H32" s="153"/>
      <c r="I32" s="138"/>
    </row>
    <row r="33" spans="1:9" s="9" customFormat="1" ht="33" customHeight="1" x14ac:dyDescent="0.25">
      <c r="A33" s="43" t="s">
        <v>1503</v>
      </c>
      <c r="B33" s="22" t="s">
        <v>107</v>
      </c>
      <c r="C33" s="2" t="s">
        <v>293</v>
      </c>
      <c r="D33" s="22" t="s">
        <v>9</v>
      </c>
      <c r="E33" s="65">
        <v>0.6</v>
      </c>
      <c r="F33" s="76">
        <v>113.64</v>
      </c>
      <c r="G33" s="28">
        <f t="shared" si="0"/>
        <v>68.180000000000007</v>
      </c>
      <c r="H33" s="153"/>
      <c r="I33" s="138"/>
    </row>
    <row r="34" spans="1:9" s="9" customFormat="1" ht="33" customHeight="1" x14ac:dyDescent="0.25">
      <c r="A34" s="43" t="s">
        <v>1503</v>
      </c>
      <c r="B34" s="22" t="s">
        <v>108</v>
      </c>
      <c r="C34" s="2" t="s">
        <v>294</v>
      </c>
      <c r="D34" s="22" t="s">
        <v>18</v>
      </c>
      <c r="E34" s="65">
        <v>2</v>
      </c>
      <c r="F34" s="76">
        <v>380.21</v>
      </c>
      <c r="G34" s="28">
        <f t="shared" si="0"/>
        <v>760.42</v>
      </c>
      <c r="H34" s="153"/>
      <c r="I34" s="138"/>
    </row>
    <row r="35" spans="1:9" s="9" customFormat="1" ht="33" customHeight="1" x14ac:dyDescent="0.25">
      <c r="A35" s="43" t="s">
        <v>1503</v>
      </c>
      <c r="B35" s="22" t="s">
        <v>109</v>
      </c>
      <c r="C35" s="2" t="s">
        <v>295</v>
      </c>
      <c r="D35" s="22" t="s">
        <v>8</v>
      </c>
      <c r="E35" s="65">
        <v>2.8</v>
      </c>
      <c r="F35" s="76">
        <v>1.26</v>
      </c>
      <c r="G35" s="28">
        <f t="shared" si="0"/>
        <v>3.53</v>
      </c>
      <c r="H35" s="153"/>
      <c r="I35" s="138"/>
    </row>
    <row r="36" spans="1:9" s="9" customFormat="1" ht="33" customHeight="1" thickBot="1" x14ac:dyDescent="0.3">
      <c r="A36" s="43" t="s">
        <v>1503</v>
      </c>
      <c r="B36" s="22" t="s">
        <v>110</v>
      </c>
      <c r="C36" s="2" t="s">
        <v>296</v>
      </c>
      <c r="D36" s="22" t="s">
        <v>9</v>
      </c>
      <c r="E36" s="65">
        <v>26.2</v>
      </c>
      <c r="F36" s="76">
        <v>25.42</v>
      </c>
      <c r="G36" s="28">
        <f t="shared" si="0"/>
        <v>666</v>
      </c>
      <c r="H36" s="153"/>
      <c r="I36" s="138"/>
    </row>
    <row r="37" spans="1:9" s="9" customFormat="1" ht="45.75" thickBot="1" x14ac:dyDescent="0.3">
      <c r="A37" s="56" t="s">
        <v>1503</v>
      </c>
      <c r="B37" s="51" t="s">
        <v>111</v>
      </c>
      <c r="C37" s="50" t="s">
        <v>352</v>
      </c>
      <c r="D37" s="51" t="s">
        <v>9</v>
      </c>
      <c r="E37" s="52">
        <v>16.100000000000001</v>
      </c>
      <c r="F37" s="139">
        <v>16.87</v>
      </c>
      <c r="G37" s="53">
        <f t="shared" si="0"/>
        <v>271.61</v>
      </c>
      <c r="H37" s="36" t="s">
        <v>41</v>
      </c>
      <c r="I37" s="70">
        <f>ROUND(SUM(G26:G37),2)</f>
        <v>8289.49</v>
      </c>
    </row>
    <row r="38" spans="1:9" s="9" customFormat="1" ht="33" customHeight="1" x14ac:dyDescent="0.25">
      <c r="A38" s="101" t="s">
        <v>388</v>
      </c>
      <c r="B38" s="123" t="s">
        <v>71</v>
      </c>
      <c r="C38" s="63" t="s">
        <v>1550</v>
      </c>
      <c r="D38" s="64" t="s">
        <v>8</v>
      </c>
      <c r="E38" s="83">
        <v>1897</v>
      </c>
      <c r="F38" s="76">
        <v>0</v>
      </c>
      <c r="G38" s="59">
        <f t="shared" si="0"/>
        <v>0</v>
      </c>
      <c r="H38" s="434" t="s">
        <v>318</v>
      </c>
    </row>
    <row r="39" spans="1:9" s="9" customFormat="1" ht="33" customHeight="1" x14ac:dyDescent="0.25">
      <c r="A39" s="67" t="s">
        <v>388</v>
      </c>
      <c r="B39" s="41" t="s">
        <v>72</v>
      </c>
      <c r="C39" s="2" t="s">
        <v>1551</v>
      </c>
      <c r="D39" s="22" t="s">
        <v>9</v>
      </c>
      <c r="E39" s="84">
        <v>647</v>
      </c>
      <c r="F39" s="77">
        <v>0</v>
      </c>
      <c r="G39" s="28">
        <f t="shared" si="0"/>
        <v>0</v>
      </c>
      <c r="H39" s="435"/>
    </row>
    <row r="40" spans="1:9" s="9" customFormat="1" ht="33" customHeight="1" x14ac:dyDescent="0.25">
      <c r="A40" s="67" t="s">
        <v>388</v>
      </c>
      <c r="B40" s="41" t="s">
        <v>73</v>
      </c>
      <c r="C40" s="2" t="s">
        <v>1552</v>
      </c>
      <c r="D40" s="22" t="s">
        <v>8</v>
      </c>
      <c r="E40" s="84">
        <v>928</v>
      </c>
      <c r="F40" s="77">
        <v>0</v>
      </c>
      <c r="G40" s="28">
        <f t="shared" si="0"/>
        <v>0</v>
      </c>
      <c r="H40" s="435"/>
    </row>
    <row r="41" spans="1:9" s="9" customFormat="1" ht="33" customHeight="1" x14ac:dyDescent="0.25">
      <c r="A41" s="67" t="s">
        <v>388</v>
      </c>
      <c r="B41" s="108" t="s">
        <v>74</v>
      </c>
      <c r="C41" s="2" t="s">
        <v>1506</v>
      </c>
      <c r="D41" s="22" t="s">
        <v>9</v>
      </c>
      <c r="E41" s="84">
        <v>124</v>
      </c>
      <c r="F41" s="77">
        <v>0</v>
      </c>
      <c r="G41" s="28">
        <f t="shared" si="0"/>
        <v>0</v>
      </c>
      <c r="H41" s="435"/>
    </row>
    <row r="42" spans="1:9" s="9" customFormat="1" ht="33" customHeight="1" x14ac:dyDescent="0.25">
      <c r="A42" s="67" t="s">
        <v>388</v>
      </c>
      <c r="B42" s="108" t="s">
        <v>75</v>
      </c>
      <c r="C42" s="2" t="s">
        <v>506</v>
      </c>
      <c r="D42" s="22" t="s">
        <v>8</v>
      </c>
      <c r="E42" s="84">
        <v>918</v>
      </c>
      <c r="F42" s="77">
        <v>0</v>
      </c>
      <c r="G42" s="28">
        <f t="shared" si="0"/>
        <v>0</v>
      </c>
      <c r="H42" s="435"/>
    </row>
    <row r="43" spans="1:9" s="9" customFormat="1" ht="33" customHeight="1" x14ac:dyDescent="0.25">
      <c r="A43" s="67" t="s">
        <v>388</v>
      </c>
      <c r="B43" s="108" t="s">
        <v>76</v>
      </c>
      <c r="C43" s="2" t="s">
        <v>1671</v>
      </c>
      <c r="D43" s="22" t="s">
        <v>10</v>
      </c>
      <c r="E43" s="84">
        <v>7</v>
      </c>
      <c r="F43" s="77">
        <v>0</v>
      </c>
      <c r="G43" s="28">
        <f t="shared" si="0"/>
        <v>0</v>
      </c>
      <c r="H43" s="435"/>
    </row>
    <row r="44" spans="1:9" s="9" customFormat="1" ht="33" customHeight="1" x14ac:dyDescent="0.25">
      <c r="A44" s="67" t="s">
        <v>388</v>
      </c>
      <c r="B44" s="108" t="s">
        <v>77</v>
      </c>
      <c r="C44" s="2" t="s">
        <v>304</v>
      </c>
      <c r="D44" s="22" t="s">
        <v>8</v>
      </c>
      <c r="E44" s="84">
        <v>908</v>
      </c>
      <c r="F44" s="77">
        <v>0</v>
      </c>
      <c r="G44" s="28">
        <f t="shared" si="0"/>
        <v>0</v>
      </c>
      <c r="H44" s="435"/>
    </row>
    <row r="45" spans="1:9" s="9" customFormat="1" ht="33" customHeight="1" x14ac:dyDescent="0.25">
      <c r="A45" s="67" t="s">
        <v>388</v>
      </c>
      <c r="B45" s="108" t="s">
        <v>122</v>
      </c>
      <c r="C45" s="2" t="s">
        <v>305</v>
      </c>
      <c r="D45" s="22" t="s">
        <v>10</v>
      </c>
      <c r="E45" s="84">
        <v>259</v>
      </c>
      <c r="F45" s="77">
        <v>0</v>
      </c>
      <c r="G45" s="28">
        <f t="shared" si="0"/>
        <v>0</v>
      </c>
      <c r="H45" s="435"/>
    </row>
    <row r="46" spans="1:9" s="9" customFormat="1" ht="33" customHeight="1" x14ac:dyDescent="0.25">
      <c r="A46" s="67" t="s">
        <v>388</v>
      </c>
      <c r="B46" s="108" t="s">
        <v>123</v>
      </c>
      <c r="C46" s="2" t="s">
        <v>1554</v>
      </c>
      <c r="D46" s="22" t="s">
        <v>8</v>
      </c>
      <c r="E46" s="84">
        <v>504</v>
      </c>
      <c r="F46" s="77">
        <v>0</v>
      </c>
      <c r="G46" s="28">
        <f t="shared" si="0"/>
        <v>0</v>
      </c>
      <c r="H46" s="435"/>
    </row>
    <row r="47" spans="1:9" s="9" customFormat="1" ht="33" customHeight="1" thickBot="1" x14ac:dyDescent="0.3">
      <c r="A47" s="56" t="s">
        <v>388</v>
      </c>
      <c r="B47" s="74" t="s">
        <v>124</v>
      </c>
      <c r="C47" s="50" t="s">
        <v>1697</v>
      </c>
      <c r="D47" s="51" t="s">
        <v>8</v>
      </c>
      <c r="E47" s="85">
        <v>17.5</v>
      </c>
      <c r="F47" s="139">
        <v>0</v>
      </c>
      <c r="G47" s="53">
        <f t="shared" si="0"/>
        <v>0</v>
      </c>
      <c r="H47" s="435"/>
    </row>
    <row r="48" spans="1:9" s="9" customFormat="1" ht="33" customHeight="1" x14ac:dyDescent="0.25">
      <c r="A48" s="101" t="s">
        <v>1504</v>
      </c>
      <c r="B48" s="123" t="s">
        <v>71</v>
      </c>
      <c r="C48" s="63" t="s">
        <v>1550</v>
      </c>
      <c r="D48" s="64" t="s">
        <v>8</v>
      </c>
      <c r="E48" s="83">
        <v>1897</v>
      </c>
      <c r="F48" s="135">
        <v>4.3899999999999997</v>
      </c>
      <c r="G48" s="59">
        <f t="shared" si="0"/>
        <v>8327.83</v>
      </c>
      <c r="H48" s="435"/>
    </row>
    <row r="49" spans="1:9" s="9" customFormat="1" ht="33" customHeight="1" x14ac:dyDescent="0.25">
      <c r="A49" s="67" t="s">
        <v>1504</v>
      </c>
      <c r="B49" s="41" t="s">
        <v>72</v>
      </c>
      <c r="C49" s="2" t="s">
        <v>1734</v>
      </c>
      <c r="D49" s="22" t="s">
        <v>9</v>
      </c>
      <c r="E49" s="84">
        <v>744</v>
      </c>
      <c r="F49" s="133">
        <v>24.8</v>
      </c>
      <c r="G49" s="28">
        <f t="shared" si="0"/>
        <v>18451.2</v>
      </c>
      <c r="H49" s="435"/>
    </row>
    <row r="50" spans="1:9" s="9" customFormat="1" ht="33" customHeight="1" x14ac:dyDescent="0.25">
      <c r="A50" s="67" t="s">
        <v>1504</v>
      </c>
      <c r="B50" s="41" t="s">
        <v>73</v>
      </c>
      <c r="C50" s="2" t="s">
        <v>1556</v>
      </c>
      <c r="D50" s="22" t="s">
        <v>8</v>
      </c>
      <c r="E50" s="84">
        <v>928</v>
      </c>
      <c r="F50" s="133">
        <v>15.26</v>
      </c>
      <c r="G50" s="28">
        <f t="shared" si="0"/>
        <v>14161.28</v>
      </c>
      <c r="H50" s="435"/>
    </row>
    <row r="51" spans="1:9" s="9" customFormat="1" ht="33" customHeight="1" x14ac:dyDescent="0.25">
      <c r="A51" s="67" t="s">
        <v>1504</v>
      </c>
      <c r="B51" s="108" t="s">
        <v>74</v>
      </c>
      <c r="C51" s="2" t="s">
        <v>1506</v>
      </c>
      <c r="D51" s="22" t="s">
        <v>9</v>
      </c>
      <c r="E51" s="84">
        <v>99</v>
      </c>
      <c r="F51" s="133">
        <v>74.47</v>
      </c>
      <c r="G51" s="28">
        <f t="shared" si="0"/>
        <v>7372.53</v>
      </c>
      <c r="H51" s="435"/>
    </row>
    <row r="52" spans="1:9" s="9" customFormat="1" ht="33" customHeight="1" x14ac:dyDescent="0.25">
      <c r="A52" s="67" t="s">
        <v>1504</v>
      </c>
      <c r="B52" s="108" t="s">
        <v>75</v>
      </c>
      <c r="C52" s="2" t="s">
        <v>506</v>
      </c>
      <c r="D52" s="22" t="s">
        <v>8</v>
      </c>
      <c r="E52" s="84">
        <v>918</v>
      </c>
      <c r="F52" s="133">
        <v>15.86</v>
      </c>
      <c r="G52" s="28">
        <f t="shared" si="0"/>
        <v>14559.48</v>
      </c>
      <c r="H52" s="435"/>
    </row>
    <row r="53" spans="1:9" s="9" customFormat="1" ht="33" customHeight="1" x14ac:dyDescent="0.25">
      <c r="A53" s="67" t="s">
        <v>1504</v>
      </c>
      <c r="B53" s="108" t="s">
        <v>76</v>
      </c>
      <c r="C53" s="2" t="s">
        <v>1511</v>
      </c>
      <c r="D53" s="22" t="s">
        <v>10</v>
      </c>
      <c r="E53" s="84">
        <v>7</v>
      </c>
      <c r="F53" s="133">
        <v>0.95</v>
      </c>
      <c r="G53" s="28">
        <f t="shared" si="0"/>
        <v>6.65</v>
      </c>
      <c r="H53" s="435"/>
    </row>
    <row r="54" spans="1:9" s="9" customFormat="1" ht="33" customHeight="1" x14ac:dyDescent="0.25">
      <c r="A54" s="67" t="s">
        <v>1504</v>
      </c>
      <c r="B54" s="108" t="s">
        <v>77</v>
      </c>
      <c r="C54" s="2" t="s">
        <v>304</v>
      </c>
      <c r="D54" s="22" t="s">
        <v>8</v>
      </c>
      <c r="E54" s="84">
        <v>908</v>
      </c>
      <c r="F54" s="133">
        <v>0.22</v>
      </c>
      <c r="G54" s="28">
        <f t="shared" si="0"/>
        <v>199.76</v>
      </c>
      <c r="H54" s="435"/>
    </row>
    <row r="55" spans="1:9" s="9" customFormat="1" ht="33" customHeight="1" x14ac:dyDescent="0.25">
      <c r="A55" s="67" t="s">
        <v>1504</v>
      </c>
      <c r="B55" s="108" t="s">
        <v>122</v>
      </c>
      <c r="C55" s="2" t="s">
        <v>305</v>
      </c>
      <c r="D55" s="22" t="s">
        <v>10</v>
      </c>
      <c r="E55" s="84">
        <v>259</v>
      </c>
      <c r="F55" s="133">
        <v>1.25</v>
      </c>
      <c r="G55" s="28">
        <f t="shared" si="0"/>
        <v>323.75</v>
      </c>
      <c r="H55" s="435"/>
    </row>
    <row r="56" spans="1:9" s="9" customFormat="1" ht="33" customHeight="1" thickBot="1" x14ac:dyDescent="0.3">
      <c r="A56" s="67" t="s">
        <v>1504</v>
      </c>
      <c r="B56" s="108" t="s">
        <v>123</v>
      </c>
      <c r="C56" s="2" t="s">
        <v>1554</v>
      </c>
      <c r="D56" s="22" t="s">
        <v>8</v>
      </c>
      <c r="E56" s="84">
        <v>504</v>
      </c>
      <c r="F56" s="133">
        <v>4.3499999999999996</v>
      </c>
      <c r="G56" s="28">
        <f t="shared" si="0"/>
        <v>2192.4</v>
      </c>
      <c r="H56" s="435"/>
    </row>
    <row r="57" spans="1:9" s="9" customFormat="1" ht="30.75" thickBot="1" x14ac:dyDescent="0.3">
      <c r="A57" s="56" t="s">
        <v>1504</v>
      </c>
      <c r="B57" s="74" t="s">
        <v>124</v>
      </c>
      <c r="C57" s="50" t="s">
        <v>1697</v>
      </c>
      <c r="D57" s="51" t="s">
        <v>8</v>
      </c>
      <c r="E57" s="85">
        <v>17.5</v>
      </c>
      <c r="F57" s="87">
        <v>3.7</v>
      </c>
      <c r="G57" s="99">
        <f>ROUND((E57*F57),2)</f>
        <v>64.75</v>
      </c>
      <c r="H57" s="36" t="s">
        <v>78</v>
      </c>
      <c r="I57" s="72">
        <f>ROUND(SUM(G38:G57),2)</f>
        <v>65659.63</v>
      </c>
    </row>
    <row r="58" spans="1:9" ht="45" x14ac:dyDescent="0.25">
      <c r="A58" s="42" t="s">
        <v>1557</v>
      </c>
      <c r="B58" s="202" t="s">
        <v>28</v>
      </c>
      <c r="C58" s="24" t="s">
        <v>1576</v>
      </c>
      <c r="D58" s="25" t="s">
        <v>9</v>
      </c>
      <c r="E58" s="182">
        <v>26</v>
      </c>
      <c r="F58" s="136">
        <v>5.51</v>
      </c>
      <c r="G58" s="27">
        <f t="shared" si="0"/>
        <v>143.26</v>
      </c>
      <c r="H58" s="9"/>
      <c r="I58" s="9"/>
    </row>
    <row r="59" spans="1:9" x14ac:dyDescent="0.25">
      <c r="A59" s="67" t="s">
        <v>1557</v>
      </c>
      <c r="B59" s="22" t="s">
        <v>29</v>
      </c>
      <c r="C59" s="2" t="s">
        <v>346</v>
      </c>
      <c r="D59" s="64" t="s">
        <v>8</v>
      </c>
      <c r="E59" s="84">
        <v>124</v>
      </c>
      <c r="F59" s="77">
        <v>0.2</v>
      </c>
      <c r="G59" s="28">
        <f t="shared" si="0"/>
        <v>24.8</v>
      </c>
      <c r="H59" s="9"/>
      <c r="I59" s="9"/>
    </row>
    <row r="60" spans="1:9" ht="75" x14ac:dyDescent="0.25">
      <c r="A60" s="67" t="s">
        <v>1557</v>
      </c>
      <c r="B60" s="22" t="s">
        <v>30</v>
      </c>
      <c r="C60" s="2" t="s">
        <v>1776</v>
      </c>
      <c r="D60" s="64" t="s">
        <v>7</v>
      </c>
      <c r="E60" s="84">
        <v>1</v>
      </c>
      <c r="F60" s="77">
        <v>3626.43</v>
      </c>
      <c r="G60" s="28">
        <f t="shared" si="0"/>
        <v>3626.43</v>
      </c>
      <c r="H60" s="9"/>
      <c r="I60" s="9"/>
    </row>
    <row r="61" spans="1:9" x14ac:dyDescent="0.25">
      <c r="A61" s="67" t="s">
        <v>1557</v>
      </c>
      <c r="B61" s="22" t="s">
        <v>31</v>
      </c>
      <c r="C61" s="2" t="s">
        <v>1523</v>
      </c>
      <c r="D61" s="64" t="s">
        <v>18</v>
      </c>
      <c r="E61" s="83">
        <v>4</v>
      </c>
      <c r="F61" s="77">
        <v>76.33</v>
      </c>
      <c r="G61" s="28">
        <f t="shared" ref="G61:G66" si="1">ROUND((E61*F61),2)</f>
        <v>305.32</v>
      </c>
      <c r="H61" s="9"/>
      <c r="I61" s="9"/>
    </row>
    <row r="62" spans="1:9" x14ac:dyDescent="0.25">
      <c r="A62" s="67" t="s">
        <v>1557</v>
      </c>
      <c r="B62" s="22" t="s">
        <v>32</v>
      </c>
      <c r="C62" s="2" t="s">
        <v>1344</v>
      </c>
      <c r="D62" s="64" t="s">
        <v>10</v>
      </c>
      <c r="E62" s="83">
        <v>20</v>
      </c>
      <c r="F62" s="77">
        <v>0.42</v>
      </c>
      <c r="G62" s="28">
        <f t="shared" si="1"/>
        <v>8.4</v>
      </c>
      <c r="H62" s="9"/>
      <c r="I62" s="9"/>
    </row>
    <row r="63" spans="1:9" ht="30" x14ac:dyDescent="0.25">
      <c r="A63" s="67" t="s">
        <v>1557</v>
      </c>
      <c r="B63" s="22" t="s">
        <v>33</v>
      </c>
      <c r="C63" s="2" t="s">
        <v>1345</v>
      </c>
      <c r="D63" s="64" t="s">
        <v>8</v>
      </c>
      <c r="E63" s="83">
        <v>53</v>
      </c>
      <c r="F63" s="77">
        <v>15.62</v>
      </c>
      <c r="G63" s="28">
        <f t="shared" si="1"/>
        <v>827.86</v>
      </c>
      <c r="H63" s="9"/>
      <c r="I63" s="9"/>
    </row>
    <row r="64" spans="1:9" ht="30" x14ac:dyDescent="0.25">
      <c r="A64" s="67" t="s">
        <v>1557</v>
      </c>
      <c r="B64" s="22" t="s">
        <v>47</v>
      </c>
      <c r="C64" s="2" t="s">
        <v>1560</v>
      </c>
      <c r="D64" s="64" t="s">
        <v>8</v>
      </c>
      <c r="E64" s="83">
        <v>4</v>
      </c>
      <c r="F64" s="77">
        <v>19.12</v>
      </c>
      <c r="G64" s="28">
        <f t="shared" si="1"/>
        <v>76.48</v>
      </c>
      <c r="H64" s="9"/>
      <c r="I64" s="9"/>
    </row>
    <row r="65" spans="1:9" ht="30" x14ac:dyDescent="0.25">
      <c r="A65" s="67" t="s">
        <v>1557</v>
      </c>
      <c r="B65" s="22" t="s">
        <v>48</v>
      </c>
      <c r="C65" s="2" t="s">
        <v>344</v>
      </c>
      <c r="D65" s="64" t="s">
        <v>8</v>
      </c>
      <c r="E65" s="83">
        <v>27</v>
      </c>
      <c r="F65" s="77">
        <v>0.87</v>
      </c>
      <c r="G65" s="28">
        <f t="shared" si="1"/>
        <v>23.49</v>
      </c>
      <c r="H65" s="9"/>
      <c r="I65" s="9"/>
    </row>
    <row r="66" spans="1:9" ht="15.75" thickBot="1" x14ac:dyDescent="0.3">
      <c r="A66" s="67" t="s">
        <v>1557</v>
      </c>
      <c r="B66" s="22" t="s">
        <v>58</v>
      </c>
      <c r="C66" s="2" t="s">
        <v>345</v>
      </c>
      <c r="D66" s="64" t="s">
        <v>8</v>
      </c>
      <c r="E66" s="83">
        <v>18</v>
      </c>
      <c r="F66" s="77">
        <v>3.7</v>
      </c>
      <c r="G66" s="28">
        <f t="shared" si="1"/>
        <v>66.599999999999994</v>
      </c>
      <c r="H66" s="9"/>
      <c r="I66" s="9"/>
    </row>
    <row r="67" spans="1:9" ht="30.75" thickBot="1" x14ac:dyDescent="0.3">
      <c r="A67" s="56" t="s">
        <v>1557</v>
      </c>
      <c r="B67" s="51" t="s">
        <v>64</v>
      </c>
      <c r="C67" s="50" t="s">
        <v>1527</v>
      </c>
      <c r="D67" s="51" t="s">
        <v>8</v>
      </c>
      <c r="E67" s="85">
        <v>7.2</v>
      </c>
      <c r="F67" s="139">
        <v>7.22</v>
      </c>
      <c r="G67" s="53">
        <f>ROUND((E67*F67),2)</f>
        <v>51.98</v>
      </c>
      <c r="H67" s="169" t="s">
        <v>42</v>
      </c>
      <c r="I67" s="72">
        <f>ROUND(SUM(G58:G67),2)</f>
        <v>5154.62</v>
      </c>
    </row>
    <row r="68" spans="1:9" ht="30.75" thickBot="1" x14ac:dyDescent="0.3">
      <c r="A68" s="125" t="s">
        <v>1563</v>
      </c>
      <c r="B68" s="61" t="s">
        <v>11</v>
      </c>
      <c r="C68" s="173" t="s">
        <v>331</v>
      </c>
      <c r="D68" s="61" t="s">
        <v>18</v>
      </c>
      <c r="E68" s="174">
        <v>4</v>
      </c>
      <c r="F68" s="62">
        <v>24.21</v>
      </c>
      <c r="G68" s="35">
        <f t="shared" ref="G68" si="2">ROUND((E68*F68),2)</f>
        <v>96.84</v>
      </c>
      <c r="H68" s="36" t="s">
        <v>59</v>
      </c>
      <c r="I68" s="70">
        <f>ROUND(SUM(G68:G68),2)</f>
        <v>96.84</v>
      </c>
    </row>
    <row r="69" spans="1:9" ht="43.5" thickBot="1" x14ac:dyDescent="0.3">
      <c r="A69" s="146"/>
      <c r="B69" s="147"/>
      <c r="C69" s="146"/>
      <c r="D69" s="4"/>
      <c r="E69" s="4"/>
      <c r="F69" s="54" t="s">
        <v>907</v>
      </c>
      <c r="G69" s="55">
        <f>SUM(G5:G68)</f>
        <v>113410.65999999997</v>
      </c>
      <c r="H69" s="143"/>
      <c r="I69" s="138"/>
    </row>
  </sheetData>
  <sheetProtection algorithmName="SHA-512" hashValue="GPZjKhUql0+X2RypOnvnjdSQRyjF9YNKG57jzylINIulegvf9yVD25X8ryeD13/slOuDuwrEHOxwOWH+zL0WVA==" saltValue="9wXii9lN22PlXTO72hKwRg==" spinCount="100000" sheet="1" objects="1" scenarios="1"/>
  <mergeCells count="3">
    <mergeCell ref="A1:G1"/>
    <mergeCell ref="A3:G3"/>
    <mergeCell ref="H38:H56"/>
  </mergeCells>
  <phoneticPr fontId="10" type="noConversion"/>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52A58-7556-4D7D-8E1A-C0142AD7D704}">
  <dimension ref="A1:I72"/>
  <sheetViews>
    <sheetView topLeftCell="A55" zoomScale="80" zoomScaleNormal="80" workbookViewId="0">
      <selection activeCell="I12" sqref="I12"/>
    </sheetView>
  </sheetViews>
  <sheetFormatPr defaultColWidth="9.140625" defaultRowHeight="15" x14ac:dyDescent="0.25"/>
  <cols>
    <col min="1" max="1" width="39.7109375" style="23" customWidth="1"/>
    <col min="2" max="2" width="10.5703125" style="10" customWidth="1"/>
    <col min="3" max="3" width="71.7109375" style="11" customWidth="1"/>
    <col min="4" max="4" width="9.140625" style="129"/>
    <col min="5" max="5" width="16.28515625" style="129" customWidth="1"/>
    <col min="6" max="6" width="20.7109375" style="14" customWidth="1"/>
    <col min="7" max="7" width="14.7109375" style="129" customWidth="1"/>
    <col min="8" max="8" width="21.5703125" style="129" customWidth="1"/>
    <col min="9" max="9" width="20.7109375" style="129" customWidth="1"/>
    <col min="10" max="16384" width="9.140625" style="10"/>
  </cols>
  <sheetData>
    <row r="1" spans="1:9" ht="39.950000000000003" customHeight="1" x14ac:dyDescent="0.25">
      <c r="A1" s="427" t="s">
        <v>3728</v>
      </c>
      <c r="B1" s="427"/>
      <c r="C1" s="427"/>
      <c r="D1" s="427"/>
      <c r="E1" s="427"/>
      <c r="F1" s="427"/>
      <c r="G1" s="427"/>
    </row>
    <row r="2" spans="1:9" ht="21.75" customHeight="1" thickBot="1" x14ac:dyDescent="0.3">
      <c r="A2" s="1"/>
      <c r="B2" s="1"/>
      <c r="C2" s="1"/>
      <c r="D2" s="127"/>
      <c r="E2" s="233"/>
      <c r="F2" s="1"/>
      <c r="G2" s="127"/>
    </row>
    <row r="3" spans="1:9" x14ac:dyDescent="0.25">
      <c r="A3" s="428" t="s">
        <v>1088</v>
      </c>
      <c r="B3" s="429"/>
      <c r="C3" s="429"/>
      <c r="D3" s="429"/>
      <c r="E3" s="429"/>
      <c r="F3" s="429"/>
      <c r="G3" s="430"/>
    </row>
    <row r="4" spans="1:9" ht="52.15" customHeight="1" thickBot="1" x14ac:dyDescent="0.3">
      <c r="A4" s="29" t="s">
        <v>38</v>
      </c>
      <c r="B4" s="44" t="s">
        <v>0</v>
      </c>
      <c r="C4" s="30" t="s">
        <v>1</v>
      </c>
      <c r="D4" s="248" t="s">
        <v>2</v>
      </c>
      <c r="E4" s="234" t="s">
        <v>3</v>
      </c>
      <c r="F4" s="32" t="s">
        <v>4</v>
      </c>
      <c r="G4" s="69" t="s">
        <v>5</v>
      </c>
      <c r="H4" s="340"/>
      <c r="I4" s="340"/>
    </row>
    <row r="5" spans="1:9" s="129" customFormat="1" ht="33" customHeight="1" thickBot="1" x14ac:dyDescent="0.3">
      <c r="A5" s="56" t="s">
        <v>6</v>
      </c>
      <c r="B5" s="57" t="s">
        <v>12</v>
      </c>
      <c r="C5" s="50" t="s">
        <v>756</v>
      </c>
      <c r="D5" s="51" t="s">
        <v>128</v>
      </c>
      <c r="E5" s="52">
        <v>0.22500000000000001</v>
      </c>
      <c r="F5" s="66">
        <v>790.22</v>
      </c>
      <c r="G5" s="53">
        <f t="shared" ref="G5:G59" si="0">ROUND((E5*F5),2)</f>
        <v>177.8</v>
      </c>
      <c r="H5" s="331" t="s">
        <v>39</v>
      </c>
      <c r="I5" s="332">
        <f>ROUND(SUM(G5:G5),2)</f>
        <v>177.8</v>
      </c>
    </row>
    <row r="6" spans="1:9" s="333" customFormat="1" ht="32.25" customHeight="1" x14ac:dyDescent="0.25">
      <c r="A6" s="42" t="s">
        <v>45</v>
      </c>
      <c r="B6" s="179" t="s">
        <v>19</v>
      </c>
      <c r="C6" s="180" t="s">
        <v>359</v>
      </c>
      <c r="D6" s="181" t="s">
        <v>9</v>
      </c>
      <c r="E6" s="182">
        <v>1426</v>
      </c>
      <c r="F6" s="218">
        <v>0.7</v>
      </c>
      <c r="G6" s="27">
        <f t="shared" si="0"/>
        <v>998.2</v>
      </c>
    </row>
    <row r="7" spans="1:9" s="333" customFormat="1" ht="30" x14ac:dyDescent="0.25">
      <c r="A7" s="43" t="s">
        <v>45</v>
      </c>
      <c r="B7" s="91" t="s">
        <v>20</v>
      </c>
      <c r="C7" s="103" t="s">
        <v>358</v>
      </c>
      <c r="D7" s="48" t="s">
        <v>9</v>
      </c>
      <c r="E7" s="84">
        <v>262</v>
      </c>
      <c r="F7" s="149">
        <v>0.94</v>
      </c>
      <c r="G7" s="28">
        <f t="shared" si="0"/>
        <v>246.28</v>
      </c>
    </row>
    <row r="8" spans="1:9" s="333" customFormat="1" ht="33" customHeight="1" x14ac:dyDescent="0.25">
      <c r="A8" s="43" t="s">
        <v>45</v>
      </c>
      <c r="B8" s="91" t="s">
        <v>21</v>
      </c>
      <c r="C8" s="103" t="s">
        <v>356</v>
      </c>
      <c r="D8" s="48" t="s">
        <v>9</v>
      </c>
      <c r="E8" s="84">
        <v>1164</v>
      </c>
      <c r="F8" s="149">
        <v>2.5</v>
      </c>
      <c r="G8" s="28">
        <f t="shared" si="0"/>
        <v>2910</v>
      </c>
    </row>
    <row r="9" spans="1:9" s="333" customFormat="1" ht="33" customHeight="1" x14ac:dyDescent="0.25">
      <c r="A9" s="43" t="s">
        <v>45</v>
      </c>
      <c r="B9" s="91" t="s">
        <v>22</v>
      </c>
      <c r="C9" s="103" t="s">
        <v>275</v>
      </c>
      <c r="D9" s="48" t="s">
        <v>9</v>
      </c>
      <c r="E9" s="84">
        <v>309</v>
      </c>
      <c r="F9" s="149">
        <v>5.51</v>
      </c>
      <c r="G9" s="28">
        <f t="shared" si="0"/>
        <v>1702.59</v>
      </c>
    </row>
    <row r="10" spans="1:9" s="333" customFormat="1" ht="33" customHeight="1" x14ac:dyDescent="0.25">
      <c r="A10" s="43" t="s">
        <v>45</v>
      </c>
      <c r="B10" s="91" t="s">
        <v>23</v>
      </c>
      <c r="C10" s="103" t="s">
        <v>1374</v>
      </c>
      <c r="D10" s="48" t="s">
        <v>9</v>
      </c>
      <c r="E10" s="84">
        <v>542</v>
      </c>
      <c r="F10" s="149">
        <v>0.94</v>
      </c>
      <c r="G10" s="28">
        <f t="shared" si="0"/>
        <v>509.48</v>
      </c>
    </row>
    <row r="11" spans="1:9" s="333" customFormat="1" ht="45" x14ac:dyDescent="0.25">
      <c r="A11" s="43" t="s">
        <v>45</v>
      </c>
      <c r="B11" s="108" t="s">
        <v>24</v>
      </c>
      <c r="C11" s="103" t="s">
        <v>276</v>
      </c>
      <c r="D11" s="48" t="s">
        <v>9</v>
      </c>
      <c r="E11" s="84">
        <v>542</v>
      </c>
      <c r="F11" s="149">
        <v>4.4000000000000004</v>
      </c>
      <c r="G11" s="28">
        <f t="shared" si="0"/>
        <v>2384.8000000000002</v>
      </c>
    </row>
    <row r="12" spans="1:9" s="333" customFormat="1" ht="32.25" customHeight="1" x14ac:dyDescent="0.25">
      <c r="A12" s="43" t="s">
        <v>45</v>
      </c>
      <c r="B12" s="108" t="s">
        <v>25</v>
      </c>
      <c r="C12" s="103" t="s">
        <v>264</v>
      </c>
      <c r="D12" s="48" t="s">
        <v>9</v>
      </c>
      <c r="E12" s="84">
        <v>14</v>
      </c>
      <c r="F12" s="149">
        <v>13.16</v>
      </c>
      <c r="G12" s="28">
        <f t="shared" si="0"/>
        <v>184.24</v>
      </c>
    </row>
    <row r="13" spans="1:9" s="333" customFormat="1" ht="45" x14ac:dyDescent="0.25">
      <c r="A13" s="43" t="s">
        <v>45</v>
      </c>
      <c r="B13" s="108" t="s">
        <v>26</v>
      </c>
      <c r="C13" s="103" t="s">
        <v>1661</v>
      </c>
      <c r="D13" s="48" t="s">
        <v>9</v>
      </c>
      <c r="E13" s="84">
        <v>328</v>
      </c>
      <c r="F13" s="149">
        <v>4.4000000000000004</v>
      </c>
      <c r="G13" s="28">
        <f t="shared" si="0"/>
        <v>1443.2</v>
      </c>
    </row>
    <row r="14" spans="1:9" s="333" customFormat="1" ht="32.25" customHeight="1" x14ac:dyDescent="0.25">
      <c r="A14" s="43" t="s">
        <v>45</v>
      </c>
      <c r="B14" s="108" t="s">
        <v>27</v>
      </c>
      <c r="C14" s="103" t="s">
        <v>265</v>
      </c>
      <c r="D14" s="48" t="s">
        <v>8</v>
      </c>
      <c r="E14" s="84">
        <v>1998</v>
      </c>
      <c r="F14" s="149">
        <v>0.1</v>
      </c>
      <c r="G14" s="28">
        <f t="shared" si="0"/>
        <v>199.8</v>
      </c>
    </row>
    <row r="15" spans="1:9" s="333" customFormat="1" ht="32.25" customHeight="1" x14ac:dyDescent="0.25">
      <c r="A15" s="43" t="s">
        <v>45</v>
      </c>
      <c r="B15" s="108" t="s">
        <v>68</v>
      </c>
      <c r="C15" s="103" t="s">
        <v>1486</v>
      </c>
      <c r="D15" s="48" t="s">
        <v>9</v>
      </c>
      <c r="E15" s="84">
        <v>600</v>
      </c>
      <c r="F15" s="149">
        <v>1.28</v>
      </c>
      <c r="G15" s="28">
        <f t="shared" si="0"/>
        <v>768</v>
      </c>
    </row>
    <row r="16" spans="1:9" s="333" customFormat="1" ht="32.25" customHeight="1" x14ac:dyDescent="0.25">
      <c r="A16" s="43" t="s">
        <v>45</v>
      </c>
      <c r="B16" s="108" t="s">
        <v>69</v>
      </c>
      <c r="C16" s="103" t="s">
        <v>267</v>
      </c>
      <c r="D16" s="48" t="s">
        <v>8</v>
      </c>
      <c r="E16" s="84">
        <v>1226</v>
      </c>
      <c r="F16" s="149">
        <v>0.2</v>
      </c>
      <c r="G16" s="28">
        <f t="shared" si="0"/>
        <v>245.2</v>
      </c>
    </row>
    <row r="17" spans="1:9" s="333" customFormat="1" ht="32.25" customHeight="1" x14ac:dyDescent="0.25">
      <c r="A17" s="43" t="s">
        <v>45</v>
      </c>
      <c r="B17" s="108" t="s">
        <v>70</v>
      </c>
      <c r="C17" s="103" t="s">
        <v>477</v>
      </c>
      <c r="D17" s="48" t="s">
        <v>8</v>
      </c>
      <c r="E17" s="84">
        <v>551</v>
      </c>
      <c r="F17" s="149">
        <v>0.24</v>
      </c>
      <c r="G17" s="28">
        <f t="shared" si="0"/>
        <v>132.24</v>
      </c>
    </row>
    <row r="18" spans="1:9" s="333" customFormat="1" ht="32.25" customHeight="1" x14ac:dyDescent="0.25">
      <c r="A18" s="43" t="s">
        <v>45</v>
      </c>
      <c r="B18" s="108" t="s">
        <v>127</v>
      </c>
      <c r="C18" s="103" t="s">
        <v>278</v>
      </c>
      <c r="D18" s="48" t="s">
        <v>8</v>
      </c>
      <c r="E18" s="84">
        <v>450</v>
      </c>
      <c r="F18" s="149">
        <v>0.1</v>
      </c>
      <c r="G18" s="28">
        <f t="shared" si="0"/>
        <v>45</v>
      </c>
    </row>
    <row r="19" spans="1:9" s="333" customFormat="1" ht="32.25" customHeight="1" x14ac:dyDescent="0.25">
      <c r="A19" s="43" t="s">
        <v>45</v>
      </c>
      <c r="B19" s="108" t="s">
        <v>165</v>
      </c>
      <c r="C19" s="103" t="s">
        <v>268</v>
      </c>
      <c r="D19" s="48" t="s">
        <v>8</v>
      </c>
      <c r="E19" s="84">
        <v>231</v>
      </c>
      <c r="F19" s="149">
        <v>0.21</v>
      </c>
      <c r="G19" s="28">
        <f t="shared" si="0"/>
        <v>48.51</v>
      </c>
    </row>
    <row r="20" spans="1:9" s="333" customFormat="1" ht="32.25" customHeight="1" x14ac:dyDescent="0.25">
      <c r="A20" s="43" t="s">
        <v>45</v>
      </c>
      <c r="B20" s="108" t="s">
        <v>166</v>
      </c>
      <c r="C20" s="103" t="s">
        <v>269</v>
      </c>
      <c r="D20" s="48" t="s">
        <v>8</v>
      </c>
      <c r="E20" s="84">
        <v>246</v>
      </c>
      <c r="F20" s="149">
        <v>0.24</v>
      </c>
      <c r="G20" s="28">
        <f t="shared" si="0"/>
        <v>59.04</v>
      </c>
    </row>
    <row r="21" spans="1:9" s="333" customFormat="1" ht="45" x14ac:dyDescent="0.25">
      <c r="A21" s="43" t="s">
        <v>45</v>
      </c>
      <c r="B21" s="108" t="s">
        <v>167</v>
      </c>
      <c r="C21" s="103" t="s">
        <v>1487</v>
      </c>
      <c r="D21" s="48" t="s">
        <v>9</v>
      </c>
      <c r="E21" s="84">
        <v>262</v>
      </c>
      <c r="F21" s="149">
        <v>4.4000000000000004</v>
      </c>
      <c r="G21" s="28">
        <f t="shared" si="0"/>
        <v>1152.8</v>
      </c>
    </row>
    <row r="22" spans="1:9" s="333" customFormat="1" ht="33" customHeight="1" x14ac:dyDescent="0.25">
      <c r="A22" s="43" t="s">
        <v>45</v>
      </c>
      <c r="B22" s="108" t="s">
        <v>168</v>
      </c>
      <c r="C22" s="103" t="s">
        <v>340</v>
      </c>
      <c r="D22" s="48" t="s">
        <v>8</v>
      </c>
      <c r="E22" s="84">
        <v>2372</v>
      </c>
      <c r="F22" s="149">
        <v>1.49</v>
      </c>
      <c r="G22" s="28">
        <f t="shared" si="0"/>
        <v>3534.28</v>
      </c>
    </row>
    <row r="23" spans="1:9" s="333" customFormat="1" ht="33" customHeight="1" thickBot="1" x14ac:dyDescent="0.3">
      <c r="A23" s="43" t="s">
        <v>45</v>
      </c>
      <c r="B23" s="108" t="s">
        <v>169</v>
      </c>
      <c r="C23" s="103" t="s">
        <v>709</v>
      </c>
      <c r="D23" s="48" t="s">
        <v>8</v>
      </c>
      <c r="E23" s="84">
        <v>246</v>
      </c>
      <c r="F23" s="149">
        <v>1.44</v>
      </c>
      <c r="G23" s="28">
        <f t="shared" si="0"/>
        <v>354.24</v>
      </c>
    </row>
    <row r="24" spans="1:9" s="333" customFormat="1" ht="29.25" thickBot="1" x14ac:dyDescent="0.3">
      <c r="A24" s="56" t="s">
        <v>45</v>
      </c>
      <c r="B24" s="74" t="s">
        <v>170</v>
      </c>
      <c r="C24" s="104" t="s">
        <v>271</v>
      </c>
      <c r="D24" s="51" t="s">
        <v>8</v>
      </c>
      <c r="E24" s="85">
        <v>86</v>
      </c>
      <c r="F24" s="150">
        <v>8.83</v>
      </c>
      <c r="G24" s="53">
        <f t="shared" si="0"/>
        <v>759.38</v>
      </c>
      <c r="H24" s="331" t="s">
        <v>40</v>
      </c>
      <c r="I24" s="332">
        <f>ROUND(SUM(G6:G24),2)</f>
        <v>17677.28</v>
      </c>
    </row>
    <row r="25" spans="1:9" s="333" customFormat="1" ht="30" x14ac:dyDescent="0.25">
      <c r="A25" s="67" t="s">
        <v>1503</v>
      </c>
      <c r="B25" s="226" t="s">
        <v>34</v>
      </c>
      <c r="C25" s="213" t="s">
        <v>387</v>
      </c>
      <c r="D25" s="64" t="s">
        <v>10</v>
      </c>
      <c r="E25" s="65">
        <v>15.5</v>
      </c>
      <c r="F25" s="58">
        <v>261.45</v>
      </c>
      <c r="G25" s="59">
        <f t="shared" si="0"/>
        <v>4052.48</v>
      </c>
      <c r="H25" s="335"/>
      <c r="I25" s="336"/>
    </row>
    <row r="26" spans="1:9" s="333" customFormat="1" ht="45" x14ac:dyDescent="0.25">
      <c r="A26" s="43" t="s">
        <v>1503</v>
      </c>
      <c r="B26" s="22" t="s">
        <v>35</v>
      </c>
      <c r="C26" s="2" t="s">
        <v>353</v>
      </c>
      <c r="D26" s="22" t="s">
        <v>9</v>
      </c>
      <c r="E26" s="65">
        <v>80.8</v>
      </c>
      <c r="F26" s="58">
        <v>2.35</v>
      </c>
      <c r="G26" s="28">
        <f t="shared" si="0"/>
        <v>189.88</v>
      </c>
      <c r="H26" s="335"/>
      <c r="I26" s="336"/>
    </row>
    <row r="27" spans="1:9" s="333" customFormat="1" ht="33" customHeight="1" x14ac:dyDescent="0.25">
      <c r="A27" s="43" t="s">
        <v>1503</v>
      </c>
      <c r="B27" s="22" t="s">
        <v>36</v>
      </c>
      <c r="C27" s="2" t="s">
        <v>289</v>
      </c>
      <c r="D27" s="22" t="s">
        <v>8</v>
      </c>
      <c r="E27" s="65">
        <v>28.2</v>
      </c>
      <c r="F27" s="58">
        <v>0.54</v>
      </c>
      <c r="G27" s="28">
        <f t="shared" si="0"/>
        <v>15.23</v>
      </c>
      <c r="H27" s="335"/>
      <c r="I27" s="336"/>
    </row>
    <row r="28" spans="1:9" s="333" customFormat="1" ht="33" customHeight="1" x14ac:dyDescent="0.25">
      <c r="A28" s="43" t="s">
        <v>1503</v>
      </c>
      <c r="B28" s="22" t="s">
        <v>37</v>
      </c>
      <c r="C28" s="2" t="s">
        <v>290</v>
      </c>
      <c r="D28" s="22" t="s">
        <v>9</v>
      </c>
      <c r="E28" s="65">
        <v>17.600000000000001</v>
      </c>
      <c r="F28" s="58">
        <v>34.880000000000003</v>
      </c>
      <c r="G28" s="28">
        <f t="shared" si="0"/>
        <v>613.89</v>
      </c>
      <c r="H28" s="335"/>
      <c r="I28" s="336"/>
    </row>
    <row r="29" spans="1:9" s="333" customFormat="1" ht="33" customHeight="1" x14ac:dyDescent="0.25">
      <c r="A29" s="43" t="s">
        <v>1503</v>
      </c>
      <c r="B29" s="22" t="s">
        <v>82</v>
      </c>
      <c r="C29" s="2" t="s">
        <v>291</v>
      </c>
      <c r="D29" s="22" t="s">
        <v>8</v>
      </c>
      <c r="E29" s="65">
        <v>165</v>
      </c>
      <c r="F29" s="58">
        <v>1.26</v>
      </c>
      <c r="G29" s="28">
        <f t="shared" si="0"/>
        <v>207.9</v>
      </c>
      <c r="H29" s="335"/>
      <c r="I29" s="336"/>
    </row>
    <row r="30" spans="1:9" s="333" customFormat="1" ht="33" customHeight="1" x14ac:dyDescent="0.25">
      <c r="A30" s="43" t="s">
        <v>1503</v>
      </c>
      <c r="B30" s="22" t="s">
        <v>105</v>
      </c>
      <c r="C30" s="2" t="s">
        <v>277</v>
      </c>
      <c r="D30" s="22" t="s">
        <v>8</v>
      </c>
      <c r="E30" s="65">
        <v>14.8</v>
      </c>
      <c r="F30" s="58">
        <v>8.6199999999999992</v>
      </c>
      <c r="G30" s="28">
        <f t="shared" si="0"/>
        <v>127.58</v>
      </c>
      <c r="H30" s="335"/>
      <c r="I30" s="336"/>
    </row>
    <row r="31" spans="1:9" s="333" customFormat="1" ht="33" customHeight="1" x14ac:dyDescent="0.25">
      <c r="A31" s="43" t="s">
        <v>1503</v>
      </c>
      <c r="B31" s="22" t="s">
        <v>106</v>
      </c>
      <c r="C31" s="2" t="s">
        <v>1701</v>
      </c>
      <c r="D31" s="22" t="s">
        <v>8</v>
      </c>
      <c r="E31" s="65">
        <v>95</v>
      </c>
      <c r="F31" s="58">
        <v>87.46</v>
      </c>
      <c r="G31" s="28">
        <f t="shared" si="0"/>
        <v>8308.7000000000007</v>
      </c>
      <c r="H31" s="335"/>
      <c r="I31" s="336"/>
    </row>
    <row r="32" spans="1:9" s="333" customFormat="1" ht="33" customHeight="1" x14ac:dyDescent="0.25">
      <c r="A32" s="43" t="s">
        <v>1503</v>
      </c>
      <c r="B32" s="22" t="s">
        <v>107</v>
      </c>
      <c r="C32" s="2" t="s">
        <v>293</v>
      </c>
      <c r="D32" s="22" t="s">
        <v>9</v>
      </c>
      <c r="E32" s="65">
        <v>1.9</v>
      </c>
      <c r="F32" s="58">
        <v>113.64</v>
      </c>
      <c r="G32" s="28">
        <f t="shared" si="0"/>
        <v>215.92</v>
      </c>
      <c r="H32" s="335"/>
      <c r="I32" s="336"/>
    </row>
    <row r="33" spans="1:9" s="333" customFormat="1" ht="33" customHeight="1" x14ac:dyDescent="0.25">
      <c r="A33" s="43" t="s">
        <v>1503</v>
      </c>
      <c r="B33" s="22" t="s">
        <v>108</v>
      </c>
      <c r="C33" s="2" t="s">
        <v>294</v>
      </c>
      <c r="D33" s="22" t="s">
        <v>18</v>
      </c>
      <c r="E33" s="65">
        <v>2</v>
      </c>
      <c r="F33" s="58">
        <v>448.41</v>
      </c>
      <c r="G33" s="28">
        <f t="shared" si="0"/>
        <v>896.82</v>
      </c>
      <c r="H33" s="335"/>
      <c r="I33" s="336"/>
    </row>
    <row r="34" spans="1:9" s="333" customFormat="1" ht="33" customHeight="1" x14ac:dyDescent="0.25">
      <c r="A34" s="43" t="s">
        <v>1503</v>
      </c>
      <c r="B34" s="22" t="s">
        <v>109</v>
      </c>
      <c r="C34" s="2" t="s">
        <v>295</v>
      </c>
      <c r="D34" s="22" t="s">
        <v>8</v>
      </c>
      <c r="E34" s="65">
        <v>4.3</v>
      </c>
      <c r="F34" s="58">
        <v>1.26</v>
      </c>
      <c r="G34" s="28">
        <f t="shared" si="0"/>
        <v>5.42</v>
      </c>
      <c r="H34" s="335"/>
      <c r="I34" s="336"/>
    </row>
    <row r="35" spans="1:9" s="333" customFormat="1" ht="33" customHeight="1" thickBot="1" x14ac:dyDescent="0.3">
      <c r="A35" s="43" t="s">
        <v>1503</v>
      </c>
      <c r="B35" s="22" t="s">
        <v>110</v>
      </c>
      <c r="C35" s="2" t="s">
        <v>296</v>
      </c>
      <c r="D35" s="22" t="s">
        <v>9</v>
      </c>
      <c r="E35" s="65">
        <v>33.6</v>
      </c>
      <c r="F35" s="58">
        <v>25.42</v>
      </c>
      <c r="G35" s="28">
        <f t="shared" si="0"/>
        <v>854.11</v>
      </c>
      <c r="H35" s="335"/>
      <c r="I35" s="336"/>
    </row>
    <row r="36" spans="1:9" s="333" customFormat="1" ht="45.75" thickBot="1" x14ac:dyDescent="0.3">
      <c r="A36" s="56" t="s">
        <v>1503</v>
      </c>
      <c r="B36" s="51" t="s">
        <v>111</v>
      </c>
      <c r="C36" s="50" t="s">
        <v>352</v>
      </c>
      <c r="D36" s="51" t="s">
        <v>9</v>
      </c>
      <c r="E36" s="52">
        <v>29.6</v>
      </c>
      <c r="F36" s="60">
        <v>16.87</v>
      </c>
      <c r="G36" s="53">
        <f t="shared" si="0"/>
        <v>499.35</v>
      </c>
      <c r="H36" s="331" t="s">
        <v>41</v>
      </c>
      <c r="I36" s="332">
        <f>ROUND(SUM(G25:G36),2)</f>
        <v>15987.28</v>
      </c>
    </row>
    <row r="37" spans="1:9" s="333" customFormat="1" ht="33" customHeight="1" x14ac:dyDescent="0.25">
      <c r="A37" s="101" t="s">
        <v>388</v>
      </c>
      <c r="B37" s="123" t="s">
        <v>71</v>
      </c>
      <c r="C37" s="63" t="s">
        <v>1550</v>
      </c>
      <c r="D37" s="64" t="s">
        <v>8</v>
      </c>
      <c r="E37" s="83">
        <v>1998</v>
      </c>
      <c r="F37" s="76">
        <v>0</v>
      </c>
      <c r="G37" s="59">
        <f t="shared" si="0"/>
        <v>0</v>
      </c>
      <c r="H37" s="444" t="s">
        <v>318</v>
      </c>
    </row>
    <row r="38" spans="1:9" s="333" customFormat="1" ht="33" customHeight="1" x14ac:dyDescent="0.25">
      <c r="A38" s="67" t="s">
        <v>388</v>
      </c>
      <c r="B38" s="41" t="s">
        <v>72</v>
      </c>
      <c r="C38" s="2" t="s">
        <v>1777</v>
      </c>
      <c r="D38" s="22" t="s">
        <v>9</v>
      </c>
      <c r="E38" s="84">
        <v>563</v>
      </c>
      <c r="F38" s="77">
        <v>0</v>
      </c>
      <c r="G38" s="28">
        <f t="shared" si="0"/>
        <v>0</v>
      </c>
      <c r="H38" s="445"/>
    </row>
    <row r="39" spans="1:9" s="333" customFormat="1" ht="33" customHeight="1" x14ac:dyDescent="0.25">
      <c r="A39" s="67" t="s">
        <v>388</v>
      </c>
      <c r="B39" s="41" t="s">
        <v>73</v>
      </c>
      <c r="C39" s="2" t="s">
        <v>1552</v>
      </c>
      <c r="D39" s="22" t="s">
        <v>8</v>
      </c>
      <c r="E39" s="84">
        <v>1057</v>
      </c>
      <c r="F39" s="77">
        <v>0</v>
      </c>
      <c r="G39" s="28">
        <f t="shared" si="0"/>
        <v>0</v>
      </c>
      <c r="H39" s="445"/>
    </row>
    <row r="40" spans="1:9" s="333" customFormat="1" ht="33" customHeight="1" x14ac:dyDescent="0.25">
      <c r="A40" s="67" t="s">
        <v>388</v>
      </c>
      <c r="B40" s="108" t="s">
        <v>74</v>
      </c>
      <c r="C40" s="2" t="s">
        <v>1506</v>
      </c>
      <c r="D40" s="22" t="s">
        <v>9</v>
      </c>
      <c r="E40" s="84">
        <v>112</v>
      </c>
      <c r="F40" s="77">
        <v>0</v>
      </c>
      <c r="G40" s="28">
        <f t="shared" si="0"/>
        <v>0</v>
      </c>
      <c r="H40" s="445"/>
    </row>
    <row r="41" spans="1:9" s="333" customFormat="1" ht="33" customHeight="1" x14ac:dyDescent="0.25">
      <c r="A41" s="67" t="s">
        <v>388</v>
      </c>
      <c r="B41" s="108" t="s">
        <v>75</v>
      </c>
      <c r="C41" s="2" t="s">
        <v>1553</v>
      </c>
      <c r="D41" s="22" t="s">
        <v>8</v>
      </c>
      <c r="E41" s="84">
        <v>1051</v>
      </c>
      <c r="F41" s="77">
        <v>0</v>
      </c>
      <c r="G41" s="28">
        <f t="shared" si="0"/>
        <v>0</v>
      </c>
      <c r="H41" s="445"/>
    </row>
    <row r="42" spans="1:9" s="333" customFormat="1" ht="33" customHeight="1" x14ac:dyDescent="0.25">
      <c r="A42" s="67" t="s">
        <v>388</v>
      </c>
      <c r="B42" s="108" t="s">
        <v>76</v>
      </c>
      <c r="C42" s="2" t="s">
        <v>1511</v>
      </c>
      <c r="D42" s="22" t="s">
        <v>10</v>
      </c>
      <c r="E42" s="84">
        <v>9</v>
      </c>
      <c r="F42" s="77">
        <v>0</v>
      </c>
      <c r="G42" s="28">
        <f t="shared" si="0"/>
        <v>0</v>
      </c>
      <c r="H42" s="445"/>
    </row>
    <row r="43" spans="1:9" s="333" customFormat="1" ht="33" customHeight="1" x14ac:dyDescent="0.25">
      <c r="A43" s="67" t="s">
        <v>388</v>
      </c>
      <c r="B43" s="108" t="s">
        <v>77</v>
      </c>
      <c r="C43" s="2" t="s">
        <v>304</v>
      </c>
      <c r="D43" s="22" t="s">
        <v>8</v>
      </c>
      <c r="E43" s="84">
        <v>1039</v>
      </c>
      <c r="F43" s="77">
        <v>0</v>
      </c>
      <c r="G43" s="28">
        <f t="shared" si="0"/>
        <v>0</v>
      </c>
      <c r="H43" s="445"/>
    </row>
    <row r="44" spans="1:9" s="333" customFormat="1" ht="33" customHeight="1" x14ac:dyDescent="0.25">
      <c r="A44" s="67" t="s">
        <v>388</v>
      </c>
      <c r="B44" s="108" t="s">
        <v>122</v>
      </c>
      <c r="C44" s="2" t="s">
        <v>305</v>
      </c>
      <c r="D44" s="22" t="s">
        <v>10</v>
      </c>
      <c r="E44" s="84">
        <v>225</v>
      </c>
      <c r="F44" s="77">
        <v>0</v>
      </c>
      <c r="G44" s="28">
        <f t="shared" si="0"/>
        <v>0</v>
      </c>
      <c r="H44" s="445"/>
    </row>
    <row r="45" spans="1:9" s="333" customFormat="1" ht="33" customHeight="1" thickBot="1" x14ac:dyDescent="0.3">
      <c r="A45" s="56" t="s">
        <v>388</v>
      </c>
      <c r="B45" s="74" t="s">
        <v>123</v>
      </c>
      <c r="C45" s="50" t="s">
        <v>1554</v>
      </c>
      <c r="D45" s="51" t="s">
        <v>8</v>
      </c>
      <c r="E45" s="85">
        <v>436</v>
      </c>
      <c r="F45" s="139">
        <v>0</v>
      </c>
      <c r="G45" s="53">
        <f t="shared" si="0"/>
        <v>0</v>
      </c>
      <c r="H45" s="445"/>
    </row>
    <row r="46" spans="1:9" s="333" customFormat="1" ht="33" customHeight="1" x14ac:dyDescent="0.25">
      <c r="A46" s="101" t="s">
        <v>1504</v>
      </c>
      <c r="B46" s="123" t="s">
        <v>71</v>
      </c>
      <c r="C46" s="63" t="s">
        <v>1550</v>
      </c>
      <c r="D46" s="64" t="s">
        <v>8</v>
      </c>
      <c r="E46" s="83">
        <v>1998</v>
      </c>
      <c r="F46" s="135">
        <v>4.3899999999999997</v>
      </c>
      <c r="G46" s="59">
        <f t="shared" si="0"/>
        <v>8771.2199999999993</v>
      </c>
      <c r="H46" s="445"/>
    </row>
    <row r="47" spans="1:9" s="333" customFormat="1" ht="33" customHeight="1" x14ac:dyDescent="0.25">
      <c r="A47" s="67" t="s">
        <v>1504</v>
      </c>
      <c r="B47" s="41" t="s">
        <v>72</v>
      </c>
      <c r="C47" s="2" t="s">
        <v>1778</v>
      </c>
      <c r="D47" s="22" t="s">
        <v>9</v>
      </c>
      <c r="E47" s="84">
        <v>648</v>
      </c>
      <c r="F47" s="133">
        <v>24.87</v>
      </c>
      <c r="G47" s="28">
        <f t="shared" si="0"/>
        <v>16115.76</v>
      </c>
      <c r="H47" s="445"/>
    </row>
    <row r="48" spans="1:9" s="333" customFormat="1" ht="33" customHeight="1" x14ac:dyDescent="0.25">
      <c r="A48" s="67" t="s">
        <v>1504</v>
      </c>
      <c r="B48" s="41" t="s">
        <v>73</v>
      </c>
      <c r="C48" s="2" t="s">
        <v>1556</v>
      </c>
      <c r="D48" s="22" t="s">
        <v>8</v>
      </c>
      <c r="E48" s="84">
        <v>1057</v>
      </c>
      <c r="F48" s="133">
        <v>15.26</v>
      </c>
      <c r="G48" s="28">
        <f t="shared" si="0"/>
        <v>16129.82</v>
      </c>
      <c r="H48" s="445"/>
    </row>
    <row r="49" spans="1:9" s="333" customFormat="1" ht="33" customHeight="1" x14ac:dyDescent="0.25">
      <c r="A49" s="67" t="s">
        <v>1504</v>
      </c>
      <c r="B49" s="108" t="s">
        <v>74</v>
      </c>
      <c r="C49" s="2" t="s">
        <v>1506</v>
      </c>
      <c r="D49" s="22" t="s">
        <v>9</v>
      </c>
      <c r="E49" s="84">
        <v>90</v>
      </c>
      <c r="F49" s="133">
        <v>74.47</v>
      </c>
      <c r="G49" s="28">
        <f t="shared" si="0"/>
        <v>6702.3</v>
      </c>
      <c r="H49" s="445"/>
    </row>
    <row r="50" spans="1:9" s="333" customFormat="1" ht="33" customHeight="1" x14ac:dyDescent="0.25">
      <c r="A50" s="67" t="s">
        <v>1504</v>
      </c>
      <c r="B50" s="108" t="s">
        <v>75</v>
      </c>
      <c r="C50" s="2" t="s">
        <v>1553</v>
      </c>
      <c r="D50" s="22" t="s">
        <v>8</v>
      </c>
      <c r="E50" s="84">
        <v>1051</v>
      </c>
      <c r="F50" s="133">
        <v>15.86</v>
      </c>
      <c r="G50" s="28">
        <f t="shared" si="0"/>
        <v>16668.86</v>
      </c>
      <c r="H50" s="445"/>
    </row>
    <row r="51" spans="1:9" s="333" customFormat="1" ht="33" customHeight="1" x14ac:dyDescent="0.25">
      <c r="A51" s="67" t="s">
        <v>1504</v>
      </c>
      <c r="B51" s="108" t="s">
        <v>76</v>
      </c>
      <c r="C51" s="2" t="s">
        <v>1511</v>
      </c>
      <c r="D51" s="22" t="s">
        <v>10</v>
      </c>
      <c r="E51" s="84">
        <v>9</v>
      </c>
      <c r="F51" s="133">
        <v>0.95</v>
      </c>
      <c r="G51" s="28">
        <f t="shared" si="0"/>
        <v>8.5500000000000007</v>
      </c>
      <c r="H51" s="445"/>
    </row>
    <row r="52" spans="1:9" s="333" customFormat="1" ht="33" customHeight="1" x14ac:dyDescent="0.25">
      <c r="A52" s="67" t="s">
        <v>1504</v>
      </c>
      <c r="B52" s="108" t="s">
        <v>77</v>
      </c>
      <c r="C52" s="2" t="s">
        <v>304</v>
      </c>
      <c r="D52" s="22" t="s">
        <v>8</v>
      </c>
      <c r="E52" s="84">
        <v>1039</v>
      </c>
      <c r="F52" s="133">
        <v>0.22</v>
      </c>
      <c r="G52" s="28">
        <f t="shared" si="0"/>
        <v>228.58</v>
      </c>
      <c r="H52" s="445"/>
    </row>
    <row r="53" spans="1:9" s="333" customFormat="1" ht="33" customHeight="1" x14ac:dyDescent="0.25">
      <c r="A53" s="67" t="s">
        <v>1504</v>
      </c>
      <c r="B53" s="108" t="s">
        <v>122</v>
      </c>
      <c r="C53" s="2" t="s">
        <v>305</v>
      </c>
      <c r="D53" s="22" t="s">
        <v>10</v>
      </c>
      <c r="E53" s="84">
        <v>225</v>
      </c>
      <c r="F53" s="133">
        <v>1.25</v>
      </c>
      <c r="G53" s="28">
        <f t="shared" si="0"/>
        <v>281.25</v>
      </c>
      <c r="H53" s="445"/>
    </row>
    <row r="54" spans="1:9" s="333" customFormat="1" ht="30.75" thickBot="1" x14ac:dyDescent="0.3">
      <c r="A54" s="167" t="s">
        <v>1504</v>
      </c>
      <c r="B54" s="168" t="s">
        <v>123</v>
      </c>
      <c r="C54" s="47" t="s">
        <v>1554</v>
      </c>
      <c r="D54" s="48" t="s">
        <v>8</v>
      </c>
      <c r="E54" s="107">
        <v>436</v>
      </c>
      <c r="F54" s="227">
        <v>4.3499999999999996</v>
      </c>
      <c r="G54" s="228">
        <f>ROUND((E54*F54),2)</f>
        <v>1896.6</v>
      </c>
      <c r="H54" s="449"/>
    </row>
    <row r="55" spans="1:9" s="333" customFormat="1" ht="45.75" thickBot="1" x14ac:dyDescent="0.3">
      <c r="A55" s="42" t="s">
        <v>1607</v>
      </c>
      <c r="B55" s="188" t="s">
        <v>124</v>
      </c>
      <c r="C55" s="24" t="s">
        <v>1553</v>
      </c>
      <c r="D55" s="25" t="s">
        <v>8</v>
      </c>
      <c r="E55" s="182">
        <v>21</v>
      </c>
      <c r="F55" s="132">
        <v>16.190000000000001</v>
      </c>
      <c r="G55" s="27">
        <f t="shared" si="0"/>
        <v>339.99</v>
      </c>
      <c r="H55" s="347"/>
      <c r="I55" s="336"/>
    </row>
    <row r="56" spans="1:9" s="333" customFormat="1" ht="45.75" thickBot="1" x14ac:dyDescent="0.3">
      <c r="A56" s="56" t="s">
        <v>1607</v>
      </c>
      <c r="B56" s="74" t="s">
        <v>125</v>
      </c>
      <c r="C56" s="50" t="s">
        <v>1554</v>
      </c>
      <c r="D56" s="51" t="s">
        <v>8</v>
      </c>
      <c r="E56" s="85">
        <v>11</v>
      </c>
      <c r="F56" s="87">
        <v>4.3499999999999996</v>
      </c>
      <c r="G56" s="53">
        <f t="shared" si="0"/>
        <v>47.85</v>
      </c>
      <c r="H56" s="337" t="s">
        <v>78</v>
      </c>
      <c r="I56" s="339">
        <f>ROUND(SUM(G37:G56),2)</f>
        <v>67190.78</v>
      </c>
    </row>
    <row r="57" spans="1:9" ht="45" x14ac:dyDescent="0.25">
      <c r="A57" s="42" t="s">
        <v>1557</v>
      </c>
      <c r="B57" s="202" t="s">
        <v>28</v>
      </c>
      <c r="C57" s="24" t="s">
        <v>1516</v>
      </c>
      <c r="D57" s="25" t="s">
        <v>9</v>
      </c>
      <c r="E57" s="182">
        <v>27</v>
      </c>
      <c r="F57" s="136">
        <v>5.51</v>
      </c>
      <c r="G57" s="27">
        <f t="shared" si="0"/>
        <v>148.77000000000001</v>
      </c>
      <c r="H57" s="333"/>
      <c r="I57" s="333"/>
    </row>
    <row r="58" spans="1:9" ht="45" x14ac:dyDescent="0.25">
      <c r="A58" s="67" t="s">
        <v>1557</v>
      </c>
      <c r="B58" s="22" t="s">
        <v>29</v>
      </c>
      <c r="C58" s="63" t="s">
        <v>1576</v>
      </c>
      <c r="D58" s="64" t="s">
        <v>9</v>
      </c>
      <c r="E58" s="83">
        <v>11</v>
      </c>
      <c r="F58" s="76">
        <v>5.51</v>
      </c>
      <c r="G58" s="28">
        <f t="shared" si="0"/>
        <v>60.61</v>
      </c>
      <c r="H58" s="333"/>
      <c r="I58" s="333"/>
    </row>
    <row r="59" spans="1:9" x14ac:dyDescent="0.25">
      <c r="A59" s="67" t="s">
        <v>1557</v>
      </c>
      <c r="B59" s="64" t="s">
        <v>30</v>
      </c>
      <c r="C59" s="2" t="s">
        <v>346</v>
      </c>
      <c r="D59" s="64" t="s">
        <v>8</v>
      </c>
      <c r="E59" s="84">
        <v>236</v>
      </c>
      <c r="F59" s="77">
        <v>0.2</v>
      </c>
      <c r="G59" s="28">
        <f t="shared" si="0"/>
        <v>47.2</v>
      </c>
      <c r="H59" s="333"/>
      <c r="I59" s="333"/>
    </row>
    <row r="60" spans="1:9" ht="75" x14ac:dyDescent="0.25">
      <c r="A60" s="67" t="s">
        <v>1557</v>
      </c>
      <c r="B60" s="64" t="s">
        <v>31</v>
      </c>
      <c r="C60" s="2" t="s">
        <v>1779</v>
      </c>
      <c r="D60" s="64" t="s">
        <v>7</v>
      </c>
      <c r="E60" s="84">
        <v>1</v>
      </c>
      <c r="F60" s="77">
        <v>2445.89</v>
      </c>
      <c r="G60" s="28">
        <f t="shared" ref="G60:G67" si="1">ROUND((E60*F60),2)</f>
        <v>2445.89</v>
      </c>
      <c r="H60" s="333"/>
      <c r="I60" s="333"/>
    </row>
    <row r="61" spans="1:9" ht="75" x14ac:dyDescent="0.25">
      <c r="A61" s="67" t="s">
        <v>1557</v>
      </c>
      <c r="B61" s="64" t="s">
        <v>32</v>
      </c>
      <c r="C61" s="2" t="s">
        <v>1780</v>
      </c>
      <c r="D61" s="64" t="s">
        <v>7</v>
      </c>
      <c r="E61" s="84">
        <v>1</v>
      </c>
      <c r="F61" s="77">
        <v>3417.11</v>
      </c>
      <c r="G61" s="28">
        <f t="shared" si="1"/>
        <v>3417.11</v>
      </c>
      <c r="H61" s="333"/>
      <c r="I61" s="333"/>
    </row>
    <row r="62" spans="1:9" x14ac:dyDescent="0.25">
      <c r="A62" s="67" t="s">
        <v>1557</v>
      </c>
      <c r="B62" s="64" t="s">
        <v>33</v>
      </c>
      <c r="C62" s="2" t="s">
        <v>1523</v>
      </c>
      <c r="D62" s="64" t="s">
        <v>18</v>
      </c>
      <c r="E62" s="83">
        <v>4</v>
      </c>
      <c r="F62" s="77">
        <v>76.33</v>
      </c>
      <c r="G62" s="28">
        <f t="shared" si="1"/>
        <v>305.32</v>
      </c>
      <c r="H62" s="333"/>
      <c r="I62" s="333"/>
    </row>
    <row r="63" spans="1:9" x14ac:dyDescent="0.25">
      <c r="A63" s="67" t="s">
        <v>1557</v>
      </c>
      <c r="B63" s="64" t="s">
        <v>47</v>
      </c>
      <c r="C63" s="2" t="s">
        <v>1344</v>
      </c>
      <c r="D63" s="64" t="s">
        <v>10</v>
      </c>
      <c r="E63" s="83">
        <v>34</v>
      </c>
      <c r="F63" s="77">
        <v>0.42</v>
      </c>
      <c r="G63" s="28">
        <f t="shared" si="1"/>
        <v>14.28</v>
      </c>
      <c r="H63" s="333"/>
      <c r="I63" s="333"/>
    </row>
    <row r="64" spans="1:9" ht="30" x14ac:dyDescent="0.25">
      <c r="A64" s="67" t="s">
        <v>1557</v>
      </c>
      <c r="B64" s="64" t="s">
        <v>48</v>
      </c>
      <c r="C64" s="2" t="s">
        <v>1345</v>
      </c>
      <c r="D64" s="64" t="s">
        <v>8</v>
      </c>
      <c r="E64" s="83">
        <v>129</v>
      </c>
      <c r="F64" s="77">
        <v>15.62</v>
      </c>
      <c r="G64" s="28">
        <f t="shared" si="1"/>
        <v>2014.98</v>
      </c>
      <c r="H64" s="333"/>
      <c r="I64" s="333"/>
    </row>
    <row r="65" spans="1:9" ht="30" x14ac:dyDescent="0.25">
      <c r="A65" s="67" t="s">
        <v>1557</v>
      </c>
      <c r="B65" s="64" t="s">
        <v>58</v>
      </c>
      <c r="C65" s="2" t="s">
        <v>1560</v>
      </c>
      <c r="D65" s="64" t="s">
        <v>8</v>
      </c>
      <c r="E65" s="83">
        <v>6.8</v>
      </c>
      <c r="F65" s="77">
        <v>19.12</v>
      </c>
      <c r="G65" s="28">
        <f t="shared" si="1"/>
        <v>130.02000000000001</v>
      </c>
      <c r="H65" s="333"/>
      <c r="I65" s="333"/>
    </row>
    <row r="66" spans="1:9" ht="30" x14ac:dyDescent="0.25">
      <c r="A66" s="67" t="s">
        <v>1557</v>
      </c>
      <c r="B66" s="64" t="s">
        <v>64</v>
      </c>
      <c r="C66" s="2" t="s">
        <v>344</v>
      </c>
      <c r="D66" s="64" t="s">
        <v>8</v>
      </c>
      <c r="E66" s="83">
        <v>52</v>
      </c>
      <c r="F66" s="77">
        <v>0.87</v>
      </c>
      <c r="G66" s="28">
        <f t="shared" si="1"/>
        <v>45.24</v>
      </c>
      <c r="H66" s="333"/>
      <c r="I66" s="333"/>
    </row>
    <row r="67" spans="1:9" ht="15.75" thickBot="1" x14ac:dyDescent="0.3">
      <c r="A67" s="67" t="s">
        <v>1557</v>
      </c>
      <c r="B67" s="64" t="s">
        <v>65</v>
      </c>
      <c r="C67" s="2" t="s">
        <v>345</v>
      </c>
      <c r="D67" s="64" t="s">
        <v>8</v>
      </c>
      <c r="E67" s="83">
        <v>9</v>
      </c>
      <c r="F67" s="77">
        <v>3.7</v>
      </c>
      <c r="G67" s="28">
        <f t="shared" si="1"/>
        <v>33.299999999999997</v>
      </c>
      <c r="H67" s="333"/>
      <c r="I67" s="333"/>
    </row>
    <row r="68" spans="1:9" ht="30.75" thickBot="1" x14ac:dyDescent="0.3">
      <c r="A68" s="56" t="s">
        <v>1557</v>
      </c>
      <c r="B68" s="88" t="s">
        <v>66</v>
      </c>
      <c r="C68" s="50" t="s">
        <v>1527</v>
      </c>
      <c r="D68" s="51" t="s">
        <v>8</v>
      </c>
      <c r="E68" s="85">
        <v>7.2</v>
      </c>
      <c r="F68" s="139">
        <v>7.22</v>
      </c>
      <c r="G68" s="53">
        <f>ROUND((E68*F68),2)</f>
        <v>51.98</v>
      </c>
      <c r="H68" s="337" t="s">
        <v>42</v>
      </c>
      <c r="I68" s="339">
        <f>ROUND(SUM(G57:G68),2)</f>
        <v>8714.7000000000007</v>
      </c>
    </row>
    <row r="69" spans="1:9" ht="30" x14ac:dyDescent="0.25">
      <c r="A69" s="42" t="s">
        <v>1561</v>
      </c>
      <c r="B69" s="25" t="s">
        <v>11</v>
      </c>
      <c r="C69" s="24" t="s">
        <v>321</v>
      </c>
      <c r="D69" s="25" t="s">
        <v>18</v>
      </c>
      <c r="E69" s="46">
        <v>1</v>
      </c>
      <c r="F69" s="136">
        <v>151.41</v>
      </c>
      <c r="G69" s="27">
        <f t="shared" ref="G69:G71" si="2">ROUND((E69*F69),2)</f>
        <v>151.41</v>
      </c>
      <c r="H69" s="333"/>
      <c r="I69" s="333"/>
    </row>
    <row r="70" spans="1:9" ht="30.75" thickBot="1" x14ac:dyDescent="0.3">
      <c r="A70" s="43" t="s">
        <v>1561</v>
      </c>
      <c r="B70" s="22" t="s">
        <v>83</v>
      </c>
      <c r="C70" s="2" t="s">
        <v>322</v>
      </c>
      <c r="D70" s="22" t="s">
        <v>18</v>
      </c>
      <c r="E70" s="19">
        <v>2</v>
      </c>
      <c r="F70" s="77">
        <v>62.62</v>
      </c>
      <c r="G70" s="28">
        <f t="shared" si="2"/>
        <v>125.24</v>
      </c>
      <c r="H70" s="333"/>
      <c r="I70" s="333"/>
    </row>
    <row r="71" spans="1:9" ht="30.75" thickBot="1" x14ac:dyDescent="0.3">
      <c r="A71" s="125" t="s">
        <v>1563</v>
      </c>
      <c r="B71" s="61" t="s">
        <v>84</v>
      </c>
      <c r="C71" s="173" t="s">
        <v>331</v>
      </c>
      <c r="D71" s="61" t="s">
        <v>18</v>
      </c>
      <c r="E71" s="174">
        <v>24</v>
      </c>
      <c r="F71" s="62">
        <v>24.21</v>
      </c>
      <c r="G71" s="35">
        <f t="shared" si="2"/>
        <v>581.04</v>
      </c>
      <c r="H71" s="331" t="s">
        <v>59</v>
      </c>
      <c r="I71" s="332">
        <f>ROUND(SUM(G69:G71),2)</f>
        <v>857.69</v>
      </c>
    </row>
    <row r="72" spans="1:9" ht="43.5" thickBot="1" x14ac:dyDescent="0.3">
      <c r="A72" s="146"/>
      <c r="B72" s="147"/>
      <c r="C72" s="146"/>
      <c r="D72" s="4"/>
      <c r="E72" s="4"/>
      <c r="F72" s="54" t="s">
        <v>927</v>
      </c>
      <c r="G72" s="55">
        <f>SUM(G5:G71)</f>
        <v>110605.53000000004</v>
      </c>
      <c r="H72" s="323"/>
      <c r="I72" s="336"/>
    </row>
  </sheetData>
  <sheetProtection algorithmName="SHA-512" hashValue="Hdnt7F0CSOxH3XtJmBxVawsv9yW2H1AOY2mGIUl9SrTvf/WhYAcKthpVYmedrDDDa6YbZnGaNtP0uhJdYcOptQ==" saltValue="Xjs/GrXZbh8BXXStLlB4RA==" spinCount="100000" sheet="1" objects="1" scenarios="1"/>
  <mergeCells count="3">
    <mergeCell ref="A1:G1"/>
    <mergeCell ref="A3:G3"/>
    <mergeCell ref="H37:H54"/>
  </mergeCells>
  <phoneticPr fontId="10" type="noConversion"/>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C9B07-5D17-4306-94E3-46307D309AFF}">
  <dimension ref="A1:I71"/>
  <sheetViews>
    <sheetView topLeftCell="A55" zoomScale="80" zoomScaleNormal="80" workbookViewId="0">
      <selection activeCell="I11" sqref="I11"/>
    </sheetView>
  </sheetViews>
  <sheetFormatPr defaultColWidth="9.140625" defaultRowHeight="15" x14ac:dyDescent="0.25"/>
  <cols>
    <col min="1" max="1" width="39.7109375" style="23" customWidth="1"/>
    <col min="2" max="2" width="10.5703125" style="10" customWidth="1"/>
    <col min="3" max="3" width="71.7109375" style="11" customWidth="1"/>
    <col min="4" max="4" width="9.140625" style="129"/>
    <col min="5" max="5" width="16.28515625" style="129" customWidth="1"/>
    <col min="6" max="6" width="20.7109375" style="17" customWidth="1"/>
    <col min="7" max="7" width="14.7109375" style="129" customWidth="1"/>
    <col min="8" max="8" width="21.5703125" style="68" customWidth="1"/>
    <col min="9" max="9" width="20.7109375" style="68" customWidth="1"/>
    <col min="10" max="16384" width="9.140625" style="8"/>
  </cols>
  <sheetData>
    <row r="1" spans="1:9" ht="39.950000000000003" customHeight="1" x14ac:dyDescent="0.25">
      <c r="A1" s="427" t="s">
        <v>3728</v>
      </c>
      <c r="B1" s="427"/>
      <c r="C1" s="427"/>
      <c r="D1" s="427"/>
      <c r="E1" s="427"/>
      <c r="F1" s="427"/>
      <c r="G1" s="427"/>
    </row>
    <row r="2" spans="1:9" ht="21.75" customHeight="1" thickBot="1" x14ac:dyDescent="0.3">
      <c r="A2" s="1"/>
      <c r="B2" s="1"/>
      <c r="C2" s="1"/>
      <c r="D2" s="127"/>
      <c r="E2" s="233"/>
      <c r="F2" s="1"/>
      <c r="G2" s="127"/>
    </row>
    <row r="3" spans="1:9" x14ac:dyDescent="0.25">
      <c r="A3" s="428" t="s">
        <v>1089</v>
      </c>
      <c r="B3" s="429"/>
      <c r="C3" s="429"/>
      <c r="D3" s="429"/>
      <c r="E3" s="429"/>
      <c r="F3" s="429"/>
      <c r="G3" s="430"/>
    </row>
    <row r="4" spans="1:9" ht="48.6" customHeight="1" thickBot="1" x14ac:dyDescent="0.3">
      <c r="A4" s="29" t="s">
        <v>38</v>
      </c>
      <c r="B4" s="44" t="s">
        <v>0</v>
      </c>
      <c r="C4" s="30" t="s">
        <v>1</v>
      </c>
      <c r="D4" s="248" t="s">
        <v>2</v>
      </c>
      <c r="E4" s="234" t="s">
        <v>3</v>
      </c>
      <c r="F4" s="32" t="s">
        <v>4</v>
      </c>
      <c r="G4" s="69" t="s">
        <v>5</v>
      </c>
      <c r="H4" s="142"/>
      <c r="I4" s="142"/>
    </row>
    <row r="5" spans="1:9" s="68" customFormat="1" ht="33" customHeight="1" thickBot="1" x14ac:dyDescent="0.3">
      <c r="A5" s="56" t="s">
        <v>6</v>
      </c>
      <c r="B5" s="57" t="s">
        <v>12</v>
      </c>
      <c r="C5" s="50" t="s">
        <v>756</v>
      </c>
      <c r="D5" s="51" t="s">
        <v>128</v>
      </c>
      <c r="E5" s="52">
        <v>0.04</v>
      </c>
      <c r="F5" s="66">
        <v>790.22</v>
      </c>
      <c r="G5" s="53">
        <f t="shared" ref="G5:G61" si="0">ROUND((E5*F5),2)</f>
        <v>31.61</v>
      </c>
      <c r="H5" s="36" t="s">
        <v>39</v>
      </c>
      <c r="I5" s="70">
        <f>ROUND(SUM(G5:G5),2)</f>
        <v>31.61</v>
      </c>
    </row>
    <row r="6" spans="1:9" s="9" customFormat="1" ht="32.25" customHeight="1" x14ac:dyDescent="0.25">
      <c r="A6" s="42" t="s">
        <v>45</v>
      </c>
      <c r="B6" s="179" t="s">
        <v>19</v>
      </c>
      <c r="C6" s="180" t="s">
        <v>359</v>
      </c>
      <c r="D6" s="181" t="s">
        <v>9</v>
      </c>
      <c r="E6" s="182">
        <v>228</v>
      </c>
      <c r="F6" s="218">
        <v>0.7</v>
      </c>
      <c r="G6" s="27">
        <f t="shared" si="0"/>
        <v>159.6</v>
      </c>
    </row>
    <row r="7" spans="1:9" s="9" customFormat="1" ht="30" x14ac:dyDescent="0.25">
      <c r="A7" s="43" t="s">
        <v>45</v>
      </c>
      <c r="B7" s="91" t="s">
        <v>20</v>
      </c>
      <c r="C7" s="103" t="s">
        <v>358</v>
      </c>
      <c r="D7" s="48" t="s">
        <v>9</v>
      </c>
      <c r="E7" s="84">
        <v>39</v>
      </c>
      <c r="F7" s="149">
        <v>0.94</v>
      </c>
      <c r="G7" s="28">
        <f t="shared" si="0"/>
        <v>36.659999999999997</v>
      </c>
    </row>
    <row r="8" spans="1:9" s="9" customFormat="1" ht="33" customHeight="1" x14ac:dyDescent="0.25">
      <c r="A8" s="43" t="s">
        <v>45</v>
      </c>
      <c r="B8" s="91" t="s">
        <v>21</v>
      </c>
      <c r="C8" s="103" t="s">
        <v>356</v>
      </c>
      <c r="D8" s="48" t="s">
        <v>9</v>
      </c>
      <c r="E8" s="84">
        <v>185</v>
      </c>
      <c r="F8" s="149">
        <v>2.5</v>
      </c>
      <c r="G8" s="28">
        <f t="shared" si="0"/>
        <v>462.5</v>
      </c>
    </row>
    <row r="9" spans="1:9" s="9" customFormat="1" ht="33" customHeight="1" x14ac:dyDescent="0.25">
      <c r="A9" s="43" t="s">
        <v>45</v>
      </c>
      <c r="B9" s="108" t="s">
        <v>22</v>
      </c>
      <c r="C9" s="103" t="s">
        <v>275</v>
      </c>
      <c r="D9" s="48" t="s">
        <v>9</v>
      </c>
      <c r="E9" s="84">
        <v>8</v>
      </c>
      <c r="F9" s="149">
        <v>5.51</v>
      </c>
      <c r="G9" s="28">
        <f t="shared" si="0"/>
        <v>44.08</v>
      </c>
    </row>
    <row r="10" spans="1:9" s="9" customFormat="1" ht="45" x14ac:dyDescent="0.25">
      <c r="A10" s="43" t="s">
        <v>45</v>
      </c>
      <c r="B10" s="108" t="s">
        <v>23</v>
      </c>
      <c r="C10" s="103" t="s">
        <v>273</v>
      </c>
      <c r="D10" s="48" t="s">
        <v>9</v>
      </c>
      <c r="E10" s="84">
        <v>467</v>
      </c>
      <c r="F10" s="149">
        <v>15.46</v>
      </c>
      <c r="G10" s="28">
        <f t="shared" si="0"/>
        <v>7219.82</v>
      </c>
    </row>
    <row r="11" spans="1:9" s="9" customFormat="1" ht="32.25" customHeight="1" x14ac:dyDescent="0.25">
      <c r="A11" s="43" t="s">
        <v>45</v>
      </c>
      <c r="B11" s="108" t="s">
        <v>24</v>
      </c>
      <c r="C11" s="103" t="s">
        <v>265</v>
      </c>
      <c r="D11" s="48" t="s">
        <v>8</v>
      </c>
      <c r="E11" s="84">
        <v>428</v>
      </c>
      <c r="F11" s="149">
        <v>0.1</v>
      </c>
      <c r="G11" s="28">
        <f t="shared" si="0"/>
        <v>42.8</v>
      </c>
    </row>
    <row r="12" spans="1:9" s="9" customFormat="1" ht="32.25" customHeight="1" x14ac:dyDescent="0.25">
      <c r="A12" s="43" t="s">
        <v>45</v>
      </c>
      <c r="B12" s="108" t="s">
        <v>25</v>
      </c>
      <c r="C12" s="103" t="s">
        <v>1486</v>
      </c>
      <c r="D12" s="48" t="s">
        <v>9</v>
      </c>
      <c r="E12" s="84">
        <v>129</v>
      </c>
      <c r="F12" s="149">
        <v>1.28</v>
      </c>
      <c r="G12" s="28">
        <f t="shared" si="0"/>
        <v>165.12</v>
      </c>
    </row>
    <row r="13" spans="1:9" s="9" customFormat="1" ht="32.25" customHeight="1" x14ac:dyDescent="0.25">
      <c r="A13" s="43" t="s">
        <v>45</v>
      </c>
      <c r="B13" s="108" t="s">
        <v>26</v>
      </c>
      <c r="C13" s="103" t="s">
        <v>267</v>
      </c>
      <c r="D13" s="48" t="s">
        <v>8</v>
      </c>
      <c r="E13" s="84">
        <v>182</v>
      </c>
      <c r="F13" s="149">
        <v>0.2</v>
      </c>
      <c r="G13" s="28">
        <f t="shared" si="0"/>
        <v>36.4</v>
      </c>
    </row>
    <row r="14" spans="1:9" s="9" customFormat="1" ht="32.25" customHeight="1" x14ac:dyDescent="0.25">
      <c r="A14" s="43" t="s">
        <v>45</v>
      </c>
      <c r="B14" s="108" t="s">
        <v>27</v>
      </c>
      <c r="C14" s="103" t="s">
        <v>477</v>
      </c>
      <c r="D14" s="48" t="s">
        <v>8</v>
      </c>
      <c r="E14" s="84">
        <v>42</v>
      </c>
      <c r="F14" s="149">
        <v>0.24</v>
      </c>
      <c r="G14" s="28">
        <f t="shared" si="0"/>
        <v>10.08</v>
      </c>
    </row>
    <row r="15" spans="1:9" s="9" customFormat="1" ht="32.25" customHeight="1" x14ac:dyDescent="0.25">
      <c r="A15" s="43" t="s">
        <v>45</v>
      </c>
      <c r="B15" s="108" t="s">
        <v>68</v>
      </c>
      <c r="C15" s="103" t="s">
        <v>278</v>
      </c>
      <c r="D15" s="48" t="s">
        <v>8</v>
      </c>
      <c r="E15" s="84">
        <v>88</v>
      </c>
      <c r="F15" s="149">
        <v>0.1</v>
      </c>
      <c r="G15" s="28">
        <f t="shared" si="0"/>
        <v>8.8000000000000007</v>
      </c>
    </row>
    <row r="16" spans="1:9" s="9" customFormat="1" ht="32.25" customHeight="1" x14ac:dyDescent="0.25">
      <c r="A16" s="43" t="s">
        <v>45</v>
      </c>
      <c r="B16" s="108" t="s">
        <v>69</v>
      </c>
      <c r="C16" s="103" t="s">
        <v>268</v>
      </c>
      <c r="D16" s="48" t="s">
        <v>8</v>
      </c>
      <c r="E16" s="84">
        <v>43</v>
      </c>
      <c r="F16" s="149">
        <v>0.21</v>
      </c>
      <c r="G16" s="28">
        <f t="shared" si="0"/>
        <v>9.0299999999999994</v>
      </c>
    </row>
    <row r="17" spans="1:9" s="9" customFormat="1" ht="32.25" customHeight="1" x14ac:dyDescent="0.25">
      <c r="A17" s="43" t="s">
        <v>45</v>
      </c>
      <c r="B17" s="108" t="s">
        <v>70</v>
      </c>
      <c r="C17" s="103" t="s">
        <v>269</v>
      </c>
      <c r="D17" s="48" t="s">
        <v>8</v>
      </c>
      <c r="E17" s="84">
        <v>36</v>
      </c>
      <c r="F17" s="149">
        <v>0.24</v>
      </c>
      <c r="G17" s="28">
        <f t="shared" si="0"/>
        <v>8.64</v>
      </c>
    </row>
    <row r="18" spans="1:9" s="9" customFormat="1" ht="45" x14ac:dyDescent="0.25">
      <c r="A18" s="43" t="s">
        <v>45</v>
      </c>
      <c r="B18" s="108" t="s">
        <v>127</v>
      </c>
      <c r="C18" s="103" t="s">
        <v>1487</v>
      </c>
      <c r="D18" s="48" t="s">
        <v>9</v>
      </c>
      <c r="E18" s="84">
        <v>40</v>
      </c>
      <c r="F18" s="149">
        <v>4.4000000000000004</v>
      </c>
      <c r="G18" s="28">
        <f t="shared" si="0"/>
        <v>176</v>
      </c>
    </row>
    <row r="19" spans="1:9" s="9" customFormat="1" ht="33" customHeight="1" thickBot="1" x14ac:dyDescent="0.3">
      <c r="A19" s="43" t="s">
        <v>45</v>
      </c>
      <c r="B19" s="108" t="s">
        <v>165</v>
      </c>
      <c r="C19" s="103" t="s">
        <v>340</v>
      </c>
      <c r="D19" s="48" t="s">
        <v>8</v>
      </c>
      <c r="E19" s="84">
        <v>355</v>
      </c>
      <c r="F19" s="149">
        <v>1.49</v>
      </c>
      <c r="G19" s="28">
        <f t="shared" si="0"/>
        <v>528.95000000000005</v>
      </c>
    </row>
    <row r="20" spans="1:9" s="9" customFormat="1" ht="33" customHeight="1" thickBot="1" x14ac:dyDescent="0.3">
      <c r="A20" s="56" t="s">
        <v>45</v>
      </c>
      <c r="B20" s="74" t="s">
        <v>166</v>
      </c>
      <c r="C20" s="104" t="s">
        <v>709</v>
      </c>
      <c r="D20" s="51" t="s">
        <v>8</v>
      </c>
      <c r="E20" s="85">
        <v>36</v>
      </c>
      <c r="F20" s="150">
        <v>1.44</v>
      </c>
      <c r="G20" s="53">
        <f t="shared" si="0"/>
        <v>51.84</v>
      </c>
      <c r="H20" s="36" t="s">
        <v>40</v>
      </c>
      <c r="I20" s="70">
        <f>ROUND(SUM(G6:G20),2)</f>
        <v>8960.32</v>
      </c>
    </row>
    <row r="21" spans="1:9" s="9" customFormat="1" ht="30" x14ac:dyDescent="0.25">
      <c r="A21" s="67" t="s">
        <v>1503</v>
      </c>
      <c r="B21" s="64" t="s">
        <v>34</v>
      </c>
      <c r="C21" s="213" t="s">
        <v>1751</v>
      </c>
      <c r="D21" s="64" t="s">
        <v>10</v>
      </c>
      <c r="E21" s="65">
        <v>14</v>
      </c>
      <c r="F21" s="76">
        <v>198.41</v>
      </c>
      <c r="G21" s="59">
        <f t="shared" si="0"/>
        <v>2777.74</v>
      </c>
      <c r="H21" s="153"/>
      <c r="I21" s="138"/>
    </row>
    <row r="22" spans="1:9" s="9" customFormat="1" ht="45" x14ac:dyDescent="0.25">
      <c r="A22" s="43" t="s">
        <v>1503</v>
      </c>
      <c r="B22" s="22" t="s">
        <v>35</v>
      </c>
      <c r="C22" s="2" t="s">
        <v>353</v>
      </c>
      <c r="D22" s="22" t="s">
        <v>9</v>
      </c>
      <c r="E22" s="65">
        <v>55.1</v>
      </c>
      <c r="F22" s="76">
        <v>2.35</v>
      </c>
      <c r="G22" s="28">
        <f t="shared" si="0"/>
        <v>129.49</v>
      </c>
      <c r="H22" s="153"/>
      <c r="I22" s="138"/>
    </row>
    <row r="23" spans="1:9" s="9" customFormat="1" ht="33" customHeight="1" x14ac:dyDescent="0.25">
      <c r="A23" s="43" t="s">
        <v>1503</v>
      </c>
      <c r="B23" s="22" t="s">
        <v>36</v>
      </c>
      <c r="C23" s="2" t="s">
        <v>289</v>
      </c>
      <c r="D23" s="22" t="s">
        <v>8</v>
      </c>
      <c r="E23" s="65">
        <v>20.7</v>
      </c>
      <c r="F23" s="76">
        <v>0.54</v>
      </c>
      <c r="G23" s="28">
        <f t="shared" si="0"/>
        <v>11.18</v>
      </c>
      <c r="H23" s="153"/>
      <c r="I23" s="138"/>
    </row>
    <row r="24" spans="1:9" s="9" customFormat="1" ht="33" customHeight="1" x14ac:dyDescent="0.25">
      <c r="A24" s="43" t="s">
        <v>1503</v>
      </c>
      <c r="B24" s="22" t="s">
        <v>37</v>
      </c>
      <c r="C24" s="2" t="s">
        <v>290</v>
      </c>
      <c r="D24" s="22" t="s">
        <v>9</v>
      </c>
      <c r="E24" s="65">
        <v>12.8</v>
      </c>
      <c r="F24" s="76">
        <v>34.880000000000003</v>
      </c>
      <c r="G24" s="28">
        <f t="shared" si="0"/>
        <v>446.46</v>
      </c>
      <c r="H24" s="153"/>
      <c r="I24" s="138"/>
    </row>
    <row r="25" spans="1:9" s="9" customFormat="1" ht="33" customHeight="1" x14ac:dyDescent="0.25">
      <c r="A25" s="43" t="s">
        <v>1503</v>
      </c>
      <c r="B25" s="22" t="s">
        <v>82</v>
      </c>
      <c r="C25" s="2" t="s">
        <v>291</v>
      </c>
      <c r="D25" s="22" t="s">
        <v>8</v>
      </c>
      <c r="E25" s="65">
        <v>138.30000000000001</v>
      </c>
      <c r="F25" s="76">
        <v>1.26</v>
      </c>
      <c r="G25" s="28">
        <f t="shared" si="0"/>
        <v>174.26</v>
      </c>
      <c r="H25" s="153"/>
      <c r="I25" s="138"/>
    </row>
    <row r="26" spans="1:9" s="9" customFormat="1" ht="33" customHeight="1" x14ac:dyDescent="0.25">
      <c r="A26" s="43" t="s">
        <v>1503</v>
      </c>
      <c r="B26" s="22" t="s">
        <v>105</v>
      </c>
      <c r="C26" s="2" t="s">
        <v>277</v>
      </c>
      <c r="D26" s="22" t="s">
        <v>8</v>
      </c>
      <c r="E26" s="65">
        <v>14</v>
      </c>
      <c r="F26" s="76">
        <v>8.6199999999999992</v>
      </c>
      <c r="G26" s="28">
        <f t="shared" si="0"/>
        <v>120.68</v>
      </c>
      <c r="H26" s="153"/>
      <c r="I26" s="138"/>
    </row>
    <row r="27" spans="1:9" s="9" customFormat="1" ht="33" customHeight="1" x14ac:dyDescent="0.25">
      <c r="A27" s="43" t="s">
        <v>1503</v>
      </c>
      <c r="B27" s="22" t="s">
        <v>106</v>
      </c>
      <c r="C27" s="2" t="s">
        <v>1701</v>
      </c>
      <c r="D27" s="22" t="s">
        <v>8</v>
      </c>
      <c r="E27" s="65">
        <v>54.7</v>
      </c>
      <c r="F27" s="76">
        <v>87.46</v>
      </c>
      <c r="G27" s="28">
        <f t="shared" si="0"/>
        <v>4784.0600000000004</v>
      </c>
      <c r="H27" s="153"/>
      <c r="I27" s="138"/>
    </row>
    <row r="28" spans="1:9" s="9" customFormat="1" ht="33" customHeight="1" x14ac:dyDescent="0.25">
      <c r="A28" s="43" t="s">
        <v>1503</v>
      </c>
      <c r="B28" s="22" t="s">
        <v>107</v>
      </c>
      <c r="C28" s="2" t="s">
        <v>293</v>
      </c>
      <c r="D28" s="22" t="s">
        <v>9</v>
      </c>
      <c r="E28" s="65">
        <v>0.6</v>
      </c>
      <c r="F28" s="76">
        <v>113.64</v>
      </c>
      <c r="G28" s="28">
        <f t="shared" si="0"/>
        <v>68.180000000000007</v>
      </c>
      <c r="H28" s="153"/>
      <c r="I28" s="138"/>
    </row>
    <row r="29" spans="1:9" s="9" customFormat="1" ht="33" customHeight="1" x14ac:dyDescent="0.25">
      <c r="A29" s="43" t="s">
        <v>1503</v>
      </c>
      <c r="B29" s="22" t="s">
        <v>108</v>
      </c>
      <c r="C29" s="2" t="s">
        <v>294</v>
      </c>
      <c r="D29" s="22" t="s">
        <v>18</v>
      </c>
      <c r="E29" s="65">
        <v>2</v>
      </c>
      <c r="F29" s="76">
        <v>380.21</v>
      </c>
      <c r="G29" s="28">
        <f t="shared" si="0"/>
        <v>760.42</v>
      </c>
      <c r="H29" s="153"/>
      <c r="I29" s="138"/>
    </row>
    <row r="30" spans="1:9" s="9" customFormat="1" ht="33" customHeight="1" x14ac:dyDescent="0.25">
      <c r="A30" s="43" t="s">
        <v>1503</v>
      </c>
      <c r="B30" s="22" t="s">
        <v>109</v>
      </c>
      <c r="C30" s="2" t="s">
        <v>295</v>
      </c>
      <c r="D30" s="22" t="s">
        <v>8</v>
      </c>
      <c r="E30" s="65">
        <v>2.8</v>
      </c>
      <c r="F30" s="76">
        <v>1.26</v>
      </c>
      <c r="G30" s="28">
        <f t="shared" si="0"/>
        <v>3.53</v>
      </c>
      <c r="H30" s="153"/>
      <c r="I30" s="138"/>
    </row>
    <row r="31" spans="1:9" s="9" customFormat="1" ht="33" customHeight="1" thickBot="1" x14ac:dyDescent="0.3">
      <c r="A31" s="43" t="s">
        <v>1503</v>
      </c>
      <c r="B31" s="22" t="s">
        <v>110</v>
      </c>
      <c r="C31" s="2" t="s">
        <v>296</v>
      </c>
      <c r="D31" s="22" t="s">
        <v>9</v>
      </c>
      <c r="E31" s="65">
        <v>26.2</v>
      </c>
      <c r="F31" s="76">
        <v>25.42</v>
      </c>
      <c r="G31" s="28">
        <f t="shared" si="0"/>
        <v>666</v>
      </c>
      <c r="H31" s="153"/>
      <c r="I31" s="138"/>
    </row>
    <row r="32" spans="1:9" s="9" customFormat="1" ht="45.75" thickBot="1" x14ac:dyDescent="0.3">
      <c r="A32" s="56" t="s">
        <v>1503</v>
      </c>
      <c r="B32" s="51" t="s">
        <v>111</v>
      </c>
      <c r="C32" s="50" t="s">
        <v>352</v>
      </c>
      <c r="D32" s="51" t="s">
        <v>9</v>
      </c>
      <c r="E32" s="52">
        <v>16.100000000000001</v>
      </c>
      <c r="F32" s="139">
        <v>16.87</v>
      </c>
      <c r="G32" s="53">
        <f t="shared" si="0"/>
        <v>271.61</v>
      </c>
      <c r="H32" s="36" t="s">
        <v>41</v>
      </c>
      <c r="I32" s="70">
        <f>ROUND(SUM(G21:G32),2)</f>
        <v>10213.61</v>
      </c>
    </row>
    <row r="33" spans="1:8" s="9" customFormat="1" ht="33" customHeight="1" x14ac:dyDescent="0.25">
      <c r="A33" s="101" t="s">
        <v>388</v>
      </c>
      <c r="B33" s="123" t="s">
        <v>71</v>
      </c>
      <c r="C33" s="63" t="s">
        <v>715</v>
      </c>
      <c r="D33" s="64" t="s">
        <v>8</v>
      </c>
      <c r="E33" s="83">
        <v>428</v>
      </c>
      <c r="F33" s="76">
        <v>0</v>
      </c>
      <c r="G33" s="59">
        <f t="shared" si="0"/>
        <v>0</v>
      </c>
      <c r="H33" s="434" t="s">
        <v>318</v>
      </c>
    </row>
    <row r="34" spans="1:8" s="9" customFormat="1" ht="33" customHeight="1" x14ac:dyDescent="0.25">
      <c r="A34" s="67" t="s">
        <v>388</v>
      </c>
      <c r="B34" s="41" t="s">
        <v>72</v>
      </c>
      <c r="C34" s="2" t="s">
        <v>1505</v>
      </c>
      <c r="D34" s="22" t="s">
        <v>9</v>
      </c>
      <c r="E34" s="84">
        <v>102</v>
      </c>
      <c r="F34" s="77">
        <v>0</v>
      </c>
      <c r="G34" s="28">
        <f t="shared" si="0"/>
        <v>0</v>
      </c>
      <c r="H34" s="435"/>
    </row>
    <row r="35" spans="1:8" s="9" customFormat="1" ht="33" customHeight="1" x14ac:dyDescent="0.25">
      <c r="A35" s="67" t="s">
        <v>388</v>
      </c>
      <c r="B35" s="41" t="s">
        <v>73</v>
      </c>
      <c r="C35" s="2" t="s">
        <v>1570</v>
      </c>
      <c r="D35" s="22" t="s">
        <v>8</v>
      </c>
      <c r="E35" s="84">
        <v>262</v>
      </c>
      <c r="F35" s="77">
        <v>0</v>
      </c>
      <c r="G35" s="28">
        <f t="shared" si="0"/>
        <v>0</v>
      </c>
      <c r="H35" s="435"/>
    </row>
    <row r="36" spans="1:8" s="9" customFormat="1" ht="33" customHeight="1" x14ac:dyDescent="0.25">
      <c r="A36" s="67" t="s">
        <v>388</v>
      </c>
      <c r="B36" s="41" t="s">
        <v>74</v>
      </c>
      <c r="C36" s="2" t="s">
        <v>1507</v>
      </c>
      <c r="D36" s="22" t="s">
        <v>8</v>
      </c>
      <c r="E36" s="84">
        <v>215</v>
      </c>
      <c r="F36" s="77">
        <v>0</v>
      </c>
      <c r="G36" s="28">
        <f t="shared" si="0"/>
        <v>0</v>
      </c>
      <c r="H36" s="435"/>
    </row>
    <row r="37" spans="1:8" s="9" customFormat="1" ht="33" customHeight="1" x14ac:dyDescent="0.25">
      <c r="A37" s="67" t="s">
        <v>388</v>
      </c>
      <c r="B37" s="41" t="s">
        <v>75</v>
      </c>
      <c r="C37" s="2" t="s">
        <v>313</v>
      </c>
      <c r="D37" s="22" t="s">
        <v>10</v>
      </c>
      <c r="E37" s="84">
        <v>50</v>
      </c>
      <c r="F37" s="77">
        <v>0</v>
      </c>
      <c r="G37" s="28">
        <f t="shared" si="0"/>
        <v>0</v>
      </c>
      <c r="H37" s="435"/>
    </row>
    <row r="38" spans="1:8" s="9" customFormat="1" ht="33" customHeight="1" x14ac:dyDescent="0.25">
      <c r="A38" s="67" t="s">
        <v>388</v>
      </c>
      <c r="B38" s="41" t="s">
        <v>76</v>
      </c>
      <c r="C38" s="2" t="s">
        <v>302</v>
      </c>
      <c r="D38" s="22" t="s">
        <v>8</v>
      </c>
      <c r="E38" s="84">
        <v>213</v>
      </c>
      <c r="F38" s="77">
        <v>0</v>
      </c>
      <c r="G38" s="28">
        <f t="shared" si="0"/>
        <v>0</v>
      </c>
      <c r="H38" s="435"/>
    </row>
    <row r="39" spans="1:8" s="9" customFormat="1" ht="33" customHeight="1" x14ac:dyDescent="0.25">
      <c r="A39" s="67" t="s">
        <v>388</v>
      </c>
      <c r="B39" s="41" t="s">
        <v>77</v>
      </c>
      <c r="C39" s="2" t="s">
        <v>1508</v>
      </c>
      <c r="D39" s="22" t="s">
        <v>8</v>
      </c>
      <c r="E39" s="84">
        <v>212</v>
      </c>
      <c r="F39" s="77">
        <v>0</v>
      </c>
      <c r="G39" s="28">
        <f t="shared" si="0"/>
        <v>0</v>
      </c>
      <c r="H39" s="435"/>
    </row>
    <row r="40" spans="1:8" s="9" customFormat="1" ht="33" customHeight="1" x14ac:dyDescent="0.25">
      <c r="A40" s="67" t="s">
        <v>388</v>
      </c>
      <c r="B40" s="41" t="s">
        <v>122</v>
      </c>
      <c r="C40" s="2" t="s">
        <v>315</v>
      </c>
      <c r="D40" s="22" t="s">
        <v>10</v>
      </c>
      <c r="E40" s="84">
        <v>50</v>
      </c>
      <c r="F40" s="77">
        <v>0</v>
      </c>
      <c r="G40" s="28">
        <f t="shared" si="0"/>
        <v>0</v>
      </c>
      <c r="H40" s="435"/>
    </row>
    <row r="41" spans="1:8" s="9" customFormat="1" ht="33" customHeight="1" x14ac:dyDescent="0.25">
      <c r="A41" s="67" t="s">
        <v>388</v>
      </c>
      <c r="B41" s="41" t="s">
        <v>123</v>
      </c>
      <c r="C41" s="2" t="s">
        <v>302</v>
      </c>
      <c r="D41" s="22" t="s">
        <v>8</v>
      </c>
      <c r="E41" s="84">
        <v>211</v>
      </c>
      <c r="F41" s="77">
        <v>0</v>
      </c>
      <c r="G41" s="28">
        <f t="shared" si="0"/>
        <v>0</v>
      </c>
      <c r="H41" s="435"/>
    </row>
    <row r="42" spans="1:8" s="9" customFormat="1" ht="33" customHeight="1" x14ac:dyDescent="0.25">
      <c r="A42" s="67" t="s">
        <v>388</v>
      </c>
      <c r="B42" s="41" t="s">
        <v>124</v>
      </c>
      <c r="C42" s="2" t="s">
        <v>1510</v>
      </c>
      <c r="D42" s="22" t="s">
        <v>8</v>
      </c>
      <c r="E42" s="84">
        <v>211</v>
      </c>
      <c r="F42" s="77">
        <v>0</v>
      </c>
      <c r="G42" s="28">
        <f t="shared" si="0"/>
        <v>0</v>
      </c>
      <c r="H42" s="435"/>
    </row>
    <row r="43" spans="1:8" s="9" customFormat="1" ht="33" customHeight="1" x14ac:dyDescent="0.25">
      <c r="A43" s="67" t="s">
        <v>388</v>
      </c>
      <c r="B43" s="41" t="s">
        <v>125</v>
      </c>
      <c r="C43" s="2" t="s">
        <v>1511</v>
      </c>
      <c r="D43" s="22" t="s">
        <v>10</v>
      </c>
      <c r="E43" s="84">
        <v>50</v>
      </c>
      <c r="F43" s="77">
        <v>0</v>
      </c>
      <c r="G43" s="28">
        <f t="shared" si="0"/>
        <v>0</v>
      </c>
      <c r="H43" s="435"/>
    </row>
    <row r="44" spans="1:8" s="9" customFormat="1" ht="33" customHeight="1" x14ac:dyDescent="0.25">
      <c r="A44" s="67" t="s">
        <v>388</v>
      </c>
      <c r="B44" s="41" t="s">
        <v>126</v>
      </c>
      <c r="C44" s="2" t="s">
        <v>304</v>
      </c>
      <c r="D44" s="22" t="s">
        <v>8</v>
      </c>
      <c r="E44" s="84">
        <v>210</v>
      </c>
      <c r="F44" s="77">
        <v>0</v>
      </c>
      <c r="G44" s="28">
        <f t="shared" si="0"/>
        <v>0</v>
      </c>
      <c r="H44" s="435"/>
    </row>
    <row r="45" spans="1:8" s="9" customFormat="1" ht="33" customHeight="1" x14ac:dyDescent="0.25">
      <c r="A45" s="67" t="s">
        <v>388</v>
      </c>
      <c r="B45" s="41" t="s">
        <v>216</v>
      </c>
      <c r="C45" s="2" t="s">
        <v>305</v>
      </c>
      <c r="D45" s="22" t="s">
        <v>10</v>
      </c>
      <c r="E45" s="84">
        <v>36</v>
      </c>
      <c r="F45" s="77">
        <v>0</v>
      </c>
      <c r="G45" s="28">
        <f t="shared" si="0"/>
        <v>0</v>
      </c>
      <c r="H45" s="435"/>
    </row>
    <row r="46" spans="1:8" s="9" customFormat="1" ht="33" customHeight="1" x14ac:dyDescent="0.25">
      <c r="A46" s="67" t="s">
        <v>388</v>
      </c>
      <c r="B46" s="41" t="s">
        <v>217</v>
      </c>
      <c r="C46" s="2" t="s">
        <v>306</v>
      </c>
      <c r="D46" s="22" t="s">
        <v>9</v>
      </c>
      <c r="E46" s="84">
        <v>35</v>
      </c>
      <c r="F46" s="77">
        <v>0</v>
      </c>
      <c r="G46" s="28">
        <f t="shared" si="0"/>
        <v>0</v>
      </c>
      <c r="H46" s="435"/>
    </row>
    <row r="47" spans="1:8" s="9" customFormat="1" ht="33" customHeight="1" thickBot="1" x14ac:dyDescent="0.3">
      <c r="A47" s="56" t="s">
        <v>388</v>
      </c>
      <c r="B47" s="74" t="s">
        <v>218</v>
      </c>
      <c r="C47" s="50" t="s">
        <v>1512</v>
      </c>
      <c r="D47" s="51" t="s">
        <v>8</v>
      </c>
      <c r="E47" s="85">
        <v>115</v>
      </c>
      <c r="F47" s="139">
        <v>0</v>
      </c>
      <c r="G47" s="53">
        <f t="shared" si="0"/>
        <v>0</v>
      </c>
      <c r="H47" s="435"/>
    </row>
    <row r="48" spans="1:8" s="9" customFormat="1" ht="33" customHeight="1" x14ac:dyDescent="0.25">
      <c r="A48" s="101" t="s">
        <v>1504</v>
      </c>
      <c r="B48" s="123" t="s">
        <v>71</v>
      </c>
      <c r="C48" s="63" t="s">
        <v>715</v>
      </c>
      <c r="D48" s="64" t="s">
        <v>8</v>
      </c>
      <c r="E48" s="83">
        <v>428</v>
      </c>
      <c r="F48" s="135">
        <v>4.07</v>
      </c>
      <c r="G48" s="59">
        <f t="shared" si="0"/>
        <v>1741.96</v>
      </c>
      <c r="H48" s="435"/>
    </row>
    <row r="49" spans="1:9" s="9" customFormat="1" ht="33" customHeight="1" x14ac:dyDescent="0.25">
      <c r="A49" s="67" t="s">
        <v>1504</v>
      </c>
      <c r="B49" s="41" t="s">
        <v>72</v>
      </c>
      <c r="C49" s="2" t="s">
        <v>1605</v>
      </c>
      <c r="D49" s="22" t="s">
        <v>9</v>
      </c>
      <c r="E49" s="84">
        <v>130</v>
      </c>
      <c r="F49" s="133">
        <v>24.85</v>
      </c>
      <c r="G49" s="28">
        <f t="shared" si="0"/>
        <v>3230.5</v>
      </c>
      <c r="H49" s="435"/>
    </row>
    <row r="50" spans="1:9" s="9" customFormat="1" ht="33" customHeight="1" x14ac:dyDescent="0.25">
      <c r="A50" s="67" t="s">
        <v>1504</v>
      </c>
      <c r="B50" s="41" t="s">
        <v>73</v>
      </c>
      <c r="C50" s="2" t="s">
        <v>1556</v>
      </c>
      <c r="D50" s="22" t="s">
        <v>8</v>
      </c>
      <c r="E50" s="84">
        <v>256</v>
      </c>
      <c r="F50" s="133">
        <v>15.26</v>
      </c>
      <c r="G50" s="28">
        <f t="shared" si="0"/>
        <v>3906.56</v>
      </c>
      <c r="H50" s="435"/>
    </row>
    <row r="51" spans="1:9" s="9" customFormat="1" ht="33" customHeight="1" x14ac:dyDescent="0.25">
      <c r="A51" s="67" t="s">
        <v>1504</v>
      </c>
      <c r="B51" s="41" t="s">
        <v>74</v>
      </c>
      <c r="C51" s="2" t="s">
        <v>1507</v>
      </c>
      <c r="D51" s="22" t="s">
        <v>8</v>
      </c>
      <c r="E51" s="84">
        <v>215</v>
      </c>
      <c r="F51" s="133">
        <v>17.760000000000002</v>
      </c>
      <c r="G51" s="28">
        <f t="shared" si="0"/>
        <v>3818.4</v>
      </c>
      <c r="H51" s="435"/>
    </row>
    <row r="52" spans="1:9" s="9" customFormat="1" ht="33" customHeight="1" x14ac:dyDescent="0.25">
      <c r="A52" s="67" t="s">
        <v>1504</v>
      </c>
      <c r="B52" s="41" t="s">
        <v>75</v>
      </c>
      <c r="C52" s="2" t="s">
        <v>313</v>
      </c>
      <c r="D52" s="22" t="s">
        <v>10</v>
      </c>
      <c r="E52" s="84">
        <v>50</v>
      </c>
      <c r="F52" s="133">
        <v>0.95</v>
      </c>
      <c r="G52" s="28">
        <f t="shared" si="0"/>
        <v>47.5</v>
      </c>
      <c r="H52" s="435"/>
    </row>
    <row r="53" spans="1:9" s="9" customFormat="1" ht="33" customHeight="1" x14ac:dyDescent="0.25">
      <c r="A53" s="67" t="s">
        <v>1504</v>
      </c>
      <c r="B53" s="41" t="s">
        <v>76</v>
      </c>
      <c r="C53" s="2" t="s">
        <v>302</v>
      </c>
      <c r="D53" s="22" t="s">
        <v>8</v>
      </c>
      <c r="E53" s="84">
        <v>213</v>
      </c>
      <c r="F53" s="133">
        <v>0.38</v>
      </c>
      <c r="G53" s="28">
        <f t="shared" si="0"/>
        <v>80.94</v>
      </c>
      <c r="H53" s="435"/>
    </row>
    <row r="54" spans="1:9" s="9" customFormat="1" ht="33" customHeight="1" x14ac:dyDescent="0.25">
      <c r="A54" s="67" t="s">
        <v>1504</v>
      </c>
      <c r="B54" s="41" t="s">
        <v>77</v>
      </c>
      <c r="C54" s="2" t="s">
        <v>1508</v>
      </c>
      <c r="D54" s="22" t="s">
        <v>8</v>
      </c>
      <c r="E54" s="84">
        <v>212</v>
      </c>
      <c r="F54" s="133">
        <v>10.06</v>
      </c>
      <c r="G54" s="28">
        <f t="shared" si="0"/>
        <v>2132.7199999999998</v>
      </c>
      <c r="H54" s="435"/>
    </row>
    <row r="55" spans="1:9" s="9" customFormat="1" ht="33" customHeight="1" x14ac:dyDescent="0.25">
      <c r="A55" s="67" t="s">
        <v>1504</v>
      </c>
      <c r="B55" s="41" t="s">
        <v>122</v>
      </c>
      <c r="C55" s="2" t="s">
        <v>315</v>
      </c>
      <c r="D55" s="22" t="s">
        <v>10</v>
      </c>
      <c r="E55" s="84">
        <v>50</v>
      </c>
      <c r="F55" s="133">
        <v>0.42</v>
      </c>
      <c r="G55" s="28">
        <f t="shared" si="0"/>
        <v>21</v>
      </c>
      <c r="H55" s="435"/>
    </row>
    <row r="56" spans="1:9" s="9" customFormat="1" ht="33" customHeight="1" x14ac:dyDescent="0.25">
      <c r="A56" s="67" t="s">
        <v>1504</v>
      </c>
      <c r="B56" s="41" t="s">
        <v>123</v>
      </c>
      <c r="C56" s="2" t="s">
        <v>302</v>
      </c>
      <c r="D56" s="22" t="s">
        <v>8</v>
      </c>
      <c r="E56" s="84">
        <v>211</v>
      </c>
      <c r="F56" s="133">
        <v>0.38</v>
      </c>
      <c r="G56" s="28">
        <f t="shared" si="0"/>
        <v>80.180000000000007</v>
      </c>
      <c r="H56" s="435"/>
    </row>
    <row r="57" spans="1:9" s="9" customFormat="1" ht="33" customHeight="1" x14ac:dyDescent="0.25">
      <c r="A57" s="67" t="s">
        <v>1504</v>
      </c>
      <c r="B57" s="41" t="s">
        <v>124</v>
      </c>
      <c r="C57" s="2" t="s">
        <v>1510</v>
      </c>
      <c r="D57" s="22" t="s">
        <v>8</v>
      </c>
      <c r="E57" s="84">
        <v>211</v>
      </c>
      <c r="F57" s="133">
        <v>11.92</v>
      </c>
      <c r="G57" s="28">
        <f t="shared" si="0"/>
        <v>2515.12</v>
      </c>
      <c r="H57" s="435"/>
    </row>
    <row r="58" spans="1:9" s="9" customFormat="1" ht="33" customHeight="1" x14ac:dyDescent="0.25">
      <c r="A58" s="67" t="s">
        <v>1504</v>
      </c>
      <c r="B58" s="41" t="s">
        <v>125</v>
      </c>
      <c r="C58" s="2" t="s">
        <v>1511</v>
      </c>
      <c r="D58" s="22" t="s">
        <v>10</v>
      </c>
      <c r="E58" s="84">
        <v>50</v>
      </c>
      <c r="F58" s="133">
        <v>0.42</v>
      </c>
      <c r="G58" s="28">
        <f t="shared" si="0"/>
        <v>21</v>
      </c>
      <c r="H58" s="435"/>
    </row>
    <row r="59" spans="1:9" s="9" customFormat="1" ht="33" customHeight="1" x14ac:dyDescent="0.25">
      <c r="A59" s="67" t="s">
        <v>1504</v>
      </c>
      <c r="B59" s="41" t="s">
        <v>126</v>
      </c>
      <c r="C59" s="2" t="s">
        <v>304</v>
      </c>
      <c r="D59" s="22" t="s">
        <v>8</v>
      </c>
      <c r="E59" s="84">
        <v>210</v>
      </c>
      <c r="F59" s="133">
        <v>0.22</v>
      </c>
      <c r="G59" s="28">
        <f t="shared" si="0"/>
        <v>46.2</v>
      </c>
      <c r="H59" s="435"/>
    </row>
    <row r="60" spans="1:9" s="9" customFormat="1" ht="33" customHeight="1" x14ac:dyDescent="0.25">
      <c r="A60" s="67" t="s">
        <v>1504</v>
      </c>
      <c r="B60" s="41" t="s">
        <v>216</v>
      </c>
      <c r="C60" s="2" t="s">
        <v>305</v>
      </c>
      <c r="D60" s="22" t="s">
        <v>10</v>
      </c>
      <c r="E60" s="84">
        <v>36</v>
      </c>
      <c r="F60" s="133">
        <v>1.25</v>
      </c>
      <c r="G60" s="28">
        <f t="shared" si="0"/>
        <v>45</v>
      </c>
      <c r="H60" s="435"/>
    </row>
    <row r="61" spans="1:9" s="9" customFormat="1" ht="33" customHeight="1" thickBot="1" x14ac:dyDescent="0.3">
      <c r="A61" s="67" t="s">
        <v>1504</v>
      </c>
      <c r="B61" s="41" t="s">
        <v>217</v>
      </c>
      <c r="C61" s="2" t="s">
        <v>306</v>
      </c>
      <c r="D61" s="22" t="s">
        <v>9</v>
      </c>
      <c r="E61" s="84">
        <v>35</v>
      </c>
      <c r="F61" s="133">
        <v>15.46</v>
      </c>
      <c r="G61" s="28">
        <f t="shared" si="0"/>
        <v>541.1</v>
      </c>
      <c r="H61" s="435"/>
    </row>
    <row r="62" spans="1:9" s="9" customFormat="1" ht="30.75" thickBot="1" x14ac:dyDescent="0.3">
      <c r="A62" s="56" t="s">
        <v>1504</v>
      </c>
      <c r="B62" s="74" t="s">
        <v>218</v>
      </c>
      <c r="C62" s="50" t="s">
        <v>1512</v>
      </c>
      <c r="D62" s="51" t="s">
        <v>8</v>
      </c>
      <c r="E62" s="85">
        <v>115</v>
      </c>
      <c r="F62" s="87">
        <v>8.6199999999999992</v>
      </c>
      <c r="G62" s="99">
        <f>ROUND((E62*F62),2)</f>
        <v>991.3</v>
      </c>
      <c r="H62" s="36" t="s">
        <v>78</v>
      </c>
      <c r="I62" s="72">
        <f>ROUND(SUM(G33:G62),2)</f>
        <v>19219.48</v>
      </c>
    </row>
    <row r="63" spans="1:9" ht="30" x14ac:dyDescent="0.25">
      <c r="A63" s="42" t="s">
        <v>1584</v>
      </c>
      <c r="B63" s="25" t="s">
        <v>28</v>
      </c>
      <c r="C63" s="24" t="s">
        <v>321</v>
      </c>
      <c r="D63" s="25" t="s">
        <v>18</v>
      </c>
      <c r="E63" s="46">
        <v>1</v>
      </c>
      <c r="F63" s="136">
        <v>151.41</v>
      </c>
      <c r="G63" s="27">
        <f t="shared" ref="G63:G70" si="1">ROUND((E63*F63),2)</f>
        <v>151.41</v>
      </c>
      <c r="H63" s="9"/>
      <c r="I63" s="9"/>
    </row>
    <row r="64" spans="1:9" ht="30.75" thickBot="1" x14ac:dyDescent="0.3">
      <c r="A64" s="56" t="s">
        <v>1584</v>
      </c>
      <c r="B64" s="51" t="s">
        <v>29</v>
      </c>
      <c r="C64" s="50" t="s">
        <v>322</v>
      </c>
      <c r="D64" s="51" t="s">
        <v>18</v>
      </c>
      <c r="E64" s="52">
        <v>3</v>
      </c>
      <c r="F64" s="60">
        <v>78.59</v>
      </c>
      <c r="G64" s="53">
        <f t="shared" si="1"/>
        <v>235.77</v>
      </c>
      <c r="H64" s="9"/>
      <c r="I64" s="9"/>
    </row>
    <row r="65" spans="1:9" ht="45" x14ac:dyDescent="0.25">
      <c r="A65" s="42" t="s">
        <v>1771</v>
      </c>
      <c r="B65" s="25" t="s">
        <v>30</v>
      </c>
      <c r="C65" s="24" t="s">
        <v>371</v>
      </c>
      <c r="D65" s="25" t="s">
        <v>10</v>
      </c>
      <c r="E65" s="46">
        <v>44</v>
      </c>
      <c r="F65" s="33">
        <v>54.28</v>
      </c>
      <c r="G65" s="27">
        <f t="shared" si="1"/>
        <v>2388.3200000000002</v>
      </c>
      <c r="H65" s="9"/>
      <c r="I65" s="9"/>
    </row>
    <row r="66" spans="1:9" ht="45" x14ac:dyDescent="0.25">
      <c r="A66" s="43" t="s">
        <v>1771</v>
      </c>
      <c r="B66" s="22" t="s">
        <v>31</v>
      </c>
      <c r="C66" s="63" t="s">
        <v>326</v>
      </c>
      <c r="D66" s="64" t="s">
        <v>10</v>
      </c>
      <c r="E66" s="65">
        <v>8</v>
      </c>
      <c r="F66" s="58">
        <v>58.4</v>
      </c>
      <c r="G66" s="59">
        <f t="shared" si="1"/>
        <v>467.2</v>
      </c>
      <c r="H66" s="9"/>
      <c r="I66" s="9"/>
    </row>
    <row r="67" spans="1:9" ht="45" x14ac:dyDescent="0.25">
      <c r="A67" s="221" t="s">
        <v>1771</v>
      </c>
      <c r="B67" s="22" t="s">
        <v>32</v>
      </c>
      <c r="C67" s="63" t="s">
        <v>1443</v>
      </c>
      <c r="D67" s="64" t="s">
        <v>18</v>
      </c>
      <c r="E67" s="65">
        <v>1</v>
      </c>
      <c r="F67" s="58">
        <v>414.68</v>
      </c>
      <c r="G67" s="59">
        <f t="shared" si="1"/>
        <v>414.68</v>
      </c>
      <c r="H67" s="9"/>
      <c r="I67" s="9"/>
    </row>
    <row r="68" spans="1:9" ht="45.75" thickBot="1" x14ac:dyDescent="0.3">
      <c r="A68" s="56" t="s">
        <v>1771</v>
      </c>
      <c r="B68" s="51" t="s">
        <v>33</v>
      </c>
      <c r="C68" s="86" t="s">
        <v>1445</v>
      </c>
      <c r="D68" s="88" t="s">
        <v>18</v>
      </c>
      <c r="E68" s="92">
        <v>1</v>
      </c>
      <c r="F68" s="89">
        <v>451.35</v>
      </c>
      <c r="G68" s="90">
        <f t="shared" si="1"/>
        <v>451.35</v>
      </c>
      <c r="H68" s="9"/>
      <c r="I68" s="9"/>
    </row>
    <row r="69" spans="1:9" ht="30.75" thickBot="1" x14ac:dyDescent="0.3">
      <c r="A69" s="178" t="s">
        <v>1585</v>
      </c>
      <c r="B69" s="88" t="s">
        <v>47</v>
      </c>
      <c r="C69" s="86" t="s">
        <v>331</v>
      </c>
      <c r="D69" s="88" t="s">
        <v>18</v>
      </c>
      <c r="E69" s="92">
        <v>6</v>
      </c>
      <c r="F69" s="89">
        <v>24.21</v>
      </c>
      <c r="G69" s="90">
        <f t="shared" si="1"/>
        <v>145.26</v>
      </c>
      <c r="H69" s="9"/>
      <c r="I69" s="9"/>
    </row>
    <row r="70" spans="1:9" ht="30.75" thickBot="1" x14ac:dyDescent="0.3">
      <c r="A70" s="178" t="s">
        <v>1586</v>
      </c>
      <c r="B70" s="88" t="s">
        <v>48</v>
      </c>
      <c r="C70" s="86" t="s">
        <v>333</v>
      </c>
      <c r="D70" s="88" t="s">
        <v>8</v>
      </c>
      <c r="E70" s="92">
        <v>11.5</v>
      </c>
      <c r="F70" s="89">
        <v>17</v>
      </c>
      <c r="G70" s="90">
        <f t="shared" si="1"/>
        <v>195.5</v>
      </c>
      <c r="H70" s="36" t="s">
        <v>42</v>
      </c>
      <c r="I70" s="70">
        <f>ROUND(SUM(G63:G70),2)</f>
        <v>4449.49</v>
      </c>
    </row>
    <row r="71" spans="1:9" ht="43.5" thickBot="1" x14ac:dyDescent="0.3">
      <c r="A71" s="146"/>
      <c r="B71" s="147"/>
      <c r="C71" s="146"/>
      <c r="D71" s="4"/>
      <c r="E71" s="4"/>
      <c r="F71" s="54" t="s">
        <v>928</v>
      </c>
      <c r="G71" s="55">
        <f>SUM(G5:G70)</f>
        <v>42874.509999999995</v>
      </c>
      <c r="H71" s="143"/>
      <c r="I71" s="138"/>
    </row>
  </sheetData>
  <sheetProtection algorithmName="SHA-512" hashValue="lKkqSenn1yakUBsws+HDjBfMShMxHRmrpNFHYUA2K28mLn2qNcgbdlVwOfmh8JYzzM+lHRZ3f/c6KH137gYlmg==" saltValue="Mp/4XFp0i/B6U7ZmykwYOQ==" spinCount="100000" sheet="1" objects="1" scenarios="1"/>
  <mergeCells count="3">
    <mergeCell ref="A1:G1"/>
    <mergeCell ref="A3:G3"/>
    <mergeCell ref="H33:H61"/>
  </mergeCells>
  <phoneticPr fontId="10"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861A7-00F3-4EB8-BC22-10334047D689}">
  <dimension ref="A1:I71"/>
  <sheetViews>
    <sheetView topLeftCell="A55" zoomScale="80" zoomScaleNormal="80" workbookViewId="0">
      <selection activeCell="I76" sqref="I76"/>
    </sheetView>
  </sheetViews>
  <sheetFormatPr defaultColWidth="9.140625" defaultRowHeight="15" x14ac:dyDescent="0.25"/>
  <cols>
    <col min="1" max="1" width="39.7109375" style="23" customWidth="1"/>
    <col min="2" max="2" width="10.5703125" style="10" customWidth="1"/>
    <col min="3" max="3" width="71.7109375" style="11" customWidth="1"/>
    <col min="4" max="4" width="9.140625" style="129"/>
    <col min="5" max="5" width="16.28515625" style="129" customWidth="1"/>
    <col min="6" max="6" width="20.7109375" style="17" customWidth="1"/>
    <col min="7" max="7" width="14.7109375" style="129" customWidth="1"/>
    <col min="8" max="8" width="21.5703125" style="68" customWidth="1"/>
    <col min="9" max="9" width="20.7109375" style="68" customWidth="1"/>
    <col min="10" max="16384" width="9.140625" style="8"/>
  </cols>
  <sheetData>
    <row r="1" spans="1:9" ht="39.950000000000003" customHeight="1" x14ac:dyDescent="0.25">
      <c r="A1" s="427" t="s">
        <v>3728</v>
      </c>
      <c r="B1" s="427"/>
      <c r="C1" s="427"/>
      <c r="D1" s="427"/>
      <c r="E1" s="427"/>
      <c r="F1" s="427"/>
      <c r="G1" s="427"/>
    </row>
    <row r="2" spans="1:9" ht="21.75" customHeight="1" thickBot="1" x14ac:dyDescent="0.3">
      <c r="A2" s="1"/>
      <c r="B2" s="1"/>
      <c r="C2" s="1"/>
      <c r="D2" s="127"/>
      <c r="E2" s="233"/>
      <c r="F2" s="1"/>
      <c r="G2" s="127"/>
    </row>
    <row r="3" spans="1:9" x14ac:dyDescent="0.25">
      <c r="A3" s="428" t="s">
        <v>1090</v>
      </c>
      <c r="B3" s="429"/>
      <c r="C3" s="429"/>
      <c r="D3" s="429"/>
      <c r="E3" s="429"/>
      <c r="F3" s="429"/>
      <c r="G3" s="430"/>
    </row>
    <row r="4" spans="1:9" ht="55.15" customHeight="1" thickBot="1" x14ac:dyDescent="0.3">
      <c r="A4" s="29" t="s">
        <v>38</v>
      </c>
      <c r="B4" s="44" t="s">
        <v>0</v>
      </c>
      <c r="C4" s="30" t="s">
        <v>1</v>
      </c>
      <c r="D4" s="248" t="s">
        <v>2</v>
      </c>
      <c r="E4" s="234" t="s">
        <v>3</v>
      </c>
      <c r="F4" s="32" t="s">
        <v>4</v>
      </c>
      <c r="G4" s="69" t="s">
        <v>5</v>
      </c>
      <c r="H4" s="142"/>
      <c r="I4" s="142"/>
    </row>
    <row r="5" spans="1:9" s="68" customFormat="1" ht="33" customHeight="1" thickBot="1" x14ac:dyDescent="0.3">
      <c r="A5" s="56" t="s">
        <v>6</v>
      </c>
      <c r="B5" s="57" t="s">
        <v>12</v>
      </c>
      <c r="C5" s="50" t="s">
        <v>756</v>
      </c>
      <c r="D5" s="51" t="s">
        <v>128</v>
      </c>
      <c r="E5" s="52">
        <v>0.21199999999999999</v>
      </c>
      <c r="F5" s="66">
        <v>790.22</v>
      </c>
      <c r="G5" s="53">
        <f t="shared" ref="G5:G65" si="0">ROUND((E5*F5),2)</f>
        <v>167.53</v>
      </c>
      <c r="H5" s="36" t="s">
        <v>39</v>
      </c>
      <c r="I5" s="70">
        <f>ROUND(SUM(G5:G5),2)</f>
        <v>167.53</v>
      </c>
    </row>
    <row r="6" spans="1:9" s="9" customFormat="1" ht="32.25" customHeight="1" x14ac:dyDescent="0.25">
      <c r="A6" s="42" t="s">
        <v>45</v>
      </c>
      <c r="B6" s="179" t="s">
        <v>19</v>
      </c>
      <c r="C6" s="180" t="s">
        <v>359</v>
      </c>
      <c r="D6" s="181" t="s">
        <v>9</v>
      </c>
      <c r="E6" s="182">
        <v>516</v>
      </c>
      <c r="F6" s="218">
        <v>0.7</v>
      </c>
      <c r="G6" s="27">
        <f t="shared" si="0"/>
        <v>361.2</v>
      </c>
    </row>
    <row r="7" spans="1:9" s="9" customFormat="1" ht="30" x14ac:dyDescent="0.25">
      <c r="A7" s="43" t="s">
        <v>45</v>
      </c>
      <c r="B7" s="91" t="s">
        <v>20</v>
      </c>
      <c r="C7" s="103" t="s">
        <v>358</v>
      </c>
      <c r="D7" s="48" t="s">
        <v>9</v>
      </c>
      <c r="E7" s="84">
        <v>145</v>
      </c>
      <c r="F7" s="149">
        <v>0.94</v>
      </c>
      <c r="G7" s="28">
        <f t="shared" si="0"/>
        <v>136.30000000000001</v>
      </c>
    </row>
    <row r="8" spans="1:9" s="9" customFormat="1" ht="33" customHeight="1" x14ac:dyDescent="0.25">
      <c r="A8" s="43" t="s">
        <v>45</v>
      </c>
      <c r="B8" s="91" t="s">
        <v>21</v>
      </c>
      <c r="C8" s="103" t="s">
        <v>356</v>
      </c>
      <c r="D8" s="48" t="s">
        <v>9</v>
      </c>
      <c r="E8" s="84">
        <v>371</v>
      </c>
      <c r="F8" s="149">
        <v>2.5</v>
      </c>
      <c r="G8" s="28">
        <f t="shared" si="0"/>
        <v>927.5</v>
      </c>
    </row>
    <row r="9" spans="1:9" s="9" customFormat="1" ht="33" customHeight="1" x14ac:dyDescent="0.25">
      <c r="A9" s="43" t="s">
        <v>45</v>
      </c>
      <c r="B9" s="91" t="s">
        <v>22</v>
      </c>
      <c r="C9" s="103" t="s">
        <v>275</v>
      </c>
      <c r="D9" s="48" t="s">
        <v>9</v>
      </c>
      <c r="E9" s="84">
        <v>210</v>
      </c>
      <c r="F9" s="149">
        <v>5.51</v>
      </c>
      <c r="G9" s="28">
        <f t="shared" si="0"/>
        <v>1157.0999999999999</v>
      </c>
    </row>
    <row r="10" spans="1:9" s="9" customFormat="1" ht="33" customHeight="1" x14ac:dyDescent="0.25">
      <c r="A10" s="43" t="s">
        <v>45</v>
      </c>
      <c r="B10" s="91" t="s">
        <v>23</v>
      </c>
      <c r="C10" s="103" t="s">
        <v>1374</v>
      </c>
      <c r="D10" s="48" t="s">
        <v>9</v>
      </c>
      <c r="E10" s="84">
        <v>852</v>
      </c>
      <c r="F10" s="149">
        <v>0.94</v>
      </c>
      <c r="G10" s="28">
        <f t="shared" si="0"/>
        <v>800.88</v>
      </c>
    </row>
    <row r="11" spans="1:9" s="9" customFormat="1" ht="45" x14ac:dyDescent="0.25">
      <c r="A11" s="43" t="s">
        <v>45</v>
      </c>
      <c r="B11" s="91" t="s">
        <v>24</v>
      </c>
      <c r="C11" s="103" t="s">
        <v>276</v>
      </c>
      <c r="D11" s="48" t="s">
        <v>9</v>
      </c>
      <c r="E11" s="84">
        <v>852</v>
      </c>
      <c r="F11" s="149">
        <v>4.4000000000000004</v>
      </c>
      <c r="G11" s="28">
        <f t="shared" si="0"/>
        <v>3748.8</v>
      </c>
    </row>
    <row r="12" spans="1:9" s="9" customFormat="1" x14ac:dyDescent="0.25">
      <c r="A12" s="43" t="s">
        <v>45</v>
      </c>
      <c r="B12" s="91" t="s">
        <v>25</v>
      </c>
      <c r="C12" s="103" t="s">
        <v>264</v>
      </c>
      <c r="D12" s="48" t="s">
        <v>9</v>
      </c>
      <c r="E12" s="84">
        <v>10</v>
      </c>
      <c r="F12" s="149">
        <v>13.16</v>
      </c>
      <c r="G12" s="28">
        <f t="shared" si="0"/>
        <v>131.6</v>
      </c>
    </row>
    <row r="13" spans="1:9" s="9" customFormat="1" ht="45" x14ac:dyDescent="0.25">
      <c r="A13" s="43" t="s">
        <v>45</v>
      </c>
      <c r="B13" s="91" t="s">
        <v>26</v>
      </c>
      <c r="C13" s="103" t="s">
        <v>1695</v>
      </c>
      <c r="D13" s="48" t="s">
        <v>9</v>
      </c>
      <c r="E13" s="84">
        <v>527</v>
      </c>
      <c r="F13" s="149">
        <v>4.4000000000000004</v>
      </c>
      <c r="G13" s="28">
        <f t="shared" si="0"/>
        <v>2318.8000000000002</v>
      </c>
    </row>
    <row r="14" spans="1:9" s="9" customFormat="1" ht="32.25" customHeight="1" x14ac:dyDescent="0.25">
      <c r="A14" s="43" t="s">
        <v>45</v>
      </c>
      <c r="B14" s="91" t="s">
        <v>27</v>
      </c>
      <c r="C14" s="103" t="s">
        <v>265</v>
      </c>
      <c r="D14" s="48" t="s">
        <v>8</v>
      </c>
      <c r="E14" s="84">
        <v>2464</v>
      </c>
      <c r="F14" s="149">
        <v>0.1</v>
      </c>
      <c r="G14" s="28">
        <f t="shared" si="0"/>
        <v>246.4</v>
      </c>
    </row>
    <row r="15" spans="1:9" s="9" customFormat="1" ht="32.25" customHeight="1" x14ac:dyDescent="0.25">
      <c r="A15" s="43" t="s">
        <v>45</v>
      </c>
      <c r="B15" s="91" t="s">
        <v>68</v>
      </c>
      <c r="C15" s="103" t="s">
        <v>1486</v>
      </c>
      <c r="D15" s="48" t="s">
        <v>9</v>
      </c>
      <c r="E15" s="84">
        <v>740</v>
      </c>
      <c r="F15" s="149">
        <v>1.28</v>
      </c>
      <c r="G15" s="28">
        <f t="shared" si="0"/>
        <v>947.2</v>
      </c>
    </row>
    <row r="16" spans="1:9" s="9" customFormat="1" ht="32.25" customHeight="1" x14ac:dyDescent="0.25">
      <c r="A16" s="43" t="s">
        <v>45</v>
      </c>
      <c r="B16" s="91" t="s">
        <v>69</v>
      </c>
      <c r="C16" s="103" t="s">
        <v>267</v>
      </c>
      <c r="D16" s="48" t="s">
        <v>8</v>
      </c>
      <c r="E16" s="84">
        <v>315</v>
      </c>
      <c r="F16" s="95">
        <v>0.2</v>
      </c>
      <c r="G16" s="28">
        <f t="shared" si="0"/>
        <v>63</v>
      </c>
    </row>
    <row r="17" spans="1:9" s="9" customFormat="1" ht="32.25" customHeight="1" x14ac:dyDescent="0.25">
      <c r="A17" s="43" t="s">
        <v>45</v>
      </c>
      <c r="B17" s="91" t="s">
        <v>70</v>
      </c>
      <c r="C17" s="103" t="s">
        <v>477</v>
      </c>
      <c r="D17" s="48" t="s">
        <v>8</v>
      </c>
      <c r="E17" s="84">
        <v>848</v>
      </c>
      <c r="F17" s="95">
        <v>0.2</v>
      </c>
      <c r="G17" s="28">
        <f t="shared" si="0"/>
        <v>169.6</v>
      </c>
    </row>
    <row r="18" spans="1:9" s="9" customFormat="1" ht="32.25" customHeight="1" x14ac:dyDescent="0.25">
      <c r="A18" s="43" t="s">
        <v>45</v>
      </c>
      <c r="B18" s="91" t="s">
        <v>127</v>
      </c>
      <c r="C18" s="103" t="s">
        <v>278</v>
      </c>
      <c r="D18" s="48" t="s">
        <v>8</v>
      </c>
      <c r="E18" s="84">
        <v>424</v>
      </c>
      <c r="F18" s="95">
        <v>0.1</v>
      </c>
      <c r="G18" s="28">
        <f t="shared" si="0"/>
        <v>42.4</v>
      </c>
    </row>
    <row r="19" spans="1:9" s="9" customFormat="1" ht="32.25" customHeight="1" x14ac:dyDescent="0.25">
      <c r="A19" s="43" t="s">
        <v>45</v>
      </c>
      <c r="B19" s="91" t="s">
        <v>165</v>
      </c>
      <c r="C19" s="103" t="s">
        <v>268</v>
      </c>
      <c r="D19" s="48" t="s">
        <v>8</v>
      </c>
      <c r="E19" s="84">
        <v>64</v>
      </c>
      <c r="F19" s="95">
        <v>0.21</v>
      </c>
      <c r="G19" s="28">
        <f t="shared" si="0"/>
        <v>13.44</v>
      </c>
    </row>
    <row r="20" spans="1:9" s="9" customFormat="1" ht="32.25" customHeight="1" x14ac:dyDescent="0.25">
      <c r="A20" s="43" t="s">
        <v>45</v>
      </c>
      <c r="B20" s="91" t="s">
        <v>166</v>
      </c>
      <c r="C20" s="103" t="s">
        <v>269</v>
      </c>
      <c r="D20" s="48" t="s">
        <v>8</v>
      </c>
      <c r="E20" s="84">
        <v>165</v>
      </c>
      <c r="F20" s="95">
        <v>0.24</v>
      </c>
      <c r="G20" s="28">
        <f t="shared" si="0"/>
        <v>39.6</v>
      </c>
    </row>
    <row r="21" spans="1:9" s="9" customFormat="1" ht="45" x14ac:dyDescent="0.25">
      <c r="A21" s="43" t="s">
        <v>45</v>
      </c>
      <c r="B21" s="91" t="s">
        <v>167</v>
      </c>
      <c r="C21" s="103" t="s">
        <v>1487</v>
      </c>
      <c r="D21" s="48" t="s">
        <v>9</v>
      </c>
      <c r="E21" s="84">
        <v>145</v>
      </c>
      <c r="F21" s="95">
        <v>4.4000000000000004</v>
      </c>
      <c r="G21" s="28">
        <f t="shared" si="0"/>
        <v>638</v>
      </c>
    </row>
    <row r="22" spans="1:9" s="9" customFormat="1" ht="33" customHeight="1" x14ac:dyDescent="0.25">
      <c r="A22" s="43" t="s">
        <v>45</v>
      </c>
      <c r="B22" s="91" t="s">
        <v>168</v>
      </c>
      <c r="C22" s="103" t="s">
        <v>340</v>
      </c>
      <c r="D22" s="48" t="s">
        <v>8</v>
      </c>
      <c r="E22" s="84">
        <v>1284</v>
      </c>
      <c r="F22" s="95">
        <v>1.49</v>
      </c>
      <c r="G22" s="28">
        <f t="shared" si="0"/>
        <v>1913.16</v>
      </c>
    </row>
    <row r="23" spans="1:9" s="9" customFormat="1" ht="33" customHeight="1" x14ac:dyDescent="0.25">
      <c r="A23" s="43" t="s">
        <v>45</v>
      </c>
      <c r="B23" s="91" t="s">
        <v>169</v>
      </c>
      <c r="C23" s="103" t="s">
        <v>709</v>
      </c>
      <c r="D23" s="48" t="s">
        <v>8</v>
      </c>
      <c r="E23" s="84">
        <v>165</v>
      </c>
      <c r="F23" s="95">
        <v>1.44</v>
      </c>
      <c r="G23" s="28">
        <f t="shared" si="0"/>
        <v>237.6</v>
      </c>
    </row>
    <row r="24" spans="1:9" s="9" customFormat="1" ht="15.75" thickBot="1" x14ac:dyDescent="0.3">
      <c r="A24" s="43" t="s">
        <v>45</v>
      </c>
      <c r="B24" s="91" t="s">
        <v>170</v>
      </c>
      <c r="C24" s="103" t="s">
        <v>271</v>
      </c>
      <c r="D24" s="48" t="s">
        <v>8</v>
      </c>
      <c r="E24" s="84">
        <v>14</v>
      </c>
      <c r="F24" s="95">
        <v>7.91</v>
      </c>
      <c r="G24" s="28">
        <f t="shared" si="0"/>
        <v>110.74</v>
      </c>
    </row>
    <row r="25" spans="1:9" s="9" customFormat="1" ht="33" customHeight="1" thickBot="1" x14ac:dyDescent="0.3">
      <c r="A25" s="56" t="s">
        <v>45</v>
      </c>
      <c r="B25" s="74" t="s">
        <v>171</v>
      </c>
      <c r="C25" s="104" t="s">
        <v>272</v>
      </c>
      <c r="D25" s="51" t="s">
        <v>8</v>
      </c>
      <c r="E25" s="85">
        <v>353</v>
      </c>
      <c r="F25" s="177">
        <v>7.81</v>
      </c>
      <c r="G25" s="53">
        <f t="shared" si="0"/>
        <v>2756.93</v>
      </c>
      <c r="H25" s="36" t="s">
        <v>40</v>
      </c>
      <c r="I25" s="70">
        <f>ROUND(SUM(G6:G25),2)</f>
        <v>16760.25</v>
      </c>
    </row>
    <row r="26" spans="1:9" s="9" customFormat="1" ht="33" customHeight="1" x14ac:dyDescent="0.25">
      <c r="A26" s="229" t="s">
        <v>1499</v>
      </c>
      <c r="B26" s="239" t="s">
        <v>34</v>
      </c>
      <c r="C26" s="193" t="s">
        <v>1151</v>
      </c>
      <c r="D26" s="181" t="s">
        <v>9</v>
      </c>
      <c r="E26" s="236">
        <v>111</v>
      </c>
      <c r="F26" s="237">
        <v>2.35</v>
      </c>
      <c r="G26" s="27">
        <f t="shared" si="0"/>
        <v>260.85000000000002</v>
      </c>
      <c r="H26" s="153"/>
      <c r="I26" s="138"/>
    </row>
    <row r="27" spans="1:9" s="9" customFormat="1" ht="33" customHeight="1" x14ac:dyDescent="0.25">
      <c r="A27" s="43" t="s">
        <v>1499</v>
      </c>
      <c r="B27" s="22" t="s">
        <v>35</v>
      </c>
      <c r="C27" s="2" t="s">
        <v>264</v>
      </c>
      <c r="D27" s="22" t="s">
        <v>9</v>
      </c>
      <c r="E27" s="19">
        <v>13</v>
      </c>
      <c r="F27" s="77">
        <v>17.55</v>
      </c>
      <c r="G27" s="28">
        <f t="shared" si="0"/>
        <v>228.15</v>
      </c>
      <c r="H27" s="153"/>
      <c r="I27" s="138"/>
    </row>
    <row r="28" spans="1:9" s="9" customFormat="1" ht="33" customHeight="1" x14ac:dyDescent="0.25">
      <c r="A28" s="43" t="s">
        <v>1499</v>
      </c>
      <c r="B28" s="22" t="s">
        <v>36</v>
      </c>
      <c r="C28" s="63" t="s">
        <v>1501</v>
      </c>
      <c r="D28" s="64" t="s">
        <v>18</v>
      </c>
      <c r="E28" s="65">
        <v>6</v>
      </c>
      <c r="F28" s="76">
        <v>9.27</v>
      </c>
      <c r="G28" s="28">
        <f>ROUND((E28*F28),2)</f>
        <v>55.62</v>
      </c>
      <c r="H28" s="153"/>
      <c r="I28" s="138"/>
    </row>
    <row r="29" spans="1:9" s="9" customFormat="1" ht="33" customHeight="1" x14ac:dyDescent="0.25">
      <c r="A29" s="43" t="s">
        <v>1499</v>
      </c>
      <c r="B29" s="22" t="s">
        <v>37</v>
      </c>
      <c r="C29" s="63" t="s">
        <v>284</v>
      </c>
      <c r="D29" s="64" t="s">
        <v>10</v>
      </c>
      <c r="E29" s="65">
        <v>328</v>
      </c>
      <c r="F29" s="76">
        <v>4.2300000000000004</v>
      </c>
      <c r="G29" s="28">
        <f t="shared" si="0"/>
        <v>1387.44</v>
      </c>
      <c r="H29" s="153"/>
      <c r="I29" s="138"/>
    </row>
    <row r="30" spans="1:9" s="9" customFormat="1" ht="33" customHeight="1" x14ac:dyDescent="0.25">
      <c r="A30" s="43" t="s">
        <v>1499</v>
      </c>
      <c r="B30" s="22" t="s">
        <v>82</v>
      </c>
      <c r="C30" s="63" t="s">
        <v>285</v>
      </c>
      <c r="D30" s="64" t="s">
        <v>9</v>
      </c>
      <c r="E30" s="65">
        <v>43</v>
      </c>
      <c r="F30" s="76">
        <v>65.819999999999993</v>
      </c>
      <c r="G30" s="28">
        <f t="shared" si="0"/>
        <v>2830.26</v>
      </c>
      <c r="H30" s="153"/>
      <c r="I30" s="138"/>
    </row>
    <row r="31" spans="1:9" s="9" customFormat="1" ht="33" customHeight="1" thickBot="1" x14ac:dyDescent="0.3">
      <c r="A31" s="43" t="s">
        <v>1499</v>
      </c>
      <c r="B31" s="22" t="s">
        <v>105</v>
      </c>
      <c r="C31" s="63" t="s">
        <v>286</v>
      </c>
      <c r="D31" s="64" t="s">
        <v>8</v>
      </c>
      <c r="E31" s="65">
        <v>573</v>
      </c>
      <c r="F31" s="76">
        <v>1.26</v>
      </c>
      <c r="G31" s="28">
        <f t="shared" si="0"/>
        <v>721.98</v>
      </c>
      <c r="H31" s="153"/>
      <c r="I31" s="138"/>
    </row>
    <row r="32" spans="1:9" s="9" customFormat="1" ht="33" customHeight="1" thickBot="1" x14ac:dyDescent="0.3">
      <c r="A32" s="56" t="s">
        <v>1499</v>
      </c>
      <c r="B32" s="51" t="s">
        <v>106</v>
      </c>
      <c r="C32" s="86" t="s">
        <v>1502</v>
      </c>
      <c r="D32" s="88" t="s">
        <v>9</v>
      </c>
      <c r="E32" s="92">
        <v>77</v>
      </c>
      <c r="F32" s="151">
        <v>21.49</v>
      </c>
      <c r="G32" s="53">
        <f t="shared" si="0"/>
        <v>1654.73</v>
      </c>
      <c r="H32" s="36" t="s">
        <v>41</v>
      </c>
      <c r="I32" s="70">
        <f>ROUND(SUM(G26:G32),2)</f>
        <v>7139.03</v>
      </c>
    </row>
    <row r="33" spans="1:8" s="9" customFormat="1" ht="33" customHeight="1" x14ac:dyDescent="0.25">
      <c r="A33" s="101" t="s">
        <v>388</v>
      </c>
      <c r="B33" s="123" t="s">
        <v>71</v>
      </c>
      <c r="C33" s="63" t="s">
        <v>715</v>
      </c>
      <c r="D33" s="64" t="s">
        <v>8</v>
      </c>
      <c r="E33" s="83">
        <v>2464</v>
      </c>
      <c r="F33" s="76">
        <v>0</v>
      </c>
      <c r="G33" s="59">
        <f t="shared" si="0"/>
        <v>0</v>
      </c>
      <c r="H33" s="434" t="s">
        <v>318</v>
      </c>
    </row>
    <row r="34" spans="1:8" s="9" customFormat="1" ht="33" customHeight="1" x14ac:dyDescent="0.25">
      <c r="A34" s="67" t="s">
        <v>388</v>
      </c>
      <c r="B34" s="41" t="s">
        <v>72</v>
      </c>
      <c r="C34" s="2" t="s">
        <v>688</v>
      </c>
      <c r="D34" s="22" t="s">
        <v>9</v>
      </c>
      <c r="E34" s="84">
        <v>903</v>
      </c>
      <c r="F34" s="77">
        <v>0</v>
      </c>
      <c r="G34" s="28">
        <f t="shared" si="0"/>
        <v>0</v>
      </c>
      <c r="H34" s="435"/>
    </row>
    <row r="35" spans="1:8" s="9" customFormat="1" ht="33" customHeight="1" x14ac:dyDescent="0.25">
      <c r="A35" s="67" t="s">
        <v>388</v>
      </c>
      <c r="B35" s="41" t="s">
        <v>73</v>
      </c>
      <c r="C35" s="2" t="s">
        <v>300</v>
      </c>
      <c r="D35" s="22" t="s">
        <v>8</v>
      </c>
      <c r="E35" s="84">
        <v>2425</v>
      </c>
      <c r="F35" s="77">
        <v>0</v>
      </c>
      <c r="G35" s="28">
        <f t="shared" si="0"/>
        <v>0</v>
      </c>
      <c r="H35" s="435"/>
    </row>
    <row r="36" spans="1:8" s="9" customFormat="1" ht="33" customHeight="1" x14ac:dyDescent="0.25">
      <c r="A36" s="67" t="s">
        <v>388</v>
      </c>
      <c r="B36" s="41" t="s">
        <v>74</v>
      </c>
      <c r="C36" s="2" t="s">
        <v>1507</v>
      </c>
      <c r="D36" s="22" t="s">
        <v>8</v>
      </c>
      <c r="E36" s="84">
        <v>1796</v>
      </c>
      <c r="F36" s="77">
        <v>0</v>
      </c>
      <c r="G36" s="28">
        <f t="shared" si="0"/>
        <v>0</v>
      </c>
      <c r="H36" s="435"/>
    </row>
    <row r="37" spans="1:8" s="9" customFormat="1" ht="33" customHeight="1" x14ac:dyDescent="0.25">
      <c r="A37" s="67" t="s">
        <v>388</v>
      </c>
      <c r="B37" s="41" t="s">
        <v>75</v>
      </c>
      <c r="C37" s="2" t="s">
        <v>313</v>
      </c>
      <c r="D37" s="22" t="s">
        <v>10</v>
      </c>
      <c r="E37" s="84">
        <v>237</v>
      </c>
      <c r="F37" s="77">
        <v>0</v>
      </c>
      <c r="G37" s="28">
        <f t="shared" si="0"/>
        <v>0</v>
      </c>
      <c r="H37" s="435"/>
    </row>
    <row r="38" spans="1:8" s="9" customFormat="1" ht="33" customHeight="1" x14ac:dyDescent="0.25">
      <c r="A38" s="67" t="s">
        <v>388</v>
      </c>
      <c r="B38" s="108" t="s">
        <v>76</v>
      </c>
      <c r="C38" s="2" t="s">
        <v>302</v>
      </c>
      <c r="D38" s="22" t="s">
        <v>8</v>
      </c>
      <c r="E38" s="84">
        <v>1796</v>
      </c>
      <c r="F38" s="77">
        <v>0</v>
      </c>
      <c r="G38" s="28">
        <f t="shared" si="0"/>
        <v>0</v>
      </c>
      <c r="H38" s="435"/>
    </row>
    <row r="39" spans="1:8" s="9" customFormat="1" ht="33" customHeight="1" x14ac:dyDescent="0.25">
      <c r="A39" s="67" t="s">
        <v>388</v>
      </c>
      <c r="B39" s="108" t="s">
        <v>77</v>
      </c>
      <c r="C39" s="2" t="s">
        <v>1508</v>
      </c>
      <c r="D39" s="22" t="s">
        <v>8</v>
      </c>
      <c r="E39" s="84">
        <v>1796</v>
      </c>
      <c r="F39" s="77">
        <v>0</v>
      </c>
      <c r="G39" s="28">
        <f t="shared" si="0"/>
        <v>0</v>
      </c>
      <c r="H39" s="435"/>
    </row>
    <row r="40" spans="1:8" s="9" customFormat="1" ht="33" customHeight="1" x14ac:dyDescent="0.25">
      <c r="A40" s="67" t="s">
        <v>388</v>
      </c>
      <c r="B40" s="108" t="s">
        <v>122</v>
      </c>
      <c r="C40" s="2" t="s">
        <v>315</v>
      </c>
      <c r="D40" s="22" t="s">
        <v>10</v>
      </c>
      <c r="E40" s="84">
        <v>237</v>
      </c>
      <c r="F40" s="77">
        <v>0</v>
      </c>
      <c r="G40" s="28">
        <f t="shared" si="0"/>
        <v>0</v>
      </c>
      <c r="H40" s="435"/>
    </row>
    <row r="41" spans="1:8" s="9" customFormat="1" ht="33" customHeight="1" x14ac:dyDescent="0.25">
      <c r="A41" s="67" t="s">
        <v>388</v>
      </c>
      <c r="B41" s="108" t="s">
        <v>123</v>
      </c>
      <c r="C41" s="2" t="s">
        <v>1509</v>
      </c>
      <c r="D41" s="22" t="s">
        <v>8</v>
      </c>
      <c r="E41" s="84">
        <v>1796</v>
      </c>
      <c r="F41" s="77">
        <v>0</v>
      </c>
      <c r="G41" s="28">
        <f t="shared" si="0"/>
        <v>0</v>
      </c>
      <c r="H41" s="435"/>
    </row>
    <row r="42" spans="1:8" s="9" customFormat="1" ht="33" customHeight="1" x14ac:dyDescent="0.25">
      <c r="A42" s="67" t="s">
        <v>388</v>
      </c>
      <c r="B42" s="108" t="s">
        <v>124</v>
      </c>
      <c r="C42" s="2" t="s">
        <v>1510</v>
      </c>
      <c r="D42" s="22" t="s">
        <v>8</v>
      </c>
      <c r="E42" s="84">
        <v>1796</v>
      </c>
      <c r="F42" s="77">
        <v>0</v>
      </c>
      <c r="G42" s="28">
        <f t="shared" si="0"/>
        <v>0</v>
      </c>
      <c r="H42" s="435"/>
    </row>
    <row r="43" spans="1:8" s="9" customFormat="1" ht="33" customHeight="1" x14ac:dyDescent="0.25">
      <c r="A43" s="67" t="s">
        <v>388</v>
      </c>
      <c r="B43" s="108" t="s">
        <v>125</v>
      </c>
      <c r="C43" s="2" t="s">
        <v>1511</v>
      </c>
      <c r="D43" s="22" t="s">
        <v>10</v>
      </c>
      <c r="E43" s="84">
        <v>237</v>
      </c>
      <c r="F43" s="77">
        <v>0</v>
      </c>
      <c r="G43" s="28">
        <f t="shared" si="0"/>
        <v>0</v>
      </c>
      <c r="H43" s="435"/>
    </row>
    <row r="44" spans="1:8" s="9" customFormat="1" ht="33" customHeight="1" x14ac:dyDescent="0.25">
      <c r="A44" s="67" t="s">
        <v>388</v>
      </c>
      <c r="B44" s="108" t="s">
        <v>126</v>
      </c>
      <c r="C44" s="2" t="s">
        <v>304</v>
      </c>
      <c r="D44" s="22" t="s">
        <v>8</v>
      </c>
      <c r="E44" s="84">
        <v>1796</v>
      </c>
      <c r="F44" s="77">
        <v>0</v>
      </c>
      <c r="G44" s="28">
        <f t="shared" si="0"/>
        <v>0</v>
      </c>
      <c r="H44" s="435"/>
    </row>
    <row r="45" spans="1:8" s="9" customFormat="1" ht="33" customHeight="1" x14ac:dyDescent="0.25">
      <c r="A45" s="67" t="s">
        <v>388</v>
      </c>
      <c r="B45" s="108" t="s">
        <v>216</v>
      </c>
      <c r="C45" s="2" t="s">
        <v>305</v>
      </c>
      <c r="D45" s="22" t="s">
        <v>10</v>
      </c>
      <c r="E45" s="84">
        <v>167</v>
      </c>
      <c r="F45" s="77">
        <v>0</v>
      </c>
      <c r="G45" s="28">
        <f t="shared" si="0"/>
        <v>0</v>
      </c>
      <c r="H45" s="435"/>
    </row>
    <row r="46" spans="1:8" s="9" customFormat="1" ht="33" customHeight="1" thickBot="1" x14ac:dyDescent="0.3">
      <c r="A46" s="56" t="s">
        <v>388</v>
      </c>
      <c r="B46" s="74" t="s">
        <v>217</v>
      </c>
      <c r="C46" s="50" t="s">
        <v>1512</v>
      </c>
      <c r="D46" s="51" t="s">
        <v>8</v>
      </c>
      <c r="E46" s="85">
        <v>248</v>
      </c>
      <c r="F46" s="139">
        <v>0</v>
      </c>
      <c r="G46" s="53">
        <f t="shared" si="0"/>
        <v>0</v>
      </c>
      <c r="H46" s="435"/>
    </row>
    <row r="47" spans="1:8" s="9" customFormat="1" ht="33" customHeight="1" x14ac:dyDescent="0.25">
      <c r="A47" s="101" t="s">
        <v>1504</v>
      </c>
      <c r="B47" s="123" t="s">
        <v>71</v>
      </c>
      <c r="C47" s="63" t="s">
        <v>715</v>
      </c>
      <c r="D47" s="64" t="s">
        <v>8</v>
      </c>
      <c r="E47" s="83">
        <v>2464</v>
      </c>
      <c r="F47" s="135">
        <v>4.07</v>
      </c>
      <c r="G47" s="59">
        <f t="shared" si="0"/>
        <v>10028.48</v>
      </c>
      <c r="H47" s="435"/>
    </row>
    <row r="48" spans="1:8" s="9" customFormat="1" ht="33" customHeight="1" x14ac:dyDescent="0.25">
      <c r="A48" s="67" t="s">
        <v>1504</v>
      </c>
      <c r="B48" s="41" t="s">
        <v>72</v>
      </c>
      <c r="C48" s="2" t="s">
        <v>1781</v>
      </c>
      <c r="D48" s="22" t="s">
        <v>9</v>
      </c>
      <c r="E48" s="84">
        <v>1129</v>
      </c>
      <c r="F48" s="133">
        <v>24.79</v>
      </c>
      <c r="G48" s="28">
        <f t="shared" si="0"/>
        <v>27987.91</v>
      </c>
      <c r="H48" s="435"/>
    </row>
    <row r="49" spans="1:8" s="9" customFormat="1" ht="33" customHeight="1" x14ac:dyDescent="0.25">
      <c r="A49" s="67" t="s">
        <v>1504</v>
      </c>
      <c r="B49" s="41" t="s">
        <v>73</v>
      </c>
      <c r="C49" s="2" t="s">
        <v>312</v>
      </c>
      <c r="D49" s="22" t="s">
        <v>8</v>
      </c>
      <c r="E49" s="84">
        <v>1796</v>
      </c>
      <c r="F49" s="133">
        <v>15.26</v>
      </c>
      <c r="G49" s="28">
        <f t="shared" si="0"/>
        <v>27406.959999999999</v>
      </c>
      <c r="H49" s="435"/>
    </row>
    <row r="50" spans="1:8" s="9" customFormat="1" ht="33" customHeight="1" x14ac:dyDescent="0.25">
      <c r="A50" s="67" t="s">
        <v>1504</v>
      </c>
      <c r="B50" s="41" t="s">
        <v>74</v>
      </c>
      <c r="C50" s="2" t="s">
        <v>1507</v>
      </c>
      <c r="D50" s="22" t="s">
        <v>8</v>
      </c>
      <c r="E50" s="84">
        <v>1796</v>
      </c>
      <c r="F50" s="133">
        <v>17.760000000000002</v>
      </c>
      <c r="G50" s="28">
        <f t="shared" si="0"/>
        <v>31896.959999999999</v>
      </c>
      <c r="H50" s="435"/>
    </row>
    <row r="51" spans="1:8" s="9" customFormat="1" ht="33" customHeight="1" x14ac:dyDescent="0.25">
      <c r="A51" s="67" t="s">
        <v>1504</v>
      </c>
      <c r="B51" s="41" t="s">
        <v>75</v>
      </c>
      <c r="C51" s="2" t="s">
        <v>313</v>
      </c>
      <c r="D51" s="22" t="s">
        <v>10</v>
      </c>
      <c r="E51" s="84">
        <v>237</v>
      </c>
      <c r="F51" s="133">
        <v>0.95</v>
      </c>
      <c r="G51" s="28">
        <f t="shared" si="0"/>
        <v>225.15</v>
      </c>
      <c r="H51" s="435"/>
    </row>
    <row r="52" spans="1:8" s="9" customFormat="1" ht="33" customHeight="1" x14ac:dyDescent="0.25">
      <c r="A52" s="67" t="s">
        <v>1504</v>
      </c>
      <c r="B52" s="108" t="s">
        <v>76</v>
      </c>
      <c r="C52" s="2" t="s">
        <v>302</v>
      </c>
      <c r="D52" s="22" t="s">
        <v>8</v>
      </c>
      <c r="E52" s="84">
        <v>1796</v>
      </c>
      <c r="F52" s="133">
        <v>0.38</v>
      </c>
      <c r="G52" s="28">
        <f t="shared" si="0"/>
        <v>682.48</v>
      </c>
      <c r="H52" s="435"/>
    </row>
    <row r="53" spans="1:8" s="9" customFormat="1" ht="33" customHeight="1" x14ac:dyDescent="0.25">
      <c r="A53" s="67" t="s">
        <v>1504</v>
      </c>
      <c r="B53" s="108" t="s">
        <v>77</v>
      </c>
      <c r="C53" s="2" t="s">
        <v>1508</v>
      </c>
      <c r="D53" s="22" t="s">
        <v>8</v>
      </c>
      <c r="E53" s="84">
        <v>1796</v>
      </c>
      <c r="F53" s="133">
        <v>10.06</v>
      </c>
      <c r="G53" s="28">
        <f t="shared" si="0"/>
        <v>18067.759999999998</v>
      </c>
      <c r="H53" s="435"/>
    </row>
    <row r="54" spans="1:8" s="9" customFormat="1" ht="33" customHeight="1" x14ac:dyDescent="0.25">
      <c r="A54" s="67" t="s">
        <v>1504</v>
      </c>
      <c r="B54" s="108" t="s">
        <v>122</v>
      </c>
      <c r="C54" s="2" t="s">
        <v>315</v>
      </c>
      <c r="D54" s="22" t="s">
        <v>10</v>
      </c>
      <c r="E54" s="84">
        <v>237</v>
      </c>
      <c r="F54" s="133">
        <v>0.42</v>
      </c>
      <c r="G54" s="28">
        <f t="shared" si="0"/>
        <v>99.54</v>
      </c>
      <c r="H54" s="435"/>
    </row>
    <row r="55" spans="1:8" s="9" customFormat="1" ht="33" customHeight="1" x14ac:dyDescent="0.25">
      <c r="A55" s="67" t="s">
        <v>1504</v>
      </c>
      <c r="B55" s="108" t="s">
        <v>123</v>
      </c>
      <c r="C55" s="2" t="s">
        <v>1509</v>
      </c>
      <c r="D55" s="22" t="s">
        <v>8</v>
      </c>
      <c r="E55" s="84">
        <v>1796</v>
      </c>
      <c r="F55" s="133">
        <v>0.38</v>
      </c>
      <c r="G55" s="28">
        <f t="shared" si="0"/>
        <v>682.48</v>
      </c>
      <c r="H55" s="435"/>
    </row>
    <row r="56" spans="1:8" s="9" customFormat="1" ht="33" customHeight="1" x14ac:dyDescent="0.25">
      <c r="A56" s="67" t="s">
        <v>1504</v>
      </c>
      <c r="B56" s="108" t="s">
        <v>124</v>
      </c>
      <c r="C56" s="2" t="s">
        <v>1510</v>
      </c>
      <c r="D56" s="22" t="s">
        <v>8</v>
      </c>
      <c r="E56" s="84">
        <v>1796</v>
      </c>
      <c r="F56" s="133">
        <v>11.92</v>
      </c>
      <c r="G56" s="28">
        <f t="shared" si="0"/>
        <v>21408.32</v>
      </c>
      <c r="H56" s="435"/>
    </row>
    <row r="57" spans="1:8" s="9" customFormat="1" ht="33" customHeight="1" x14ac:dyDescent="0.25">
      <c r="A57" s="67" t="s">
        <v>1504</v>
      </c>
      <c r="B57" s="108" t="s">
        <v>125</v>
      </c>
      <c r="C57" s="2" t="s">
        <v>1511</v>
      </c>
      <c r="D57" s="22" t="s">
        <v>10</v>
      </c>
      <c r="E57" s="84">
        <v>237</v>
      </c>
      <c r="F57" s="133">
        <v>0.42</v>
      </c>
      <c r="G57" s="28">
        <f t="shared" si="0"/>
        <v>99.54</v>
      </c>
      <c r="H57" s="435"/>
    </row>
    <row r="58" spans="1:8" s="9" customFormat="1" ht="33" customHeight="1" x14ac:dyDescent="0.25">
      <c r="A58" s="67" t="s">
        <v>1504</v>
      </c>
      <c r="B58" s="108" t="s">
        <v>126</v>
      </c>
      <c r="C58" s="2" t="s">
        <v>304</v>
      </c>
      <c r="D58" s="22" t="s">
        <v>8</v>
      </c>
      <c r="E58" s="84">
        <v>1796</v>
      </c>
      <c r="F58" s="133">
        <v>0.22</v>
      </c>
      <c r="G58" s="28">
        <f t="shared" si="0"/>
        <v>395.12</v>
      </c>
      <c r="H58" s="435"/>
    </row>
    <row r="59" spans="1:8" s="9" customFormat="1" ht="33" customHeight="1" x14ac:dyDescent="0.25">
      <c r="A59" s="67" t="s">
        <v>1504</v>
      </c>
      <c r="B59" s="108" t="s">
        <v>216</v>
      </c>
      <c r="C59" s="2" t="s">
        <v>305</v>
      </c>
      <c r="D59" s="22" t="s">
        <v>10</v>
      </c>
      <c r="E59" s="84">
        <v>167</v>
      </c>
      <c r="F59" s="133">
        <v>1.25</v>
      </c>
      <c r="G59" s="28">
        <f t="shared" si="0"/>
        <v>208.75</v>
      </c>
      <c r="H59" s="435"/>
    </row>
    <row r="60" spans="1:8" s="9" customFormat="1" ht="33" customHeight="1" thickBot="1" x14ac:dyDescent="0.3">
      <c r="A60" s="56" t="s">
        <v>1504</v>
      </c>
      <c r="B60" s="74" t="s">
        <v>217</v>
      </c>
      <c r="C60" s="50" t="s">
        <v>1512</v>
      </c>
      <c r="D60" s="51" t="s">
        <v>8</v>
      </c>
      <c r="E60" s="85">
        <v>248</v>
      </c>
      <c r="F60" s="87">
        <v>8.6199999999999992</v>
      </c>
      <c r="G60" s="53">
        <f t="shared" si="0"/>
        <v>2137.7600000000002</v>
      </c>
      <c r="H60" s="440"/>
    </row>
    <row r="61" spans="1:8" s="9" customFormat="1" ht="33" customHeight="1" x14ac:dyDescent="0.25">
      <c r="A61" s="101" t="s">
        <v>1782</v>
      </c>
      <c r="B61" s="123" t="s">
        <v>218</v>
      </c>
      <c r="C61" s="63" t="s">
        <v>1730</v>
      </c>
      <c r="D61" s="79" t="s">
        <v>10</v>
      </c>
      <c r="E61" s="175">
        <v>419</v>
      </c>
      <c r="F61" s="241">
        <v>39.28</v>
      </c>
      <c r="G61" s="59">
        <f t="shared" si="0"/>
        <v>16458.32</v>
      </c>
      <c r="H61" s="243"/>
    </row>
    <row r="62" spans="1:8" s="9" customFormat="1" ht="33" customHeight="1" x14ac:dyDescent="0.25">
      <c r="A62" s="97" t="s">
        <v>1782</v>
      </c>
      <c r="B62" s="108" t="s">
        <v>219</v>
      </c>
      <c r="C62" s="2" t="s">
        <v>1529</v>
      </c>
      <c r="D62" s="48" t="s">
        <v>10</v>
      </c>
      <c r="E62" s="107">
        <v>419</v>
      </c>
      <c r="F62" s="227">
        <v>1.99</v>
      </c>
      <c r="G62" s="28">
        <f t="shared" si="0"/>
        <v>833.81</v>
      </c>
      <c r="H62" s="216"/>
    </row>
    <row r="63" spans="1:8" s="9" customFormat="1" ht="33" customHeight="1" x14ac:dyDescent="0.25">
      <c r="A63" s="97" t="s">
        <v>1782</v>
      </c>
      <c r="B63" s="108" t="s">
        <v>220</v>
      </c>
      <c r="C63" s="2" t="s">
        <v>1530</v>
      </c>
      <c r="D63" s="48" t="s">
        <v>10</v>
      </c>
      <c r="E63" s="107">
        <v>150</v>
      </c>
      <c r="F63" s="227">
        <v>23.44</v>
      </c>
      <c r="G63" s="28">
        <f t="shared" si="0"/>
        <v>3516</v>
      </c>
      <c r="H63" s="216"/>
    </row>
    <row r="64" spans="1:8" s="9" customFormat="1" ht="33" customHeight="1" x14ac:dyDescent="0.25">
      <c r="A64" s="97" t="s">
        <v>1782</v>
      </c>
      <c r="B64" s="108" t="s">
        <v>221</v>
      </c>
      <c r="C64" s="2" t="s">
        <v>1533</v>
      </c>
      <c r="D64" s="48" t="s">
        <v>8</v>
      </c>
      <c r="E64" s="107">
        <v>209.5</v>
      </c>
      <c r="F64" s="227">
        <v>26.69</v>
      </c>
      <c r="G64" s="28">
        <f t="shared" si="0"/>
        <v>5591.56</v>
      </c>
      <c r="H64" s="216"/>
    </row>
    <row r="65" spans="1:9" s="9" customFormat="1" ht="33" customHeight="1" thickBot="1" x14ac:dyDescent="0.3">
      <c r="A65" s="97" t="s">
        <v>1782</v>
      </c>
      <c r="B65" s="108" t="s">
        <v>222</v>
      </c>
      <c r="C65" s="2" t="s">
        <v>1536</v>
      </c>
      <c r="D65" s="48" t="s">
        <v>8</v>
      </c>
      <c r="E65" s="107">
        <v>209.5</v>
      </c>
      <c r="F65" s="227">
        <v>12.22</v>
      </c>
      <c r="G65" s="28">
        <f t="shared" si="0"/>
        <v>2560.09</v>
      </c>
      <c r="H65" s="217"/>
    </row>
    <row r="66" spans="1:9" s="9" customFormat="1" ht="30.75" thickBot="1" x14ac:dyDescent="0.3">
      <c r="A66" s="98" t="s">
        <v>1782</v>
      </c>
      <c r="B66" s="74" t="s">
        <v>223</v>
      </c>
      <c r="C66" s="50" t="s">
        <v>1376</v>
      </c>
      <c r="D66" s="51" t="s">
        <v>10</v>
      </c>
      <c r="E66" s="85">
        <v>186</v>
      </c>
      <c r="F66" s="87">
        <v>218.22</v>
      </c>
      <c r="G66" s="99">
        <f>ROUND((E66*F66),2)</f>
        <v>40588.92</v>
      </c>
      <c r="H66" s="36" t="s">
        <v>78</v>
      </c>
      <c r="I66" s="72">
        <f>ROUND(SUM(G33:G66),2)</f>
        <v>210875.91</v>
      </c>
    </row>
    <row r="67" spans="1:9" ht="30" x14ac:dyDescent="0.25">
      <c r="A67" s="42" t="s">
        <v>1584</v>
      </c>
      <c r="B67" s="25" t="s">
        <v>28</v>
      </c>
      <c r="C67" s="24" t="s">
        <v>321</v>
      </c>
      <c r="D67" s="25" t="s">
        <v>18</v>
      </c>
      <c r="E67" s="46">
        <v>9</v>
      </c>
      <c r="F67" s="136">
        <v>151.41</v>
      </c>
      <c r="G67" s="27">
        <f t="shared" ref="G67:G70" si="1">ROUND((E67*F67),2)</f>
        <v>1362.69</v>
      </c>
      <c r="H67" s="9"/>
      <c r="I67" s="9"/>
    </row>
    <row r="68" spans="1:9" ht="30" x14ac:dyDescent="0.25">
      <c r="A68" s="43" t="s">
        <v>1584</v>
      </c>
      <c r="B68" s="22" t="s">
        <v>29</v>
      </c>
      <c r="C68" s="2" t="s">
        <v>322</v>
      </c>
      <c r="D68" s="22" t="s">
        <v>18</v>
      </c>
      <c r="E68" s="19">
        <v>19</v>
      </c>
      <c r="F68" s="77">
        <v>58.4</v>
      </c>
      <c r="G68" s="28">
        <f t="shared" si="1"/>
        <v>1109.5999999999999</v>
      </c>
      <c r="H68" s="9"/>
      <c r="I68" s="9"/>
    </row>
    <row r="69" spans="1:9" ht="30.75" thickBot="1" x14ac:dyDescent="0.3">
      <c r="A69" s="56" t="s">
        <v>1584</v>
      </c>
      <c r="B69" s="51" t="s">
        <v>30</v>
      </c>
      <c r="C69" s="50" t="s">
        <v>1433</v>
      </c>
      <c r="D69" s="51" t="s">
        <v>18</v>
      </c>
      <c r="E69" s="52">
        <v>3</v>
      </c>
      <c r="F69" s="139">
        <v>79.52</v>
      </c>
      <c r="G69" s="53">
        <f t="shared" si="1"/>
        <v>238.56</v>
      </c>
      <c r="H69" s="9"/>
      <c r="I69" s="9"/>
    </row>
    <row r="70" spans="1:9" ht="30.75" thickBot="1" x14ac:dyDescent="0.3">
      <c r="A70" s="98" t="s">
        <v>1586</v>
      </c>
      <c r="B70" s="51" t="s">
        <v>31</v>
      </c>
      <c r="C70" s="86" t="s">
        <v>333</v>
      </c>
      <c r="D70" s="51" t="s">
        <v>8</v>
      </c>
      <c r="E70" s="92">
        <v>105</v>
      </c>
      <c r="F70" s="151">
        <v>17</v>
      </c>
      <c r="G70" s="90">
        <f t="shared" si="1"/>
        <v>1785</v>
      </c>
      <c r="H70" s="36" t="s">
        <v>42</v>
      </c>
      <c r="I70" s="70">
        <f>ROUND(SUM(G67:G70),2)</f>
        <v>4495.8500000000004</v>
      </c>
    </row>
    <row r="71" spans="1:9" ht="43.5" thickBot="1" x14ac:dyDescent="0.3">
      <c r="A71" s="146"/>
      <c r="B71" s="147"/>
      <c r="C71" s="146"/>
      <c r="D71" s="4"/>
      <c r="E71" s="4"/>
      <c r="F71" s="54" t="s">
        <v>929</v>
      </c>
      <c r="G71" s="55">
        <f>SUM(G5:G70)</f>
        <v>239438.57000000004</v>
      </c>
      <c r="H71" s="143"/>
      <c r="I71" s="138"/>
    </row>
  </sheetData>
  <sheetProtection algorithmName="SHA-512" hashValue="BlJNgRaBPBEukcNDJ4hWLRx22doxCvQlFoy4inEkS/BTGX1KAOo8x8rMKUNdbVJ0STCpe6T0zN0Ep0oAuEDY8g==" saltValue="0ObuGrmdOsnxO5xms4xmzQ==" spinCount="100000" sheet="1" objects="1" scenarios="1"/>
  <mergeCells count="3">
    <mergeCell ref="A1:G1"/>
    <mergeCell ref="A3:G3"/>
    <mergeCell ref="H33:H60"/>
  </mergeCells>
  <phoneticPr fontId="10"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CE3F5-DF17-4AC5-B2AB-8B8F4EF697D8}">
  <dimension ref="A1:J132"/>
  <sheetViews>
    <sheetView topLeftCell="A115" zoomScale="80" zoomScaleNormal="80" workbookViewId="0">
      <selection activeCell="F55" sqref="F55"/>
    </sheetView>
  </sheetViews>
  <sheetFormatPr defaultColWidth="9.140625" defaultRowHeight="15" x14ac:dyDescent="0.25"/>
  <cols>
    <col min="1" max="1" width="39.7109375" style="23" customWidth="1"/>
    <col min="2" max="2" width="10.5703125" style="10" customWidth="1"/>
    <col min="3" max="3" width="71.7109375" style="11" customWidth="1"/>
    <col min="4" max="4" width="9.140625" style="129"/>
    <col min="5" max="5" width="16.28515625" style="129" customWidth="1"/>
    <col min="6" max="6" width="20.7109375" style="17" customWidth="1"/>
    <col min="7" max="7" width="14.7109375" style="129" customWidth="1"/>
    <col min="8" max="8" width="21.5703125" style="68" customWidth="1"/>
    <col min="9" max="9" width="20.7109375" style="68" customWidth="1"/>
    <col min="10" max="16384" width="9.140625" style="8"/>
  </cols>
  <sheetData>
    <row r="1" spans="1:9" ht="39.950000000000003" customHeight="1" x14ac:dyDescent="0.25">
      <c r="A1" s="427" t="s">
        <v>3728</v>
      </c>
      <c r="B1" s="427"/>
      <c r="C1" s="427"/>
      <c r="D1" s="427"/>
      <c r="E1" s="427"/>
      <c r="F1" s="427"/>
      <c r="G1" s="427"/>
    </row>
    <row r="2" spans="1:9" ht="21.75" customHeight="1" thickBot="1" x14ac:dyDescent="0.3">
      <c r="A2" s="1"/>
      <c r="B2" s="1"/>
      <c r="C2" s="1"/>
      <c r="D2" s="127"/>
      <c r="E2" s="233"/>
      <c r="F2" s="1"/>
      <c r="G2" s="127"/>
    </row>
    <row r="3" spans="1:9" x14ac:dyDescent="0.25">
      <c r="A3" s="428" t="s">
        <v>1091</v>
      </c>
      <c r="B3" s="429"/>
      <c r="C3" s="429"/>
      <c r="D3" s="429"/>
      <c r="E3" s="429"/>
      <c r="F3" s="429"/>
      <c r="G3" s="430"/>
    </row>
    <row r="4" spans="1:9" ht="42.6" customHeight="1" thickBot="1" x14ac:dyDescent="0.3">
      <c r="A4" s="29" t="s">
        <v>38</v>
      </c>
      <c r="B4" s="44" t="s">
        <v>0</v>
      </c>
      <c r="C4" s="30" t="s">
        <v>1</v>
      </c>
      <c r="D4" s="248" t="s">
        <v>2</v>
      </c>
      <c r="E4" s="234" t="s">
        <v>3</v>
      </c>
      <c r="F4" s="32" t="s">
        <v>4</v>
      </c>
      <c r="G4" s="69" t="s">
        <v>5</v>
      </c>
      <c r="H4" s="142"/>
      <c r="I4" s="142"/>
    </row>
    <row r="5" spans="1:9" s="68" customFormat="1" ht="33" customHeight="1" thickBot="1" x14ac:dyDescent="0.3">
      <c r="A5" s="56" t="s">
        <v>6</v>
      </c>
      <c r="B5" s="57" t="s">
        <v>12</v>
      </c>
      <c r="C5" s="50" t="s">
        <v>756</v>
      </c>
      <c r="D5" s="51" t="s">
        <v>128</v>
      </c>
      <c r="E5" s="52">
        <v>0.432</v>
      </c>
      <c r="F5" s="66">
        <v>790.22</v>
      </c>
      <c r="G5" s="53">
        <f t="shared" ref="G5:G105" si="0">ROUND((E5*F5),2)</f>
        <v>341.38</v>
      </c>
      <c r="H5" s="36" t="s">
        <v>39</v>
      </c>
      <c r="I5" s="70">
        <f>ROUND(SUM(G5:G5),2)</f>
        <v>341.38</v>
      </c>
    </row>
    <row r="6" spans="1:9" s="9" customFormat="1" ht="32.25" customHeight="1" x14ac:dyDescent="0.25">
      <c r="A6" s="42" t="s">
        <v>45</v>
      </c>
      <c r="B6" s="179" t="s">
        <v>19</v>
      </c>
      <c r="C6" s="180" t="s">
        <v>359</v>
      </c>
      <c r="D6" s="181" t="s">
        <v>9</v>
      </c>
      <c r="E6" s="182">
        <v>1008</v>
      </c>
      <c r="F6" s="218">
        <v>0.7</v>
      </c>
      <c r="G6" s="27">
        <f t="shared" si="0"/>
        <v>705.6</v>
      </c>
    </row>
    <row r="7" spans="1:9" s="9" customFormat="1" ht="30" x14ac:dyDescent="0.25">
      <c r="A7" s="43" t="s">
        <v>45</v>
      </c>
      <c r="B7" s="91" t="s">
        <v>20</v>
      </c>
      <c r="C7" s="103" t="s">
        <v>358</v>
      </c>
      <c r="D7" s="48" t="s">
        <v>9</v>
      </c>
      <c r="E7" s="84">
        <v>523</v>
      </c>
      <c r="F7" s="149">
        <v>0.94</v>
      </c>
      <c r="G7" s="28">
        <f t="shared" si="0"/>
        <v>491.62</v>
      </c>
    </row>
    <row r="8" spans="1:9" s="9" customFormat="1" ht="33" customHeight="1" x14ac:dyDescent="0.25">
      <c r="A8" s="43" t="s">
        <v>45</v>
      </c>
      <c r="B8" s="91" t="s">
        <v>21</v>
      </c>
      <c r="C8" s="103" t="s">
        <v>356</v>
      </c>
      <c r="D8" s="48" t="s">
        <v>9</v>
      </c>
      <c r="E8" s="84">
        <v>485</v>
      </c>
      <c r="F8" s="149">
        <v>2.5</v>
      </c>
      <c r="G8" s="28">
        <f t="shared" si="0"/>
        <v>1212.5</v>
      </c>
    </row>
    <row r="9" spans="1:9" s="9" customFormat="1" ht="33" customHeight="1" x14ac:dyDescent="0.25">
      <c r="A9" s="43" t="s">
        <v>45</v>
      </c>
      <c r="B9" s="91" t="s">
        <v>22</v>
      </c>
      <c r="C9" s="103" t="s">
        <v>275</v>
      </c>
      <c r="D9" s="48" t="s">
        <v>9</v>
      </c>
      <c r="E9" s="84">
        <v>846</v>
      </c>
      <c r="F9" s="149">
        <v>5.51</v>
      </c>
      <c r="G9" s="28">
        <f t="shared" si="0"/>
        <v>4661.46</v>
      </c>
    </row>
    <row r="10" spans="1:9" s="9" customFormat="1" ht="33" customHeight="1" x14ac:dyDescent="0.25">
      <c r="A10" s="43" t="s">
        <v>45</v>
      </c>
      <c r="B10" s="91" t="s">
        <v>23</v>
      </c>
      <c r="C10" s="103" t="s">
        <v>338</v>
      </c>
      <c r="D10" s="48" t="s">
        <v>9</v>
      </c>
      <c r="E10" s="84">
        <v>87</v>
      </c>
      <c r="F10" s="149">
        <v>7.92</v>
      </c>
      <c r="G10" s="28">
        <f t="shared" si="0"/>
        <v>689.04</v>
      </c>
    </row>
    <row r="11" spans="1:9" s="9" customFormat="1" ht="33" customHeight="1" x14ac:dyDescent="0.25">
      <c r="A11" s="43" t="s">
        <v>45</v>
      </c>
      <c r="B11" s="91" t="s">
        <v>24</v>
      </c>
      <c r="C11" s="103" t="s">
        <v>339</v>
      </c>
      <c r="D11" s="48" t="s">
        <v>9</v>
      </c>
      <c r="E11" s="84">
        <v>87</v>
      </c>
      <c r="F11" s="149">
        <v>1.59</v>
      </c>
      <c r="G11" s="28">
        <f t="shared" si="0"/>
        <v>138.33000000000001</v>
      </c>
    </row>
    <row r="12" spans="1:9" s="9" customFormat="1" ht="33" customHeight="1" x14ac:dyDescent="0.25">
      <c r="A12" s="43" t="s">
        <v>45</v>
      </c>
      <c r="B12" s="91" t="s">
        <v>25</v>
      </c>
      <c r="C12" s="103" t="s">
        <v>1374</v>
      </c>
      <c r="D12" s="48" t="s">
        <v>9</v>
      </c>
      <c r="E12" s="84">
        <v>1764</v>
      </c>
      <c r="F12" s="149">
        <v>5.51</v>
      </c>
      <c r="G12" s="28">
        <f t="shared" si="0"/>
        <v>9719.64</v>
      </c>
    </row>
    <row r="13" spans="1:9" s="9" customFormat="1" ht="45" x14ac:dyDescent="0.25">
      <c r="A13" s="43" t="s">
        <v>45</v>
      </c>
      <c r="B13" s="91" t="s">
        <v>26</v>
      </c>
      <c r="C13" s="103" t="s">
        <v>276</v>
      </c>
      <c r="D13" s="48" t="s">
        <v>9</v>
      </c>
      <c r="E13" s="84">
        <v>243</v>
      </c>
      <c r="F13" s="149">
        <v>4.4000000000000004</v>
      </c>
      <c r="G13" s="28">
        <f t="shared" si="0"/>
        <v>1069.2</v>
      </c>
    </row>
    <row r="14" spans="1:9" s="9" customFormat="1" ht="32.25" customHeight="1" x14ac:dyDescent="0.25">
      <c r="A14" s="43" t="s">
        <v>45</v>
      </c>
      <c r="B14" s="91" t="s">
        <v>27</v>
      </c>
      <c r="C14" s="103" t="s">
        <v>264</v>
      </c>
      <c r="D14" s="48" t="s">
        <v>9</v>
      </c>
      <c r="E14" s="84">
        <v>44</v>
      </c>
      <c r="F14" s="149">
        <v>13.16</v>
      </c>
      <c r="G14" s="28">
        <f t="shared" si="0"/>
        <v>579.04</v>
      </c>
    </row>
    <row r="15" spans="1:9" s="9" customFormat="1" ht="45" x14ac:dyDescent="0.25">
      <c r="A15" s="43" t="s">
        <v>45</v>
      </c>
      <c r="B15" s="108" t="s">
        <v>68</v>
      </c>
      <c r="C15" s="103" t="s">
        <v>1661</v>
      </c>
      <c r="D15" s="48" t="s">
        <v>9</v>
      </c>
      <c r="E15" s="84">
        <v>1521</v>
      </c>
      <c r="F15" s="149">
        <v>4.4000000000000004</v>
      </c>
      <c r="G15" s="28">
        <f t="shared" si="0"/>
        <v>6692.4</v>
      </c>
    </row>
    <row r="16" spans="1:9" s="9" customFormat="1" ht="32.25" customHeight="1" x14ac:dyDescent="0.25">
      <c r="A16" s="43" t="s">
        <v>45</v>
      </c>
      <c r="B16" s="108" t="s">
        <v>69</v>
      </c>
      <c r="C16" s="103" t="s">
        <v>265</v>
      </c>
      <c r="D16" s="48" t="s">
        <v>8</v>
      </c>
      <c r="E16" s="84">
        <v>5374</v>
      </c>
      <c r="F16" s="149">
        <v>0.1</v>
      </c>
      <c r="G16" s="28">
        <f t="shared" si="0"/>
        <v>537.4</v>
      </c>
    </row>
    <row r="17" spans="1:9" s="9" customFormat="1" ht="32.25" customHeight="1" x14ac:dyDescent="0.25">
      <c r="A17" s="43" t="s">
        <v>45</v>
      </c>
      <c r="B17" s="108" t="s">
        <v>70</v>
      </c>
      <c r="C17" s="103" t="s">
        <v>1486</v>
      </c>
      <c r="D17" s="48" t="s">
        <v>9</v>
      </c>
      <c r="E17" s="84">
        <v>1613</v>
      </c>
      <c r="F17" s="149">
        <v>1.28</v>
      </c>
      <c r="G17" s="28">
        <f t="shared" si="0"/>
        <v>2064.64</v>
      </c>
    </row>
    <row r="18" spans="1:9" s="9" customFormat="1" ht="32.25" customHeight="1" x14ac:dyDescent="0.25">
      <c r="A18" s="43" t="s">
        <v>45</v>
      </c>
      <c r="B18" s="108" t="s">
        <v>127</v>
      </c>
      <c r="C18" s="103" t="s">
        <v>267</v>
      </c>
      <c r="D18" s="48" t="s">
        <v>8</v>
      </c>
      <c r="E18" s="84">
        <v>2466</v>
      </c>
      <c r="F18" s="149">
        <v>0.2</v>
      </c>
      <c r="G18" s="28">
        <f t="shared" si="0"/>
        <v>493.2</v>
      </c>
    </row>
    <row r="19" spans="1:9" s="9" customFormat="1" ht="32.25" customHeight="1" x14ac:dyDescent="0.25">
      <c r="A19" s="43" t="s">
        <v>45</v>
      </c>
      <c r="B19" s="108" t="s">
        <v>165</v>
      </c>
      <c r="C19" s="103" t="s">
        <v>477</v>
      </c>
      <c r="D19" s="48" t="s">
        <v>8</v>
      </c>
      <c r="E19" s="84">
        <v>814</v>
      </c>
      <c r="F19" s="149">
        <v>0.2</v>
      </c>
      <c r="G19" s="28">
        <f t="shared" si="0"/>
        <v>162.80000000000001</v>
      </c>
    </row>
    <row r="20" spans="1:9" s="9" customFormat="1" ht="32.25" customHeight="1" x14ac:dyDescent="0.25">
      <c r="A20" s="43" t="s">
        <v>45</v>
      </c>
      <c r="B20" s="108" t="s">
        <v>166</v>
      </c>
      <c r="C20" s="103" t="s">
        <v>278</v>
      </c>
      <c r="D20" s="48" t="s">
        <v>8</v>
      </c>
      <c r="E20" s="84">
        <v>864</v>
      </c>
      <c r="F20" s="149">
        <v>0.1</v>
      </c>
      <c r="G20" s="28">
        <f t="shared" si="0"/>
        <v>86.4</v>
      </c>
    </row>
    <row r="21" spans="1:9" s="9" customFormat="1" ht="32.25" customHeight="1" x14ac:dyDescent="0.25">
      <c r="A21" s="43" t="s">
        <v>45</v>
      </c>
      <c r="B21" s="108" t="s">
        <v>167</v>
      </c>
      <c r="C21" s="103" t="s">
        <v>268</v>
      </c>
      <c r="D21" s="48" t="s">
        <v>8</v>
      </c>
      <c r="E21" s="84">
        <v>748</v>
      </c>
      <c r="F21" s="149">
        <v>0.21</v>
      </c>
      <c r="G21" s="28">
        <f t="shared" si="0"/>
        <v>157.08000000000001</v>
      </c>
    </row>
    <row r="22" spans="1:9" s="9" customFormat="1" ht="32.25" customHeight="1" x14ac:dyDescent="0.25">
      <c r="A22" s="43" t="s">
        <v>45</v>
      </c>
      <c r="B22" s="108" t="s">
        <v>168</v>
      </c>
      <c r="C22" s="103" t="s">
        <v>269</v>
      </c>
      <c r="D22" s="48" t="s">
        <v>8</v>
      </c>
      <c r="E22" s="84">
        <v>489</v>
      </c>
      <c r="F22" s="149">
        <v>0.24</v>
      </c>
      <c r="G22" s="28">
        <f t="shared" si="0"/>
        <v>117.36</v>
      </c>
    </row>
    <row r="23" spans="1:9" s="9" customFormat="1" ht="45" x14ac:dyDescent="0.25">
      <c r="A23" s="43" t="s">
        <v>45</v>
      </c>
      <c r="B23" s="108" t="s">
        <v>169</v>
      </c>
      <c r="C23" s="103" t="s">
        <v>1487</v>
      </c>
      <c r="D23" s="48" t="s">
        <v>9</v>
      </c>
      <c r="E23" s="84">
        <v>523</v>
      </c>
      <c r="F23" s="149">
        <v>4.4000000000000004</v>
      </c>
      <c r="G23" s="28">
        <f t="shared" si="0"/>
        <v>2301.1999999999998</v>
      </c>
    </row>
    <row r="24" spans="1:9" s="9" customFormat="1" ht="33" customHeight="1" x14ac:dyDescent="0.25">
      <c r="A24" s="43" t="s">
        <v>45</v>
      </c>
      <c r="B24" s="108" t="s">
        <v>170</v>
      </c>
      <c r="C24" s="103" t="s">
        <v>340</v>
      </c>
      <c r="D24" s="48" t="s">
        <v>8</v>
      </c>
      <c r="E24" s="84">
        <v>4735</v>
      </c>
      <c r="F24" s="149">
        <v>1.49</v>
      </c>
      <c r="G24" s="28">
        <f t="shared" si="0"/>
        <v>7055.15</v>
      </c>
    </row>
    <row r="25" spans="1:9" s="9" customFormat="1" ht="33" customHeight="1" x14ac:dyDescent="0.25">
      <c r="A25" s="43" t="s">
        <v>45</v>
      </c>
      <c r="B25" s="108" t="s">
        <v>171</v>
      </c>
      <c r="C25" s="103" t="s">
        <v>709</v>
      </c>
      <c r="D25" s="48" t="s">
        <v>8</v>
      </c>
      <c r="E25" s="84">
        <v>489</v>
      </c>
      <c r="F25" s="149">
        <v>1.44</v>
      </c>
      <c r="G25" s="28">
        <f t="shared" si="0"/>
        <v>704.16</v>
      </c>
    </row>
    <row r="26" spans="1:9" s="9" customFormat="1" ht="15.75" thickBot="1" x14ac:dyDescent="0.3">
      <c r="A26" s="43" t="s">
        <v>45</v>
      </c>
      <c r="B26" s="108" t="s">
        <v>172</v>
      </c>
      <c r="C26" s="103" t="s">
        <v>271</v>
      </c>
      <c r="D26" s="48" t="s">
        <v>8</v>
      </c>
      <c r="E26" s="84">
        <v>92</v>
      </c>
      <c r="F26" s="149">
        <v>8.83</v>
      </c>
      <c r="G26" s="28">
        <f t="shared" si="0"/>
        <v>812.36</v>
      </c>
    </row>
    <row r="27" spans="1:9" s="9" customFormat="1" ht="33" customHeight="1" thickBot="1" x14ac:dyDescent="0.3">
      <c r="A27" s="56" t="s">
        <v>45</v>
      </c>
      <c r="B27" s="74" t="s">
        <v>173</v>
      </c>
      <c r="C27" s="104" t="s">
        <v>272</v>
      </c>
      <c r="D27" s="51" t="s">
        <v>8</v>
      </c>
      <c r="E27" s="85">
        <v>65</v>
      </c>
      <c r="F27" s="150">
        <v>8.73</v>
      </c>
      <c r="G27" s="53">
        <f t="shared" si="0"/>
        <v>567.45000000000005</v>
      </c>
      <c r="H27" s="36" t="s">
        <v>40</v>
      </c>
      <c r="I27" s="70">
        <f>ROUND(SUM(G6:G27),2)</f>
        <v>41018.03</v>
      </c>
    </row>
    <row r="28" spans="1:9" s="9" customFormat="1" ht="30" x14ac:dyDescent="0.25">
      <c r="A28" s="67" t="s">
        <v>1503</v>
      </c>
      <c r="B28" s="226" t="s">
        <v>34</v>
      </c>
      <c r="C28" s="213" t="s">
        <v>387</v>
      </c>
      <c r="D28" s="64" t="s">
        <v>10</v>
      </c>
      <c r="E28" s="65">
        <v>17.5</v>
      </c>
      <c r="F28" s="76">
        <v>261.48</v>
      </c>
      <c r="G28" s="59">
        <f t="shared" si="0"/>
        <v>4575.8999999999996</v>
      </c>
      <c r="H28" s="153"/>
      <c r="I28" s="138"/>
    </row>
    <row r="29" spans="1:9" s="9" customFormat="1" ht="45" x14ac:dyDescent="0.25">
      <c r="A29" s="43" t="s">
        <v>1503</v>
      </c>
      <c r="B29" s="22" t="s">
        <v>35</v>
      </c>
      <c r="C29" s="2" t="s">
        <v>353</v>
      </c>
      <c r="D29" s="22" t="s">
        <v>9</v>
      </c>
      <c r="E29" s="65">
        <v>75.400000000000006</v>
      </c>
      <c r="F29" s="76">
        <v>2.35</v>
      </c>
      <c r="G29" s="28">
        <f t="shared" si="0"/>
        <v>177.19</v>
      </c>
      <c r="H29" s="153"/>
      <c r="I29" s="138"/>
    </row>
    <row r="30" spans="1:9" s="9" customFormat="1" ht="33" customHeight="1" x14ac:dyDescent="0.25">
      <c r="A30" s="43" t="s">
        <v>1503</v>
      </c>
      <c r="B30" s="22" t="s">
        <v>36</v>
      </c>
      <c r="C30" s="2" t="s">
        <v>289</v>
      </c>
      <c r="D30" s="22" t="s">
        <v>8</v>
      </c>
      <c r="E30" s="65">
        <v>30.9</v>
      </c>
      <c r="F30" s="76">
        <v>0.54</v>
      </c>
      <c r="G30" s="28">
        <f t="shared" si="0"/>
        <v>16.690000000000001</v>
      </c>
      <c r="H30" s="153"/>
      <c r="I30" s="138"/>
    </row>
    <row r="31" spans="1:9" s="9" customFormat="1" ht="33" customHeight="1" x14ac:dyDescent="0.25">
      <c r="A31" s="43" t="s">
        <v>1503</v>
      </c>
      <c r="B31" s="22" t="s">
        <v>37</v>
      </c>
      <c r="C31" s="2" t="s">
        <v>290</v>
      </c>
      <c r="D31" s="22" t="s">
        <v>9</v>
      </c>
      <c r="E31" s="65">
        <v>17.899999999999999</v>
      </c>
      <c r="F31" s="76">
        <v>34.880000000000003</v>
      </c>
      <c r="G31" s="28">
        <f t="shared" si="0"/>
        <v>624.35</v>
      </c>
      <c r="H31" s="153"/>
      <c r="I31" s="138"/>
    </row>
    <row r="32" spans="1:9" s="9" customFormat="1" ht="33" customHeight="1" x14ac:dyDescent="0.25">
      <c r="A32" s="43" t="s">
        <v>1503</v>
      </c>
      <c r="B32" s="22" t="s">
        <v>82</v>
      </c>
      <c r="C32" s="2" t="s">
        <v>291</v>
      </c>
      <c r="D32" s="22" t="s">
        <v>8</v>
      </c>
      <c r="E32" s="65">
        <v>180.4</v>
      </c>
      <c r="F32" s="76">
        <v>1.26</v>
      </c>
      <c r="G32" s="28">
        <f t="shared" si="0"/>
        <v>227.3</v>
      </c>
      <c r="H32" s="153"/>
      <c r="I32" s="138"/>
    </row>
    <row r="33" spans="1:9" s="9" customFormat="1" ht="33" customHeight="1" x14ac:dyDescent="0.25">
      <c r="A33" s="43" t="s">
        <v>1503</v>
      </c>
      <c r="B33" s="22" t="s">
        <v>105</v>
      </c>
      <c r="C33" s="2" t="s">
        <v>277</v>
      </c>
      <c r="D33" s="22" t="s">
        <v>8</v>
      </c>
      <c r="E33" s="65">
        <v>14.8</v>
      </c>
      <c r="F33" s="76">
        <v>8.6199999999999992</v>
      </c>
      <c r="G33" s="28">
        <f t="shared" si="0"/>
        <v>127.58</v>
      </c>
      <c r="H33" s="153"/>
      <c r="I33" s="138"/>
    </row>
    <row r="34" spans="1:9" s="9" customFormat="1" ht="33" customHeight="1" x14ac:dyDescent="0.25">
      <c r="A34" s="43" t="s">
        <v>1503</v>
      </c>
      <c r="B34" s="22" t="s">
        <v>106</v>
      </c>
      <c r="C34" s="2" t="s">
        <v>1701</v>
      </c>
      <c r="D34" s="22" t="s">
        <v>8</v>
      </c>
      <c r="E34" s="65">
        <v>72.3</v>
      </c>
      <c r="F34" s="76">
        <v>87.46</v>
      </c>
      <c r="G34" s="28">
        <f t="shared" si="0"/>
        <v>6323.36</v>
      </c>
      <c r="H34" s="153"/>
      <c r="I34" s="138"/>
    </row>
    <row r="35" spans="1:9" s="9" customFormat="1" ht="33" customHeight="1" x14ac:dyDescent="0.25">
      <c r="A35" s="43" t="s">
        <v>1503</v>
      </c>
      <c r="B35" s="22" t="s">
        <v>107</v>
      </c>
      <c r="C35" s="2" t="s">
        <v>293</v>
      </c>
      <c r="D35" s="22" t="s">
        <v>9</v>
      </c>
      <c r="E35" s="65">
        <v>1.4</v>
      </c>
      <c r="F35" s="76">
        <v>113.64</v>
      </c>
      <c r="G35" s="28">
        <f t="shared" si="0"/>
        <v>159.1</v>
      </c>
      <c r="H35" s="153"/>
      <c r="I35" s="138"/>
    </row>
    <row r="36" spans="1:9" s="9" customFormat="1" ht="33" customHeight="1" x14ac:dyDescent="0.25">
      <c r="A36" s="43" t="s">
        <v>1503</v>
      </c>
      <c r="B36" s="22" t="s">
        <v>108</v>
      </c>
      <c r="C36" s="2" t="s">
        <v>294</v>
      </c>
      <c r="D36" s="22" t="s">
        <v>18</v>
      </c>
      <c r="E36" s="65">
        <v>2</v>
      </c>
      <c r="F36" s="76">
        <v>448.41</v>
      </c>
      <c r="G36" s="28">
        <f t="shared" si="0"/>
        <v>896.82</v>
      </c>
      <c r="H36" s="153"/>
      <c r="I36" s="138"/>
    </row>
    <row r="37" spans="1:9" s="9" customFormat="1" ht="33" customHeight="1" x14ac:dyDescent="0.25">
      <c r="A37" s="43" t="s">
        <v>1503</v>
      </c>
      <c r="B37" s="22" t="s">
        <v>109</v>
      </c>
      <c r="C37" s="2" t="s">
        <v>295</v>
      </c>
      <c r="D37" s="22" t="s">
        <v>8</v>
      </c>
      <c r="E37" s="65">
        <v>4.3</v>
      </c>
      <c r="F37" s="76">
        <v>1.26</v>
      </c>
      <c r="G37" s="28">
        <f t="shared" si="0"/>
        <v>5.42</v>
      </c>
      <c r="H37" s="153"/>
      <c r="I37" s="138"/>
    </row>
    <row r="38" spans="1:9" s="9" customFormat="1" ht="33" customHeight="1" thickBot="1" x14ac:dyDescent="0.3">
      <c r="A38" s="43" t="s">
        <v>1503</v>
      </c>
      <c r="B38" s="22" t="s">
        <v>110</v>
      </c>
      <c r="C38" s="2" t="s">
        <v>296</v>
      </c>
      <c r="D38" s="22" t="s">
        <v>9</v>
      </c>
      <c r="E38" s="65">
        <v>37.700000000000003</v>
      </c>
      <c r="F38" s="76">
        <v>25.42</v>
      </c>
      <c r="G38" s="28">
        <f t="shared" si="0"/>
        <v>958.33</v>
      </c>
      <c r="H38" s="153"/>
      <c r="I38" s="138"/>
    </row>
    <row r="39" spans="1:9" s="9" customFormat="1" ht="45.75" thickBot="1" x14ac:dyDescent="0.3">
      <c r="A39" s="56" t="s">
        <v>1503</v>
      </c>
      <c r="B39" s="51" t="s">
        <v>111</v>
      </c>
      <c r="C39" s="50" t="s">
        <v>352</v>
      </c>
      <c r="D39" s="51" t="s">
        <v>9</v>
      </c>
      <c r="E39" s="52">
        <v>19.7</v>
      </c>
      <c r="F39" s="139">
        <v>16.87</v>
      </c>
      <c r="G39" s="53">
        <f t="shared" si="0"/>
        <v>332.34</v>
      </c>
      <c r="H39" s="36" t="s">
        <v>41</v>
      </c>
      <c r="I39" s="70">
        <f>ROUND(SUM(G28:G39),2)</f>
        <v>14424.38</v>
      </c>
    </row>
    <row r="40" spans="1:9" s="9" customFormat="1" ht="33" customHeight="1" x14ac:dyDescent="0.25">
      <c r="A40" s="101" t="s">
        <v>388</v>
      </c>
      <c r="B40" s="123" t="s">
        <v>71</v>
      </c>
      <c r="C40" s="63" t="s">
        <v>715</v>
      </c>
      <c r="D40" s="64" t="s">
        <v>8</v>
      </c>
      <c r="E40" s="83">
        <v>5379</v>
      </c>
      <c r="F40" s="76">
        <v>0</v>
      </c>
      <c r="G40" s="59">
        <f t="shared" si="0"/>
        <v>0</v>
      </c>
      <c r="H40" s="434" t="s">
        <v>318</v>
      </c>
    </row>
    <row r="41" spans="1:9" s="9" customFormat="1" ht="33" customHeight="1" x14ac:dyDescent="0.25">
      <c r="A41" s="67" t="s">
        <v>388</v>
      </c>
      <c r="B41" s="41" t="s">
        <v>72</v>
      </c>
      <c r="C41" s="2" t="s">
        <v>1505</v>
      </c>
      <c r="D41" s="22" t="s">
        <v>9</v>
      </c>
      <c r="E41" s="84">
        <v>1360</v>
      </c>
      <c r="F41" s="77">
        <v>0</v>
      </c>
      <c r="G41" s="28">
        <f t="shared" si="0"/>
        <v>0</v>
      </c>
      <c r="H41" s="435"/>
    </row>
    <row r="42" spans="1:9" s="9" customFormat="1" ht="33" customHeight="1" x14ac:dyDescent="0.25">
      <c r="A42" s="67" t="s">
        <v>388</v>
      </c>
      <c r="B42" s="41" t="s">
        <v>73</v>
      </c>
      <c r="C42" s="2" t="s">
        <v>300</v>
      </c>
      <c r="D42" s="22" t="s">
        <v>8</v>
      </c>
      <c r="E42" s="84">
        <v>3390</v>
      </c>
      <c r="F42" s="77">
        <v>0</v>
      </c>
      <c r="G42" s="28">
        <f t="shared" si="0"/>
        <v>0</v>
      </c>
      <c r="H42" s="435"/>
    </row>
    <row r="43" spans="1:9" s="9" customFormat="1" ht="33" customHeight="1" x14ac:dyDescent="0.25">
      <c r="A43" s="67" t="s">
        <v>388</v>
      </c>
      <c r="B43" s="41" t="s">
        <v>74</v>
      </c>
      <c r="C43" s="2" t="s">
        <v>1506</v>
      </c>
      <c r="D43" s="22" t="s">
        <v>9</v>
      </c>
      <c r="E43" s="84">
        <v>332</v>
      </c>
      <c r="F43" s="77">
        <v>0</v>
      </c>
      <c r="G43" s="28">
        <f t="shared" si="0"/>
        <v>0</v>
      </c>
      <c r="H43" s="435"/>
    </row>
    <row r="44" spans="1:9" s="9" customFormat="1" ht="33" customHeight="1" x14ac:dyDescent="0.25">
      <c r="A44" s="67" t="s">
        <v>388</v>
      </c>
      <c r="B44" s="41" t="s">
        <v>75</v>
      </c>
      <c r="C44" s="2" t="s">
        <v>1507</v>
      </c>
      <c r="D44" s="22" t="s">
        <v>8</v>
      </c>
      <c r="E44" s="84">
        <v>3368</v>
      </c>
      <c r="F44" s="77">
        <v>0</v>
      </c>
      <c r="G44" s="28">
        <f t="shared" si="0"/>
        <v>0</v>
      </c>
      <c r="H44" s="435"/>
    </row>
    <row r="45" spans="1:9" s="9" customFormat="1" ht="33" customHeight="1" x14ac:dyDescent="0.25">
      <c r="A45" s="67" t="s">
        <v>388</v>
      </c>
      <c r="B45" s="41" t="s">
        <v>76</v>
      </c>
      <c r="C45" s="2" t="s">
        <v>313</v>
      </c>
      <c r="D45" s="22" t="s">
        <v>10</v>
      </c>
      <c r="E45" s="84">
        <v>519</v>
      </c>
      <c r="F45" s="77">
        <v>0</v>
      </c>
      <c r="G45" s="28">
        <f t="shared" si="0"/>
        <v>0</v>
      </c>
      <c r="H45" s="435"/>
    </row>
    <row r="46" spans="1:9" s="9" customFormat="1" ht="33" customHeight="1" x14ac:dyDescent="0.25">
      <c r="A46" s="67" t="s">
        <v>388</v>
      </c>
      <c r="B46" s="41" t="s">
        <v>77</v>
      </c>
      <c r="C46" s="2" t="s">
        <v>302</v>
      </c>
      <c r="D46" s="22" t="s">
        <v>8</v>
      </c>
      <c r="E46" s="84">
        <v>3346</v>
      </c>
      <c r="F46" s="77">
        <v>0</v>
      </c>
      <c r="G46" s="28">
        <f t="shared" si="0"/>
        <v>0</v>
      </c>
      <c r="H46" s="435"/>
    </row>
    <row r="47" spans="1:9" s="9" customFormat="1" ht="33" customHeight="1" x14ac:dyDescent="0.25">
      <c r="A47" s="67" t="s">
        <v>388</v>
      </c>
      <c r="B47" s="41" t="s">
        <v>122</v>
      </c>
      <c r="C47" s="2" t="s">
        <v>1508</v>
      </c>
      <c r="D47" s="22" t="s">
        <v>8</v>
      </c>
      <c r="E47" s="84">
        <v>3338</v>
      </c>
      <c r="F47" s="77">
        <v>0</v>
      </c>
      <c r="G47" s="28">
        <f t="shared" si="0"/>
        <v>0</v>
      </c>
      <c r="H47" s="435"/>
    </row>
    <row r="48" spans="1:9" s="9" customFormat="1" ht="33" customHeight="1" x14ac:dyDescent="0.25">
      <c r="A48" s="67" t="s">
        <v>388</v>
      </c>
      <c r="B48" s="41" t="s">
        <v>123</v>
      </c>
      <c r="C48" s="2" t="s">
        <v>315</v>
      </c>
      <c r="D48" s="22" t="s">
        <v>10</v>
      </c>
      <c r="E48" s="84">
        <v>519</v>
      </c>
      <c r="F48" s="77">
        <v>0</v>
      </c>
      <c r="G48" s="28">
        <f t="shared" si="0"/>
        <v>0</v>
      </c>
      <c r="H48" s="435"/>
    </row>
    <row r="49" spans="1:8" s="9" customFormat="1" ht="33" customHeight="1" x14ac:dyDescent="0.25">
      <c r="A49" s="67" t="s">
        <v>388</v>
      </c>
      <c r="B49" s="41" t="s">
        <v>124</v>
      </c>
      <c r="C49" s="2" t="s">
        <v>302</v>
      </c>
      <c r="D49" s="22" t="s">
        <v>8</v>
      </c>
      <c r="E49" s="84">
        <v>3335</v>
      </c>
      <c r="F49" s="77">
        <v>0</v>
      </c>
      <c r="G49" s="28">
        <f t="shared" si="0"/>
        <v>0</v>
      </c>
      <c r="H49" s="435"/>
    </row>
    <row r="50" spans="1:8" s="9" customFormat="1" ht="33" customHeight="1" x14ac:dyDescent="0.25">
      <c r="A50" s="67" t="s">
        <v>388</v>
      </c>
      <c r="B50" s="41" t="s">
        <v>125</v>
      </c>
      <c r="C50" s="2" t="s">
        <v>1510</v>
      </c>
      <c r="D50" s="22" t="s">
        <v>8</v>
      </c>
      <c r="E50" s="84">
        <v>3322</v>
      </c>
      <c r="F50" s="77">
        <v>0</v>
      </c>
      <c r="G50" s="28">
        <f t="shared" si="0"/>
        <v>0</v>
      </c>
      <c r="H50" s="435"/>
    </row>
    <row r="51" spans="1:8" s="9" customFormat="1" ht="33" customHeight="1" x14ac:dyDescent="0.25">
      <c r="A51" s="67" t="s">
        <v>388</v>
      </c>
      <c r="B51" s="41" t="s">
        <v>126</v>
      </c>
      <c r="C51" s="2" t="s">
        <v>1511</v>
      </c>
      <c r="D51" s="22" t="s">
        <v>10</v>
      </c>
      <c r="E51" s="84">
        <v>519</v>
      </c>
      <c r="F51" s="77">
        <v>0</v>
      </c>
      <c r="G51" s="28">
        <f t="shared" si="0"/>
        <v>0</v>
      </c>
      <c r="H51" s="435"/>
    </row>
    <row r="52" spans="1:8" s="9" customFormat="1" ht="33" customHeight="1" x14ac:dyDescent="0.25">
      <c r="A52" s="67" t="s">
        <v>388</v>
      </c>
      <c r="B52" s="41" t="s">
        <v>216</v>
      </c>
      <c r="C52" s="2" t="s">
        <v>304</v>
      </c>
      <c r="D52" s="22" t="s">
        <v>8</v>
      </c>
      <c r="E52" s="84">
        <v>3316</v>
      </c>
      <c r="F52" s="77">
        <v>0</v>
      </c>
      <c r="G52" s="28">
        <f t="shared" si="0"/>
        <v>0</v>
      </c>
      <c r="H52" s="435"/>
    </row>
    <row r="53" spans="1:8" s="9" customFormat="1" ht="33" customHeight="1" x14ac:dyDescent="0.25">
      <c r="A53" s="67" t="s">
        <v>388</v>
      </c>
      <c r="B53" s="41" t="s">
        <v>217</v>
      </c>
      <c r="C53" s="2" t="s">
        <v>305</v>
      </c>
      <c r="D53" s="22" t="s">
        <v>10</v>
      </c>
      <c r="E53" s="84">
        <v>51</v>
      </c>
      <c r="F53" s="77">
        <v>0</v>
      </c>
      <c r="G53" s="28">
        <f t="shared" si="0"/>
        <v>0</v>
      </c>
      <c r="H53" s="435"/>
    </row>
    <row r="54" spans="1:8" s="9" customFormat="1" ht="33" customHeight="1" thickBot="1" x14ac:dyDescent="0.3">
      <c r="A54" s="56" t="s">
        <v>388</v>
      </c>
      <c r="B54" s="74" t="s">
        <v>218</v>
      </c>
      <c r="C54" s="50" t="s">
        <v>1512</v>
      </c>
      <c r="D54" s="51" t="s">
        <v>8</v>
      </c>
      <c r="E54" s="85">
        <v>905</v>
      </c>
      <c r="F54" s="139">
        <v>0</v>
      </c>
      <c r="G54" s="53">
        <f t="shared" si="0"/>
        <v>0</v>
      </c>
      <c r="H54" s="435"/>
    </row>
    <row r="55" spans="1:8" s="9" customFormat="1" ht="33" customHeight="1" x14ac:dyDescent="0.25">
      <c r="A55" s="101" t="s">
        <v>1504</v>
      </c>
      <c r="B55" s="123" t="s">
        <v>71</v>
      </c>
      <c r="C55" s="63" t="s">
        <v>715</v>
      </c>
      <c r="D55" s="64" t="s">
        <v>8</v>
      </c>
      <c r="E55" s="83">
        <v>5379</v>
      </c>
      <c r="F55" s="135">
        <v>4.07</v>
      </c>
      <c r="G55" s="59">
        <f t="shared" si="0"/>
        <v>21892.53</v>
      </c>
      <c r="H55" s="435"/>
    </row>
    <row r="56" spans="1:8" s="9" customFormat="1" ht="33" customHeight="1" x14ac:dyDescent="0.25">
      <c r="A56" s="67" t="s">
        <v>1504</v>
      </c>
      <c r="B56" s="41" t="s">
        <v>72</v>
      </c>
      <c r="C56" s="2" t="s">
        <v>1605</v>
      </c>
      <c r="D56" s="22" t="s">
        <v>9</v>
      </c>
      <c r="E56" s="84">
        <v>1917</v>
      </c>
      <c r="F56" s="133">
        <v>24.85</v>
      </c>
      <c r="G56" s="28">
        <f t="shared" si="0"/>
        <v>47637.45</v>
      </c>
      <c r="H56" s="435"/>
    </row>
    <row r="57" spans="1:8" s="9" customFormat="1" ht="33" customHeight="1" x14ac:dyDescent="0.25">
      <c r="A57" s="67" t="s">
        <v>1504</v>
      </c>
      <c r="B57" s="41" t="s">
        <v>73</v>
      </c>
      <c r="C57" s="2" t="s">
        <v>312</v>
      </c>
      <c r="D57" s="22" t="s">
        <v>8</v>
      </c>
      <c r="E57" s="84">
        <v>3390</v>
      </c>
      <c r="F57" s="133">
        <v>15.26</v>
      </c>
      <c r="G57" s="28">
        <f t="shared" si="0"/>
        <v>51731.4</v>
      </c>
      <c r="H57" s="435"/>
    </row>
    <row r="58" spans="1:8" s="9" customFormat="1" ht="33" customHeight="1" x14ac:dyDescent="0.25">
      <c r="A58" s="67" t="s">
        <v>1504</v>
      </c>
      <c r="B58" s="41" t="s">
        <v>74</v>
      </c>
      <c r="C58" s="2" t="s">
        <v>1506</v>
      </c>
      <c r="D58" s="22" t="s">
        <v>9</v>
      </c>
      <c r="E58" s="84">
        <v>261</v>
      </c>
      <c r="F58" s="133">
        <v>74.47</v>
      </c>
      <c r="G58" s="28">
        <f t="shared" si="0"/>
        <v>19436.669999999998</v>
      </c>
      <c r="H58" s="435"/>
    </row>
    <row r="59" spans="1:8" s="9" customFormat="1" ht="33" customHeight="1" x14ac:dyDescent="0.25">
      <c r="A59" s="67" t="s">
        <v>1504</v>
      </c>
      <c r="B59" s="41" t="s">
        <v>75</v>
      </c>
      <c r="C59" s="2" t="s">
        <v>1507</v>
      </c>
      <c r="D59" s="22" t="s">
        <v>8</v>
      </c>
      <c r="E59" s="84">
        <v>3368</v>
      </c>
      <c r="F59" s="133">
        <v>17.760000000000002</v>
      </c>
      <c r="G59" s="28">
        <f t="shared" si="0"/>
        <v>59815.68</v>
      </c>
      <c r="H59" s="435"/>
    </row>
    <row r="60" spans="1:8" s="9" customFormat="1" ht="33" customHeight="1" x14ac:dyDescent="0.25">
      <c r="A60" s="67" t="s">
        <v>1504</v>
      </c>
      <c r="B60" s="41" t="s">
        <v>76</v>
      </c>
      <c r="C60" s="2" t="s">
        <v>313</v>
      </c>
      <c r="D60" s="22" t="s">
        <v>10</v>
      </c>
      <c r="E60" s="84">
        <v>519</v>
      </c>
      <c r="F60" s="133">
        <v>0.95</v>
      </c>
      <c r="G60" s="28">
        <f t="shared" si="0"/>
        <v>493.05</v>
      </c>
      <c r="H60" s="435"/>
    </row>
    <row r="61" spans="1:8" s="9" customFormat="1" ht="33" customHeight="1" x14ac:dyDescent="0.25">
      <c r="A61" s="67" t="s">
        <v>1504</v>
      </c>
      <c r="B61" s="41" t="s">
        <v>77</v>
      </c>
      <c r="C61" s="2" t="s">
        <v>302</v>
      </c>
      <c r="D61" s="22" t="s">
        <v>8</v>
      </c>
      <c r="E61" s="84">
        <v>3346</v>
      </c>
      <c r="F61" s="133">
        <v>0.38</v>
      </c>
      <c r="G61" s="28">
        <f t="shared" si="0"/>
        <v>1271.48</v>
      </c>
      <c r="H61" s="435"/>
    </row>
    <row r="62" spans="1:8" s="9" customFormat="1" ht="33" customHeight="1" x14ac:dyDescent="0.25">
      <c r="A62" s="67" t="s">
        <v>1504</v>
      </c>
      <c r="B62" s="41" t="s">
        <v>122</v>
      </c>
      <c r="C62" s="2" t="s">
        <v>1508</v>
      </c>
      <c r="D62" s="22" t="s">
        <v>8</v>
      </c>
      <c r="E62" s="84">
        <v>3338</v>
      </c>
      <c r="F62" s="133">
        <v>10.06</v>
      </c>
      <c r="G62" s="28">
        <f t="shared" si="0"/>
        <v>33580.28</v>
      </c>
      <c r="H62" s="435"/>
    </row>
    <row r="63" spans="1:8" s="9" customFormat="1" ht="33" customHeight="1" x14ac:dyDescent="0.25">
      <c r="A63" s="67" t="s">
        <v>1504</v>
      </c>
      <c r="B63" s="41" t="s">
        <v>123</v>
      </c>
      <c r="C63" s="2" t="s">
        <v>315</v>
      </c>
      <c r="D63" s="22" t="s">
        <v>10</v>
      </c>
      <c r="E63" s="84">
        <v>519</v>
      </c>
      <c r="F63" s="133">
        <v>0.42</v>
      </c>
      <c r="G63" s="28">
        <f t="shared" si="0"/>
        <v>217.98</v>
      </c>
      <c r="H63" s="435"/>
    </row>
    <row r="64" spans="1:8" s="9" customFormat="1" ht="33" customHeight="1" x14ac:dyDescent="0.25">
      <c r="A64" s="67" t="s">
        <v>1504</v>
      </c>
      <c r="B64" s="41" t="s">
        <v>124</v>
      </c>
      <c r="C64" s="2" t="s">
        <v>302</v>
      </c>
      <c r="D64" s="22" t="s">
        <v>8</v>
      </c>
      <c r="E64" s="84">
        <v>3335</v>
      </c>
      <c r="F64" s="133">
        <v>0.38</v>
      </c>
      <c r="G64" s="28">
        <f t="shared" si="0"/>
        <v>1267.3</v>
      </c>
      <c r="H64" s="435"/>
    </row>
    <row r="65" spans="1:9" s="9" customFormat="1" ht="33" customHeight="1" x14ac:dyDescent="0.25">
      <c r="A65" s="67" t="s">
        <v>1504</v>
      </c>
      <c r="B65" s="41" t="s">
        <v>125</v>
      </c>
      <c r="C65" s="2" t="s">
        <v>1510</v>
      </c>
      <c r="D65" s="22" t="s">
        <v>8</v>
      </c>
      <c r="E65" s="84">
        <v>3322</v>
      </c>
      <c r="F65" s="133">
        <v>11.92</v>
      </c>
      <c r="G65" s="28">
        <f t="shared" si="0"/>
        <v>39598.239999999998</v>
      </c>
      <c r="H65" s="435"/>
    </row>
    <row r="66" spans="1:9" s="9" customFormat="1" ht="33" customHeight="1" x14ac:dyDescent="0.25">
      <c r="A66" s="67" t="s">
        <v>1504</v>
      </c>
      <c r="B66" s="41" t="s">
        <v>126</v>
      </c>
      <c r="C66" s="2" t="s">
        <v>1511</v>
      </c>
      <c r="D66" s="22" t="s">
        <v>10</v>
      </c>
      <c r="E66" s="84">
        <v>519</v>
      </c>
      <c r="F66" s="133">
        <v>0.42</v>
      </c>
      <c r="G66" s="28">
        <f t="shared" si="0"/>
        <v>217.98</v>
      </c>
      <c r="H66" s="435"/>
    </row>
    <row r="67" spans="1:9" s="9" customFormat="1" ht="33" customHeight="1" x14ac:dyDescent="0.25">
      <c r="A67" s="67" t="s">
        <v>1504</v>
      </c>
      <c r="B67" s="41" t="s">
        <v>216</v>
      </c>
      <c r="C67" s="2" t="s">
        <v>304</v>
      </c>
      <c r="D67" s="22" t="s">
        <v>8</v>
      </c>
      <c r="E67" s="84">
        <v>3316</v>
      </c>
      <c r="F67" s="133">
        <v>0.22</v>
      </c>
      <c r="G67" s="28">
        <f t="shared" si="0"/>
        <v>729.52</v>
      </c>
      <c r="H67" s="435"/>
    </row>
    <row r="68" spans="1:9" s="9" customFormat="1" ht="33" customHeight="1" thickBot="1" x14ac:dyDescent="0.3">
      <c r="A68" s="67" t="s">
        <v>1504</v>
      </c>
      <c r="B68" s="41" t="s">
        <v>217</v>
      </c>
      <c r="C68" s="2" t="s">
        <v>305</v>
      </c>
      <c r="D68" s="22" t="s">
        <v>10</v>
      </c>
      <c r="E68" s="84">
        <v>51</v>
      </c>
      <c r="F68" s="133">
        <v>1.25</v>
      </c>
      <c r="G68" s="28">
        <f t="shared" si="0"/>
        <v>63.75</v>
      </c>
      <c r="H68" s="435"/>
    </row>
    <row r="69" spans="1:9" s="9" customFormat="1" ht="30.75" thickBot="1" x14ac:dyDescent="0.3">
      <c r="A69" s="56" t="s">
        <v>1504</v>
      </c>
      <c r="B69" s="74" t="s">
        <v>218</v>
      </c>
      <c r="C69" s="50" t="s">
        <v>1512</v>
      </c>
      <c r="D69" s="51" t="s">
        <v>8</v>
      </c>
      <c r="E69" s="85">
        <v>905</v>
      </c>
      <c r="F69" s="87">
        <v>8.6199999999999992</v>
      </c>
      <c r="G69" s="99">
        <f>ROUND((E69*F69),2)</f>
        <v>7801.1</v>
      </c>
      <c r="H69" s="36" t="s">
        <v>78</v>
      </c>
      <c r="I69" s="72">
        <f>ROUND(SUM(G40:G69),2)</f>
        <v>285754.40999999997</v>
      </c>
    </row>
    <row r="70" spans="1:9" s="9" customFormat="1" ht="33" customHeight="1" x14ac:dyDescent="0.25">
      <c r="A70" s="229" t="s">
        <v>1783</v>
      </c>
      <c r="B70" s="188" t="s">
        <v>28</v>
      </c>
      <c r="C70" s="24" t="s">
        <v>715</v>
      </c>
      <c r="D70" s="25" t="s">
        <v>8</v>
      </c>
      <c r="E70" s="182">
        <v>194</v>
      </c>
      <c r="F70" s="132">
        <v>0</v>
      </c>
      <c r="G70" s="28">
        <f t="shared" si="0"/>
        <v>0</v>
      </c>
      <c r="H70" s="436" t="s">
        <v>318</v>
      </c>
      <c r="I70" s="138"/>
    </row>
    <row r="71" spans="1:9" s="9" customFormat="1" ht="33" customHeight="1" x14ac:dyDescent="0.25">
      <c r="A71" s="97" t="s">
        <v>1783</v>
      </c>
      <c r="B71" s="108" t="s">
        <v>29</v>
      </c>
      <c r="C71" s="2" t="s">
        <v>1505</v>
      </c>
      <c r="D71" s="22" t="s">
        <v>9</v>
      </c>
      <c r="E71" s="84">
        <v>56</v>
      </c>
      <c r="F71" s="133">
        <v>0</v>
      </c>
      <c r="G71" s="28">
        <f t="shared" si="0"/>
        <v>0</v>
      </c>
      <c r="H71" s="437"/>
      <c r="I71" s="138"/>
    </row>
    <row r="72" spans="1:9" s="9" customFormat="1" ht="33" customHeight="1" x14ac:dyDescent="0.25">
      <c r="A72" s="97" t="s">
        <v>1783</v>
      </c>
      <c r="B72" s="108" t="s">
        <v>30</v>
      </c>
      <c r="C72" s="2" t="s">
        <v>300</v>
      </c>
      <c r="D72" s="22" t="s">
        <v>8</v>
      </c>
      <c r="E72" s="84">
        <v>168</v>
      </c>
      <c r="F72" s="133">
        <v>0</v>
      </c>
      <c r="G72" s="28">
        <f t="shared" si="0"/>
        <v>0</v>
      </c>
      <c r="H72" s="437"/>
      <c r="I72" s="138"/>
    </row>
    <row r="73" spans="1:9" s="9" customFormat="1" ht="33" customHeight="1" x14ac:dyDescent="0.25">
      <c r="A73" s="97" t="s">
        <v>1783</v>
      </c>
      <c r="B73" s="108" t="s">
        <v>31</v>
      </c>
      <c r="C73" s="2" t="s">
        <v>1506</v>
      </c>
      <c r="D73" s="22" t="s">
        <v>9</v>
      </c>
      <c r="E73" s="84">
        <v>13</v>
      </c>
      <c r="F73" s="133">
        <v>0</v>
      </c>
      <c r="G73" s="28">
        <f t="shared" si="0"/>
        <v>0</v>
      </c>
      <c r="H73" s="437"/>
      <c r="I73" s="138"/>
    </row>
    <row r="74" spans="1:9" s="9" customFormat="1" ht="33" customHeight="1" x14ac:dyDescent="0.25">
      <c r="A74" s="97" t="s">
        <v>1783</v>
      </c>
      <c r="B74" s="108" t="s">
        <v>32</v>
      </c>
      <c r="C74" s="2" t="s">
        <v>1507</v>
      </c>
      <c r="D74" s="22" t="s">
        <v>8</v>
      </c>
      <c r="E74" s="84">
        <v>167</v>
      </c>
      <c r="F74" s="133">
        <v>0</v>
      </c>
      <c r="G74" s="28">
        <f t="shared" si="0"/>
        <v>0</v>
      </c>
      <c r="H74" s="437"/>
      <c r="I74" s="138"/>
    </row>
    <row r="75" spans="1:9" s="9" customFormat="1" ht="33" customHeight="1" x14ac:dyDescent="0.25">
      <c r="A75" s="97" t="s">
        <v>1783</v>
      </c>
      <c r="B75" s="108" t="s">
        <v>33</v>
      </c>
      <c r="C75" s="2" t="s">
        <v>313</v>
      </c>
      <c r="D75" s="22" t="s">
        <v>10</v>
      </c>
      <c r="E75" s="84">
        <v>55</v>
      </c>
      <c r="F75" s="133">
        <v>0</v>
      </c>
      <c r="G75" s="28">
        <f t="shared" si="0"/>
        <v>0</v>
      </c>
      <c r="H75" s="437"/>
      <c r="I75" s="138"/>
    </row>
    <row r="76" spans="1:9" s="9" customFormat="1" ht="33" customHeight="1" x14ac:dyDescent="0.25">
      <c r="A76" s="97" t="s">
        <v>1783</v>
      </c>
      <c r="B76" s="108" t="s">
        <v>47</v>
      </c>
      <c r="C76" s="2" t="s">
        <v>302</v>
      </c>
      <c r="D76" s="22" t="s">
        <v>8</v>
      </c>
      <c r="E76" s="84">
        <v>165</v>
      </c>
      <c r="F76" s="133">
        <v>0</v>
      </c>
      <c r="G76" s="28">
        <f t="shared" si="0"/>
        <v>0</v>
      </c>
      <c r="H76" s="437"/>
      <c r="I76" s="138"/>
    </row>
    <row r="77" spans="1:9" s="9" customFormat="1" ht="33" customHeight="1" x14ac:dyDescent="0.25">
      <c r="A77" s="97" t="s">
        <v>1783</v>
      </c>
      <c r="B77" s="108" t="s">
        <v>48</v>
      </c>
      <c r="C77" s="2" t="s">
        <v>1508</v>
      </c>
      <c r="D77" s="22" t="s">
        <v>8</v>
      </c>
      <c r="E77" s="84">
        <v>165</v>
      </c>
      <c r="F77" s="133">
        <v>0</v>
      </c>
      <c r="G77" s="28">
        <f t="shared" si="0"/>
        <v>0</v>
      </c>
      <c r="H77" s="437"/>
      <c r="I77" s="138"/>
    </row>
    <row r="78" spans="1:9" s="9" customFormat="1" ht="33" customHeight="1" x14ac:dyDescent="0.25">
      <c r="A78" s="97" t="s">
        <v>1783</v>
      </c>
      <c r="B78" s="108" t="s">
        <v>58</v>
      </c>
      <c r="C78" s="2" t="s">
        <v>315</v>
      </c>
      <c r="D78" s="22" t="s">
        <v>10</v>
      </c>
      <c r="E78" s="84">
        <v>55</v>
      </c>
      <c r="F78" s="133">
        <v>0</v>
      </c>
      <c r="G78" s="28">
        <f t="shared" si="0"/>
        <v>0</v>
      </c>
      <c r="H78" s="437"/>
      <c r="I78" s="138"/>
    </row>
    <row r="79" spans="1:9" s="9" customFormat="1" ht="33" customHeight="1" x14ac:dyDescent="0.25">
      <c r="A79" s="97" t="s">
        <v>1783</v>
      </c>
      <c r="B79" s="108" t="s">
        <v>64</v>
      </c>
      <c r="C79" s="2" t="s">
        <v>302</v>
      </c>
      <c r="D79" s="22" t="s">
        <v>8</v>
      </c>
      <c r="E79" s="84">
        <v>165</v>
      </c>
      <c r="F79" s="133">
        <v>0</v>
      </c>
      <c r="G79" s="28">
        <f t="shared" si="0"/>
        <v>0</v>
      </c>
      <c r="H79" s="437"/>
      <c r="I79" s="138"/>
    </row>
    <row r="80" spans="1:9" s="9" customFormat="1" ht="33" customHeight="1" x14ac:dyDescent="0.25">
      <c r="A80" s="97" t="s">
        <v>1783</v>
      </c>
      <c r="B80" s="108" t="s">
        <v>65</v>
      </c>
      <c r="C80" s="2" t="s">
        <v>1510</v>
      </c>
      <c r="D80" s="22" t="s">
        <v>8</v>
      </c>
      <c r="E80" s="84">
        <v>165</v>
      </c>
      <c r="F80" s="133">
        <v>0</v>
      </c>
      <c r="G80" s="28">
        <f t="shared" si="0"/>
        <v>0</v>
      </c>
      <c r="H80" s="437"/>
      <c r="I80" s="138"/>
    </row>
    <row r="81" spans="1:10" s="9" customFormat="1" ht="30" x14ac:dyDescent="0.25">
      <c r="A81" s="97" t="s">
        <v>1783</v>
      </c>
      <c r="B81" s="108" t="s">
        <v>66</v>
      </c>
      <c r="C81" s="2" t="s">
        <v>1511</v>
      </c>
      <c r="D81" s="22" t="s">
        <v>10</v>
      </c>
      <c r="E81" s="84">
        <v>55</v>
      </c>
      <c r="F81" s="133">
        <v>0</v>
      </c>
      <c r="G81" s="28">
        <f t="shared" si="0"/>
        <v>0</v>
      </c>
      <c r="H81" s="437"/>
      <c r="I81" s="138"/>
    </row>
    <row r="82" spans="1:10" s="9" customFormat="1" ht="30" x14ac:dyDescent="0.25">
      <c r="A82" s="97" t="s">
        <v>1783</v>
      </c>
      <c r="B82" s="108" t="s">
        <v>79</v>
      </c>
      <c r="C82" s="2" t="s">
        <v>304</v>
      </c>
      <c r="D82" s="22" t="s">
        <v>8</v>
      </c>
      <c r="E82" s="84">
        <v>164</v>
      </c>
      <c r="F82" s="133">
        <v>0</v>
      </c>
      <c r="G82" s="28">
        <f t="shared" si="0"/>
        <v>0</v>
      </c>
      <c r="H82" s="437"/>
      <c r="I82" s="138"/>
    </row>
    <row r="83" spans="1:10" s="9" customFormat="1" ht="33" customHeight="1" thickBot="1" x14ac:dyDescent="0.3">
      <c r="A83" s="98" t="s">
        <v>1783</v>
      </c>
      <c r="B83" s="74" t="s">
        <v>215</v>
      </c>
      <c r="C83" s="50" t="s">
        <v>1512</v>
      </c>
      <c r="D83" s="51" t="s">
        <v>8</v>
      </c>
      <c r="E83" s="85">
        <v>29</v>
      </c>
      <c r="F83" s="87">
        <v>0</v>
      </c>
      <c r="G83" s="53">
        <f t="shared" si="0"/>
        <v>0</v>
      </c>
      <c r="H83" s="437"/>
      <c r="I83" s="138"/>
    </row>
    <row r="84" spans="1:10" s="9" customFormat="1" ht="30" x14ac:dyDescent="0.25">
      <c r="A84" s="229" t="s">
        <v>1784</v>
      </c>
      <c r="B84" s="188" t="s">
        <v>28</v>
      </c>
      <c r="C84" s="63" t="s">
        <v>715</v>
      </c>
      <c r="D84" s="64" t="s">
        <v>8</v>
      </c>
      <c r="E84" s="83">
        <v>194</v>
      </c>
      <c r="F84" s="135">
        <v>4.07</v>
      </c>
      <c r="G84" s="59">
        <f t="shared" si="0"/>
        <v>789.58</v>
      </c>
      <c r="H84" s="437"/>
      <c r="I84" s="138"/>
    </row>
    <row r="85" spans="1:10" s="9" customFormat="1" ht="30" x14ac:dyDescent="0.25">
      <c r="A85" s="97" t="s">
        <v>1784</v>
      </c>
      <c r="B85" s="108" t="s">
        <v>29</v>
      </c>
      <c r="C85" s="2" t="s">
        <v>1605</v>
      </c>
      <c r="D85" s="22" t="s">
        <v>9</v>
      </c>
      <c r="E85" s="84">
        <v>74</v>
      </c>
      <c r="F85" s="133">
        <v>24.85</v>
      </c>
      <c r="G85" s="28">
        <f t="shared" si="0"/>
        <v>1838.9</v>
      </c>
      <c r="H85" s="437"/>
      <c r="I85" s="138"/>
    </row>
    <row r="86" spans="1:10" s="9" customFormat="1" ht="30" x14ac:dyDescent="0.25">
      <c r="A86" s="97" t="s">
        <v>1784</v>
      </c>
      <c r="B86" s="108" t="s">
        <v>30</v>
      </c>
      <c r="C86" s="2" t="s">
        <v>312</v>
      </c>
      <c r="D86" s="22" t="s">
        <v>8</v>
      </c>
      <c r="E86" s="84">
        <v>168</v>
      </c>
      <c r="F86" s="133">
        <v>15.26</v>
      </c>
      <c r="G86" s="28">
        <f t="shared" si="0"/>
        <v>2563.6799999999998</v>
      </c>
      <c r="H86" s="437"/>
      <c r="I86" s="138"/>
    </row>
    <row r="87" spans="1:10" ht="34.5" customHeight="1" x14ac:dyDescent="0.25">
      <c r="A87" s="97" t="s">
        <v>1784</v>
      </c>
      <c r="B87" s="108" t="s">
        <v>31</v>
      </c>
      <c r="C87" s="2" t="s">
        <v>1506</v>
      </c>
      <c r="D87" s="22" t="s">
        <v>9</v>
      </c>
      <c r="E87" s="84">
        <v>8</v>
      </c>
      <c r="F87" s="133">
        <v>74.47</v>
      </c>
      <c r="G87" s="28">
        <f t="shared" si="0"/>
        <v>595.76</v>
      </c>
      <c r="H87" s="437"/>
      <c r="I87" s="138"/>
    </row>
    <row r="88" spans="1:10" ht="27.75" customHeight="1" x14ac:dyDescent="0.25">
      <c r="A88" s="97" t="s">
        <v>1784</v>
      </c>
      <c r="B88" s="108" t="s">
        <v>32</v>
      </c>
      <c r="C88" s="2" t="s">
        <v>1507</v>
      </c>
      <c r="D88" s="22" t="s">
        <v>8</v>
      </c>
      <c r="E88" s="84">
        <v>167</v>
      </c>
      <c r="F88" s="133">
        <v>21.86</v>
      </c>
      <c r="G88" s="28">
        <f t="shared" si="0"/>
        <v>3650.62</v>
      </c>
      <c r="H88" s="437"/>
      <c r="I88" s="138"/>
    </row>
    <row r="89" spans="1:10" ht="30" x14ac:dyDescent="0.25">
      <c r="A89" s="97" t="s">
        <v>1784</v>
      </c>
      <c r="B89" s="108" t="s">
        <v>33</v>
      </c>
      <c r="C89" s="2" t="s">
        <v>313</v>
      </c>
      <c r="D89" s="22" t="s">
        <v>10</v>
      </c>
      <c r="E89" s="84">
        <v>55</v>
      </c>
      <c r="F89" s="133">
        <v>0.95</v>
      </c>
      <c r="G89" s="28">
        <f t="shared" si="0"/>
        <v>52.25</v>
      </c>
      <c r="H89" s="437"/>
      <c r="I89" s="138"/>
    </row>
    <row r="90" spans="1:10" ht="30" x14ac:dyDescent="0.25">
      <c r="A90" s="97" t="s">
        <v>1784</v>
      </c>
      <c r="B90" s="108" t="s">
        <v>47</v>
      </c>
      <c r="C90" s="2" t="s">
        <v>302</v>
      </c>
      <c r="D90" s="22" t="s">
        <v>8</v>
      </c>
      <c r="E90" s="84">
        <v>165</v>
      </c>
      <c r="F90" s="133">
        <v>0.38</v>
      </c>
      <c r="G90" s="28">
        <f t="shared" si="0"/>
        <v>62.7</v>
      </c>
      <c r="H90" s="437"/>
      <c r="I90" s="138"/>
    </row>
    <row r="91" spans="1:10" ht="30" x14ac:dyDescent="0.25">
      <c r="A91" s="97" t="s">
        <v>1784</v>
      </c>
      <c r="B91" s="108" t="s">
        <v>48</v>
      </c>
      <c r="C91" s="2" t="s">
        <v>1508</v>
      </c>
      <c r="D91" s="22" t="s">
        <v>8</v>
      </c>
      <c r="E91" s="84">
        <v>165</v>
      </c>
      <c r="F91" s="133">
        <v>13.92</v>
      </c>
      <c r="G91" s="28">
        <f t="shared" si="0"/>
        <v>2296.8000000000002</v>
      </c>
      <c r="H91" s="437"/>
      <c r="I91" s="138"/>
    </row>
    <row r="92" spans="1:10" s="68" customFormat="1" ht="30" x14ac:dyDescent="0.25">
      <c r="A92" s="97" t="s">
        <v>1784</v>
      </c>
      <c r="B92" s="108" t="s">
        <v>58</v>
      </c>
      <c r="C92" s="2" t="s">
        <v>315</v>
      </c>
      <c r="D92" s="22" t="s">
        <v>10</v>
      </c>
      <c r="E92" s="84">
        <v>55</v>
      </c>
      <c r="F92" s="133">
        <v>0.42</v>
      </c>
      <c r="G92" s="28">
        <f t="shared" si="0"/>
        <v>23.1</v>
      </c>
      <c r="H92" s="437"/>
      <c r="I92" s="138"/>
      <c r="J92" s="8"/>
    </row>
    <row r="93" spans="1:10" s="68" customFormat="1" ht="26.25" customHeight="1" x14ac:dyDescent="0.25">
      <c r="A93" s="97" t="s">
        <v>1784</v>
      </c>
      <c r="B93" s="108" t="s">
        <v>64</v>
      </c>
      <c r="C93" s="2" t="s">
        <v>302</v>
      </c>
      <c r="D93" s="22" t="s">
        <v>8</v>
      </c>
      <c r="E93" s="84">
        <v>165</v>
      </c>
      <c r="F93" s="133">
        <v>0.38</v>
      </c>
      <c r="G93" s="28">
        <f t="shared" si="0"/>
        <v>62.7</v>
      </c>
      <c r="H93" s="437"/>
      <c r="I93" s="138"/>
      <c r="J93" s="8"/>
    </row>
    <row r="94" spans="1:10" ht="30" x14ac:dyDescent="0.25">
      <c r="A94" s="97" t="s">
        <v>1784</v>
      </c>
      <c r="B94" s="108" t="s">
        <v>65</v>
      </c>
      <c r="C94" s="2" t="s">
        <v>1510</v>
      </c>
      <c r="D94" s="22" t="s">
        <v>8</v>
      </c>
      <c r="E94" s="84">
        <v>165</v>
      </c>
      <c r="F94" s="133">
        <v>16.39</v>
      </c>
      <c r="G94" s="28">
        <f t="shared" si="0"/>
        <v>2704.35</v>
      </c>
      <c r="H94" s="437"/>
      <c r="I94" s="138"/>
    </row>
    <row r="95" spans="1:10" ht="30" x14ac:dyDescent="0.25">
      <c r="A95" s="97" t="s">
        <v>1784</v>
      </c>
      <c r="B95" s="108" t="s">
        <v>66</v>
      </c>
      <c r="C95" s="2" t="s">
        <v>1511</v>
      </c>
      <c r="D95" s="22" t="s">
        <v>10</v>
      </c>
      <c r="E95" s="84">
        <v>55</v>
      </c>
      <c r="F95" s="133">
        <v>0.42</v>
      </c>
      <c r="G95" s="28">
        <f t="shared" si="0"/>
        <v>23.1</v>
      </c>
      <c r="H95" s="437"/>
      <c r="I95" s="138"/>
    </row>
    <row r="96" spans="1:10" ht="30" x14ac:dyDescent="0.25">
      <c r="A96" s="97" t="s">
        <v>1784</v>
      </c>
      <c r="B96" s="108" t="s">
        <v>79</v>
      </c>
      <c r="C96" s="2" t="s">
        <v>304</v>
      </c>
      <c r="D96" s="22" t="s">
        <v>8</v>
      </c>
      <c r="E96" s="84">
        <v>164</v>
      </c>
      <c r="F96" s="133">
        <v>0.22</v>
      </c>
      <c r="G96" s="28">
        <f t="shared" si="0"/>
        <v>36.08</v>
      </c>
      <c r="H96" s="437"/>
      <c r="I96" s="138"/>
    </row>
    <row r="97" spans="1:9" ht="30.75" thickBot="1" x14ac:dyDescent="0.3">
      <c r="A97" s="249" t="s">
        <v>1784</v>
      </c>
      <c r="B97" s="168" t="s">
        <v>215</v>
      </c>
      <c r="C97" s="47" t="s">
        <v>1512</v>
      </c>
      <c r="D97" s="48" t="s">
        <v>8</v>
      </c>
      <c r="E97" s="107">
        <v>29</v>
      </c>
      <c r="F97" s="227">
        <v>8.6199999999999992</v>
      </c>
      <c r="G97" s="112">
        <f t="shared" si="0"/>
        <v>249.98</v>
      </c>
      <c r="H97" s="439"/>
      <c r="I97" s="8"/>
    </row>
    <row r="98" spans="1:9" ht="30" x14ac:dyDescent="0.25">
      <c r="A98" s="42" t="s">
        <v>1785</v>
      </c>
      <c r="B98" s="188" t="s">
        <v>80</v>
      </c>
      <c r="C98" s="24" t="s">
        <v>1715</v>
      </c>
      <c r="D98" s="25" t="s">
        <v>10</v>
      </c>
      <c r="E98" s="182">
        <v>24.5</v>
      </c>
      <c r="F98" s="132">
        <v>105.47</v>
      </c>
      <c r="G98" s="27">
        <f t="shared" si="0"/>
        <v>2584.02</v>
      </c>
      <c r="H98" s="96"/>
      <c r="I98" s="73"/>
    </row>
    <row r="99" spans="1:9" ht="30" x14ac:dyDescent="0.25">
      <c r="A99" s="43" t="s">
        <v>1785</v>
      </c>
      <c r="B99" s="108" t="s">
        <v>81</v>
      </c>
      <c r="C99" s="2" t="s">
        <v>336</v>
      </c>
      <c r="D99" s="22" t="s">
        <v>9</v>
      </c>
      <c r="E99" s="84">
        <v>4</v>
      </c>
      <c r="F99" s="133">
        <v>30.95</v>
      </c>
      <c r="G99" s="28">
        <f t="shared" si="0"/>
        <v>123.8</v>
      </c>
      <c r="H99" s="96"/>
      <c r="I99" s="73"/>
    </row>
    <row r="100" spans="1:9" ht="30" x14ac:dyDescent="0.25">
      <c r="A100" s="43" t="s">
        <v>1785</v>
      </c>
      <c r="B100" s="108" t="s">
        <v>149</v>
      </c>
      <c r="C100" s="2" t="s">
        <v>1714</v>
      </c>
      <c r="D100" s="22" t="s">
        <v>18</v>
      </c>
      <c r="E100" s="84">
        <v>2</v>
      </c>
      <c r="F100" s="133">
        <v>152.55000000000001</v>
      </c>
      <c r="G100" s="28">
        <f t="shared" si="0"/>
        <v>305.10000000000002</v>
      </c>
      <c r="H100" s="96"/>
      <c r="I100" s="73"/>
    </row>
    <row r="101" spans="1:9" ht="45.75" thickBot="1" x14ac:dyDescent="0.3">
      <c r="A101" s="43" t="s">
        <v>1785</v>
      </c>
      <c r="B101" s="108" t="s">
        <v>150</v>
      </c>
      <c r="C101" s="2" t="s">
        <v>1613</v>
      </c>
      <c r="D101" s="22" t="s">
        <v>9</v>
      </c>
      <c r="E101" s="84">
        <v>13</v>
      </c>
      <c r="F101" s="133">
        <v>21.99</v>
      </c>
      <c r="G101" s="28">
        <f t="shared" si="0"/>
        <v>285.87</v>
      </c>
      <c r="H101" s="96"/>
      <c r="I101" s="73"/>
    </row>
    <row r="102" spans="1:9" ht="30.75" thickBot="1" x14ac:dyDescent="0.3">
      <c r="A102" s="56" t="s">
        <v>1785</v>
      </c>
      <c r="B102" s="74" t="s">
        <v>151</v>
      </c>
      <c r="C102" s="50" t="s">
        <v>1527</v>
      </c>
      <c r="D102" s="51" t="s">
        <v>8</v>
      </c>
      <c r="E102" s="85">
        <v>9</v>
      </c>
      <c r="F102" s="87">
        <v>7.22</v>
      </c>
      <c r="G102" s="53">
        <f t="shared" si="0"/>
        <v>64.98</v>
      </c>
      <c r="H102" s="169" t="s">
        <v>42</v>
      </c>
      <c r="I102" s="72">
        <f>ROUND(SUM(G70:G102),2)</f>
        <v>18313.37</v>
      </c>
    </row>
    <row r="103" spans="1:9" ht="45" x14ac:dyDescent="0.25">
      <c r="A103" s="67" t="s">
        <v>757</v>
      </c>
      <c r="B103" s="75" t="s">
        <v>11</v>
      </c>
      <c r="C103" s="63" t="s">
        <v>1516</v>
      </c>
      <c r="D103" s="64" t="s">
        <v>9</v>
      </c>
      <c r="E103" s="83">
        <v>275</v>
      </c>
      <c r="F103" s="76">
        <v>5.51</v>
      </c>
      <c r="G103" s="59">
        <f t="shared" si="0"/>
        <v>1515.25</v>
      </c>
      <c r="H103" s="9"/>
      <c r="I103" s="9"/>
    </row>
    <row r="104" spans="1:9" x14ac:dyDescent="0.25">
      <c r="A104" s="43" t="s">
        <v>757</v>
      </c>
      <c r="B104" s="22" t="s">
        <v>83</v>
      </c>
      <c r="C104" s="2" t="s">
        <v>346</v>
      </c>
      <c r="D104" s="64" t="s">
        <v>8</v>
      </c>
      <c r="E104" s="84">
        <v>543</v>
      </c>
      <c r="F104" s="77">
        <v>0.2</v>
      </c>
      <c r="G104" s="28">
        <f t="shared" si="0"/>
        <v>108.6</v>
      </c>
      <c r="H104" s="9"/>
      <c r="I104" s="9"/>
    </row>
    <row r="105" spans="1:9" ht="75" x14ac:dyDescent="0.25">
      <c r="A105" s="67" t="s">
        <v>757</v>
      </c>
      <c r="B105" s="22" t="s">
        <v>84</v>
      </c>
      <c r="C105" s="2" t="s">
        <v>1786</v>
      </c>
      <c r="D105" s="64" t="s">
        <v>7</v>
      </c>
      <c r="E105" s="84">
        <v>1</v>
      </c>
      <c r="F105" s="77">
        <v>5873.48</v>
      </c>
      <c r="G105" s="28">
        <f t="shared" si="0"/>
        <v>5873.48</v>
      </c>
      <c r="H105" s="9"/>
      <c r="I105" s="9"/>
    </row>
    <row r="106" spans="1:9" ht="90" x14ac:dyDescent="0.25">
      <c r="A106" s="67" t="s">
        <v>757</v>
      </c>
      <c r="B106" s="22" t="s">
        <v>85</v>
      </c>
      <c r="C106" s="2" t="s">
        <v>1787</v>
      </c>
      <c r="D106" s="64" t="s">
        <v>7</v>
      </c>
      <c r="E106" s="84">
        <v>1</v>
      </c>
      <c r="F106" s="77">
        <v>3465.44</v>
      </c>
      <c r="G106" s="28">
        <f t="shared" ref="G106:G116" si="1">ROUND((E106*F106),2)</f>
        <v>3465.44</v>
      </c>
      <c r="H106" s="9"/>
      <c r="I106" s="9"/>
    </row>
    <row r="107" spans="1:9" ht="30" customHeight="1" x14ac:dyDescent="0.25">
      <c r="A107" s="67" t="s">
        <v>757</v>
      </c>
      <c r="B107" s="22" t="s">
        <v>86</v>
      </c>
      <c r="C107" s="2" t="s">
        <v>1523</v>
      </c>
      <c r="D107" s="64" t="s">
        <v>18</v>
      </c>
      <c r="E107" s="83">
        <v>4</v>
      </c>
      <c r="F107" s="77">
        <v>76.33</v>
      </c>
      <c r="G107" s="28">
        <f t="shared" si="1"/>
        <v>305.32</v>
      </c>
      <c r="H107" s="9"/>
      <c r="I107" s="9"/>
    </row>
    <row r="108" spans="1:9" x14ac:dyDescent="0.25">
      <c r="A108" s="67" t="s">
        <v>757</v>
      </c>
      <c r="B108" s="22" t="s">
        <v>87</v>
      </c>
      <c r="C108" s="2" t="s">
        <v>1344</v>
      </c>
      <c r="D108" s="64" t="s">
        <v>10</v>
      </c>
      <c r="E108" s="83">
        <v>36</v>
      </c>
      <c r="F108" s="77">
        <v>0.42</v>
      </c>
      <c r="G108" s="28">
        <f t="shared" si="1"/>
        <v>15.12</v>
      </c>
      <c r="H108" s="9"/>
      <c r="I108" s="9"/>
    </row>
    <row r="109" spans="1:9" ht="30" x14ac:dyDescent="0.25">
      <c r="A109" s="67" t="s">
        <v>757</v>
      </c>
      <c r="B109" s="22" t="s">
        <v>88</v>
      </c>
      <c r="C109" s="2" t="s">
        <v>1788</v>
      </c>
      <c r="D109" s="64" t="s">
        <v>8</v>
      </c>
      <c r="E109" s="83">
        <v>105</v>
      </c>
      <c r="F109" s="77">
        <v>19.12</v>
      </c>
      <c r="G109" s="28">
        <f t="shared" si="1"/>
        <v>2007.6</v>
      </c>
      <c r="H109" s="9"/>
      <c r="I109" s="9"/>
    </row>
    <row r="110" spans="1:9" ht="30" x14ac:dyDescent="0.25">
      <c r="A110" s="67" t="s">
        <v>757</v>
      </c>
      <c r="B110" s="22" t="s">
        <v>89</v>
      </c>
      <c r="C110" s="2" t="s">
        <v>1789</v>
      </c>
      <c r="D110" s="64" t="s">
        <v>8</v>
      </c>
      <c r="E110" s="83">
        <v>18.399999999999999</v>
      </c>
      <c r="F110" s="77">
        <v>21.86</v>
      </c>
      <c r="G110" s="28">
        <f t="shared" si="1"/>
        <v>402.22</v>
      </c>
      <c r="H110" s="9"/>
      <c r="I110" s="9"/>
    </row>
    <row r="111" spans="1:9" ht="30" x14ac:dyDescent="0.25">
      <c r="A111" s="67" t="s">
        <v>757</v>
      </c>
      <c r="B111" s="22" t="s">
        <v>90</v>
      </c>
      <c r="C111" s="2" t="s">
        <v>302</v>
      </c>
      <c r="D111" s="64" t="s">
        <v>8</v>
      </c>
      <c r="E111" s="83">
        <v>18.399999999999999</v>
      </c>
      <c r="F111" s="77">
        <v>0.38</v>
      </c>
      <c r="G111" s="28">
        <f t="shared" si="1"/>
        <v>6.99</v>
      </c>
      <c r="H111" s="9"/>
      <c r="I111" s="9"/>
    </row>
    <row r="112" spans="1:9" ht="30" x14ac:dyDescent="0.25">
      <c r="A112" s="67" t="s">
        <v>757</v>
      </c>
      <c r="B112" s="22" t="s">
        <v>91</v>
      </c>
      <c r="C112" s="2" t="s">
        <v>1790</v>
      </c>
      <c r="D112" s="64" t="s">
        <v>8</v>
      </c>
      <c r="E112" s="83">
        <v>18.399999999999999</v>
      </c>
      <c r="F112" s="77">
        <v>13.92</v>
      </c>
      <c r="G112" s="28">
        <f t="shared" si="1"/>
        <v>256.13</v>
      </c>
      <c r="H112" s="9"/>
      <c r="I112" s="9"/>
    </row>
    <row r="113" spans="1:9" ht="30" x14ac:dyDescent="0.25">
      <c r="A113" s="67" t="s">
        <v>757</v>
      </c>
      <c r="B113" s="22" t="s">
        <v>92</v>
      </c>
      <c r="C113" s="2" t="s">
        <v>1509</v>
      </c>
      <c r="D113" s="64" t="s">
        <v>8</v>
      </c>
      <c r="E113" s="83">
        <v>18.399999999999999</v>
      </c>
      <c r="F113" s="77">
        <v>0.38</v>
      </c>
      <c r="G113" s="28">
        <f t="shared" si="1"/>
        <v>6.99</v>
      </c>
      <c r="H113" s="9"/>
      <c r="I113" s="9"/>
    </row>
    <row r="114" spans="1:9" ht="30" x14ac:dyDescent="0.25">
      <c r="A114" s="67" t="s">
        <v>757</v>
      </c>
      <c r="B114" s="22" t="s">
        <v>93</v>
      </c>
      <c r="C114" s="2" t="s">
        <v>1791</v>
      </c>
      <c r="D114" s="64" t="s">
        <v>8</v>
      </c>
      <c r="E114" s="83">
        <v>18.399999999999999</v>
      </c>
      <c r="F114" s="77">
        <v>16.39</v>
      </c>
      <c r="G114" s="28">
        <f t="shared" si="1"/>
        <v>301.58</v>
      </c>
      <c r="H114" s="9"/>
      <c r="I114" s="9"/>
    </row>
    <row r="115" spans="1:9" ht="30" x14ac:dyDescent="0.25">
      <c r="A115" s="67" t="s">
        <v>757</v>
      </c>
      <c r="B115" s="22" t="s">
        <v>156</v>
      </c>
      <c r="C115" s="2" t="s">
        <v>1792</v>
      </c>
      <c r="D115" s="64" t="s">
        <v>8</v>
      </c>
      <c r="E115" s="83">
        <v>57</v>
      </c>
      <c r="F115" s="77">
        <v>0.87</v>
      </c>
      <c r="G115" s="28">
        <f t="shared" si="1"/>
        <v>49.59</v>
      </c>
      <c r="H115" s="9"/>
      <c r="I115" s="9"/>
    </row>
    <row r="116" spans="1:9" ht="15.75" thickBot="1" x14ac:dyDescent="0.3">
      <c r="A116" s="67" t="s">
        <v>757</v>
      </c>
      <c r="B116" s="22" t="s">
        <v>157</v>
      </c>
      <c r="C116" s="2" t="s">
        <v>385</v>
      </c>
      <c r="D116" s="64" t="s">
        <v>8</v>
      </c>
      <c r="E116" s="83">
        <v>67</v>
      </c>
      <c r="F116" s="77">
        <v>5.0999999999999996</v>
      </c>
      <c r="G116" s="28">
        <f t="shared" si="1"/>
        <v>341.7</v>
      </c>
      <c r="H116" s="9"/>
      <c r="I116" s="9"/>
    </row>
    <row r="117" spans="1:9" ht="30.75" thickBot="1" x14ac:dyDescent="0.3">
      <c r="A117" s="221" t="s">
        <v>757</v>
      </c>
      <c r="B117" s="48" t="s">
        <v>158</v>
      </c>
      <c r="C117" s="47" t="s">
        <v>1527</v>
      </c>
      <c r="D117" s="48" t="s">
        <v>8</v>
      </c>
      <c r="E117" s="107">
        <v>14</v>
      </c>
      <c r="F117" s="231">
        <v>7.22</v>
      </c>
      <c r="G117" s="112">
        <f>ROUND((E117*F117),2)</f>
        <v>101.08</v>
      </c>
      <c r="H117" s="169" t="s">
        <v>59</v>
      </c>
      <c r="I117" s="72">
        <f>ROUND(SUM(G103:G117),2)</f>
        <v>14757.09</v>
      </c>
    </row>
    <row r="118" spans="1:9" x14ac:dyDescent="0.25">
      <c r="A118" s="42" t="s">
        <v>1793</v>
      </c>
      <c r="B118" s="25" t="s">
        <v>63</v>
      </c>
      <c r="C118" s="24" t="s">
        <v>1730</v>
      </c>
      <c r="D118" s="25" t="s">
        <v>10</v>
      </c>
      <c r="E118" s="182">
        <v>14</v>
      </c>
      <c r="F118" s="136">
        <v>39.28</v>
      </c>
      <c r="G118" s="27">
        <f t="shared" ref="G118:G126" si="2">ROUND((E118*F118),2)</f>
        <v>549.91999999999996</v>
      </c>
      <c r="H118" s="96"/>
      <c r="I118" s="73"/>
    </row>
    <row r="119" spans="1:9" x14ac:dyDescent="0.25">
      <c r="A119" s="43" t="s">
        <v>1793</v>
      </c>
      <c r="B119" s="22" t="s">
        <v>180</v>
      </c>
      <c r="C119" s="2" t="s">
        <v>1529</v>
      </c>
      <c r="D119" s="22" t="s">
        <v>10</v>
      </c>
      <c r="E119" s="84">
        <v>14</v>
      </c>
      <c r="F119" s="77">
        <v>1.99</v>
      </c>
      <c r="G119" s="28">
        <f t="shared" si="2"/>
        <v>27.86</v>
      </c>
      <c r="H119" s="96"/>
      <c r="I119" s="73"/>
    </row>
    <row r="120" spans="1:9" x14ac:dyDescent="0.25">
      <c r="A120" s="43" t="s">
        <v>1793</v>
      </c>
      <c r="B120" s="22" t="s">
        <v>181</v>
      </c>
      <c r="C120" s="2" t="s">
        <v>1530</v>
      </c>
      <c r="D120" s="22" t="s">
        <v>10</v>
      </c>
      <c r="E120" s="84">
        <v>30</v>
      </c>
      <c r="F120" s="77">
        <v>23.44</v>
      </c>
      <c r="G120" s="28">
        <f t="shared" si="2"/>
        <v>703.2</v>
      </c>
      <c r="H120" s="96"/>
      <c r="I120" s="73"/>
    </row>
    <row r="121" spans="1:9" ht="30" x14ac:dyDescent="0.25">
      <c r="A121" s="43" t="s">
        <v>1793</v>
      </c>
      <c r="B121" s="22" t="s">
        <v>182</v>
      </c>
      <c r="C121" s="2" t="s">
        <v>1533</v>
      </c>
      <c r="D121" s="22" t="s">
        <v>8</v>
      </c>
      <c r="E121" s="84">
        <v>36.4</v>
      </c>
      <c r="F121" s="77">
        <v>26.69</v>
      </c>
      <c r="G121" s="28">
        <f t="shared" si="2"/>
        <v>971.52</v>
      </c>
      <c r="H121" s="96"/>
      <c r="I121" s="73"/>
    </row>
    <row r="122" spans="1:9" ht="45" x14ac:dyDescent="0.25">
      <c r="A122" s="43" t="s">
        <v>1793</v>
      </c>
      <c r="B122" s="22" t="s">
        <v>183</v>
      </c>
      <c r="C122" s="2" t="s">
        <v>1534</v>
      </c>
      <c r="D122" s="22" t="s">
        <v>8</v>
      </c>
      <c r="E122" s="84">
        <v>10.62</v>
      </c>
      <c r="F122" s="77">
        <v>44.94</v>
      </c>
      <c r="G122" s="28">
        <f t="shared" si="2"/>
        <v>477.26</v>
      </c>
      <c r="H122" s="96"/>
      <c r="I122" s="73"/>
    </row>
    <row r="123" spans="1:9" ht="45" x14ac:dyDescent="0.25">
      <c r="A123" s="43" t="s">
        <v>1793</v>
      </c>
      <c r="B123" s="22" t="s">
        <v>207</v>
      </c>
      <c r="C123" s="2" t="s">
        <v>1535</v>
      </c>
      <c r="D123" s="22" t="s">
        <v>8</v>
      </c>
      <c r="E123" s="84">
        <v>4.7699999999999996</v>
      </c>
      <c r="F123" s="77">
        <v>44.94</v>
      </c>
      <c r="G123" s="28">
        <f t="shared" si="2"/>
        <v>214.36</v>
      </c>
      <c r="H123" s="96"/>
      <c r="I123" s="73"/>
    </row>
    <row r="124" spans="1:9" ht="30" x14ac:dyDescent="0.25">
      <c r="A124" s="43" t="s">
        <v>1793</v>
      </c>
      <c r="B124" s="22" t="s">
        <v>208</v>
      </c>
      <c r="C124" s="2" t="s">
        <v>1536</v>
      </c>
      <c r="D124" s="22" t="s">
        <v>8</v>
      </c>
      <c r="E124" s="84">
        <v>51.79</v>
      </c>
      <c r="F124" s="77">
        <v>12.22</v>
      </c>
      <c r="G124" s="28">
        <f t="shared" si="2"/>
        <v>632.87</v>
      </c>
      <c r="H124" s="96"/>
      <c r="I124" s="73"/>
    </row>
    <row r="125" spans="1:9" ht="15.75" thickBot="1" x14ac:dyDescent="0.3">
      <c r="A125" s="43" t="s">
        <v>1793</v>
      </c>
      <c r="B125" s="22" t="s">
        <v>209</v>
      </c>
      <c r="C125" s="2" t="s">
        <v>1537</v>
      </c>
      <c r="D125" s="22" t="s">
        <v>18</v>
      </c>
      <c r="E125" s="84">
        <v>1</v>
      </c>
      <c r="F125" s="77">
        <v>951.28</v>
      </c>
      <c r="G125" s="28">
        <f t="shared" si="2"/>
        <v>951.28</v>
      </c>
      <c r="H125" s="96"/>
      <c r="I125" s="73"/>
    </row>
    <row r="126" spans="1:9" ht="29.25" thickBot="1" x14ac:dyDescent="0.3">
      <c r="A126" s="56" t="s">
        <v>1793</v>
      </c>
      <c r="B126" s="51" t="s">
        <v>211</v>
      </c>
      <c r="C126" s="50" t="s">
        <v>1538</v>
      </c>
      <c r="D126" s="51" t="s">
        <v>18</v>
      </c>
      <c r="E126" s="85">
        <v>1</v>
      </c>
      <c r="F126" s="139">
        <v>5111.75</v>
      </c>
      <c r="G126" s="53">
        <f t="shared" si="2"/>
        <v>5111.75</v>
      </c>
      <c r="H126" s="169" t="s">
        <v>43</v>
      </c>
      <c r="I126" s="70">
        <f>ROUND(SUM(G118:G126),2)</f>
        <v>9640.02</v>
      </c>
    </row>
    <row r="127" spans="1:9" ht="30" x14ac:dyDescent="0.25">
      <c r="A127" s="67" t="s">
        <v>1539</v>
      </c>
      <c r="B127" s="64" t="s">
        <v>185</v>
      </c>
      <c r="C127" s="63" t="s">
        <v>321</v>
      </c>
      <c r="D127" s="64" t="s">
        <v>18</v>
      </c>
      <c r="E127" s="65">
        <v>6</v>
      </c>
      <c r="F127" s="76">
        <v>151.41</v>
      </c>
      <c r="G127" s="59">
        <f t="shared" ref="G127:G131" si="3">ROUND((E127*F127),2)</f>
        <v>908.46</v>
      </c>
      <c r="H127" s="9"/>
      <c r="I127" s="9"/>
    </row>
    <row r="128" spans="1:9" ht="30" x14ac:dyDescent="0.25">
      <c r="A128" s="43" t="s">
        <v>1539</v>
      </c>
      <c r="B128" s="22" t="s">
        <v>186</v>
      </c>
      <c r="C128" s="2" t="s">
        <v>322</v>
      </c>
      <c r="D128" s="22" t="s">
        <v>18</v>
      </c>
      <c r="E128" s="19">
        <v>11</v>
      </c>
      <c r="F128" s="77">
        <v>66.849999999999994</v>
      </c>
      <c r="G128" s="28">
        <f t="shared" si="3"/>
        <v>735.35</v>
      </c>
      <c r="H128" s="9"/>
      <c r="I128" s="9"/>
    </row>
    <row r="129" spans="1:9" ht="30.75" thickBot="1" x14ac:dyDescent="0.3">
      <c r="A129" s="56" t="s">
        <v>1539</v>
      </c>
      <c r="B129" s="51" t="s">
        <v>187</v>
      </c>
      <c r="C129" s="50" t="s">
        <v>1433</v>
      </c>
      <c r="D129" s="51" t="s">
        <v>18</v>
      </c>
      <c r="E129" s="52">
        <v>5</v>
      </c>
      <c r="F129" s="139">
        <v>90.02</v>
      </c>
      <c r="G129" s="53">
        <f t="shared" si="3"/>
        <v>450.1</v>
      </c>
      <c r="H129" s="9"/>
      <c r="I129" s="9"/>
    </row>
    <row r="130" spans="1:9" ht="30.75" thickBot="1" x14ac:dyDescent="0.3">
      <c r="A130" s="125" t="s">
        <v>1544</v>
      </c>
      <c r="B130" s="61" t="s">
        <v>188</v>
      </c>
      <c r="C130" s="173" t="s">
        <v>331</v>
      </c>
      <c r="D130" s="61" t="s">
        <v>18</v>
      </c>
      <c r="E130" s="174">
        <v>14</v>
      </c>
      <c r="F130" s="145">
        <v>24.21</v>
      </c>
      <c r="G130" s="35">
        <f t="shared" si="3"/>
        <v>338.94</v>
      </c>
      <c r="H130" s="9"/>
      <c r="I130" s="9"/>
    </row>
    <row r="131" spans="1:9" ht="30.75" thickBot="1" x14ac:dyDescent="0.3">
      <c r="A131" s="98" t="s">
        <v>1545</v>
      </c>
      <c r="B131" s="51" t="s">
        <v>189</v>
      </c>
      <c r="C131" s="86" t="s">
        <v>333</v>
      </c>
      <c r="D131" s="51" t="s">
        <v>8</v>
      </c>
      <c r="E131" s="92">
        <v>127</v>
      </c>
      <c r="F131" s="89">
        <v>17</v>
      </c>
      <c r="G131" s="90">
        <f t="shared" si="3"/>
        <v>2159</v>
      </c>
      <c r="H131" s="36" t="s">
        <v>184</v>
      </c>
      <c r="I131" s="70">
        <f>ROUND(SUM(G127:G131),2)</f>
        <v>4591.8500000000004</v>
      </c>
    </row>
    <row r="132" spans="1:9" ht="43.5" thickBot="1" x14ac:dyDescent="0.3">
      <c r="A132" s="146"/>
      <c r="B132" s="147"/>
      <c r="C132" s="146"/>
      <c r="D132" s="4"/>
      <c r="E132" s="4"/>
      <c r="F132" s="54" t="s">
        <v>944</v>
      </c>
      <c r="G132" s="55">
        <f>SUM(G5:G131)</f>
        <v>388840.52999999985</v>
      </c>
      <c r="H132" s="34"/>
      <c r="I132" s="73"/>
    </row>
  </sheetData>
  <sheetProtection algorithmName="SHA-512" hashValue="2Kur0QeZxVemHo6tN7lfMhxj7Cn/+JaRV9zQxedmSouekINw7x9sQVJgoY0Z6lh7WUt5794QihJMatl5veaY0g==" saltValue="lGDlM91P7hfEV0iKGU0ThQ==" spinCount="100000" sheet="1" objects="1" scenarios="1"/>
  <mergeCells count="4">
    <mergeCell ref="A1:G1"/>
    <mergeCell ref="A3:G3"/>
    <mergeCell ref="H40:H68"/>
    <mergeCell ref="H70:H97"/>
  </mergeCells>
  <phoneticPr fontId="10"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B6DC1-B457-4C47-82A2-308BFBFC2E7A}">
  <dimension ref="A1:I66"/>
  <sheetViews>
    <sheetView topLeftCell="A25" zoomScale="80" zoomScaleNormal="80" workbookViewId="0">
      <selection activeCell="I13" sqref="I13"/>
    </sheetView>
  </sheetViews>
  <sheetFormatPr defaultColWidth="9.140625" defaultRowHeight="15" x14ac:dyDescent="0.25"/>
  <cols>
    <col min="1" max="1" width="39.7109375" style="23" customWidth="1"/>
    <col min="2" max="2" width="10.5703125" style="10" customWidth="1"/>
    <col min="3" max="3" width="71.7109375" style="11" customWidth="1"/>
    <col min="4" max="4" width="9.140625" style="129"/>
    <col min="5" max="5" width="16.28515625" style="129" customWidth="1"/>
    <col min="6" max="6" width="20.7109375" style="17" customWidth="1"/>
    <col min="7" max="7" width="14.7109375" style="129" customWidth="1"/>
    <col min="8" max="8" width="21.5703125" style="68" customWidth="1"/>
    <col min="9" max="9" width="20.7109375" style="68" customWidth="1"/>
    <col min="10" max="16384" width="9.140625" style="8"/>
  </cols>
  <sheetData>
    <row r="1" spans="1:9" ht="39.950000000000003" customHeight="1" x14ac:dyDescent="0.25">
      <c r="A1" s="427" t="s">
        <v>3728</v>
      </c>
      <c r="B1" s="427"/>
      <c r="C1" s="427"/>
      <c r="D1" s="427"/>
      <c r="E1" s="427"/>
      <c r="F1" s="427"/>
      <c r="G1" s="427"/>
    </row>
    <row r="2" spans="1:9" ht="21.75" customHeight="1" thickBot="1" x14ac:dyDescent="0.3">
      <c r="A2" s="1"/>
      <c r="B2" s="1"/>
      <c r="C2" s="1"/>
      <c r="D2" s="127"/>
      <c r="E2" s="233"/>
      <c r="F2" s="1"/>
      <c r="G2" s="127"/>
    </row>
    <row r="3" spans="1:9" x14ac:dyDescent="0.25">
      <c r="A3" s="428" t="s">
        <v>1092</v>
      </c>
      <c r="B3" s="429"/>
      <c r="C3" s="429"/>
      <c r="D3" s="429"/>
      <c r="E3" s="429"/>
      <c r="F3" s="429"/>
      <c r="G3" s="430"/>
    </row>
    <row r="4" spans="1:9" ht="39.6" customHeight="1" thickBot="1" x14ac:dyDescent="0.3">
      <c r="A4" s="29" t="s">
        <v>38</v>
      </c>
      <c r="B4" s="44" t="s">
        <v>0</v>
      </c>
      <c r="C4" s="30" t="s">
        <v>1</v>
      </c>
      <c r="D4" s="248" t="s">
        <v>2</v>
      </c>
      <c r="E4" s="234" t="s">
        <v>3</v>
      </c>
      <c r="F4" s="32" t="s">
        <v>4</v>
      </c>
      <c r="G4" s="69" t="s">
        <v>5</v>
      </c>
      <c r="H4" s="142"/>
      <c r="I4" s="142"/>
    </row>
    <row r="5" spans="1:9" s="68" customFormat="1" ht="33" customHeight="1" thickBot="1" x14ac:dyDescent="0.3">
      <c r="A5" s="56" t="s">
        <v>6</v>
      </c>
      <c r="B5" s="57" t="s">
        <v>12</v>
      </c>
      <c r="C5" s="50" t="s">
        <v>756</v>
      </c>
      <c r="D5" s="51" t="s">
        <v>128</v>
      </c>
      <c r="E5" s="52">
        <v>2.3E-2</v>
      </c>
      <c r="F5" s="66">
        <v>790.22</v>
      </c>
      <c r="G5" s="53">
        <f t="shared" ref="G5:G62" si="0">ROUND((E5*F5),2)</f>
        <v>18.18</v>
      </c>
      <c r="H5" s="36" t="s">
        <v>39</v>
      </c>
      <c r="I5" s="70">
        <f>ROUND(SUM(G5:G5),2)</f>
        <v>18.18</v>
      </c>
    </row>
    <row r="6" spans="1:9" s="9" customFormat="1" ht="32.25" customHeight="1" x14ac:dyDescent="0.25">
      <c r="A6" s="42" t="s">
        <v>45</v>
      </c>
      <c r="B6" s="179" t="s">
        <v>19</v>
      </c>
      <c r="C6" s="180" t="s">
        <v>359</v>
      </c>
      <c r="D6" s="181" t="s">
        <v>9</v>
      </c>
      <c r="E6" s="182">
        <v>56</v>
      </c>
      <c r="F6" s="218">
        <v>0.7</v>
      </c>
      <c r="G6" s="27">
        <f t="shared" si="0"/>
        <v>39.200000000000003</v>
      </c>
    </row>
    <row r="7" spans="1:9" s="9" customFormat="1" ht="30" x14ac:dyDescent="0.25">
      <c r="A7" s="43" t="s">
        <v>45</v>
      </c>
      <c r="B7" s="91" t="s">
        <v>20</v>
      </c>
      <c r="C7" s="103" t="s">
        <v>358</v>
      </c>
      <c r="D7" s="48" t="s">
        <v>9</v>
      </c>
      <c r="E7" s="84">
        <v>20</v>
      </c>
      <c r="F7" s="149">
        <v>0.94</v>
      </c>
      <c r="G7" s="28">
        <f t="shared" si="0"/>
        <v>18.8</v>
      </c>
    </row>
    <row r="8" spans="1:9" s="9" customFormat="1" ht="33" customHeight="1" x14ac:dyDescent="0.25">
      <c r="A8" s="43" t="s">
        <v>45</v>
      </c>
      <c r="B8" s="91" t="s">
        <v>21</v>
      </c>
      <c r="C8" s="103" t="s">
        <v>356</v>
      </c>
      <c r="D8" s="48" t="s">
        <v>9</v>
      </c>
      <c r="E8" s="84">
        <v>36</v>
      </c>
      <c r="F8" s="149">
        <v>2.5</v>
      </c>
      <c r="G8" s="28">
        <f t="shared" si="0"/>
        <v>90</v>
      </c>
    </row>
    <row r="9" spans="1:9" s="9" customFormat="1" ht="33" customHeight="1" x14ac:dyDescent="0.25">
      <c r="A9" s="43" t="s">
        <v>45</v>
      </c>
      <c r="B9" s="91" t="s">
        <v>22</v>
      </c>
      <c r="C9" s="103" t="s">
        <v>275</v>
      </c>
      <c r="D9" s="48" t="s">
        <v>9</v>
      </c>
      <c r="E9" s="84">
        <v>29</v>
      </c>
      <c r="F9" s="149">
        <v>5.51</v>
      </c>
      <c r="G9" s="28">
        <f t="shared" si="0"/>
        <v>159.79</v>
      </c>
    </row>
    <row r="10" spans="1:9" s="9" customFormat="1" ht="45" x14ac:dyDescent="0.25">
      <c r="A10" s="43" t="s">
        <v>45</v>
      </c>
      <c r="B10" s="108" t="s">
        <v>23</v>
      </c>
      <c r="C10" s="103" t="s">
        <v>673</v>
      </c>
      <c r="D10" s="48" t="s">
        <v>9</v>
      </c>
      <c r="E10" s="84">
        <v>164</v>
      </c>
      <c r="F10" s="149">
        <v>4.4000000000000004</v>
      </c>
      <c r="G10" s="28">
        <f t="shared" si="0"/>
        <v>721.6</v>
      </c>
    </row>
    <row r="11" spans="1:9" s="9" customFormat="1" ht="32.25" customHeight="1" x14ac:dyDescent="0.25">
      <c r="A11" s="43" t="s">
        <v>45</v>
      </c>
      <c r="B11" s="108" t="s">
        <v>24</v>
      </c>
      <c r="C11" s="103" t="s">
        <v>265</v>
      </c>
      <c r="D11" s="48" t="s">
        <v>8</v>
      </c>
      <c r="E11" s="84">
        <v>258</v>
      </c>
      <c r="F11" s="149">
        <v>0.1</v>
      </c>
      <c r="G11" s="28">
        <f t="shared" si="0"/>
        <v>25.8</v>
      </c>
    </row>
    <row r="12" spans="1:9" s="9" customFormat="1" ht="32.25" customHeight="1" x14ac:dyDescent="0.25">
      <c r="A12" s="43" t="s">
        <v>45</v>
      </c>
      <c r="B12" s="108" t="s">
        <v>25</v>
      </c>
      <c r="C12" s="103" t="s">
        <v>1486</v>
      </c>
      <c r="D12" s="48" t="s">
        <v>9</v>
      </c>
      <c r="E12" s="84">
        <v>78</v>
      </c>
      <c r="F12" s="149">
        <v>1.28</v>
      </c>
      <c r="G12" s="28">
        <f t="shared" si="0"/>
        <v>99.84</v>
      </c>
    </row>
    <row r="13" spans="1:9" s="9" customFormat="1" ht="32.25" customHeight="1" x14ac:dyDescent="0.25">
      <c r="A13" s="43" t="s">
        <v>45</v>
      </c>
      <c r="B13" s="108" t="s">
        <v>26</v>
      </c>
      <c r="C13" s="103" t="s">
        <v>267</v>
      </c>
      <c r="D13" s="48" t="s">
        <v>8</v>
      </c>
      <c r="E13" s="84">
        <v>94</v>
      </c>
      <c r="F13" s="149">
        <v>0.2</v>
      </c>
      <c r="G13" s="28">
        <f t="shared" si="0"/>
        <v>18.8</v>
      </c>
    </row>
    <row r="14" spans="1:9" s="9" customFormat="1" ht="32.25" customHeight="1" x14ac:dyDescent="0.25">
      <c r="A14" s="43" t="s">
        <v>45</v>
      </c>
      <c r="B14" s="108" t="s">
        <v>27</v>
      </c>
      <c r="C14" s="103" t="s">
        <v>477</v>
      </c>
      <c r="D14" s="48" t="s">
        <v>8</v>
      </c>
      <c r="E14" s="84">
        <v>36</v>
      </c>
      <c r="F14" s="149">
        <v>0.2</v>
      </c>
      <c r="G14" s="28">
        <f t="shared" si="0"/>
        <v>7.2</v>
      </c>
    </row>
    <row r="15" spans="1:9" s="9" customFormat="1" ht="32.25" customHeight="1" x14ac:dyDescent="0.25">
      <c r="A15" s="43" t="s">
        <v>45</v>
      </c>
      <c r="B15" s="108" t="s">
        <v>68</v>
      </c>
      <c r="C15" s="103" t="s">
        <v>278</v>
      </c>
      <c r="D15" s="48" t="s">
        <v>8</v>
      </c>
      <c r="E15" s="84">
        <v>46</v>
      </c>
      <c r="F15" s="149">
        <v>0.1</v>
      </c>
      <c r="G15" s="28">
        <f t="shared" si="0"/>
        <v>4.5999999999999996</v>
      </c>
    </row>
    <row r="16" spans="1:9" s="9" customFormat="1" ht="32.25" customHeight="1" x14ac:dyDescent="0.25">
      <c r="A16" s="43" t="s">
        <v>45</v>
      </c>
      <c r="B16" s="108" t="s">
        <v>69</v>
      </c>
      <c r="C16" s="103" t="s">
        <v>268</v>
      </c>
      <c r="D16" s="48" t="s">
        <v>8</v>
      </c>
      <c r="E16" s="84">
        <v>8</v>
      </c>
      <c r="F16" s="149">
        <v>0.21</v>
      </c>
      <c r="G16" s="28">
        <f t="shared" si="0"/>
        <v>1.68</v>
      </c>
    </row>
    <row r="17" spans="1:9" s="9" customFormat="1" ht="32.25" customHeight="1" x14ac:dyDescent="0.25">
      <c r="A17" s="43" t="s">
        <v>45</v>
      </c>
      <c r="B17" s="108" t="s">
        <v>70</v>
      </c>
      <c r="C17" s="103" t="s">
        <v>269</v>
      </c>
      <c r="D17" s="48" t="s">
        <v>8</v>
      </c>
      <c r="E17" s="84">
        <v>18</v>
      </c>
      <c r="F17" s="149">
        <v>0.24</v>
      </c>
      <c r="G17" s="28">
        <f t="shared" si="0"/>
        <v>4.32</v>
      </c>
    </row>
    <row r="18" spans="1:9" s="9" customFormat="1" ht="45" x14ac:dyDescent="0.25">
      <c r="A18" s="43" t="s">
        <v>45</v>
      </c>
      <c r="B18" s="108" t="s">
        <v>127</v>
      </c>
      <c r="C18" s="103" t="s">
        <v>1487</v>
      </c>
      <c r="D18" s="48" t="s">
        <v>9</v>
      </c>
      <c r="E18" s="84">
        <v>20</v>
      </c>
      <c r="F18" s="149">
        <v>4.4000000000000004</v>
      </c>
      <c r="G18" s="28">
        <f t="shared" si="0"/>
        <v>88</v>
      </c>
    </row>
    <row r="19" spans="1:9" s="9" customFormat="1" ht="33" customHeight="1" x14ac:dyDescent="0.25">
      <c r="A19" s="43" t="s">
        <v>45</v>
      </c>
      <c r="B19" s="108" t="s">
        <v>165</v>
      </c>
      <c r="C19" s="103" t="s">
        <v>340</v>
      </c>
      <c r="D19" s="48" t="s">
        <v>8</v>
      </c>
      <c r="E19" s="84">
        <v>177</v>
      </c>
      <c r="F19" s="149">
        <v>1.49</v>
      </c>
      <c r="G19" s="28">
        <f t="shared" si="0"/>
        <v>263.73</v>
      </c>
    </row>
    <row r="20" spans="1:9" s="9" customFormat="1" ht="33" customHeight="1" thickBot="1" x14ac:dyDescent="0.3">
      <c r="A20" s="43" t="s">
        <v>45</v>
      </c>
      <c r="B20" s="108" t="s">
        <v>166</v>
      </c>
      <c r="C20" s="103" t="s">
        <v>709</v>
      </c>
      <c r="D20" s="48" t="s">
        <v>8</v>
      </c>
      <c r="E20" s="84">
        <v>18</v>
      </c>
      <c r="F20" s="149">
        <v>1.44</v>
      </c>
      <c r="G20" s="28">
        <f t="shared" si="0"/>
        <v>25.92</v>
      </c>
    </row>
    <row r="21" spans="1:9" s="9" customFormat="1" ht="33" customHeight="1" thickBot="1" x14ac:dyDescent="0.3">
      <c r="A21" s="56" t="s">
        <v>45</v>
      </c>
      <c r="B21" s="74" t="s">
        <v>167</v>
      </c>
      <c r="C21" s="104" t="s">
        <v>272</v>
      </c>
      <c r="D21" s="51" t="s">
        <v>8</v>
      </c>
      <c r="E21" s="85">
        <v>7</v>
      </c>
      <c r="F21" s="150">
        <v>7.81</v>
      </c>
      <c r="G21" s="53">
        <f t="shared" si="0"/>
        <v>54.67</v>
      </c>
      <c r="H21" s="36" t="s">
        <v>40</v>
      </c>
      <c r="I21" s="70">
        <f>ROUND(SUM(G6:G21),2)</f>
        <v>1623.95</v>
      </c>
    </row>
    <row r="22" spans="1:9" s="9" customFormat="1" ht="30" x14ac:dyDescent="0.25">
      <c r="A22" s="67" t="s">
        <v>1503</v>
      </c>
      <c r="B22" s="226" t="s">
        <v>34</v>
      </c>
      <c r="C22" s="213" t="s">
        <v>1751</v>
      </c>
      <c r="D22" s="64" t="s">
        <v>10</v>
      </c>
      <c r="E22" s="65">
        <v>14.5</v>
      </c>
      <c r="F22" s="76">
        <v>198.41</v>
      </c>
      <c r="G22" s="59">
        <f t="shared" si="0"/>
        <v>2876.95</v>
      </c>
      <c r="H22" s="153"/>
      <c r="I22" s="138"/>
    </row>
    <row r="23" spans="1:9" s="9" customFormat="1" ht="45" x14ac:dyDescent="0.25">
      <c r="A23" s="43" t="s">
        <v>1503</v>
      </c>
      <c r="B23" s="22" t="s">
        <v>35</v>
      </c>
      <c r="C23" s="2" t="s">
        <v>353</v>
      </c>
      <c r="D23" s="22" t="s">
        <v>9</v>
      </c>
      <c r="E23" s="65">
        <v>38.9</v>
      </c>
      <c r="F23" s="76">
        <v>2.35</v>
      </c>
      <c r="G23" s="28">
        <f t="shared" si="0"/>
        <v>91.42</v>
      </c>
      <c r="H23" s="153"/>
      <c r="I23" s="138"/>
    </row>
    <row r="24" spans="1:9" s="9" customFormat="1" ht="33" customHeight="1" x14ac:dyDescent="0.25">
      <c r="A24" s="43" t="s">
        <v>1503</v>
      </c>
      <c r="B24" s="22" t="s">
        <v>36</v>
      </c>
      <c r="C24" s="2" t="s">
        <v>289</v>
      </c>
      <c r="D24" s="22" t="s">
        <v>8</v>
      </c>
      <c r="E24" s="65">
        <v>22.3</v>
      </c>
      <c r="F24" s="76">
        <v>0.54</v>
      </c>
      <c r="G24" s="28">
        <f t="shared" si="0"/>
        <v>12.04</v>
      </c>
      <c r="H24" s="153"/>
      <c r="I24" s="138"/>
    </row>
    <row r="25" spans="1:9" s="9" customFormat="1" ht="33" customHeight="1" x14ac:dyDescent="0.25">
      <c r="A25" s="43" t="s">
        <v>1503</v>
      </c>
      <c r="B25" s="22" t="s">
        <v>37</v>
      </c>
      <c r="C25" s="2" t="s">
        <v>290</v>
      </c>
      <c r="D25" s="22" t="s">
        <v>9</v>
      </c>
      <c r="E25" s="65">
        <v>14.2</v>
      </c>
      <c r="F25" s="76">
        <v>34.880000000000003</v>
      </c>
      <c r="G25" s="28">
        <f t="shared" si="0"/>
        <v>495.3</v>
      </c>
      <c r="H25" s="153"/>
      <c r="I25" s="138"/>
    </row>
    <row r="26" spans="1:9" s="9" customFormat="1" ht="33" customHeight="1" x14ac:dyDescent="0.25">
      <c r="A26" s="43" t="s">
        <v>1503</v>
      </c>
      <c r="B26" s="22" t="s">
        <v>82</v>
      </c>
      <c r="C26" s="2" t="s">
        <v>291</v>
      </c>
      <c r="D26" s="22" t="s">
        <v>8</v>
      </c>
      <c r="E26" s="65">
        <v>141.69999999999999</v>
      </c>
      <c r="F26" s="76">
        <v>1.26</v>
      </c>
      <c r="G26" s="28">
        <f t="shared" si="0"/>
        <v>178.54</v>
      </c>
      <c r="H26" s="153"/>
      <c r="I26" s="138"/>
    </row>
    <row r="27" spans="1:9" s="9" customFormat="1" ht="33" customHeight="1" x14ac:dyDescent="0.25">
      <c r="A27" s="43" t="s">
        <v>1503</v>
      </c>
      <c r="B27" s="22" t="s">
        <v>105</v>
      </c>
      <c r="C27" s="2" t="s">
        <v>277</v>
      </c>
      <c r="D27" s="22" t="s">
        <v>8</v>
      </c>
      <c r="E27" s="65">
        <v>14</v>
      </c>
      <c r="F27" s="76">
        <v>8.6199999999999992</v>
      </c>
      <c r="G27" s="28">
        <f t="shared" si="0"/>
        <v>120.68</v>
      </c>
      <c r="H27" s="153"/>
      <c r="I27" s="138"/>
    </row>
    <row r="28" spans="1:9" s="9" customFormat="1" ht="33" customHeight="1" x14ac:dyDescent="0.25">
      <c r="A28" s="43" t="s">
        <v>1503</v>
      </c>
      <c r="B28" s="22" t="s">
        <v>106</v>
      </c>
      <c r="C28" s="2" t="s">
        <v>1701</v>
      </c>
      <c r="D28" s="22" t="s">
        <v>8</v>
      </c>
      <c r="E28" s="65">
        <v>40.4</v>
      </c>
      <c r="F28" s="76">
        <v>87.46</v>
      </c>
      <c r="G28" s="28">
        <f t="shared" si="0"/>
        <v>3533.38</v>
      </c>
      <c r="H28" s="153"/>
      <c r="I28" s="138"/>
    </row>
    <row r="29" spans="1:9" s="9" customFormat="1" ht="33" customHeight="1" x14ac:dyDescent="0.25">
      <c r="A29" s="43" t="s">
        <v>1503</v>
      </c>
      <c r="B29" s="22" t="s">
        <v>107</v>
      </c>
      <c r="C29" s="2" t="s">
        <v>293</v>
      </c>
      <c r="D29" s="22" t="s">
        <v>9</v>
      </c>
      <c r="E29" s="65">
        <v>0.8</v>
      </c>
      <c r="F29" s="76">
        <v>113.64</v>
      </c>
      <c r="G29" s="28">
        <f t="shared" si="0"/>
        <v>90.91</v>
      </c>
      <c r="H29" s="153"/>
      <c r="I29" s="138"/>
    </row>
    <row r="30" spans="1:9" s="9" customFormat="1" ht="33" customHeight="1" x14ac:dyDescent="0.25">
      <c r="A30" s="43" t="s">
        <v>1503</v>
      </c>
      <c r="B30" s="22" t="s">
        <v>108</v>
      </c>
      <c r="C30" s="2" t="s">
        <v>294</v>
      </c>
      <c r="D30" s="22" t="s">
        <v>18</v>
      </c>
      <c r="E30" s="65">
        <v>2</v>
      </c>
      <c r="F30" s="76">
        <v>380.21</v>
      </c>
      <c r="G30" s="28">
        <f t="shared" si="0"/>
        <v>760.42</v>
      </c>
      <c r="H30" s="153"/>
      <c r="I30" s="138"/>
    </row>
    <row r="31" spans="1:9" s="9" customFormat="1" ht="33" customHeight="1" x14ac:dyDescent="0.25">
      <c r="A31" s="43" t="s">
        <v>1503</v>
      </c>
      <c r="B31" s="22" t="s">
        <v>109</v>
      </c>
      <c r="C31" s="2" t="s">
        <v>295</v>
      </c>
      <c r="D31" s="22" t="s">
        <v>8</v>
      </c>
      <c r="E31" s="65">
        <v>2.8</v>
      </c>
      <c r="F31" s="76">
        <v>1.26</v>
      </c>
      <c r="G31" s="28">
        <f t="shared" si="0"/>
        <v>3.53</v>
      </c>
      <c r="H31" s="153"/>
      <c r="I31" s="138"/>
    </row>
    <row r="32" spans="1:9" s="9" customFormat="1" ht="33" customHeight="1" thickBot="1" x14ac:dyDescent="0.3">
      <c r="A32" s="43" t="s">
        <v>1503</v>
      </c>
      <c r="B32" s="22" t="s">
        <v>110</v>
      </c>
      <c r="C32" s="2" t="s">
        <v>296</v>
      </c>
      <c r="D32" s="22" t="s">
        <v>9</v>
      </c>
      <c r="E32" s="65">
        <v>20.8</v>
      </c>
      <c r="F32" s="76">
        <v>25.42</v>
      </c>
      <c r="G32" s="28">
        <f t="shared" si="0"/>
        <v>528.74</v>
      </c>
      <c r="H32" s="153"/>
      <c r="I32" s="138"/>
    </row>
    <row r="33" spans="1:9" s="9" customFormat="1" ht="45.75" thickBot="1" x14ac:dyDescent="0.3">
      <c r="A33" s="56" t="s">
        <v>1503</v>
      </c>
      <c r="B33" s="51" t="s">
        <v>111</v>
      </c>
      <c r="C33" s="50" t="s">
        <v>352</v>
      </c>
      <c r="D33" s="51" t="s">
        <v>9</v>
      </c>
      <c r="E33" s="52">
        <v>3.8</v>
      </c>
      <c r="F33" s="139">
        <v>16.87</v>
      </c>
      <c r="G33" s="53">
        <f t="shared" si="0"/>
        <v>64.11</v>
      </c>
      <c r="H33" s="36" t="s">
        <v>41</v>
      </c>
      <c r="I33" s="70">
        <f>ROUND(SUM(G22:G33),2)</f>
        <v>8756.02</v>
      </c>
    </row>
    <row r="34" spans="1:9" s="9" customFormat="1" ht="33" customHeight="1" x14ac:dyDescent="0.25">
      <c r="A34" s="101" t="s">
        <v>388</v>
      </c>
      <c r="B34" s="123" t="s">
        <v>71</v>
      </c>
      <c r="C34" s="63" t="s">
        <v>715</v>
      </c>
      <c r="D34" s="64" t="s">
        <v>8</v>
      </c>
      <c r="E34" s="83">
        <v>258</v>
      </c>
      <c r="F34" s="76">
        <v>0</v>
      </c>
      <c r="G34" s="59">
        <f t="shared" si="0"/>
        <v>0</v>
      </c>
      <c r="H34" s="434" t="s">
        <v>318</v>
      </c>
    </row>
    <row r="35" spans="1:9" s="9" customFormat="1" ht="33" customHeight="1" x14ac:dyDescent="0.25">
      <c r="A35" s="67" t="s">
        <v>388</v>
      </c>
      <c r="B35" s="41" t="s">
        <v>72</v>
      </c>
      <c r="C35" s="2" t="s">
        <v>1794</v>
      </c>
      <c r="D35" s="22" t="s">
        <v>9</v>
      </c>
      <c r="E35" s="84">
        <v>68</v>
      </c>
      <c r="F35" s="77">
        <v>0</v>
      </c>
      <c r="G35" s="28">
        <f t="shared" si="0"/>
        <v>0</v>
      </c>
      <c r="H35" s="435"/>
    </row>
    <row r="36" spans="1:9" s="9" customFormat="1" ht="33" customHeight="1" x14ac:dyDescent="0.25">
      <c r="A36" s="67" t="s">
        <v>388</v>
      </c>
      <c r="B36" s="41" t="s">
        <v>73</v>
      </c>
      <c r="C36" s="2" t="s">
        <v>300</v>
      </c>
      <c r="D36" s="22" t="s">
        <v>8</v>
      </c>
      <c r="E36" s="84">
        <v>166</v>
      </c>
      <c r="F36" s="77">
        <v>0</v>
      </c>
      <c r="G36" s="28">
        <f t="shared" si="0"/>
        <v>0</v>
      </c>
      <c r="H36" s="435"/>
    </row>
    <row r="37" spans="1:9" s="9" customFormat="1" ht="33" customHeight="1" x14ac:dyDescent="0.25">
      <c r="A37" s="67" t="s">
        <v>388</v>
      </c>
      <c r="B37" s="41" t="s">
        <v>74</v>
      </c>
      <c r="C37" s="2" t="s">
        <v>1507</v>
      </c>
      <c r="D37" s="22" t="s">
        <v>8</v>
      </c>
      <c r="E37" s="84">
        <v>140</v>
      </c>
      <c r="F37" s="77">
        <v>0</v>
      </c>
      <c r="G37" s="28">
        <f t="shared" si="0"/>
        <v>0</v>
      </c>
      <c r="H37" s="435"/>
    </row>
    <row r="38" spans="1:9" s="9" customFormat="1" ht="33" customHeight="1" x14ac:dyDescent="0.25">
      <c r="A38" s="67" t="s">
        <v>388</v>
      </c>
      <c r="B38" s="41" t="s">
        <v>75</v>
      </c>
      <c r="C38" s="2" t="s">
        <v>1669</v>
      </c>
      <c r="D38" s="22" t="s">
        <v>10</v>
      </c>
      <c r="E38" s="84">
        <v>16</v>
      </c>
      <c r="F38" s="77">
        <v>0</v>
      </c>
      <c r="G38" s="28">
        <f t="shared" si="0"/>
        <v>0</v>
      </c>
      <c r="H38" s="435"/>
    </row>
    <row r="39" spans="1:9" s="9" customFormat="1" ht="33" customHeight="1" x14ac:dyDescent="0.25">
      <c r="A39" s="67" t="s">
        <v>388</v>
      </c>
      <c r="B39" s="41" t="s">
        <v>76</v>
      </c>
      <c r="C39" s="2" t="s">
        <v>302</v>
      </c>
      <c r="D39" s="22" t="s">
        <v>8</v>
      </c>
      <c r="E39" s="84">
        <v>139</v>
      </c>
      <c r="F39" s="77">
        <v>0</v>
      </c>
      <c r="G39" s="28">
        <f t="shared" si="0"/>
        <v>0</v>
      </c>
      <c r="H39" s="435"/>
    </row>
    <row r="40" spans="1:9" s="9" customFormat="1" ht="33" customHeight="1" x14ac:dyDescent="0.25">
      <c r="A40" s="67" t="s">
        <v>388</v>
      </c>
      <c r="B40" s="41" t="s">
        <v>77</v>
      </c>
      <c r="C40" s="2" t="s">
        <v>1795</v>
      </c>
      <c r="D40" s="22" t="s">
        <v>8</v>
      </c>
      <c r="E40" s="84">
        <v>139</v>
      </c>
      <c r="F40" s="77">
        <v>0</v>
      </c>
      <c r="G40" s="28">
        <f t="shared" si="0"/>
        <v>0</v>
      </c>
      <c r="H40" s="435"/>
    </row>
    <row r="41" spans="1:9" s="9" customFormat="1" ht="33" customHeight="1" x14ac:dyDescent="0.25">
      <c r="A41" s="67" t="s">
        <v>388</v>
      </c>
      <c r="B41" s="41" t="s">
        <v>122</v>
      </c>
      <c r="C41" s="2" t="s">
        <v>1796</v>
      </c>
      <c r="D41" s="22" t="s">
        <v>10</v>
      </c>
      <c r="E41" s="84">
        <v>16</v>
      </c>
      <c r="F41" s="77">
        <v>0</v>
      </c>
      <c r="G41" s="28">
        <f t="shared" si="0"/>
        <v>0</v>
      </c>
      <c r="H41" s="435"/>
    </row>
    <row r="42" spans="1:9" s="9" customFormat="1" ht="33" customHeight="1" x14ac:dyDescent="0.25">
      <c r="A42" s="67" t="s">
        <v>388</v>
      </c>
      <c r="B42" s="41" t="s">
        <v>123</v>
      </c>
      <c r="C42" s="2" t="s">
        <v>302</v>
      </c>
      <c r="D42" s="22" t="s">
        <v>8</v>
      </c>
      <c r="E42" s="84">
        <v>139</v>
      </c>
      <c r="F42" s="77">
        <v>0</v>
      </c>
      <c r="G42" s="28">
        <f t="shared" si="0"/>
        <v>0</v>
      </c>
      <c r="H42" s="435"/>
    </row>
    <row r="43" spans="1:9" s="9" customFormat="1" ht="33" customHeight="1" x14ac:dyDescent="0.25">
      <c r="A43" s="67" t="s">
        <v>388</v>
      </c>
      <c r="B43" s="41" t="s">
        <v>124</v>
      </c>
      <c r="C43" s="2" t="s">
        <v>1347</v>
      </c>
      <c r="D43" s="22" t="s">
        <v>8</v>
      </c>
      <c r="E43" s="84">
        <v>138</v>
      </c>
      <c r="F43" s="77">
        <v>0</v>
      </c>
      <c r="G43" s="28">
        <f t="shared" si="0"/>
        <v>0</v>
      </c>
      <c r="H43" s="435"/>
    </row>
    <row r="44" spans="1:9" s="9" customFormat="1" ht="33" customHeight="1" x14ac:dyDescent="0.25">
      <c r="A44" s="67" t="s">
        <v>388</v>
      </c>
      <c r="B44" s="41" t="s">
        <v>125</v>
      </c>
      <c r="C44" s="2" t="s">
        <v>1671</v>
      </c>
      <c r="D44" s="22" t="s">
        <v>10</v>
      </c>
      <c r="E44" s="84">
        <v>16</v>
      </c>
      <c r="F44" s="77">
        <v>0</v>
      </c>
      <c r="G44" s="28">
        <f t="shared" si="0"/>
        <v>0</v>
      </c>
      <c r="H44" s="435"/>
    </row>
    <row r="45" spans="1:9" s="9" customFormat="1" ht="33" customHeight="1" x14ac:dyDescent="0.25">
      <c r="A45" s="67" t="s">
        <v>388</v>
      </c>
      <c r="B45" s="41" t="s">
        <v>126</v>
      </c>
      <c r="C45" s="2" t="s">
        <v>304</v>
      </c>
      <c r="D45" s="22" t="s">
        <v>8</v>
      </c>
      <c r="E45" s="84">
        <v>137</v>
      </c>
      <c r="F45" s="77">
        <v>0</v>
      </c>
      <c r="G45" s="28">
        <f t="shared" si="0"/>
        <v>0</v>
      </c>
      <c r="H45" s="435"/>
    </row>
    <row r="46" spans="1:9" s="9" customFormat="1" ht="33" customHeight="1" x14ac:dyDescent="0.25">
      <c r="A46" s="67" t="s">
        <v>388</v>
      </c>
      <c r="B46" s="41" t="s">
        <v>216</v>
      </c>
      <c r="C46" s="2" t="s">
        <v>305</v>
      </c>
      <c r="D46" s="22" t="s">
        <v>10</v>
      </c>
      <c r="E46" s="84">
        <v>20</v>
      </c>
      <c r="F46" s="77">
        <v>0</v>
      </c>
      <c r="G46" s="28">
        <f t="shared" si="0"/>
        <v>0</v>
      </c>
      <c r="H46" s="435"/>
    </row>
    <row r="47" spans="1:9" s="9" customFormat="1" ht="33" customHeight="1" x14ac:dyDescent="0.25">
      <c r="A47" s="67" t="s">
        <v>388</v>
      </c>
      <c r="B47" s="41" t="s">
        <v>217</v>
      </c>
      <c r="C47" s="2" t="s">
        <v>306</v>
      </c>
      <c r="D47" s="22" t="s">
        <v>9</v>
      </c>
      <c r="E47" s="84">
        <v>20</v>
      </c>
      <c r="F47" s="77">
        <v>0</v>
      </c>
      <c r="G47" s="28">
        <f t="shared" si="0"/>
        <v>0</v>
      </c>
      <c r="H47" s="435"/>
    </row>
    <row r="48" spans="1:9" s="9" customFormat="1" ht="33" customHeight="1" thickBot="1" x14ac:dyDescent="0.3">
      <c r="A48" s="56" t="s">
        <v>388</v>
      </c>
      <c r="B48" s="74" t="s">
        <v>218</v>
      </c>
      <c r="C48" s="50" t="s">
        <v>1512</v>
      </c>
      <c r="D48" s="51" t="s">
        <v>8</v>
      </c>
      <c r="E48" s="85">
        <v>65</v>
      </c>
      <c r="F48" s="139">
        <v>0</v>
      </c>
      <c r="G48" s="53">
        <f t="shared" si="0"/>
        <v>0</v>
      </c>
      <c r="H48" s="435"/>
    </row>
    <row r="49" spans="1:9" s="9" customFormat="1" ht="33" customHeight="1" x14ac:dyDescent="0.25">
      <c r="A49" s="101" t="s">
        <v>1504</v>
      </c>
      <c r="B49" s="123" t="s">
        <v>71</v>
      </c>
      <c r="C49" s="63" t="s">
        <v>715</v>
      </c>
      <c r="D49" s="64" t="s">
        <v>8</v>
      </c>
      <c r="E49" s="83">
        <v>258</v>
      </c>
      <c r="F49" s="135">
        <v>4.07</v>
      </c>
      <c r="G49" s="59">
        <f t="shared" si="0"/>
        <v>1050.06</v>
      </c>
      <c r="H49" s="435"/>
    </row>
    <row r="50" spans="1:9" s="9" customFormat="1" ht="33" customHeight="1" x14ac:dyDescent="0.25">
      <c r="A50" s="67" t="s">
        <v>1504</v>
      </c>
      <c r="B50" s="41" t="s">
        <v>72</v>
      </c>
      <c r="C50" s="2" t="s">
        <v>1797</v>
      </c>
      <c r="D50" s="22" t="s">
        <v>9</v>
      </c>
      <c r="E50" s="84">
        <v>85</v>
      </c>
      <c r="F50" s="133">
        <v>24.85</v>
      </c>
      <c r="G50" s="28">
        <f t="shared" si="0"/>
        <v>2112.25</v>
      </c>
      <c r="H50" s="435"/>
    </row>
    <row r="51" spans="1:9" s="9" customFormat="1" ht="33" customHeight="1" x14ac:dyDescent="0.25">
      <c r="A51" s="67" t="s">
        <v>1504</v>
      </c>
      <c r="B51" s="41" t="s">
        <v>73</v>
      </c>
      <c r="C51" s="2" t="s">
        <v>312</v>
      </c>
      <c r="D51" s="22" t="s">
        <v>8</v>
      </c>
      <c r="E51" s="84">
        <v>163</v>
      </c>
      <c r="F51" s="133">
        <v>15.26</v>
      </c>
      <c r="G51" s="28">
        <f t="shared" si="0"/>
        <v>2487.38</v>
      </c>
      <c r="H51" s="435"/>
    </row>
    <row r="52" spans="1:9" s="9" customFormat="1" ht="33" customHeight="1" x14ac:dyDescent="0.25">
      <c r="A52" s="67" t="s">
        <v>1504</v>
      </c>
      <c r="B52" s="41" t="s">
        <v>74</v>
      </c>
      <c r="C52" s="2" t="s">
        <v>1507</v>
      </c>
      <c r="D52" s="22" t="s">
        <v>8</v>
      </c>
      <c r="E52" s="84">
        <v>140</v>
      </c>
      <c r="F52" s="133">
        <v>17.760000000000002</v>
      </c>
      <c r="G52" s="28">
        <f t="shared" si="0"/>
        <v>2486.4</v>
      </c>
      <c r="H52" s="435"/>
    </row>
    <row r="53" spans="1:9" s="9" customFormat="1" ht="33" customHeight="1" x14ac:dyDescent="0.25">
      <c r="A53" s="67" t="s">
        <v>1504</v>
      </c>
      <c r="B53" s="41" t="s">
        <v>75</v>
      </c>
      <c r="C53" s="2" t="s">
        <v>313</v>
      </c>
      <c r="D53" s="22" t="s">
        <v>10</v>
      </c>
      <c r="E53" s="84">
        <v>16</v>
      </c>
      <c r="F53" s="133">
        <v>0.95</v>
      </c>
      <c r="G53" s="28">
        <f t="shared" si="0"/>
        <v>15.2</v>
      </c>
      <c r="H53" s="435"/>
    </row>
    <row r="54" spans="1:9" s="9" customFormat="1" ht="33" customHeight="1" x14ac:dyDescent="0.25">
      <c r="A54" s="67" t="s">
        <v>1504</v>
      </c>
      <c r="B54" s="41" t="s">
        <v>76</v>
      </c>
      <c r="C54" s="2" t="s">
        <v>302</v>
      </c>
      <c r="D54" s="22" t="s">
        <v>8</v>
      </c>
      <c r="E54" s="84">
        <v>139</v>
      </c>
      <c r="F54" s="133">
        <v>0.38</v>
      </c>
      <c r="G54" s="28">
        <f t="shared" si="0"/>
        <v>52.82</v>
      </c>
      <c r="H54" s="435"/>
    </row>
    <row r="55" spans="1:9" s="9" customFormat="1" ht="33" customHeight="1" x14ac:dyDescent="0.25">
      <c r="A55" s="67" t="s">
        <v>1504</v>
      </c>
      <c r="B55" s="41" t="s">
        <v>77</v>
      </c>
      <c r="C55" s="2" t="s">
        <v>1508</v>
      </c>
      <c r="D55" s="22" t="s">
        <v>8</v>
      </c>
      <c r="E55" s="84">
        <v>139</v>
      </c>
      <c r="F55" s="133">
        <v>10.06</v>
      </c>
      <c r="G55" s="28">
        <f t="shared" si="0"/>
        <v>1398.34</v>
      </c>
      <c r="H55" s="435"/>
    </row>
    <row r="56" spans="1:9" s="9" customFormat="1" ht="33" customHeight="1" x14ac:dyDescent="0.25">
      <c r="A56" s="67" t="s">
        <v>1504</v>
      </c>
      <c r="B56" s="41" t="s">
        <v>122</v>
      </c>
      <c r="C56" s="2" t="s">
        <v>315</v>
      </c>
      <c r="D56" s="22" t="s">
        <v>10</v>
      </c>
      <c r="E56" s="84">
        <v>16</v>
      </c>
      <c r="F56" s="133">
        <v>0.42</v>
      </c>
      <c r="G56" s="28">
        <f t="shared" si="0"/>
        <v>6.72</v>
      </c>
      <c r="H56" s="435"/>
    </row>
    <row r="57" spans="1:9" s="9" customFormat="1" ht="33" customHeight="1" x14ac:dyDescent="0.25">
      <c r="A57" s="67" t="s">
        <v>1504</v>
      </c>
      <c r="B57" s="41" t="s">
        <v>123</v>
      </c>
      <c r="C57" s="2" t="s">
        <v>302</v>
      </c>
      <c r="D57" s="22" t="s">
        <v>8</v>
      </c>
      <c r="E57" s="84">
        <v>139</v>
      </c>
      <c r="F57" s="133">
        <v>0.38</v>
      </c>
      <c r="G57" s="28">
        <f t="shared" si="0"/>
        <v>52.82</v>
      </c>
      <c r="H57" s="435"/>
    </row>
    <row r="58" spans="1:9" s="9" customFormat="1" ht="33" customHeight="1" x14ac:dyDescent="0.25">
      <c r="A58" s="67" t="s">
        <v>1504</v>
      </c>
      <c r="B58" s="41" t="s">
        <v>124</v>
      </c>
      <c r="C58" s="2" t="s">
        <v>1510</v>
      </c>
      <c r="D58" s="22" t="s">
        <v>8</v>
      </c>
      <c r="E58" s="84">
        <v>138</v>
      </c>
      <c r="F58" s="133">
        <v>11.92</v>
      </c>
      <c r="G58" s="28">
        <f t="shared" si="0"/>
        <v>1644.96</v>
      </c>
      <c r="H58" s="435"/>
    </row>
    <row r="59" spans="1:9" s="9" customFormat="1" ht="33" customHeight="1" x14ac:dyDescent="0.25">
      <c r="A59" s="67" t="s">
        <v>1504</v>
      </c>
      <c r="B59" s="41" t="s">
        <v>125</v>
      </c>
      <c r="C59" s="2" t="s">
        <v>1671</v>
      </c>
      <c r="D59" s="22" t="s">
        <v>10</v>
      </c>
      <c r="E59" s="84">
        <v>16</v>
      </c>
      <c r="F59" s="133">
        <v>0.42</v>
      </c>
      <c r="G59" s="28">
        <f t="shared" si="0"/>
        <v>6.72</v>
      </c>
      <c r="H59" s="435"/>
    </row>
    <row r="60" spans="1:9" s="9" customFormat="1" ht="33" customHeight="1" x14ac:dyDescent="0.25">
      <c r="A60" s="67" t="s">
        <v>1504</v>
      </c>
      <c r="B60" s="41" t="s">
        <v>126</v>
      </c>
      <c r="C60" s="2" t="s">
        <v>304</v>
      </c>
      <c r="D60" s="22" t="s">
        <v>8</v>
      </c>
      <c r="E60" s="84">
        <v>137</v>
      </c>
      <c r="F60" s="133">
        <v>0.22</v>
      </c>
      <c r="G60" s="28">
        <f t="shared" si="0"/>
        <v>30.14</v>
      </c>
      <c r="H60" s="435"/>
    </row>
    <row r="61" spans="1:9" s="9" customFormat="1" ht="33" customHeight="1" x14ac:dyDescent="0.25">
      <c r="A61" s="67" t="s">
        <v>1504</v>
      </c>
      <c r="B61" s="41" t="s">
        <v>216</v>
      </c>
      <c r="C61" s="2" t="s">
        <v>305</v>
      </c>
      <c r="D61" s="22" t="s">
        <v>10</v>
      </c>
      <c r="E61" s="84">
        <v>20</v>
      </c>
      <c r="F61" s="133">
        <v>1.25</v>
      </c>
      <c r="G61" s="28">
        <f t="shared" si="0"/>
        <v>25</v>
      </c>
      <c r="H61" s="435"/>
    </row>
    <row r="62" spans="1:9" s="9" customFormat="1" ht="33" customHeight="1" thickBot="1" x14ac:dyDescent="0.3">
      <c r="A62" s="67" t="s">
        <v>1504</v>
      </c>
      <c r="B62" s="41" t="s">
        <v>217</v>
      </c>
      <c r="C62" s="2" t="s">
        <v>306</v>
      </c>
      <c r="D62" s="22" t="s">
        <v>9</v>
      </c>
      <c r="E62" s="84">
        <v>20</v>
      </c>
      <c r="F62" s="133">
        <v>15.46</v>
      </c>
      <c r="G62" s="28">
        <f t="shared" si="0"/>
        <v>309.2</v>
      </c>
      <c r="H62" s="435"/>
    </row>
    <row r="63" spans="1:9" s="9" customFormat="1" ht="30.75" thickBot="1" x14ac:dyDescent="0.3">
      <c r="A63" s="56" t="s">
        <v>1504</v>
      </c>
      <c r="B63" s="74" t="s">
        <v>218</v>
      </c>
      <c r="C63" s="50" t="s">
        <v>1512</v>
      </c>
      <c r="D63" s="51" t="s">
        <v>8</v>
      </c>
      <c r="E63" s="85">
        <v>65</v>
      </c>
      <c r="F63" s="87">
        <v>8.6199999999999992</v>
      </c>
      <c r="G63" s="99">
        <f>ROUND((E63*F63),2)</f>
        <v>560.29999999999995</v>
      </c>
      <c r="H63" s="36" t="s">
        <v>78</v>
      </c>
      <c r="I63" s="72">
        <f>ROUND(SUM(G34:G63),2)</f>
        <v>12238.31</v>
      </c>
    </row>
    <row r="64" spans="1:9" ht="30.75" thickBot="1" x14ac:dyDescent="0.3">
      <c r="A64" s="125" t="s">
        <v>1585</v>
      </c>
      <c r="B64" s="61" t="s">
        <v>28</v>
      </c>
      <c r="C64" s="173" t="s">
        <v>331</v>
      </c>
      <c r="D64" s="61" t="s">
        <v>18</v>
      </c>
      <c r="E64" s="174">
        <v>6</v>
      </c>
      <c r="F64" s="145">
        <v>24.21</v>
      </c>
      <c r="G64" s="35">
        <f t="shared" ref="G64:G65" si="1">ROUND((E64*F64),2)</f>
        <v>145.26</v>
      </c>
      <c r="H64" s="9"/>
      <c r="I64" s="9"/>
    </row>
    <row r="65" spans="1:9" ht="30.75" thickBot="1" x14ac:dyDescent="0.3">
      <c r="A65" s="98" t="s">
        <v>1586</v>
      </c>
      <c r="B65" s="51" t="s">
        <v>29</v>
      </c>
      <c r="C65" s="86" t="s">
        <v>333</v>
      </c>
      <c r="D65" s="51" t="s">
        <v>8</v>
      </c>
      <c r="E65" s="92">
        <v>5.2</v>
      </c>
      <c r="F65" s="151">
        <v>17</v>
      </c>
      <c r="G65" s="90">
        <f t="shared" si="1"/>
        <v>88.4</v>
      </c>
      <c r="H65" s="36" t="s">
        <v>42</v>
      </c>
      <c r="I65" s="70">
        <f>ROUND(SUM(G64:G65),2)</f>
        <v>233.66</v>
      </c>
    </row>
    <row r="66" spans="1:9" ht="43.5" thickBot="1" x14ac:dyDescent="0.3">
      <c r="A66" s="146"/>
      <c r="B66" s="147"/>
      <c r="C66" s="146"/>
      <c r="D66" s="4"/>
      <c r="E66" s="4"/>
      <c r="F66" s="54" t="s">
        <v>945</v>
      </c>
      <c r="G66" s="55">
        <f>SUM(G5:G65)</f>
        <v>22870.120000000003</v>
      </c>
      <c r="H66" s="143"/>
      <c r="I66" s="138"/>
    </row>
  </sheetData>
  <sheetProtection algorithmName="SHA-512" hashValue="jELJX6BnvMwy4slfXnmGPYdHIkt1aB2AffEtTLTBnY1ec3HYsJTyEQSbbdrrwGBLajcxPuieuxp0185R3XfyUQ==" saltValue="TeUCXYMXu4x+VeLmbRVWXA==" spinCount="100000" sheet="1" objects="1" scenarios="1"/>
  <mergeCells count="3">
    <mergeCell ref="A1:G1"/>
    <mergeCell ref="A3:G3"/>
    <mergeCell ref="H34:H62"/>
  </mergeCells>
  <phoneticPr fontId="10"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9EAB0-6E06-4DD3-AB74-D2199A7F4BAF}">
  <dimension ref="A1:I103"/>
  <sheetViews>
    <sheetView topLeftCell="A91" zoomScale="80" zoomScaleNormal="80" workbookViewId="0">
      <selection activeCell="J13" sqref="J13"/>
    </sheetView>
  </sheetViews>
  <sheetFormatPr defaultColWidth="9.140625" defaultRowHeight="15" x14ac:dyDescent="0.25"/>
  <cols>
    <col min="1" max="1" width="39.7109375" style="23" customWidth="1"/>
    <col min="2" max="2" width="10.5703125" style="10" customWidth="1"/>
    <col min="3" max="3" width="71.7109375" style="11" customWidth="1"/>
    <col min="4" max="4" width="9.140625" style="129"/>
    <col min="5" max="5" width="16.28515625" style="129" customWidth="1"/>
    <col min="6" max="6" width="20.7109375" style="17" customWidth="1"/>
    <col min="7" max="7" width="14.7109375" style="129" customWidth="1"/>
    <col min="8" max="8" width="21.5703125" style="68" customWidth="1"/>
    <col min="9" max="9" width="20.7109375" style="68" customWidth="1"/>
    <col min="10" max="16384" width="9.140625" style="8"/>
  </cols>
  <sheetData>
    <row r="1" spans="1:9" ht="39.950000000000003" customHeight="1" x14ac:dyDescent="0.25">
      <c r="A1" s="427" t="s">
        <v>3728</v>
      </c>
      <c r="B1" s="427"/>
      <c r="C1" s="427"/>
      <c r="D1" s="427"/>
      <c r="E1" s="427"/>
      <c r="F1" s="427"/>
      <c r="G1" s="427"/>
    </row>
    <row r="2" spans="1:9" ht="21.75" customHeight="1" thickBot="1" x14ac:dyDescent="0.3">
      <c r="A2" s="1"/>
      <c r="B2" s="1"/>
      <c r="C2" s="1"/>
      <c r="D2" s="127"/>
      <c r="E2" s="233"/>
      <c r="F2" s="1"/>
      <c r="G2" s="127"/>
    </row>
    <row r="3" spans="1:9" x14ac:dyDescent="0.25">
      <c r="A3" s="428" t="s">
        <v>1093</v>
      </c>
      <c r="B3" s="429"/>
      <c r="C3" s="429"/>
      <c r="D3" s="429"/>
      <c r="E3" s="429"/>
      <c r="F3" s="429"/>
      <c r="G3" s="430"/>
    </row>
    <row r="4" spans="1:9" ht="46.9" customHeight="1" thickBot="1" x14ac:dyDescent="0.3">
      <c r="A4" s="29" t="s">
        <v>38</v>
      </c>
      <c r="B4" s="44" t="s">
        <v>0</v>
      </c>
      <c r="C4" s="30" t="s">
        <v>1</v>
      </c>
      <c r="D4" s="248" t="s">
        <v>2</v>
      </c>
      <c r="E4" s="234" t="s">
        <v>3</v>
      </c>
      <c r="F4" s="32" t="s">
        <v>4</v>
      </c>
      <c r="G4" s="69" t="s">
        <v>5</v>
      </c>
      <c r="H4" s="142"/>
      <c r="I4" s="142"/>
    </row>
    <row r="5" spans="1:9" s="68" customFormat="1" ht="33" customHeight="1" thickBot="1" x14ac:dyDescent="0.3">
      <c r="A5" s="56" t="s">
        <v>6</v>
      </c>
      <c r="B5" s="57" t="s">
        <v>12</v>
      </c>
      <c r="C5" s="50" t="s">
        <v>756</v>
      </c>
      <c r="D5" s="51" t="s">
        <v>128</v>
      </c>
      <c r="E5" s="52">
        <v>0.84599999999999997</v>
      </c>
      <c r="F5" s="66">
        <v>790.22</v>
      </c>
      <c r="G5" s="53">
        <f t="shared" ref="G5:G76" si="0">ROUND((E5*F5),2)</f>
        <v>668.53</v>
      </c>
      <c r="H5" s="36" t="s">
        <v>39</v>
      </c>
      <c r="I5" s="70">
        <f>ROUND(SUM(G5:G5),2)</f>
        <v>668.53</v>
      </c>
    </row>
    <row r="6" spans="1:9" s="9" customFormat="1" ht="32.25" customHeight="1" x14ac:dyDescent="0.25">
      <c r="A6" s="42" t="s">
        <v>45</v>
      </c>
      <c r="B6" s="179" t="s">
        <v>19</v>
      </c>
      <c r="C6" s="180" t="s">
        <v>359</v>
      </c>
      <c r="D6" s="181" t="s">
        <v>9</v>
      </c>
      <c r="E6" s="182">
        <v>8590</v>
      </c>
      <c r="F6" s="218">
        <v>0.7</v>
      </c>
      <c r="G6" s="27">
        <f t="shared" si="0"/>
        <v>6013</v>
      </c>
    </row>
    <row r="7" spans="1:9" s="9" customFormat="1" ht="30" x14ac:dyDescent="0.25">
      <c r="A7" s="43" t="s">
        <v>45</v>
      </c>
      <c r="B7" s="91" t="s">
        <v>20</v>
      </c>
      <c r="C7" s="103" t="s">
        <v>358</v>
      </c>
      <c r="D7" s="48" t="s">
        <v>9</v>
      </c>
      <c r="E7" s="84">
        <v>1677</v>
      </c>
      <c r="F7" s="149">
        <v>0.94</v>
      </c>
      <c r="G7" s="28">
        <f t="shared" si="0"/>
        <v>1576.38</v>
      </c>
    </row>
    <row r="8" spans="1:9" s="9" customFormat="1" ht="33" customHeight="1" x14ac:dyDescent="0.25">
      <c r="A8" s="43" t="s">
        <v>45</v>
      </c>
      <c r="B8" s="91" t="s">
        <v>21</v>
      </c>
      <c r="C8" s="103" t="s">
        <v>356</v>
      </c>
      <c r="D8" s="48" t="s">
        <v>9</v>
      </c>
      <c r="E8" s="84">
        <v>6913</v>
      </c>
      <c r="F8" s="149">
        <v>2.5</v>
      </c>
      <c r="G8" s="28">
        <f t="shared" si="0"/>
        <v>17282.5</v>
      </c>
    </row>
    <row r="9" spans="1:9" s="9" customFormat="1" ht="33" customHeight="1" x14ac:dyDescent="0.25">
      <c r="A9" s="43" t="s">
        <v>45</v>
      </c>
      <c r="B9" s="108" t="s">
        <v>22</v>
      </c>
      <c r="C9" s="103" t="s">
        <v>275</v>
      </c>
      <c r="D9" s="48" t="s">
        <v>9</v>
      </c>
      <c r="E9" s="84">
        <v>896</v>
      </c>
      <c r="F9" s="149">
        <v>5.51</v>
      </c>
      <c r="G9" s="28">
        <f t="shared" si="0"/>
        <v>4936.96</v>
      </c>
    </row>
    <row r="10" spans="1:9" s="9" customFormat="1" ht="33" customHeight="1" x14ac:dyDescent="0.25">
      <c r="A10" s="43" t="s">
        <v>45</v>
      </c>
      <c r="B10" s="108" t="s">
        <v>23</v>
      </c>
      <c r="C10" s="103" t="s">
        <v>1374</v>
      </c>
      <c r="D10" s="48" t="s">
        <v>9</v>
      </c>
      <c r="E10" s="84">
        <v>1513</v>
      </c>
      <c r="F10" s="149">
        <v>5.51</v>
      </c>
      <c r="G10" s="28">
        <f t="shared" si="0"/>
        <v>8336.6299999999992</v>
      </c>
    </row>
    <row r="11" spans="1:9" s="9" customFormat="1" ht="45" x14ac:dyDescent="0.25">
      <c r="A11" s="43" t="s">
        <v>45</v>
      </c>
      <c r="B11" s="108" t="s">
        <v>24</v>
      </c>
      <c r="C11" s="103" t="s">
        <v>276</v>
      </c>
      <c r="D11" s="48" t="s">
        <v>9</v>
      </c>
      <c r="E11" s="84">
        <v>804</v>
      </c>
      <c r="F11" s="149">
        <v>4.4000000000000004</v>
      </c>
      <c r="G11" s="28">
        <f t="shared" si="0"/>
        <v>3537.6</v>
      </c>
    </row>
    <row r="12" spans="1:9" s="9" customFormat="1" ht="45" x14ac:dyDescent="0.25">
      <c r="A12" s="43" t="s">
        <v>45</v>
      </c>
      <c r="B12" s="108" t="s">
        <v>25</v>
      </c>
      <c r="C12" s="103" t="s">
        <v>273</v>
      </c>
      <c r="D12" s="48" t="s">
        <v>9</v>
      </c>
      <c r="E12" s="84">
        <v>57798</v>
      </c>
      <c r="F12" s="149">
        <v>15.46</v>
      </c>
      <c r="G12" s="28">
        <f t="shared" si="0"/>
        <v>893557.08</v>
      </c>
    </row>
    <row r="13" spans="1:9" s="9" customFormat="1" ht="32.25" customHeight="1" x14ac:dyDescent="0.25">
      <c r="A13" s="43" t="s">
        <v>45</v>
      </c>
      <c r="B13" s="108" t="s">
        <v>26</v>
      </c>
      <c r="C13" s="103" t="s">
        <v>264</v>
      </c>
      <c r="D13" s="48" t="s">
        <v>9</v>
      </c>
      <c r="E13" s="84">
        <v>610</v>
      </c>
      <c r="F13" s="149">
        <v>13.16</v>
      </c>
      <c r="G13" s="28">
        <f t="shared" si="0"/>
        <v>8027.6</v>
      </c>
    </row>
    <row r="14" spans="1:9" s="9" customFormat="1" ht="32.25" customHeight="1" x14ac:dyDescent="0.25">
      <c r="A14" s="43" t="s">
        <v>45</v>
      </c>
      <c r="B14" s="108" t="s">
        <v>27</v>
      </c>
      <c r="C14" s="103" t="s">
        <v>265</v>
      </c>
      <c r="D14" s="48" t="s">
        <v>8</v>
      </c>
      <c r="E14" s="84">
        <v>13838</v>
      </c>
      <c r="F14" s="149">
        <v>0.1</v>
      </c>
      <c r="G14" s="28">
        <f t="shared" si="0"/>
        <v>1383.8</v>
      </c>
    </row>
    <row r="15" spans="1:9" s="9" customFormat="1" ht="32.25" customHeight="1" x14ac:dyDescent="0.25">
      <c r="A15" s="43" t="s">
        <v>45</v>
      </c>
      <c r="B15" s="108" t="s">
        <v>68</v>
      </c>
      <c r="C15" s="103" t="s">
        <v>1486</v>
      </c>
      <c r="D15" s="48" t="s">
        <v>9</v>
      </c>
      <c r="E15" s="84">
        <v>4152</v>
      </c>
      <c r="F15" s="149">
        <v>1.28</v>
      </c>
      <c r="G15" s="28">
        <f t="shared" si="0"/>
        <v>5314.56</v>
      </c>
    </row>
    <row r="16" spans="1:9" s="9" customFormat="1" ht="32.25" customHeight="1" x14ac:dyDescent="0.25">
      <c r="A16" s="43" t="s">
        <v>45</v>
      </c>
      <c r="B16" s="108" t="s">
        <v>69</v>
      </c>
      <c r="C16" s="103" t="s">
        <v>267</v>
      </c>
      <c r="D16" s="48" t="s">
        <v>8</v>
      </c>
      <c r="E16" s="84">
        <v>10810</v>
      </c>
      <c r="F16" s="149">
        <v>0.2</v>
      </c>
      <c r="G16" s="28">
        <f t="shared" si="0"/>
        <v>2162</v>
      </c>
    </row>
    <row r="17" spans="1:9" s="9" customFormat="1" ht="32.25" customHeight="1" x14ac:dyDescent="0.25">
      <c r="A17" s="43" t="s">
        <v>45</v>
      </c>
      <c r="B17" s="108" t="s">
        <v>70</v>
      </c>
      <c r="C17" s="103" t="s">
        <v>477</v>
      </c>
      <c r="D17" s="48" t="s">
        <v>8</v>
      </c>
      <c r="E17" s="84">
        <v>883</v>
      </c>
      <c r="F17" s="149">
        <v>0.2</v>
      </c>
      <c r="G17" s="28">
        <f t="shared" si="0"/>
        <v>176.6</v>
      </c>
    </row>
    <row r="18" spans="1:9" s="9" customFormat="1" ht="32.25" customHeight="1" x14ac:dyDescent="0.25">
      <c r="A18" s="43" t="s">
        <v>45</v>
      </c>
      <c r="B18" s="108" t="s">
        <v>127</v>
      </c>
      <c r="C18" s="103" t="s">
        <v>278</v>
      </c>
      <c r="D18" s="48" t="s">
        <v>8</v>
      </c>
      <c r="E18" s="84">
        <v>1692</v>
      </c>
      <c r="F18" s="149">
        <v>0.1</v>
      </c>
      <c r="G18" s="28">
        <f t="shared" si="0"/>
        <v>169.2</v>
      </c>
    </row>
    <row r="19" spans="1:9" s="9" customFormat="1" ht="32.25" customHeight="1" x14ac:dyDescent="0.25">
      <c r="A19" s="43" t="s">
        <v>45</v>
      </c>
      <c r="B19" s="108" t="s">
        <v>165</v>
      </c>
      <c r="C19" s="103" t="s">
        <v>268</v>
      </c>
      <c r="D19" s="48" t="s">
        <v>8</v>
      </c>
      <c r="E19" s="84">
        <v>1917</v>
      </c>
      <c r="F19" s="149">
        <v>0.21</v>
      </c>
      <c r="G19" s="28">
        <f t="shared" si="0"/>
        <v>402.57</v>
      </c>
    </row>
    <row r="20" spans="1:9" s="9" customFormat="1" ht="32.25" customHeight="1" x14ac:dyDescent="0.25">
      <c r="A20" s="43" t="s">
        <v>45</v>
      </c>
      <c r="B20" s="108" t="s">
        <v>166</v>
      </c>
      <c r="C20" s="103" t="s">
        <v>269</v>
      </c>
      <c r="D20" s="48" t="s">
        <v>8</v>
      </c>
      <c r="E20" s="84">
        <v>1530</v>
      </c>
      <c r="F20" s="149">
        <v>0.24</v>
      </c>
      <c r="G20" s="28">
        <f t="shared" si="0"/>
        <v>367.2</v>
      </c>
    </row>
    <row r="21" spans="1:9" s="9" customFormat="1" ht="45" x14ac:dyDescent="0.25">
      <c r="A21" s="43" t="s">
        <v>45</v>
      </c>
      <c r="B21" s="108" t="s">
        <v>167</v>
      </c>
      <c r="C21" s="103" t="s">
        <v>1487</v>
      </c>
      <c r="D21" s="48" t="s">
        <v>9</v>
      </c>
      <c r="E21" s="84">
        <v>1677</v>
      </c>
      <c r="F21" s="149">
        <v>4.4000000000000004</v>
      </c>
      <c r="G21" s="28">
        <f t="shared" si="0"/>
        <v>7378.8</v>
      </c>
    </row>
    <row r="22" spans="1:9" s="9" customFormat="1" ht="33" customHeight="1" x14ac:dyDescent="0.25">
      <c r="A22" s="43" t="s">
        <v>45</v>
      </c>
      <c r="B22" s="108" t="s">
        <v>168</v>
      </c>
      <c r="C22" s="103" t="s">
        <v>340</v>
      </c>
      <c r="D22" s="48" t="s">
        <v>8</v>
      </c>
      <c r="E22" s="84">
        <v>15233</v>
      </c>
      <c r="F22" s="149">
        <v>1.49</v>
      </c>
      <c r="G22" s="28">
        <f t="shared" si="0"/>
        <v>22697.17</v>
      </c>
    </row>
    <row r="23" spans="1:9" s="9" customFormat="1" ht="33" customHeight="1" x14ac:dyDescent="0.25">
      <c r="A23" s="43" t="s">
        <v>45</v>
      </c>
      <c r="B23" s="108" t="s">
        <v>169</v>
      </c>
      <c r="C23" s="103" t="s">
        <v>709</v>
      </c>
      <c r="D23" s="48" t="s">
        <v>8</v>
      </c>
      <c r="E23" s="84">
        <v>1530</v>
      </c>
      <c r="F23" s="149">
        <v>1.44</v>
      </c>
      <c r="G23" s="28">
        <f t="shared" si="0"/>
        <v>2203.1999999999998</v>
      </c>
    </row>
    <row r="24" spans="1:9" s="9" customFormat="1" x14ac:dyDescent="0.25">
      <c r="A24" s="43" t="s">
        <v>45</v>
      </c>
      <c r="B24" s="108" t="s">
        <v>170</v>
      </c>
      <c r="C24" s="103" t="s">
        <v>271</v>
      </c>
      <c r="D24" s="48" t="s">
        <v>8</v>
      </c>
      <c r="E24" s="84">
        <v>58</v>
      </c>
      <c r="F24" s="149">
        <v>7.91</v>
      </c>
      <c r="G24" s="28">
        <f t="shared" si="0"/>
        <v>458.78</v>
      </c>
    </row>
    <row r="25" spans="1:9" s="9" customFormat="1" ht="33" customHeight="1" x14ac:dyDescent="0.25">
      <c r="A25" s="43" t="s">
        <v>45</v>
      </c>
      <c r="B25" s="108" t="s">
        <v>171</v>
      </c>
      <c r="C25" s="103" t="s">
        <v>272</v>
      </c>
      <c r="D25" s="48" t="s">
        <v>8</v>
      </c>
      <c r="E25" s="84">
        <v>11</v>
      </c>
      <c r="F25" s="149">
        <v>7.81</v>
      </c>
      <c r="G25" s="28">
        <f t="shared" si="0"/>
        <v>85.91</v>
      </c>
    </row>
    <row r="26" spans="1:9" s="9" customFormat="1" ht="60.75" thickBot="1" x14ac:dyDescent="0.3">
      <c r="A26" s="43" t="s">
        <v>45</v>
      </c>
      <c r="B26" s="108" t="s">
        <v>172</v>
      </c>
      <c r="C26" s="106" t="s">
        <v>1799</v>
      </c>
      <c r="D26" s="48" t="s">
        <v>9</v>
      </c>
      <c r="E26" s="107">
        <v>709</v>
      </c>
      <c r="F26" s="152">
        <v>15.46</v>
      </c>
      <c r="G26" s="28">
        <f t="shared" si="0"/>
        <v>10961.14</v>
      </c>
    </row>
    <row r="27" spans="1:9" s="9" customFormat="1" ht="33" customHeight="1" thickBot="1" x14ac:dyDescent="0.3">
      <c r="A27" s="56" t="s">
        <v>45</v>
      </c>
      <c r="B27" s="74" t="s">
        <v>173</v>
      </c>
      <c r="C27" s="104" t="s">
        <v>362</v>
      </c>
      <c r="D27" s="51" t="s">
        <v>8</v>
      </c>
      <c r="E27" s="85">
        <v>8797</v>
      </c>
      <c r="F27" s="150">
        <v>4.49</v>
      </c>
      <c r="G27" s="53">
        <f t="shared" si="0"/>
        <v>39498.53</v>
      </c>
      <c r="H27" s="36" t="s">
        <v>40</v>
      </c>
      <c r="I27" s="70">
        <f>ROUND(SUM(G6:G27),2)</f>
        <v>1036527.21</v>
      </c>
    </row>
    <row r="28" spans="1:9" s="9" customFormat="1" ht="30" x14ac:dyDescent="0.25">
      <c r="A28" s="67" t="s">
        <v>1503</v>
      </c>
      <c r="B28" s="226" t="s">
        <v>34</v>
      </c>
      <c r="C28" s="213" t="s">
        <v>1590</v>
      </c>
      <c r="D28" s="64" t="s">
        <v>10</v>
      </c>
      <c r="E28" s="65">
        <v>46.5</v>
      </c>
      <c r="F28" s="76">
        <v>247.59</v>
      </c>
      <c r="G28" s="59">
        <f t="shared" si="0"/>
        <v>11512.94</v>
      </c>
      <c r="H28" s="153"/>
      <c r="I28" s="138"/>
    </row>
    <row r="29" spans="1:9" s="9" customFormat="1" ht="45" x14ac:dyDescent="0.25">
      <c r="A29" s="43" t="s">
        <v>1503</v>
      </c>
      <c r="B29" s="22" t="s">
        <v>35</v>
      </c>
      <c r="C29" s="2" t="s">
        <v>353</v>
      </c>
      <c r="D29" s="22" t="s">
        <v>9</v>
      </c>
      <c r="E29" s="65">
        <v>401.1</v>
      </c>
      <c r="F29" s="76">
        <v>2.35</v>
      </c>
      <c r="G29" s="28">
        <f t="shared" si="0"/>
        <v>942.59</v>
      </c>
      <c r="H29" s="153"/>
      <c r="I29" s="138"/>
    </row>
    <row r="30" spans="1:9" s="9" customFormat="1" ht="33" customHeight="1" x14ac:dyDescent="0.25">
      <c r="A30" s="43" t="s">
        <v>1503</v>
      </c>
      <c r="B30" s="22" t="s">
        <v>36</v>
      </c>
      <c r="C30" s="2" t="s">
        <v>289</v>
      </c>
      <c r="D30" s="22" t="s">
        <v>8</v>
      </c>
      <c r="E30" s="65">
        <v>75</v>
      </c>
      <c r="F30" s="76">
        <v>0.54</v>
      </c>
      <c r="G30" s="28">
        <f t="shared" si="0"/>
        <v>40.5</v>
      </c>
      <c r="H30" s="153"/>
      <c r="I30" s="138"/>
    </row>
    <row r="31" spans="1:9" s="9" customFormat="1" ht="33" customHeight="1" x14ac:dyDescent="0.25">
      <c r="A31" s="43" t="s">
        <v>1503</v>
      </c>
      <c r="B31" s="22" t="s">
        <v>37</v>
      </c>
      <c r="C31" s="2" t="s">
        <v>290</v>
      </c>
      <c r="D31" s="22" t="s">
        <v>9</v>
      </c>
      <c r="E31" s="65">
        <v>35.6</v>
      </c>
      <c r="F31" s="76">
        <v>34.880000000000003</v>
      </c>
      <c r="G31" s="28">
        <f t="shared" si="0"/>
        <v>1241.73</v>
      </c>
      <c r="H31" s="153"/>
      <c r="I31" s="138"/>
    </row>
    <row r="32" spans="1:9" s="9" customFormat="1" ht="33" customHeight="1" x14ac:dyDescent="0.25">
      <c r="A32" s="43" t="s">
        <v>1503</v>
      </c>
      <c r="B32" s="22" t="s">
        <v>82</v>
      </c>
      <c r="C32" s="2" t="s">
        <v>291</v>
      </c>
      <c r="D32" s="22" t="s">
        <v>8</v>
      </c>
      <c r="E32" s="65">
        <v>449.2</v>
      </c>
      <c r="F32" s="76">
        <v>1.26</v>
      </c>
      <c r="G32" s="28">
        <f t="shared" si="0"/>
        <v>565.99</v>
      </c>
      <c r="H32" s="153"/>
      <c r="I32" s="138"/>
    </row>
    <row r="33" spans="1:9" s="9" customFormat="1" ht="33" customHeight="1" x14ac:dyDescent="0.25">
      <c r="A33" s="43" t="s">
        <v>1503</v>
      </c>
      <c r="B33" s="22" t="s">
        <v>105</v>
      </c>
      <c r="C33" s="2" t="s">
        <v>277</v>
      </c>
      <c r="D33" s="22" t="s">
        <v>8</v>
      </c>
      <c r="E33" s="65">
        <v>29.6</v>
      </c>
      <c r="F33" s="76">
        <v>8.6199999999999992</v>
      </c>
      <c r="G33" s="28">
        <f t="shared" si="0"/>
        <v>255.15</v>
      </c>
      <c r="H33" s="153"/>
      <c r="I33" s="138"/>
    </row>
    <row r="34" spans="1:9" s="9" customFormat="1" ht="33" customHeight="1" x14ac:dyDescent="0.25">
      <c r="A34" s="43" t="s">
        <v>1503</v>
      </c>
      <c r="B34" s="22" t="s">
        <v>106</v>
      </c>
      <c r="C34" s="2" t="s">
        <v>1701</v>
      </c>
      <c r="D34" s="22" t="s">
        <v>8</v>
      </c>
      <c r="E34" s="65">
        <v>135.80000000000001</v>
      </c>
      <c r="F34" s="76">
        <v>87.46</v>
      </c>
      <c r="G34" s="28">
        <f t="shared" si="0"/>
        <v>11877.07</v>
      </c>
      <c r="H34" s="153"/>
      <c r="I34" s="138"/>
    </row>
    <row r="35" spans="1:9" s="9" customFormat="1" ht="33" customHeight="1" x14ac:dyDescent="0.25">
      <c r="A35" s="43" t="s">
        <v>1503</v>
      </c>
      <c r="B35" s="22" t="s">
        <v>107</v>
      </c>
      <c r="C35" s="2" t="s">
        <v>293</v>
      </c>
      <c r="D35" s="22" t="s">
        <v>9</v>
      </c>
      <c r="E35" s="65">
        <v>2.7</v>
      </c>
      <c r="F35" s="76">
        <v>113.64</v>
      </c>
      <c r="G35" s="28">
        <f t="shared" si="0"/>
        <v>306.83</v>
      </c>
      <c r="H35" s="153"/>
      <c r="I35" s="138"/>
    </row>
    <row r="36" spans="1:9" s="9" customFormat="1" ht="33" customHeight="1" x14ac:dyDescent="0.25">
      <c r="A36" s="43" t="s">
        <v>1503</v>
      </c>
      <c r="B36" s="22" t="s">
        <v>108</v>
      </c>
      <c r="C36" s="2" t="s">
        <v>294</v>
      </c>
      <c r="D36" s="22" t="s">
        <v>18</v>
      </c>
      <c r="E36" s="65">
        <v>6</v>
      </c>
      <c r="F36" s="76">
        <v>448.41</v>
      </c>
      <c r="G36" s="28">
        <f t="shared" si="0"/>
        <v>2690.46</v>
      </c>
      <c r="H36" s="153"/>
      <c r="I36" s="138"/>
    </row>
    <row r="37" spans="1:9" s="9" customFormat="1" ht="33" customHeight="1" x14ac:dyDescent="0.25">
      <c r="A37" s="43" t="s">
        <v>1503</v>
      </c>
      <c r="B37" s="22" t="s">
        <v>109</v>
      </c>
      <c r="C37" s="2" t="s">
        <v>295</v>
      </c>
      <c r="D37" s="22" t="s">
        <v>8</v>
      </c>
      <c r="E37" s="65">
        <v>12.8</v>
      </c>
      <c r="F37" s="76">
        <v>1.26</v>
      </c>
      <c r="G37" s="28">
        <f t="shared" si="0"/>
        <v>16.13</v>
      </c>
      <c r="H37" s="153"/>
      <c r="I37" s="138"/>
    </row>
    <row r="38" spans="1:9" s="9" customFormat="1" ht="33" customHeight="1" thickBot="1" x14ac:dyDescent="0.3">
      <c r="A38" s="43" t="s">
        <v>1503</v>
      </c>
      <c r="B38" s="22" t="s">
        <v>110</v>
      </c>
      <c r="C38" s="2" t="s">
        <v>296</v>
      </c>
      <c r="D38" s="22" t="s">
        <v>9</v>
      </c>
      <c r="E38" s="65">
        <v>109.4</v>
      </c>
      <c r="F38" s="76">
        <v>25.42</v>
      </c>
      <c r="G38" s="28">
        <f t="shared" si="0"/>
        <v>2780.95</v>
      </c>
      <c r="H38" s="153"/>
      <c r="I38" s="138"/>
    </row>
    <row r="39" spans="1:9" s="9" customFormat="1" ht="45.75" thickBot="1" x14ac:dyDescent="0.3">
      <c r="A39" s="56" t="s">
        <v>1503</v>
      </c>
      <c r="B39" s="51" t="s">
        <v>111</v>
      </c>
      <c r="C39" s="50" t="s">
        <v>352</v>
      </c>
      <c r="D39" s="51" t="s">
        <v>9</v>
      </c>
      <c r="E39" s="52">
        <v>256.2</v>
      </c>
      <c r="F39" s="139">
        <v>16.87</v>
      </c>
      <c r="G39" s="53">
        <f t="shared" si="0"/>
        <v>4322.09</v>
      </c>
      <c r="H39" s="36" t="s">
        <v>41</v>
      </c>
      <c r="I39" s="70">
        <f>ROUND(SUM(G28:G39),2)</f>
        <v>36552.43</v>
      </c>
    </row>
    <row r="40" spans="1:9" s="9" customFormat="1" ht="33" customHeight="1" x14ac:dyDescent="0.25">
      <c r="A40" s="101" t="s">
        <v>388</v>
      </c>
      <c r="B40" s="123" t="s">
        <v>71</v>
      </c>
      <c r="C40" s="63" t="s">
        <v>715</v>
      </c>
      <c r="D40" s="64" t="s">
        <v>8</v>
      </c>
      <c r="E40" s="83">
        <v>13838</v>
      </c>
      <c r="F40" s="76">
        <v>0</v>
      </c>
      <c r="G40" s="59">
        <f t="shared" si="0"/>
        <v>0</v>
      </c>
      <c r="H40" s="434" t="s">
        <v>318</v>
      </c>
    </row>
    <row r="41" spans="1:9" s="9" customFormat="1" ht="33" customHeight="1" x14ac:dyDescent="0.25">
      <c r="A41" s="67" t="s">
        <v>388</v>
      </c>
      <c r="B41" s="41" t="s">
        <v>72</v>
      </c>
      <c r="C41" s="2" t="s">
        <v>1569</v>
      </c>
      <c r="D41" s="22" t="s">
        <v>9</v>
      </c>
      <c r="E41" s="84">
        <v>4636</v>
      </c>
      <c r="F41" s="77">
        <v>0</v>
      </c>
      <c r="G41" s="28">
        <f t="shared" si="0"/>
        <v>0</v>
      </c>
      <c r="H41" s="435"/>
    </row>
    <row r="42" spans="1:9" s="9" customFormat="1" ht="33" customHeight="1" x14ac:dyDescent="0.25">
      <c r="A42" s="67" t="s">
        <v>388</v>
      </c>
      <c r="B42" s="108" t="s">
        <v>73</v>
      </c>
      <c r="C42" s="2" t="s">
        <v>300</v>
      </c>
      <c r="D42" s="22" t="s">
        <v>8</v>
      </c>
      <c r="E42" s="84">
        <v>10032</v>
      </c>
      <c r="F42" s="77">
        <v>0</v>
      </c>
      <c r="G42" s="28">
        <f t="shared" si="0"/>
        <v>0</v>
      </c>
      <c r="H42" s="435"/>
    </row>
    <row r="43" spans="1:9" s="9" customFormat="1" ht="33" customHeight="1" x14ac:dyDescent="0.25">
      <c r="A43" s="67" t="s">
        <v>388</v>
      </c>
      <c r="B43" s="108" t="s">
        <v>74</v>
      </c>
      <c r="C43" s="2" t="s">
        <v>1507</v>
      </c>
      <c r="D43" s="22" t="s">
        <v>8</v>
      </c>
      <c r="E43" s="84">
        <v>8825</v>
      </c>
      <c r="F43" s="77">
        <v>0</v>
      </c>
      <c r="G43" s="28">
        <f t="shared" si="0"/>
        <v>0</v>
      </c>
      <c r="H43" s="435"/>
    </row>
    <row r="44" spans="1:9" s="9" customFormat="1" ht="33" customHeight="1" x14ac:dyDescent="0.25">
      <c r="A44" s="67" t="s">
        <v>388</v>
      </c>
      <c r="B44" s="108" t="s">
        <v>75</v>
      </c>
      <c r="C44" s="2" t="s">
        <v>313</v>
      </c>
      <c r="D44" s="22" t="s">
        <v>10</v>
      </c>
      <c r="E44" s="84">
        <v>794</v>
      </c>
      <c r="F44" s="77">
        <v>0</v>
      </c>
      <c r="G44" s="28">
        <f t="shared" si="0"/>
        <v>0</v>
      </c>
      <c r="H44" s="435"/>
    </row>
    <row r="45" spans="1:9" s="9" customFormat="1" ht="33" customHeight="1" x14ac:dyDescent="0.25">
      <c r="A45" s="67" t="s">
        <v>388</v>
      </c>
      <c r="B45" s="108" t="s">
        <v>76</v>
      </c>
      <c r="C45" s="2" t="s">
        <v>302</v>
      </c>
      <c r="D45" s="22" t="s">
        <v>8</v>
      </c>
      <c r="E45" s="84">
        <v>8777</v>
      </c>
      <c r="F45" s="77">
        <v>0</v>
      </c>
      <c r="G45" s="28">
        <f t="shared" si="0"/>
        <v>0</v>
      </c>
      <c r="H45" s="435"/>
    </row>
    <row r="46" spans="1:9" s="9" customFormat="1" ht="33" customHeight="1" x14ac:dyDescent="0.25">
      <c r="A46" s="67" t="s">
        <v>388</v>
      </c>
      <c r="B46" s="108" t="s">
        <v>77</v>
      </c>
      <c r="C46" s="2" t="s">
        <v>314</v>
      </c>
      <c r="D46" s="22" t="s">
        <v>8</v>
      </c>
      <c r="E46" s="84">
        <v>8740</v>
      </c>
      <c r="F46" s="77">
        <v>0</v>
      </c>
      <c r="G46" s="28">
        <f t="shared" si="0"/>
        <v>0</v>
      </c>
      <c r="H46" s="435"/>
    </row>
    <row r="47" spans="1:9" s="9" customFormat="1" ht="33" customHeight="1" x14ac:dyDescent="0.25">
      <c r="A47" s="67" t="s">
        <v>388</v>
      </c>
      <c r="B47" s="108" t="s">
        <v>122</v>
      </c>
      <c r="C47" s="2" t="s">
        <v>315</v>
      </c>
      <c r="D47" s="22" t="s">
        <v>10</v>
      </c>
      <c r="E47" s="84">
        <v>794</v>
      </c>
      <c r="F47" s="77">
        <v>0</v>
      </c>
      <c r="G47" s="28">
        <f t="shared" si="0"/>
        <v>0</v>
      </c>
      <c r="H47" s="435"/>
    </row>
    <row r="48" spans="1:9" s="9" customFormat="1" ht="33" customHeight="1" x14ac:dyDescent="0.25">
      <c r="A48" s="67" t="s">
        <v>388</v>
      </c>
      <c r="B48" s="108" t="s">
        <v>123</v>
      </c>
      <c r="C48" s="2" t="s">
        <v>1509</v>
      </c>
      <c r="D48" s="22" t="s">
        <v>8</v>
      </c>
      <c r="E48" s="84">
        <v>8699</v>
      </c>
      <c r="F48" s="77">
        <v>0</v>
      </c>
      <c r="G48" s="28">
        <f t="shared" si="0"/>
        <v>0</v>
      </c>
      <c r="H48" s="435"/>
    </row>
    <row r="49" spans="1:8" s="9" customFormat="1" ht="33" customHeight="1" x14ac:dyDescent="0.25">
      <c r="A49" s="67" t="s">
        <v>388</v>
      </c>
      <c r="B49" s="108" t="s">
        <v>124</v>
      </c>
      <c r="C49" s="2" t="s">
        <v>1510</v>
      </c>
      <c r="D49" s="22" t="s">
        <v>8</v>
      </c>
      <c r="E49" s="84">
        <v>8688</v>
      </c>
      <c r="F49" s="77">
        <v>0</v>
      </c>
      <c r="G49" s="28">
        <f t="shared" si="0"/>
        <v>0</v>
      </c>
      <c r="H49" s="435"/>
    </row>
    <row r="50" spans="1:8" s="9" customFormat="1" ht="33" customHeight="1" x14ac:dyDescent="0.25">
      <c r="A50" s="67" t="s">
        <v>388</v>
      </c>
      <c r="B50" s="108" t="s">
        <v>125</v>
      </c>
      <c r="C50" s="2" t="s">
        <v>1511</v>
      </c>
      <c r="D50" s="22" t="s">
        <v>10</v>
      </c>
      <c r="E50" s="84">
        <v>794</v>
      </c>
      <c r="F50" s="77">
        <v>0</v>
      </c>
      <c r="G50" s="28">
        <f t="shared" si="0"/>
        <v>0</v>
      </c>
      <c r="H50" s="435"/>
    </row>
    <row r="51" spans="1:8" s="9" customFormat="1" ht="33" customHeight="1" x14ac:dyDescent="0.25">
      <c r="A51" s="67" t="s">
        <v>388</v>
      </c>
      <c r="B51" s="108" t="s">
        <v>126</v>
      </c>
      <c r="C51" s="2" t="s">
        <v>304</v>
      </c>
      <c r="D51" s="22" t="s">
        <v>8</v>
      </c>
      <c r="E51" s="84">
        <v>8673</v>
      </c>
      <c r="F51" s="77">
        <v>0</v>
      </c>
      <c r="G51" s="28">
        <f t="shared" si="0"/>
        <v>0</v>
      </c>
      <c r="H51" s="435"/>
    </row>
    <row r="52" spans="1:8" s="9" customFormat="1" ht="33" customHeight="1" x14ac:dyDescent="0.25">
      <c r="A52" s="67" t="s">
        <v>388</v>
      </c>
      <c r="B52" s="108" t="s">
        <v>216</v>
      </c>
      <c r="C52" s="2" t="s">
        <v>305</v>
      </c>
      <c r="D52" s="22" t="s">
        <v>10</v>
      </c>
      <c r="E52" s="84">
        <v>576</v>
      </c>
      <c r="F52" s="77">
        <v>0</v>
      </c>
      <c r="G52" s="28">
        <f t="shared" si="0"/>
        <v>0</v>
      </c>
      <c r="H52" s="435"/>
    </row>
    <row r="53" spans="1:8" s="9" customFormat="1" ht="33" customHeight="1" x14ac:dyDescent="0.25">
      <c r="A53" s="67" t="s">
        <v>388</v>
      </c>
      <c r="B53" s="108" t="s">
        <v>217</v>
      </c>
      <c r="C53" s="2" t="s">
        <v>306</v>
      </c>
      <c r="D53" s="22" t="s">
        <v>9</v>
      </c>
      <c r="E53" s="84">
        <v>1317</v>
      </c>
      <c r="F53" s="77">
        <v>0</v>
      </c>
      <c r="G53" s="28">
        <f t="shared" si="0"/>
        <v>0</v>
      </c>
      <c r="H53" s="435"/>
    </row>
    <row r="54" spans="1:8" s="9" customFormat="1" ht="33" customHeight="1" thickBot="1" x14ac:dyDescent="0.3">
      <c r="A54" s="167" t="s">
        <v>388</v>
      </c>
      <c r="B54" s="74" t="s">
        <v>218</v>
      </c>
      <c r="C54" s="47" t="s">
        <v>307</v>
      </c>
      <c r="D54" s="48" t="s">
        <v>8</v>
      </c>
      <c r="E54" s="107">
        <v>2117</v>
      </c>
      <c r="F54" s="231">
        <v>0</v>
      </c>
      <c r="G54" s="112">
        <f t="shared" si="0"/>
        <v>0</v>
      </c>
      <c r="H54" s="435"/>
    </row>
    <row r="55" spans="1:8" s="9" customFormat="1" ht="60" x14ac:dyDescent="0.25">
      <c r="A55" s="42" t="s">
        <v>1800</v>
      </c>
      <c r="B55" s="188" t="s">
        <v>219</v>
      </c>
      <c r="C55" s="24" t="s">
        <v>308</v>
      </c>
      <c r="D55" s="25" t="s">
        <v>8</v>
      </c>
      <c r="E55" s="182">
        <v>266</v>
      </c>
      <c r="F55" s="136">
        <v>0</v>
      </c>
      <c r="G55" s="27">
        <f t="shared" si="0"/>
        <v>0</v>
      </c>
      <c r="H55" s="435"/>
    </row>
    <row r="56" spans="1:8" s="9" customFormat="1" ht="60" x14ac:dyDescent="0.25">
      <c r="A56" s="43" t="s">
        <v>1800</v>
      </c>
      <c r="B56" s="123" t="s">
        <v>220</v>
      </c>
      <c r="C56" s="63" t="s">
        <v>1801</v>
      </c>
      <c r="D56" s="64" t="s">
        <v>10</v>
      </c>
      <c r="E56" s="83">
        <v>286</v>
      </c>
      <c r="F56" s="76">
        <v>0</v>
      </c>
      <c r="G56" s="28">
        <f t="shared" si="0"/>
        <v>0</v>
      </c>
      <c r="H56" s="435"/>
    </row>
    <row r="57" spans="1:8" s="9" customFormat="1" ht="60" x14ac:dyDescent="0.25">
      <c r="A57" s="43" t="s">
        <v>1800</v>
      </c>
      <c r="B57" s="108" t="s">
        <v>221</v>
      </c>
      <c r="C57" s="2" t="s">
        <v>310</v>
      </c>
      <c r="D57" s="22" t="s">
        <v>10</v>
      </c>
      <c r="E57" s="84">
        <v>286</v>
      </c>
      <c r="F57" s="77">
        <v>0</v>
      </c>
      <c r="G57" s="28">
        <f t="shared" si="0"/>
        <v>0</v>
      </c>
      <c r="H57" s="435"/>
    </row>
    <row r="58" spans="1:8" s="9" customFormat="1" ht="60.75" thickBot="1" x14ac:dyDescent="0.3">
      <c r="A58" s="56" t="s">
        <v>1800</v>
      </c>
      <c r="B58" s="74" t="s">
        <v>222</v>
      </c>
      <c r="C58" s="50" t="s">
        <v>311</v>
      </c>
      <c r="D58" s="51" t="s">
        <v>8</v>
      </c>
      <c r="E58" s="85">
        <v>286</v>
      </c>
      <c r="F58" s="139">
        <v>0</v>
      </c>
      <c r="G58" s="53">
        <f t="shared" si="0"/>
        <v>0</v>
      </c>
      <c r="H58" s="435"/>
    </row>
    <row r="59" spans="1:8" s="9" customFormat="1" ht="33" customHeight="1" x14ac:dyDescent="0.25">
      <c r="A59" s="101" t="s">
        <v>1504</v>
      </c>
      <c r="B59" s="123" t="s">
        <v>71</v>
      </c>
      <c r="C59" s="63" t="s">
        <v>715</v>
      </c>
      <c r="D59" s="64" t="s">
        <v>8</v>
      </c>
      <c r="E59" s="83">
        <v>13838</v>
      </c>
      <c r="F59" s="135">
        <v>4.07</v>
      </c>
      <c r="G59" s="59">
        <f t="shared" si="0"/>
        <v>56320.66</v>
      </c>
      <c r="H59" s="435"/>
    </row>
    <row r="60" spans="1:8" s="9" customFormat="1" ht="33" customHeight="1" x14ac:dyDescent="0.25">
      <c r="A60" s="67" t="s">
        <v>1504</v>
      </c>
      <c r="B60" s="41" t="s">
        <v>72</v>
      </c>
      <c r="C60" s="2" t="s">
        <v>1803</v>
      </c>
      <c r="D60" s="22" t="s">
        <v>9</v>
      </c>
      <c r="E60" s="84">
        <v>5609</v>
      </c>
      <c r="F60" s="133">
        <v>25.11</v>
      </c>
      <c r="G60" s="28">
        <f t="shared" si="0"/>
        <v>140841.99</v>
      </c>
      <c r="H60" s="435"/>
    </row>
    <row r="61" spans="1:8" s="9" customFormat="1" ht="33" customHeight="1" x14ac:dyDescent="0.25">
      <c r="A61" s="67" t="s">
        <v>1504</v>
      </c>
      <c r="B61" s="41" t="s">
        <v>73</v>
      </c>
      <c r="C61" s="2" t="s">
        <v>312</v>
      </c>
      <c r="D61" s="22" t="s">
        <v>8</v>
      </c>
      <c r="E61" s="84">
        <v>9886</v>
      </c>
      <c r="F61" s="133">
        <v>15.26</v>
      </c>
      <c r="G61" s="28">
        <f t="shared" si="0"/>
        <v>150860.35999999999</v>
      </c>
      <c r="H61" s="435"/>
    </row>
    <row r="62" spans="1:8" s="9" customFormat="1" ht="33" customHeight="1" x14ac:dyDescent="0.25">
      <c r="A62" s="67" t="s">
        <v>1504</v>
      </c>
      <c r="B62" s="41" t="s">
        <v>74</v>
      </c>
      <c r="C62" s="2" t="s">
        <v>1507</v>
      </c>
      <c r="D62" s="22" t="s">
        <v>8</v>
      </c>
      <c r="E62" s="84">
        <v>8825</v>
      </c>
      <c r="F62" s="133">
        <v>17.760000000000002</v>
      </c>
      <c r="G62" s="28">
        <f t="shared" si="0"/>
        <v>156732</v>
      </c>
      <c r="H62" s="435"/>
    </row>
    <row r="63" spans="1:8" s="9" customFormat="1" ht="33" customHeight="1" x14ac:dyDescent="0.25">
      <c r="A63" s="67" t="s">
        <v>1504</v>
      </c>
      <c r="B63" s="41" t="s">
        <v>75</v>
      </c>
      <c r="C63" s="2" t="s">
        <v>313</v>
      </c>
      <c r="D63" s="22" t="s">
        <v>10</v>
      </c>
      <c r="E63" s="84">
        <v>794</v>
      </c>
      <c r="F63" s="133">
        <v>0.95</v>
      </c>
      <c r="G63" s="28">
        <f t="shared" si="0"/>
        <v>754.3</v>
      </c>
      <c r="H63" s="435"/>
    </row>
    <row r="64" spans="1:8" s="9" customFormat="1" ht="33" customHeight="1" x14ac:dyDescent="0.25">
      <c r="A64" s="67" t="s">
        <v>1504</v>
      </c>
      <c r="B64" s="41" t="s">
        <v>76</v>
      </c>
      <c r="C64" s="2" t="s">
        <v>302</v>
      </c>
      <c r="D64" s="22" t="s">
        <v>8</v>
      </c>
      <c r="E64" s="84">
        <v>8777</v>
      </c>
      <c r="F64" s="133">
        <v>0.38</v>
      </c>
      <c r="G64" s="28">
        <f t="shared" si="0"/>
        <v>3335.26</v>
      </c>
      <c r="H64" s="435"/>
    </row>
    <row r="65" spans="1:9" s="9" customFormat="1" ht="33" customHeight="1" x14ac:dyDescent="0.25">
      <c r="A65" s="67" t="s">
        <v>1504</v>
      </c>
      <c r="B65" s="41" t="s">
        <v>77</v>
      </c>
      <c r="C65" s="2" t="s">
        <v>314</v>
      </c>
      <c r="D65" s="22" t="s">
        <v>8</v>
      </c>
      <c r="E65" s="84">
        <v>8740</v>
      </c>
      <c r="F65" s="133">
        <v>20.3</v>
      </c>
      <c r="G65" s="28">
        <f t="shared" si="0"/>
        <v>177422</v>
      </c>
      <c r="H65" s="435"/>
    </row>
    <row r="66" spans="1:9" s="9" customFormat="1" ht="33" customHeight="1" x14ac:dyDescent="0.25">
      <c r="A66" s="67" t="s">
        <v>1504</v>
      </c>
      <c r="B66" s="41" t="s">
        <v>122</v>
      </c>
      <c r="C66" s="2" t="s">
        <v>315</v>
      </c>
      <c r="D66" s="22" t="s">
        <v>10</v>
      </c>
      <c r="E66" s="84">
        <v>794</v>
      </c>
      <c r="F66" s="133">
        <v>0.86</v>
      </c>
      <c r="G66" s="28">
        <f t="shared" si="0"/>
        <v>682.84</v>
      </c>
      <c r="H66" s="435"/>
    </row>
    <row r="67" spans="1:9" s="9" customFormat="1" ht="33" customHeight="1" x14ac:dyDescent="0.25">
      <c r="A67" s="67" t="s">
        <v>1504</v>
      </c>
      <c r="B67" s="41" t="s">
        <v>123</v>
      </c>
      <c r="C67" s="2" t="s">
        <v>1509</v>
      </c>
      <c r="D67" s="22" t="s">
        <v>8</v>
      </c>
      <c r="E67" s="84">
        <v>8699</v>
      </c>
      <c r="F67" s="133">
        <v>0.38</v>
      </c>
      <c r="G67" s="28">
        <f t="shared" si="0"/>
        <v>3305.62</v>
      </c>
      <c r="H67" s="435"/>
    </row>
    <row r="68" spans="1:9" s="9" customFormat="1" ht="33" customHeight="1" x14ac:dyDescent="0.25">
      <c r="A68" s="67" t="s">
        <v>1504</v>
      </c>
      <c r="B68" s="41" t="s">
        <v>124</v>
      </c>
      <c r="C68" s="2" t="s">
        <v>1510</v>
      </c>
      <c r="D68" s="22" t="s">
        <v>8</v>
      </c>
      <c r="E68" s="84">
        <v>8688</v>
      </c>
      <c r="F68" s="133">
        <v>11.92</v>
      </c>
      <c r="G68" s="28">
        <f t="shared" si="0"/>
        <v>103560.96000000001</v>
      </c>
      <c r="H68" s="435"/>
    </row>
    <row r="69" spans="1:9" s="9" customFormat="1" ht="33" customHeight="1" x14ac:dyDescent="0.25">
      <c r="A69" s="67" t="s">
        <v>1504</v>
      </c>
      <c r="B69" s="41" t="s">
        <v>125</v>
      </c>
      <c r="C69" s="2" t="s">
        <v>1511</v>
      </c>
      <c r="D69" s="22" t="s">
        <v>10</v>
      </c>
      <c r="E69" s="84">
        <v>794</v>
      </c>
      <c r="F69" s="133">
        <v>0.42</v>
      </c>
      <c r="G69" s="28">
        <f t="shared" si="0"/>
        <v>333.48</v>
      </c>
      <c r="H69" s="435"/>
    </row>
    <row r="70" spans="1:9" s="9" customFormat="1" ht="33" customHeight="1" x14ac:dyDescent="0.25">
      <c r="A70" s="67" t="s">
        <v>1504</v>
      </c>
      <c r="B70" s="41" t="s">
        <v>126</v>
      </c>
      <c r="C70" s="2" t="s">
        <v>304</v>
      </c>
      <c r="D70" s="22" t="s">
        <v>8</v>
      </c>
      <c r="E70" s="84">
        <v>8673</v>
      </c>
      <c r="F70" s="133">
        <v>0.22</v>
      </c>
      <c r="G70" s="28">
        <f t="shared" si="0"/>
        <v>1908.06</v>
      </c>
      <c r="H70" s="435"/>
    </row>
    <row r="71" spans="1:9" s="9" customFormat="1" ht="33" customHeight="1" x14ac:dyDescent="0.25">
      <c r="A71" s="43" t="s">
        <v>1504</v>
      </c>
      <c r="B71" s="108" t="s">
        <v>216</v>
      </c>
      <c r="C71" s="2" t="s">
        <v>305</v>
      </c>
      <c r="D71" s="22" t="s">
        <v>10</v>
      </c>
      <c r="E71" s="84">
        <v>576</v>
      </c>
      <c r="F71" s="133">
        <v>1.25</v>
      </c>
      <c r="G71" s="28">
        <f t="shared" si="0"/>
        <v>720</v>
      </c>
      <c r="H71" s="435"/>
    </row>
    <row r="72" spans="1:9" s="9" customFormat="1" ht="33" customHeight="1" x14ac:dyDescent="0.25">
      <c r="A72" s="43" t="s">
        <v>1504</v>
      </c>
      <c r="B72" s="108" t="s">
        <v>217</v>
      </c>
      <c r="C72" s="2" t="s">
        <v>306</v>
      </c>
      <c r="D72" s="22" t="s">
        <v>9</v>
      </c>
      <c r="E72" s="84">
        <v>1317</v>
      </c>
      <c r="F72" s="133">
        <v>15.46</v>
      </c>
      <c r="G72" s="28">
        <f t="shared" si="0"/>
        <v>20360.82</v>
      </c>
      <c r="H72" s="435"/>
    </row>
    <row r="73" spans="1:9" s="9" customFormat="1" ht="33" customHeight="1" thickBot="1" x14ac:dyDescent="0.3">
      <c r="A73" s="167" t="s">
        <v>1504</v>
      </c>
      <c r="B73" s="168" t="s">
        <v>218</v>
      </c>
      <c r="C73" s="47" t="s">
        <v>307</v>
      </c>
      <c r="D73" s="48" t="s">
        <v>8</v>
      </c>
      <c r="E73" s="107">
        <v>2117</v>
      </c>
      <c r="F73" s="227">
        <v>6.49</v>
      </c>
      <c r="G73" s="112">
        <f t="shared" si="0"/>
        <v>13739.33</v>
      </c>
      <c r="H73" s="435"/>
    </row>
    <row r="74" spans="1:9" s="9" customFormat="1" ht="60" x14ac:dyDescent="0.25">
      <c r="A74" s="42" t="s">
        <v>1802</v>
      </c>
      <c r="B74" s="188" t="s">
        <v>219</v>
      </c>
      <c r="C74" s="24" t="s">
        <v>308</v>
      </c>
      <c r="D74" s="25" t="s">
        <v>8</v>
      </c>
      <c r="E74" s="182">
        <v>266</v>
      </c>
      <c r="F74" s="132">
        <v>12.22</v>
      </c>
      <c r="G74" s="27">
        <f t="shared" si="0"/>
        <v>3250.52</v>
      </c>
      <c r="H74" s="442"/>
    </row>
    <row r="75" spans="1:9" s="9" customFormat="1" ht="60" x14ac:dyDescent="0.25">
      <c r="A75" s="43" t="s">
        <v>1802</v>
      </c>
      <c r="B75" s="108" t="s">
        <v>220</v>
      </c>
      <c r="C75" s="2" t="s">
        <v>1801</v>
      </c>
      <c r="D75" s="22" t="s">
        <v>10</v>
      </c>
      <c r="E75" s="84">
        <v>286</v>
      </c>
      <c r="F75" s="133">
        <v>0.42</v>
      </c>
      <c r="G75" s="28">
        <f t="shared" si="0"/>
        <v>120.12</v>
      </c>
      <c r="H75" s="442"/>
    </row>
    <row r="76" spans="1:9" s="9" customFormat="1" ht="60" x14ac:dyDescent="0.25">
      <c r="A76" s="43" t="s">
        <v>1802</v>
      </c>
      <c r="B76" s="108" t="s">
        <v>221</v>
      </c>
      <c r="C76" s="2" t="s">
        <v>310</v>
      </c>
      <c r="D76" s="22" t="s">
        <v>10</v>
      </c>
      <c r="E76" s="84">
        <v>286</v>
      </c>
      <c r="F76" s="133">
        <v>1.99</v>
      </c>
      <c r="G76" s="28">
        <f t="shared" si="0"/>
        <v>569.14</v>
      </c>
      <c r="H76" s="442"/>
    </row>
    <row r="77" spans="1:9" s="9" customFormat="1" ht="60.75" thickBot="1" x14ac:dyDescent="0.3">
      <c r="A77" s="56" t="s">
        <v>1802</v>
      </c>
      <c r="B77" s="74" t="s">
        <v>222</v>
      </c>
      <c r="C77" s="50" t="s">
        <v>311</v>
      </c>
      <c r="D77" s="51" t="s">
        <v>8</v>
      </c>
      <c r="E77" s="85">
        <v>286</v>
      </c>
      <c r="F77" s="87">
        <v>15.62</v>
      </c>
      <c r="G77" s="53">
        <f>ROUND((E77*F77),2)</f>
        <v>4467.32</v>
      </c>
      <c r="H77" s="450"/>
    </row>
    <row r="78" spans="1:9" s="9" customFormat="1" ht="45" x14ac:dyDescent="0.25">
      <c r="A78" s="67" t="s">
        <v>1607</v>
      </c>
      <c r="B78" s="123" t="s">
        <v>223</v>
      </c>
      <c r="C78" s="63" t="s">
        <v>1507</v>
      </c>
      <c r="D78" s="64" t="s">
        <v>8</v>
      </c>
      <c r="E78" s="83">
        <v>156</v>
      </c>
      <c r="F78" s="135">
        <v>18.170000000000002</v>
      </c>
      <c r="G78" s="59">
        <f t="shared" ref="G78:G84" si="1">ROUND((E78*F78),2)</f>
        <v>2834.52</v>
      </c>
      <c r="H78" s="250"/>
      <c r="I78" s="73"/>
    </row>
    <row r="79" spans="1:9" s="9" customFormat="1" ht="45" x14ac:dyDescent="0.25">
      <c r="A79" s="43" t="s">
        <v>1607</v>
      </c>
      <c r="B79" s="108" t="s">
        <v>224</v>
      </c>
      <c r="C79" s="2" t="s">
        <v>302</v>
      </c>
      <c r="D79" s="22" t="s">
        <v>8</v>
      </c>
      <c r="E79" s="84">
        <v>156</v>
      </c>
      <c r="F79" s="133">
        <v>0.38</v>
      </c>
      <c r="G79" s="28">
        <f t="shared" si="1"/>
        <v>59.28</v>
      </c>
      <c r="H79" s="96"/>
      <c r="I79" s="73"/>
    </row>
    <row r="80" spans="1:9" s="9" customFormat="1" ht="45" x14ac:dyDescent="0.25">
      <c r="A80" s="43" t="s">
        <v>1607</v>
      </c>
      <c r="B80" s="108" t="s">
        <v>225</v>
      </c>
      <c r="C80" s="2" t="s">
        <v>314</v>
      </c>
      <c r="D80" s="22" t="s">
        <v>8</v>
      </c>
      <c r="E80" s="84">
        <v>155</v>
      </c>
      <c r="F80" s="133">
        <v>20.67</v>
      </c>
      <c r="G80" s="28">
        <f t="shared" si="1"/>
        <v>3203.85</v>
      </c>
      <c r="H80" s="96"/>
      <c r="I80" s="73"/>
    </row>
    <row r="81" spans="1:9" s="9" customFormat="1" ht="45" x14ac:dyDescent="0.25">
      <c r="A81" s="43" t="s">
        <v>1607</v>
      </c>
      <c r="B81" s="108" t="s">
        <v>226</v>
      </c>
      <c r="C81" s="2" t="s">
        <v>1509</v>
      </c>
      <c r="D81" s="22" t="s">
        <v>8</v>
      </c>
      <c r="E81" s="84">
        <v>154</v>
      </c>
      <c r="F81" s="133">
        <v>0.38</v>
      </c>
      <c r="G81" s="28">
        <f t="shared" si="1"/>
        <v>58.52</v>
      </c>
      <c r="H81" s="96"/>
      <c r="I81" s="73"/>
    </row>
    <row r="82" spans="1:9" s="9" customFormat="1" ht="45" x14ac:dyDescent="0.25">
      <c r="A82" s="43" t="s">
        <v>1607</v>
      </c>
      <c r="B82" s="108" t="s">
        <v>227</v>
      </c>
      <c r="C82" s="2" t="s">
        <v>1510</v>
      </c>
      <c r="D82" s="22" t="s">
        <v>8</v>
      </c>
      <c r="E82" s="84">
        <v>154</v>
      </c>
      <c r="F82" s="133">
        <v>12.04</v>
      </c>
      <c r="G82" s="28">
        <f t="shared" si="1"/>
        <v>1854.16</v>
      </c>
      <c r="H82" s="96"/>
      <c r="I82" s="73"/>
    </row>
    <row r="83" spans="1:9" s="9" customFormat="1" ht="45.75" thickBot="1" x14ac:dyDescent="0.3">
      <c r="A83" s="43" t="s">
        <v>1607</v>
      </c>
      <c r="B83" s="108" t="s">
        <v>228</v>
      </c>
      <c r="C83" s="2" t="s">
        <v>304</v>
      </c>
      <c r="D83" s="22" t="s">
        <v>8</v>
      </c>
      <c r="E83" s="84">
        <v>154</v>
      </c>
      <c r="F83" s="133">
        <v>0.22</v>
      </c>
      <c r="G83" s="28">
        <f t="shared" si="1"/>
        <v>33.880000000000003</v>
      </c>
      <c r="H83" s="166"/>
      <c r="I83" s="73"/>
    </row>
    <row r="84" spans="1:9" s="9" customFormat="1" ht="45.75" thickBot="1" x14ac:dyDescent="0.3">
      <c r="A84" s="56" t="s">
        <v>1607</v>
      </c>
      <c r="B84" s="74" t="s">
        <v>229</v>
      </c>
      <c r="C84" s="50" t="s">
        <v>307</v>
      </c>
      <c r="D84" s="51" t="s">
        <v>8</v>
      </c>
      <c r="E84" s="85">
        <v>20</v>
      </c>
      <c r="F84" s="87">
        <v>6.49</v>
      </c>
      <c r="G84" s="53">
        <f t="shared" si="1"/>
        <v>129.80000000000001</v>
      </c>
      <c r="H84" s="169" t="s">
        <v>78</v>
      </c>
      <c r="I84" s="72">
        <f>ROUND(SUM(G40:G84),2)</f>
        <v>847458.79</v>
      </c>
    </row>
    <row r="85" spans="1:9" ht="30" x14ac:dyDescent="0.25">
      <c r="A85" s="42" t="s">
        <v>1584</v>
      </c>
      <c r="B85" s="25" t="s">
        <v>28</v>
      </c>
      <c r="C85" s="24" t="s">
        <v>321</v>
      </c>
      <c r="D85" s="25" t="s">
        <v>18</v>
      </c>
      <c r="E85" s="46">
        <v>9</v>
      </c>
      <c r="F85" s="136">
        <v>151.41</v>
      </c>
      <c r="G85" s="27">
        <f t="shared" ref="G85:G102" si="2">ROUND((E85*F85),2)</f>
        <v>1362.69</v>
      </c>
      <c r="H85" s="9"/>
      <c r="I85" s="9"/>
    </row>
    <row r="86" spans="1:9" ht="30" x14ac:dyDescent="0.25">
      <c r="A86" s="43" t="s">
        <v>1584</v>
      </c>
      <c r="B86" s="22" t="s">
        <v>29</v>
      </c>
      <c r="C86" s="2" t="s">
        <v>1622</v>
      </c>
      <c r="D86" s="22" t="s">
        <v>18</v>
      </c>
      <c r="E86" s="19">
        <v>3</v>
      </c>
      <c r="F86" s="77">
        <v>354.32</v>
      </c>
      <c r="G86" s="28">
        <f t="shared" si="2"/>
        <v>1062.96</v>
      </c>
      <c r="H86" s="9"/>
      <c r="I86" s="9"/>
    </row>
    <row r="87" spans="1:9" ht="30" x14ac:dyDescent="0.25">
      <c r="A87" s="43" t="s">
        <v>1584</v>
      </c>
      <c r="B87" s="22" t="s">
        <v>30</v>
      </c>
      <c r="C87" s="2" t="s">
        <v>1623</v>
      </c>
      <c r="D87" s="22" t="s">
        <v>18</v>
      </c>
      <c r="E87" s="19">
        <v>1</v>
      </c>
      <c r="F87" s="77">
        <v>573.5</v>
      </c>
      <c r="G87" s="28">
        <f t="shared" si="2"/>
        <v>573.5</v>
      </c>
      <c r="H87" s="9"/>
      <c r="I87" s="9"/>
    </row>
    <row r="88" spans="1:9" ht="30" x14ac:dyDescent="0.25">
      <c r="A88" s="43" t="s">
        <v>1584</v>
      </c>
      <c r="B88" s="22" t="s">
        <v>31</v>
      </c>
      <c r="C88" s="2" t="s">
        <v>322</v>
      </c>
      <c r="D88" s="22" t="s">
        <v>18</v>
      </c>
      <c r="E88" s="19">
        <v>14</v>
      </c>
      <c r="F88" s="77">
        <v>90.23</v>
      </c>
      <c r="G88" s="28">
        <f t="shared" si="2"/>
        <v>1263.22</v>
      </c>
      <c r="H88" s="9"/>
      <c r="I88" s="9"/>
    </row>
    <row r="89" spans="1:9" ht="30" x14ac:dyDescent="0.25">
      <c r="A89" s="43" t="s">
        <v>1584</v>
      </c>
      <c r="B89" s="22" t="s">
        <v>32</v>
      </c>
      <c r="C89" s="2" t="s">
        <v>354</v>
      </c>
      <c r="D89" s="22" t="s">
        <v>18</v>
      </c>
      <c r="E89" s="19">
        <v>4</v>
      </c>
      <c r="F89" s="77">
        <v>340.93</v>
      </c>
      <c r="G89" s="28">
        <f t="shared" si="2"/>
        <v>1363.72</v>
      </c>
      <c r="H89" s="9"/>
      <c r="I89" s="9"/>
    </row>
    <row r="90" spans="1:9" ht="30" x14ac:dyDescent="0.25">
      <c r="A90" s="43" t="s">
        <v>1584</v>
      </c>
      <c r="B90" s="22" t="s">
        <v>33</v>
      </c>
      <c r="C90" s="2" t="s">
        <v>1433</v>
      </c>
      <c r="D90" s="22" t="s">
        <v>18</v>
      </c>
      <c r="E90" s="19">
        <v>9</v>
      </c>
      <c r="F90" s="77">
        <v>120.3</v>
      </c>
      <c r="G90" s="28">
        <f t="shared" si="2"/>
        <v>1082.7</v>
      </c>
      <c r="H90" s="9"/>
      <c r="I90" s="9"/>
    </row>
    <row r="91" spans="1:9" ht="30" x14ac:dyDescent="0.25">
      <c r="A91" s="43" t="s">
        <v>1584</v>
      </c>
      <c r="B91" s="22" t="s">
        <v>47</v>
      </c>
      <c r="C91" s="2" t="s">
        <v>1540</v>
      </c>
      <c r="D91" s="22" t="s">
        <v>18</v>
      </c>
      <c r="E91" s="19">
        <v>1</v>
      </c>
      <c r="F91" s="77">
        <v>231.34</v>
      </c>
      <c r="G91" s="28">
        <f t="shared" si="2"/>
        <v>231.34</v>
      </c>
      <c r="H91" s="9"/>
      <c r="I91" s="9"/>
    </row>
    <row r="92" spans="1:9" ht="30.75" thickBot="1" x14ac:dyDescent="0.3">
      <c r="A92" s="167" t="s">
        <v>1584</v>
      </c>
      <c r="B92" s="48" t="s">
        <v>48</v>
      </c>
      <c r="C92" s="47" t="s">
        <v>347</v>
      </c>
      <c r="D92" s="48" t="s">
        <v>18</v>
      </c>
      <c r="E92" s="49">
        <v>1</v>
      </c>
      <c r="F92" s="231">
        <v>82.09</v>
      </c>
      <c r="G92" s="112">
        <f t="shared" si="2"/>
        <v>82.09</v>
      </c>
      <c r="H92" s="9"/>
      <c r="I92" s="9"/>
    </row>
    <row r="93" spans="1:9" ht="45" x14ac:dyDescent="0.25">
      <c r="A93" s="42" t="s">
        <v>1771</v>
      </c>
      <c r="B93" s="25" t="s">
        <v>58</v>
      </c>
      <c r="C93" s="24" t="s">
        <v>691</v>
      </c>
      <c r="D93" s="25" t="s">
        <v>10</v>
      </c>
      <c r="E93" s="46">
        <v>217</v>
      </c>
      <c r="F93" s="136">
        <v>41.1</v>
      </c>
      <c r="G93" s="27">
        <f t="shared" si="2"/>
        <v>8918.7000000000007</v>
      </c>
      <c r="H93" s="9"/>
      <c r="I93" s="9"/>
    </row>
    <row r="94" spans="1:9" ht="45" x14ac:dyDescent="0.25">
      <c r="A94" s="43" t="s">
        <v>1771</v>
      </c>
      <c r="B94" s="22" t="s">
        <v>64</v>
      </c>
      <c r="C94" s="2" t="s">
        <v>324</v>
      </c>
      <c r="D94" s="22" t="s">
        <v>10</v>
      </c>
      <c r="E94" s="19">
        <v>136</v>
      </c>
      <c r="F94" s="77">
        <v>35.020000000000003</v>
      </c>
      <c r="G94" s="28">
        <f t="shared" si="2"/>
        <v>4762.72</v>
      </c>
      <c r="H94" s="9"/>
      <c r="I94" s="9"/>
    </row>
    <row r="95" spans="1:9" ht="45" x14ac:dyDescent="0.25">
      <c r="A95" s="43" t="s">
        <v>1771</v>
      </c>
      <c r="B95" s="22" t="s">
        <v>65</v>
      </c>
      <c r="C95" s="2" t="s">
        <v>327</v>
      </c>
      <c r="D95" s="22" t="s">
        <v>10</v>
      </c>
      <c r="E95" s="19">
        <v>499</v>
      </c>
      <c r="F95" s="77">
        <v>37.49</v>
      </c>
      <c r="G95" s="28">
        <f t="shared" si="2"/>
        <v>18707.509999999998</v>
      </c>
      <c r="H95" s="9"/>
      <c r="I95" s="9"/>
    </row>
    <row r="96" spans="1:9" ht="45" x14ac:dyDescent="0.25">
      <c r="A96" s="43" t="s">
        <v>1771</v>
      </c>
      <c r="B96" s="22" t="s">
        <v>66</v>
      </c>
      <c r="C96" s="2" t="s">
        <v>371</v>
      </c>
      <c r="D96" s="22" t="s">
        <v>10</v>
      </c>
      <c r="E96" s="19">
        <v>28</v>
      </c>
      <c r="F96" s="77">
        <v>54.28</v>
      </c>
      <c r="G96" s="28">
        <f t="shared" si="2"/>
        <v>1519.84</v>
      </c>
      <c r="H96" s="9"/>
      <c r="I96" s="9"/>
    </row>
    <row r="97" spans="1:9" ht="45" x14ac:dyDescent="0.25">
      <c r="A97" s="43" t="s">
        <v>1771</v>
      </c>
      <c r="B97" s="22" t="s">
        <v>79</v>
      </c>
      <c r="C97" s="2" t="s">
        <v>326</v>
      </c>
      <c r="D97" s="22" t="s">
        <v>10</v>
      </c>
      <c r="E97" s="19">
        <v>84</v>
      </c>
      <c r="F97" s="77">
        <v>58.4</v>
      </c>
      <c r="G97" s="28">
        <f t="shared" si="2"/>
        <v>4905.6000000000004</v>
      </c>
      <c r="H97" s="9"/>
      <c r="I97" s="9"/>
    </row>
    <row r="98" spans="1:9" ht="45" x14ac:dyDescent="0.25">
      <c r="A98" s="43" t="s">
        <v>1771</v>
      </c>
      <c r="B98" s="22" t="s">
        <v>215</v>
      </c>
      <c r="C98" s="2" t="s">
        <v>1543</v>
      </c>
      <c r="D98" s="22" t="s">
        <v>18</v>
      </c>
      <c r="E98" s="19">
        <v>1</v>
      </c>
      <c r="F98" s="77">
        <v>414.68</v>
      </c>
      <c r="G98" s="28">
        <f t="shared" si="2"/>
        <v>414.68</v>
      </c>
      <c r="H98" s="9"/>
      <c r="I98" s="9"/>
    </row>
    <row r="99" spans="1:9" ht="45" x14ac:dyDescent="0.25">
      <c r="A99" s="43" t="s">
        <v>1771</v>
      </c>
      <c r="B99" s="22" t="s">
        <v>80</v>
      </c>
      <c r="C99" s="2" t="s">
        <v>1750</v>
      </c>
      <c r="D99" s="22" t="s">
        <v>18</v>
      </c>
      <c r="E99" s="19">
        <v>2</v>
      </c>
      <c r="F99" s="77">
        <v>763.13</v>
      </c>
      <c r="G99" s="28">
        <f t="shared" si="2"/>
        <v>1526.26</v>
      </c>
      <c r="H99" s="9"/>
      <c r="I99" s="9"/>
    </row>
    <row r="100" spans="1:9" ht="45.75" thickBot="1" x14ac:dyDescent="0.3">
      <c r="A100" s="56" t="s">
        <v>1771</v>
      </c>
      <c r="B100" s="51" t="s">
        <v>81</v>
      </c>
      <c r="C100" s="50" t="s">
        <v>1450</v>
      </c>
      <c r="D100" s="51" t="s">
        <v>18</v>
      </c>
      <c r="E100" s="52">
        <v>2</v>
      </c>
      <c r="F100" s="139">
        <v>763.13</v>
      </c>
      <c r="G100" s="53">
        <f t="shared" si="2"/>
        <v>1526.26</v>
      </c>
      <c r="H100" s="9"/>
      <c r="I100" s="9"/>
    </row>
    <row r="101" spans="1:9" ht="30.75" thickBot="1" x14ac:dyDescent="0.3">
      <c r="A101" s="178" t="s">
        <v>1585</v>
      </c>
      <c r="B101" s="88" t="s">
        <v>149</v>
      </c>
      <c r="C101" s="86" t="s">
        <v>331</v>
      </c>
      <c r="D101" s="88" t="s">
        <v>18</v>
      </c>
      <c r="E101" s="92">
        <v>34</v>
      </c>
      <c r="F101" s="151">
        <v>24.21</v>
      </c>
      <c r="G101" s="90">
        <f t="shared" si="2"/>
        <v>823.14</v>
      </c>
      <c r="H101" s="9"/>
      <c r="I101" s="9"/>
    </row>
    <row r="102" spans="1:9" ht="30.75" thickBot="1" x14ac:dyDescent="0.3">
      <c r="A102" s="171" t="s">
        <v>1586</v>
      </c>
      <c r="B102" s="61" t="s">
        <v>150</v>
      </c>
      <c r="C102" s="173" t="s">
        <v>333</v>
      </c>
      <c r="D102" s="61" t="s">
        <v>8</v>
      </c>
      <c r="E102" s="174">
        <v>425</v>
      </c>
      <c r="F102" s="145">
        <v>17</v>
      </c>
      <c r="G102" s="35">
        <f t="shared" si="2"/>
        <v>7225</v>
      </c>
      <c r="H102" s="36" t="s">
        <v>42</v>
      </c>
      <c r="I102" s="70">
        <f>ROUND(SUM(G85:G102),2)</f>
        <v>57351.93</v>
      </c>
    </row>
    <row r="103" spans="1:9" ht="43.5" thickBot="1" x14ac:dyDescent="0.3">
      <c r="A103" s="146"/>
      <c r="B103" s="147"/>
      <c r="C103" s="146"/>
      <c r="D103" s="4"/>
      <c r="E103" s="4"/>
      <c r="F103" s="54" t="s">
        <v>967</v>
      </c>
      <c r="G103" s="55">
        <f>SUM(G5:G102)</f>
        <v>1978558.8900000001</v>
      </c>
      <c r="H103" s="143"/>
      <c r="I103" s="138"/>
    </row>
  </sheetData>
  <sheetProtection algorithmName="SHA-512" hashValue="bq79RF/7eaqyUN4ZBadGvPgBOs7L7eV9R1pj6sr94m5+6pj6C2m1ybS+V92jew7gh5sH0LAS+Gt0C0vGjz5Fhw==" saltValue="nIb5H8IfID0SUHPiJ4Gg0w==" spinCount="100000" sheet="1" objects="1" scenarios="1"/>
  <mergeCells count="3">
    <mergeCell ref="A1:G1"/>
    <mergeCell ref="A3:G3"/>
    <mergeCell ref="H40:H77"/>
  </mergeCells>
  <phoneticPr fontId="10"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04C2B-1B00-460D-A9BA-80A3F9A1887B}">
  <dimension ref="A1:I83"/>
  <sheetViews>
    <sheetView topLeftCell="A64" zoomScale="80" zoomScaleNormal="80" workbookViewId="0">
      <selection activeCell="I13" sqref="I13"/>
    </sheetView>
  </sheetViews>
  <sheetFormatPr defaultColWidth="9.140625" defaultRowHeight="15" x14ac:dyDescent="0.25"/>
  <cols>
    <col min="1" max="1" width="39.7109375" style="23" customWidth="1"/>
    <col min="2" max="2" width="10.5703125" style="10" customWidth="1"/>
    <col min="3" max="3" width="71.7109375" style="11" customWidth="1"/>
    <col min="4" max="4" width="9.140625" style="129"/>
    <col min="5" max="5" width="16.28515625" style="129" customWidth="1"/>
    <col min="6" max="6" width="20.7109375" style="17" customWidth="1"/>
    <col min="7" max="7" width="14.7109375" style="129" customWidth="1"/>
    <col min="8" max="8" width="21.5703125" style="68" customWidth="1"/>
    <col min="9" max="9" width="20.7109375" style="68" customWidth="1"/>
    <col min="10" max="16384" width="9.140625" style="8"/>
  </cols>
  <sheetData>
    <row r="1" spans="1:9" ht="39.950000000000003" customHeight="1" x14ac:dyDescent="0.25">
      <c r="A1" s="427" t="s">
        <v>3728</v>
      </c>
      <c r="B1" s="427"/>
      <c r="C1" s="427"/>
      <c r="D1" s="427"/>
      <c r="E1" s="427"/>
      <c r="F1" s="427"/>
      <c r="G1" s="427"/>
    </row>
    <row r="2" spans="1:9" ht="21.75" customHeight="1" thickBot="1" x14ac:dyDescent="0.3">
      <c r="A2" s="1"/>
      <c r="B2" s="1"/>
      <c r="C2" s="1"/>
      <c r="D2" s="127"/>
      <c r="E2" s="233"/>
      <c r="F2" s="1"/>
      <c r="G2" s="127"/>
    </row>
    <row r="3" spans="1:9" x14ac:dyDescent="0.25">
      <c r="A3" s="428" t="s">
        <v>1094</v>
      </c>
      <c r="B3" s="429"/>
      <c r="C3" s="429"/>
      <c r="D3" s="429"/>
      <c r="E3" s="429"/>
      <c r="F3" s="429"/>
      <c r="G3" s="430"/>
    </row>
    <row r="4" spans="1:9" ht="42" customHeight="1" thickBot="1" x14ac:dyDescent="0.3">
      <c r="A4" s="29" t="s">
        <v>38</v>
      </c>
      <c r="B4" s="44" t="s">
        <v>0</v>
      </c>
      <c r="C4" s="30" t="s">
        <v>1</v>
      </c>
      <c r="D4" s="248" t="s">
        <v>2</v>
      </c>
      <c r="E4" s="234" t="s">
        <v>3</v>
      </c>
      <c r="F4" s="32" t="s">
        <v>4</v>
      </c>
      <c r="G4" s="69" t="s">
        <v>5</v>
      </c>
      <c r="H4" s="142"/>
      <c r="I4" s="142"/>
    </row>
    <row r="5" spans="1:9" s="68" customFormat="1" ht="33" customHeight="1" thickBot="1" x14ac:dyDescent="0.3">
      <c r="A5" s="56" t="s">
        <v>6</v>
      </c>
      <c r="B5" s="57" t="s">
        <v>12</v>
      </c>
      <c r="C5" s="50" t="s">
        <v>756</v>
      </c>
      <c r="D5" s="51" t="s">
        <v>128</v>
      </c>
      <c r="E5" s="52">
        <v>0.121</v>
      </c>
      <c r="F5" s="66">
        <v>790.22</v>
      </c>
      <c r="G5" s="53">
        <f t="shared" ref="G5:G66" si="0">ROUND((E5*F5),2)</f>
        <v>95.62</v>
      </c>
      <c r="H5" s="36" t="s">
        <v>39</v>
      </c>
      <c r="I5" s="70">
        <f>ROUND(SUM(G5:G5),2)</f>
        <v>95.62</v>
      </c>
    </row>
    <row r="6" spans="1:9" s="9" customFormat="1" ht="32.25" customHeight="1" x14ac:dyDescent="0.25">
      <c r="A6" s="42" t="s">
        <v>45</v>
      </c>
      <c r="B6" s="179" t="s">
        <v>19</v>
      </c>
      <c r="C6" s="180" t="s">
        <v>359</v>
      </c>
      <c r="D6" s="181" t="s">
        <v>9</v>
      </c>
      <c r="E6" s="182">
        <v>854</v>
      </c>
      <c r="F6" s="218">
        <v>0.7</v>
      </c>
      <c r="G6" s="27">
        <f t="shared" si="0"/>
        <v>597.79999999999995</v>
      </c>
    </row>
    <row r="7" spans="1:9" s="9" customFormat="1" ht="30" x14ac:dyDescent="0.25">
      <c r="A7" s="43" t="s">
        <v>45</v>
      </c>
      <c r="B7" s="91" t="s">
        <v>20</v>
      </c>
      <c r="C7" s="103" t="s">
        <v>358</v>
      </c>
      <c r="D7" s="48" t="s">
        <v>9</v>
      </c>
      <c r="E7" s="84">
        <v>118</v>
      </c>
      <c r="F7" s="149">
        <v>0.94</v>
      </c>
      <c r="G7" s="28">
        <f t="shared" si="0"/>
        <v>110.92</v>
      </c>
    </row>
    <row r="8" spans="1:9" s="9" customFormat="1" ht="33" customHeight="1" x14ac:dyDescent="0.25">
      <c r="A8" s="43" t="s">
        <v>45</v>
      </c>
      <c r="B8" s="91" t="s">
        <v>21</v>
      </c>
      <c r="C8" s="103" t="s">
        <v>356</v>
      </c>
      <c r="D8" s="48" t="s">
        <v>9</v>
      </c>
      <c r="E8" s="84">
        <v>729</v>
      </c>
      <c r="F8" s="149">
        <v>2.5</v>
      </c>
      <c r="G8" s="28">
        <f t="shared" si="0"/>
        <v>1822.5</v>
      </c>
    </row>
    <row r="9" spans="1:9" s="9" customFormat="1" ht="33" customHeight="1" x14ac:dyDescent="0.25">
      <c r="A9" s="43" t="s">
        <v>45</v>
      </c>
      <c r="B9" s="91" t="s">
        <v>22</v>
      </c>
      <c r="C9" s="103" t="s">
        <v>275</v>
      </c>
      <c r="D9" s="48" t="s">
        <v>9</v>
      </c>
      <c r="E9" s="84">
        <v>85</v>
      </c>
      <c r="F9" s="149">
        <v>5.51</v>
      </c>
      <c r="G9" s="28">
        <f t="shared" si="0"/>
        <v>468.35</v>
      </c>
    </row>
    <row r="10" spans="1:9" s="9" customFormat="1" ht="33" customHeight="1" x14ac:dyDescent="0.25">
      <c r="A10" s="43" t="s">
        <v>45</v>
      </c>
      <c r="B10" s="91" t="s">
        <v>23</v>
      </c>
      <c r="C10" s="103" t="s">
        <v>1374</v>
      </c>
      <c r="D10" s="48" t="s">
        <v>9</v>
      </c>
      <c r="E10" s="84">
        <v>145</v>
      </c>
      <c r="F10" s="149">
        <v>0.94</v>
      </c>
      <c r="G10" s="28">
        <f t="shared" si="0"/>
        <v>136.30000000000001</v>
      </c>
    </row>
    <row r="11" spans="1:9" s="9" customFormat="1" ht="45" x14ac:dyDescent="0.25">
      <c r="A11" s="43" t="s">
        <v>45</v>
      </c>
      <c r="B11" s="91" t="s">
        <v>24</v>
      </c>
      <c r="C11" s="103" t="s">
        <v>276</v>
      </c>
      <c r="D11" s="48" t="s">
        <v>9</v>
      </c>
      <c r="E11" s="84">
        <v>145</v>
      </c>
      <c r="F11" s="149">
        <v>4.4000000000000004</v>
      </c>
      <c r="G11" s="28">
        <f t="shared" si="0"/>
        <v>638</v>
      </c>
    </row>
    <row r="12" spans="1:9" s="9" customFormat="1" ht="45" x14ac:dyDescent="0.25">
      <c r="A12" s="43" t="s">
        <v>45</v>
      </c>
      <c r="B12" s="108" t="s">
        <v>25</v>
      </c>
      <c r="C12" s="103" t="s">
        <v>273</v>
      </c>
      <c r="D12" s="48" t="s">
        <v>9</v>
      </c>
      <c r="E12" s="84">
        <v>138</v>
      </c>
      <c r="F12" s="149">
        <v>15.46</v>
      </c>
      <c r="G12" s="28">
        <f t="shared" si="0"/>
        <v>2133.48</v>
      </c>
    </row>
    <row r="13" spans="1:9" s="9" customFormat="1" ht="32.25" customHeight="1" x14ac:dyDescent="0.25">
      <c r="A13" s="43" t="s">
        <v>45</v>
      </c>
      <c r="B13" s="108" t="s">
        <v>26</v>
      </c>
      <c r="C13" s="103" t="s">
        <v>265</v>
      </c>
      <c r="D13" s="48" t="s">
        <v>8</v>
      </c>
      <c r="E13" s="84">
        <v>1344</v>
      </c>
      <c r="F13" s="149">
        <v>0.1</v>
      </c>
      <c r="G13" s="28">
        <f t="shared" si="0"/>
        <v>134.4</v>
      </c>
    </row>
    <row r="14" spans="1:9" s="9" customFormat="1" ht="32.25" customHeight="1" x14ac:dyDescent="0.25">
      <c r="A14" s="43" t="s">
        <v>45</v>
      </c>
      <c r="B14" s="108" t="s">
        <v>27</v>
      </c>
      <c r="C14" s="103" t="s">
        <v>1486</v>
      </c>
      <c r="D14" s="48" t="s">
        <v>9</v>
      </c>
      <c r="E14" s="84">
        <v>404</v>
      </c>
      <c r="F14" s="149">
        <v>1.28</v>
      </c>
      <c r="G14" s="28">
        <f t="shared" si="0"/>
        <v>517.12</v>
      </c>
    </row>
    <row r="15" spans="1:9" s="9" customFormat="1" ht="32.25" customHeight="1" x14ac:dyDescent="0.25">
      <c r="A15" s="43" t="s">
        <v>45</v>
      </c>
      <c r="B15" s="108" t="s">
        <v>68</v>
      </c>
      <c r="C15" s="103" t="s">
        <v>267</v>
      </c>
      <c r="D15" s="48" t="s">
        <v>8</v>
      </c>
      <c r="E15" s="84">
        <v>534</v>
      </c>
      <c r="F15" s="149">
        <v>0.2</v>
      </c>
      <c r="G15" s="28">
        <f t="shared" si="0"/>
        <v>106.8</v>
      </c>
    </row>
    <row r="16" spans="1:9" s="9" customFormat="1" ht="32.25" customHeight="1" x14ac:dyDescent="0.25">
      <c r="A16" s="43" t="s">
        <v>45</v>
      </c>
      <c r="B16" s="108" t="s">
        <v>69</v>
      </c>
      <c r="C16" s="103" t="s">
        <v>477</v>
      </c>
      <c r="D16" s="48" t="s">
        <v>8</v>
      </c>
      <c r="E16" s="84">
        <v>191</v>
      </c>
      <c r="F16" s="149">
        <v>0.2</v>
      </c>
      <c r="G16" s="28">
        <f t="shared" si="0"/>
        <v>38.200000000000003</v>
      </c>
    </row>
    <row r="17" spans="1:9" s="9" customFormat="1" ht="32.25" customHeight="1" x14ac:dyDescent="0.25">
      <c r="A17" s="43" t="s">
        <v>45</v>
      </c>
      <c r="B17" s="108" t="s">
        <v>70</v>
      </c>
      <c r="C17" s="103" t="s">
        <v>278</v>
      </c>
      <c r="D17" s="48" t="s">
        <v>8</v>
      </c>
      <c r="E17" s="84">
        <v>242</v>
      </c>
      <c r="F17" s="149">
        <v>0.1</v>
      </c>
      <c r="G17" s="28">
        <f t="shared" si="0"/>
        <v>24.2</v>
      </c>
    </row>
    <row r="18" spans="1:9" s="9" customFormat="1" ht="32.25" customHeight="1" x14ac:dyDescent="0.25">
      <c r="A18" s="43" t="s">
        <v>45</v>
      </c>
      <c r="B18" s="108" t="s">
        <v>127</v>
      </c>
      <c r="C18" s="103" t="s">
        <v>268</v>
      </c>
      <c r="D18" s="48" t="s">
        <v>8</v>
      </c>
      <c r="E18" s="84">
        <v>106</v>
      </c>
      <c r="F18" s="149">
        <v>0.21</v>
      </c>
      <c r="G18" s="28">
        <f t="shared" si="0"/>
        <v>22.26</v>
      </c>
    </row>
    <row r="19" spans="1:9" s="9" customFormat="1" ht="32.25" customHeight="1" x14ac:dyDescent="0.25">
      <c r="A19" s="43" t="s">
        <v>45</v>
      </c>
      <c r="B19" s="108" t="s">
        <v>165</v>
      </c>
      <c r="C19" s="103" t="s">
        <v>269</v>
      </c>
      <c r="D19" s="48" t="s">
        <v>8</v>
      </c>
      <c r="E19" s="84">
        <v>107</v>
      </c>
      <c r="F19" s="149">
        <v>0.24</v>
      </c>
      <c r="G19" s="28">
        <f t="shared" si="0"/>
        <v>25.68</v>
      </c>
    </row>
    <row r="20" spans="1:9" s="9" customFormat="1" ht="45" x14ac:dyDescent="0.25">
      <c r="A20" s="43" t="s">
        <v>45</v>
      </c>
      <c r="B20" s="108" t="s">
        <v>166</v>
      </c>
      <c r="C20" s="103" t="s">
        <v>1487</v>
      </c>
      <c r="D20" s="48" t="s">
        <v>9</v>
      </c>
      <c r="E20" s="84">
        <v>118</v>
      </c>
      <c r="F20" s="149">
        <v>4.4000000000000004</v>
      </c>
      <c r="G20" s="28">
        <f t="shared" si="0"/>
        <v>519.20000000000005</v>
      </c>
    </row>
    <row r="21" spans="1:9" s="9" customFormat="1" ht="33" customHeight="1" thickBot="1" x14ac:dyDescent="0.3">
      <c r="A21" s="43" t="s">
        <v>45</v>
      </c>
      <c r="B21" s="108" t="s">
        <v>167</v>
      </c>
      <c r="C21" s="103" t="s">
        <v>340</v>
      </c>
      <c r="D21" s="48" t="s">
        <v>8</v>
      </c>
      <c r="E21" s="84">
        <v>1073</v>
      </c>
      <c r="F21" s="149">
        <v>1.49</v>
      </c>
      <c r="G21" s="28">
        <f t="shared" si="0"/>
        <v>1598.77</v>
      </c>
    </row>
    <row r="22" spans="1:9" s="9" customFormat="1" ht="33" customHeight="1" thickBot="1" x14ac:dyDescent="0.3">
      <c r="A22" s="56" t="s">
        <v>45</v>
      </c>
      <c r="B22" s="74" t="s">
        <v>168</v>
      </c>
      <c r="C22" s="104" t="s">
        <v>709</v>
      </c>
      <c r="D22" s="51" t="s">
        <v>8</v>
      </c>
      <c r="E22" s="85">
        <v>107</v>
      </c>
      <c r="F22" s="150">
        <v>1.44</v>
      </c>
      <c r="G22" s="53">
        <f t="shared" si="0"/>
        <v>154.08000000000001</v>
      </c>
      <c r="H22" s="36" t="s">
        <v>40</v>
      </c>
      <c r="I22" s="70">
        <f>ROUND(SUM(G6:G22),2)</f>
        <v>9048.06</v>
      </c>
    </row>
    <row r="23" spans="1:9" s="9" customFormat="1" ht="30" x14ac:dyDescent="0.25">
      <c r="A23" s="67" t="s">
        <v>1503</v>
      </c>
      <c r="B23" s="226" t="s">
        <v>34</v>
      </c>
      <c r="C23" s="213" t="s">
        <v>387</v>
      </c>
      <c r="D23" s="64" t="s">
        <v>10</v>
      </c>
      <c r="E23" s="65">
        <v>16</v>
      </c>
      <c r="F23" s="58">
        <v>261.45</v>
      </c>
      <c r="G23" s="59">
        <f t="shared" si="0"/>
        <v>4183.2</v>
      </c>
      <c r="H23" s="153"/>
      <c r="I23" s="138"/>
    </row>
    <row r="24" spans="1:9" s="9" customFormat="1" ht="45" x14ac:dyDescent="0.25">
      <c r="A24" s="43" t="s">
        <v>1503</v>
      </c>
      <c r="B24" s="22" t="s">
        <v>35</v>
      </c>
      <c r="C24" s="2" t="s">
        <v>353</v>
      </c>
      <c r="D24" s="22" t="s">
        <v>9</v>
      </c>
      <c r="E24" s="65">
        <v>50.3</v>
      </c>
      <c r="F24" s="76">
        <v>2.35</v>
      </c>
      <c r="G24" s="28">
        <f t="shared" si="0"/>
        <v>118.21</v>
      </c>
      <c r="H24" s="153"/>
      <c r="I24" s="138"/>
    </row>
    <row r="25" spans="1:9" s="9" customFormat="1" ht="33" customHeight="1" x14ac:dyDescent="0.25">
      <c r="A25" s="43" t="s">
        <v>1503</v>
      </c>
      <c r="B25" s="22" t="s">
        <v>36</v>
      </c>
      <c r="C25" s="2" t="s">
        <v>289</v>
      </c>
      <c r="D25" s="22" t="s">
        <v>8</v>
      </c>
      <c r="E25" s="65">
        <v>28.9</v>
      </c>
      <c r="F25" s="76">
        <v>0.54</v>
      </c>
      <c r="G25" s="28">
        <f t="shared" si="0"/>
        <v>15.61</v>
      </c>
      <c r="H25" s="153"/>
      <c r="I25" s="138"/>
    </row>
    <row r="26" spans="1:9" s="9" customFormat="1" ht="33" customHeight="1" x14ac:dyDescent="0.25">
      <c r="A26" s="43" t="s">
        <v>1503</v>
      </c>
      <c r="B26" s="22" t="s">
        <v>37</v>
      </c>
      <c r="C26" s="2" t="s">
        <v>290</v>
      </c>
      <c r="D26" s="22" t="s">
        <v>9</v>
      </c>
      <c r="E26" s="65">
        <v>17.600000000000001</v>
      </c>
      <c r="F26" s="76">
        <v>34.880000000000003</v>
      </c>
      <c r="G26" s="28">
        <f t="shared" si="0"/>
        <v>613.89</v>
      </c>
      <c r="H26" s="153"/>
      <c r="I26" s="138"/>
    </row>
    <row r="27" spans="1:9" s="9" customFormat="1" ht="33" customHeight="1" x14ac:dyDescent="0.25">
      <c r="A27" s="43" t="s">
        <v>1503</v>
      </c>
      <c r="B27" s="22" t="s">
        <v>82</v>
      </c>
      <c r="C27" s="2" t="s">
        <v>291</v>
      </c>
      <c r="D27" s="22" t="s">
        <v>8</v>
      </c>
      <c r="E27" s="65">
        <v>168.8</v>
      </c>
      <c r="F27" s="76">
        <v>1.26</v>
      </c>
      <c r="G27" s="28">
        <f t="shared" si="0"/>
        <v>212.69</v>
      </c>
      <c r="H27" s="153"/>
      <c r="I27" s="138"/>
    </row>
    <row r="28" spans="1:9" s="9" customFormat="1" ht="33" customHeight="1" x14ac:dyDescent="0.25">
      <c r="A28" s="43" t="s">
        <v>1503</v>
      </c>
      <c r="B28" s="22" t="s">
        <v>105</v>
      </c>
      <c r="C28" s="2" t="s">
        <v>277</v>
      </c>
      <c r="D28" s="22" t="s">
        <v>8</v>
      </c>
      <c r="E28" s="65">
        <v>14.8</v>
      </c>
      <c r="F28" s="76">
        <v>8.6199999999999992</v>
      </c>
      <c r="G28" s="28">
        <f t="shared" si="0"/>
        <v>127.58</v>
      </c>
      <c r="H28" s="153"/>
      <c r="I28" s="138"/>
    </row>
    <row r="29" spans="1:9" s="9" customFormat="1" ht="33" customHeight="1" x14ac:dyDescent="0.25">
      <c r="A29" s="43" t="s">
        <v>1503</v>
      </c>
      <c r="B29" s="22" t="s">
        <v>106</v>
      </c>
      <c r="C29" s="2" t="s">
        <v>1701</v>
      </c>
      <c r="D29" s="22" t="s">
        <v>8</v>
      </c>
      <c r="E29" s="65">
        <v>81.900000000000006</v>
      </c>
      <c r="F29" s="76">
        <v>87.46</v>
      </c>
      <c r="G29" s="28">
        <f t="shared" si="0"/>
        <v>7162.97</v>
      </c>
      <c r="H29" s="153"/>
      <c r="I29" s="138"/>
    </row>
    <row r="30" spans="1:9" s="9" customFormat="1" ht="33" customHeight="1" x14ac:dyDescent="0.25">
      <c r="A30" s="43" t="s">
        <v>1503</v>
      </c>
      <c r="B30" s="22" t="s">
        <v>107</v>
      </c>
      <c r="C30" s="2" t="s">
        <v>293</v>
      </c>
      <c r="D30" s="22" t="s">
        <v>9</v>
      </c>
      <c r="E30" s="65">
        <v>1.2</v>
      </c>
      <c r="F30" s="76">
        <v>113.64</v>
      </c>
      <c r="G30" s="28">
        <f t="shared" si="0"/>
        <v>136.37</v>
      </c>
      <c r="H30" s="153"/>
      <c r="I30" s="138"/>
    </row>
    <row r="31" spans="1:9" s="9" customFormat="1" ht="33" customHeight="1" x14ac:dyDescent="0.25">
      <c r="A31" s="43" t="s">
        <v>1503</v>
      </c>
      <c r="B31" s="22" t="s">
        <v>108</v>
      </c>
      <c r="C31" s="2" t="s">
        <v>294</v>
      </c>
      <c r="D31" s="22" t="s">
        <v>18</v>
      </c>
      <c r="E31" s="65">
        <v>2</v>
      </c>
      <c r="F31" s="76">
        <v>448.41</v>
      </c>
      <c r="G31" s="28">
        <f t="shared" si="0"/>
        <v>896.82</v>
      </c>
      <c r="H31" s="153"/>
      <c r="I31" s="138"/>
    </row>
    <row r="32" spans="1:9" s="9" customFormat="1" ht="33" customHeight="1" x14ac:dyDescent="0.25">
      <c r="A32" s="43" t="s">
        <v>1503</v>
      </c>
      <c r="B32" s="22" t="s">
        <v>109</v>
      </c>
      <c r="C32" s="2" t="s">
        <v>295</v>
      </c>
      <c r="D32" s="22" t="s">
        <v>8</v>
      </c>
      <c r="E32" s="65">
        <v>4.3</v>
      </c>
      <c r="F32" s="76">
        <v>1.26</v>
      </c>
      <c r="G32" s="28">
        <f t="shared" si="0"/>
        <v>5.42</v>
      </c>
      <c r="H32" s="153"/>
      <c r="I32" s="138"/>
    </row>
    <row r="33" spans="1:9" s="9" customFormat="1" ht="33" customHeight="1" thickBot="1" x14ac:dyDescent="0.3">
      <c r="A33" s="43" t="s">
        <v>1503</v>
      </c>
      <c r="B33" s="22" t="s">
        <v>110</v>
      </c>
      <c r="C33" s="2" t="s">
        <v>296</v>
      </c>
      <c r="D33" s="22" t="s">
        <v>9</v>
      </c>
      <c r="E33" s="65">
        <v>27.5</v>
      </c>
      <c r="F33" s="76">
        <v>25.42</v>
      </c>
      <c r="G33" s="28">
        <f t="shared" si="0"/>
        <v>699.05</v>
      </c>
      <c r="H33" s="153"/>
      <c r="I33" s="138"/>
    </row>
    <row r="34" spans="1:9" s="9" customFormat="1" ht="45.75" thickBot="1" x14ac:dyDescent="0.3">
      <c r="A34" s="56" t="s">
        <v>1503</v>
      </c>
      <c r="B34" s="51" t="s">
        <v>111</v>
      </c>
      <c r="C34" s="50" t="s">
        <v>352</v>
      </c>
      <c r="D34" s="51" t="s">
        <v>9</v>
      </c>
      <c r="E34" s="52">
        <v>5.2</v>
      </c>
      <c r="F34" s="139">
        <v>16.87</v>
      </c>
      <c r="G34" s="53">
        <f t="shared" si="0"/>
        <v>87.72</v>
      </c>
      <c r="H34" s="36" t="s">
        <v>41</v>
      </c>
      <c r="I34" s="70">
        <f>ROUND(SUM(G23:G34),2)</f>
        <v>14259.53</v>
      </c>
    </row>
    <row r="35" spans="1:9" s="9" customFormat="1" ht="33" customHeight="1" x14ac:dyDescent="0.25">
      <c r="A35" s="101" t="s">
        <v>388</v>
      </c>
      <c r="B35" s="123" t="s">
        <v>71</v>
      </c>
      <c r="C35" s="63" t="s">
        <v>715</v>
      </c>
      <c r="D35" s="64" t="s">
        <v>8</v>
      </c>
      <c r="E35" s="83">
        <v>1344</v>
      </c>
      <c r="F35" s="76">
        <v>0</v>
      </c>
      <c r="G35" s="59">
        <f t="shared" si="0"/>
        <v>0</v>
      </c>
      <c r="H35" s="434" t="s">
        <v>318</v>
      </c>
    </row>
    <row r="36" spans="1:9" s="9" customFormat="1" ht="33" customHeight="1" x14ac:dyDescent="0.25">
      <c r="A36" s="67" t="s">
        <v>388</v>
      </c>
      <c r="B36" s="41" t="s">
        <v>72</v>
      </c>
      <c r="C36" s="2" t="s">
        <v>1569</v>
      </c>
      <c r="D36" s="22" t="s">
        <v>9</v>
      </c>
      <c r="E36" s="84">
        <v>402</v>
      </c>
      <c r="F36" s="77">
        <v>0</v>
      </c>
      <c r="G36" s="28">
        <f t="shared" si="0"/>
        <v>0</v>
      </c>
      <c r="H36" s="435"/>
    </row>
    <row r="37" spans="1:9" s="9" customFormat="1" ht="33" customHeight="1" x14ac:dyDescent="0.25">
      <c r="A37" s="67" t="s">
        <v>388</v>
      </c>
      <c r="B37" s="41" t="s">
        <v>73</v>
      </c>
      <c r="C37" s="2" t="s">
        <v>300</v>
      </c>
      <c r="D37" s="22" t="s">
        <v>8</v>
      </c>
      <c r="E37" s="84">
        <v>803</v>
      </c>
      <c r="F37" s="77">
        <v>0</v>
      </c>
      <c r="G37" s="28">
        <f t="shared" si="0"/>
        <v>0</v>
      </c>
      <c r="H37" s="435"/>
    </row>
    <row r="38" spans="1:9" s="9" customFormat="1" ht="33" customHeight="1" x14ac:dyDescent="0.25">
      <c r="A38" s="67" t="s">
        <v>388</v>
      </c>
      <c r="B38" s="41" t="s">
        <v>74</v>
      </c>
      <c r="C38" s="2" t="s">
        <v>1507</v>
      </c>
      <c r="D38" s="22" t="s">
        <v>8</v>
      </c>
      <c r="E38" s="84">
        <v>660</v>
      </c>
      <c r="F38" s="77">
        <v>0</v>
      </c>
      <c r="G38" s="28">
        <f t="shared" si="0"/>
        <v>0</v>
      </c>
      <c r="H38" s="435"/>
    </row>
    <row r="39" spans="1:9" s="9" customFormat="1" ht="33" customHeight="1" x14ac:dyDescent="0.25">
      <c r="A39" s="67" t="s">
        <v>388</v>
      </c>
      <c r="B39" s="41" t="s">
        <v>75</v>
      </c>
      <c r="C39" s="2" t="s">
        <v>313</v>
      </c>
      <c r="D39" s="22" t="s">
        <v>10</v>
      </c>
      <c r="E39" s="84">
        <v>132</v>
      </c>
      <c r="F39" s="77">
        <v>0</v>
      </c>
      <c r="G39" s="28">
        <f t="shared" si="0"/>
        <v>0</v>
      </c>
      <c r="H39" s="435"/>
    </row>
    <row r="40" spans="1:9" s="9" customFormat="1" ht="33" customHeight="1" x14ac:dyDescent="0.25">
      <c r="A40" s="67" t="s">
        <v>388</v>
      </c>
      <c r="B40" s="41" t="s">
        <v>76</v>
      </c>
      <c r="C40" s="2" t="s">
        <v>302</v>
      </c>
      <c r="D40" s="22" t="s">
        <v>8</v>
      </c>
      <c r="E40" s="84">
        <v>652</v>
      </c>
      <c r="F40" s="77">
        <v>0</v>
      </c>
      <c r="G40" s="28">
        <f t="shared" si="0"/>
        <v>0</v>
      </c>
      <c r="H40" s="435"/>
    </row>
    <row r="41" spans="1:9" s="9" customFormat="1" ht="33" customHeight="1" x14ac:dyDescent="0.25">
      <c r="A41" s="67" t="s">
        <v>388</v>
      </c>
      <c r="B41" s="41" t="s">
        <v>77</v>
      </c>
      <c r="C41" s="2" t="s">
        <v>314</v>
      </c>
      <c r="D41" s="22" t="s">
        <v>8</v>
      </c>
      <c r="E41" s="84">
        <v>649</v>
      </c>
      <c r="F41" s="77">
        <v>0</v>
      </c>
      <c r="G41" s="28">
        <f t="shared" si="0"/>
        <v>0</v>
      </c>
      <c r="H41" s="435"/>
    </row>
    <row r="42" spans="1:9" s="9" customFormat="1" ht="33" customHeight="1" x14ac:dyDescent="0.25">
      <c r="A42" s="67" t="s">
        <v>388</v>
      </c>
      <c r="B42" s="41" t="s">
        <v>122</v>
      </c>
      <c r="C42" s="2" t="s">
        <v>315</v>
      </c>
      <c r="D42" s="22" t="s">
        <v>10</v>
      </c>
      <c r="E42" s="84">
        <v>132</v>
      </c>
      <c r="F42" s="77">
        <v>0</v>
      </c>
      <c r="G42" s="28">
        <f t="shared" si="0"/>
        <v>0</v>
      </c>
      <c r="H42" s="435"/>
    </row>
    <row r="43" spans="1:9" s="9" customFormat="1" ht="33" customHeight="1" x14ac:dyDescent="0.25">
      <c r="A43" s="67" t="s">
        <v>388</v>
      </c>
      <c r="B43" s="41" t="s">
        <v>123</v>
      </c>
      <c r="C43" s="2" t="s">
        <v>1509</v>
      </c>
      <c r="D43" s="22" t="s">
        <v>8</v>
      </c>
      <c r="E43" s="84">
        <v>644</v>
      </c>
      <c r="F43" s="77">
        <v>0</v>
      </c>
      <c r="G43" s="28">
        <f t="shared" si="0"/>
        <v>0</v>
      </c>
      <c r="H43" s="435"/>
    </row>
    <row r="44" spans="1:9" s="9" customFormat="1" ht="33" customHeight="1" x14ac:dyDescent="0.25">
      <c r="A44" s="67" t="s">
        <v>388</v>
      </c>
      <c r="B44" s="41" t="s">
        <v>124</v>
      </c>
      <c r="C44" s="2" t="s">
        <v>1510</v>
      </c>
      <c r="D44" s="22" t="s">
        <v>8</v>
      </c>
      <c r="E44" s="84">
        <v>642</v>
      </c>
      <c r="F44" s="77">
        <v>0</v>
      </c>
      <c r="G44" s="28">
        <f t="shared" si="0"/>
        <v>0</v>
      </c>
      <c r="H44" s="435"/>
    </row>
    <row r="45" spans="1:9" s="9" customFormat="1" ht="33" customHeight="1" x14ac:dyDescent="0.25">
      <c r="A45" s="67" t="s">
        <v>388</v>
      </c>
      <c r="B45" s="41" t="s">
        <v>125</v>
      </c>
      <c r="C45" s="2" t="s">
        <v>1511</v>
      </c>
      <c r="D45" s="22" t="s">
        <v>10</v>
      </c>
      <c r="E45" s="84">
        <v>132</v>
      </c>
      <c r="F45" s="77">
        <v>0</v>
      </c>
      <c r="G45" s="28">
        <f t="shared" si="0"/>
        <v>0</v>
      </c>
      <c r="H45" s="435"/>
    </row>
    <row r="46" spans="1:9" s="9" customFormat="1" ht="33" customHeight="1" x14ac:dyDescent="0.25">
      <c r="A46" s="67" t="s">
        <v>388</v>
      </c>
      <c r="B46" s="41" t="s">
        <v>126</v>
      </c>
      <c r="C46" s="2" t="s">
        <v>304</v>
      </c>
      <c r="D46" s="22" t="s">
        <v>8</v>
      </c>
      <c r="E46" s="84">
        <v>640</v>
      </c>
      <c r="F46" s="77">
        <v>0</v>
      </c>
      <c r="G46" s="28">
        <f t="shared" si="0"/>
        <v>0</v>
      </c>
      <c r="H46" s="435"/>
    </row>
    <row r="47" spans="1:9" s="9" customFormat="1" ht="33" customHeight="1" x14ac:dyDescent="0.25">
      <c r="A47" s="67" t="s">
        <v>388</v>
      </c>
      <c r="B47" s="41" t="s">
        <v>216</v>
      </c>
      <c r="C47" s="2" t="s">
        <v>305</v>
      </c>
      <c r="D47" s="22" t="s">
        <v>10</v>
      </c>
      <c r="E47" s="84">
        <v>121</v>
      </c>
      <c r="F47" s="77">
        <v>0</v>
      </c>
      <c r="G47" s="28">
        <f t="shared" si="0"/>
        <v>0</v>
      </c>
      <c r="H47" s="435"/>
    </row>
    <row r="48" spans="1:9" s="9" customFormat="1" ht="33" customHeight="1" x14ac:dyDescent="0.25">
      <c r="A48" s="67" t="s">
        <v>388</v>
      </c>
      <c r="B48" s="41" t="s">
        <v>217</v>
      </c>
      <c r="C48" s="2" t="s">
        <v>306</v>
      </c>
      <c r="D48" s="22" t="s">
        <v>9</v>
      </c>
      <c r="E48" s="84">
        <v>154</v>
      </c>
      <c r="F48" s="77">
        <v>0</v>
      </c>
      <c r="G48" s="28">
        <f t="shared" si="0"/>
        <v>0</v>
      </c>
      <c r="H48" s="435"/>
    </row>
    <row r="49" spans="1:9" s="9" customFormat="1" ht="33" customHeight="1" thickBot="1" x14ac:dyDescent="0.3">
      <c r="A49" s="56" t="s">
        <v>388</v>
      </c>
      <c r="B49" s="74" t="s">
        <v>218</v>
      </c>
      <c r="C49" s="50" t="s">
        <v>307</v>
      </c>
      <c r="D49" s="51" t="s">
        <v>8</v>
      </c>
      <c r="E49" s="85">
        <v>299</v>
      </c>
      <c r="F49" s="139">
        <v>0</v>
      </c>
      <c r="G49" s="53">
        <f t="shared" si="0"/>
        <v>0</v>
      </c>
      <c r="H49" s="435"/>
    </row>
    <row r="50" spans="1:9" s="9" customFormat="1" ht="33" customHeight="1" x14ac:dyDescent="0.25">
      <c r="A50" s="101" t="s">
        <v>1504</v>
      </c>
      <c r="B50" s="123" t="s">
        <v>71</v>
      </c>
      <c r="C50" s="63" t="s">
        <v>715</v>
      </c>
      <c r="D50" s="64" t="s">
        <v>8</v>
      </c>
      <c r="E50" s="83">
        <v>1344</v>
      </c>
      <c r="F50" s="135">
        <v>4.07</v>
      </c>
      <c r="G50" s="59">
        <f t="shared" si="0"/>
        <v>5470.08</v>
      </c>
      <c r="H50" s="435"/>
    </row>
    <row r="51" spans="1:9" s="9" customFormat="1" ht="33" customHeight="1" x14ac:dyDescent="0.25">
      <c r="A51" s="67" t="s">
        <v>1504</v>
      </c>
      <c r="B51" s="41" t="s">
        <v>72</v>
      </c>
      <c r="C51" s="2" t="s">
        <v>1803</v>
      </c>
      <c r="D51" s="22" t="s">
        <v>9</v>
      </c>
      <c r="E51" s="84">
        <v>485</v>
      </c>
      <c r="F51" s="133">
        <v>25.11</v>
      </c>
      <c r="G51" s="28">
        <f t="shared" si="0"/>
        <v>12178.35</v>
      </c>
      <c r="H51" s="435"/>
    </row>
    <row r="52" spans="1:9" s="9" customFormat="1" ht="33" customHeight="1" x14ac:dyDescent="0.25">
      <c r="A52" s="67" t="s">
        <v>1504</v>
      </c>
      <c r="B52" s="41" t="s">
        <v>73</v>
      </c>
      <c r="C52" s="2" t="s">
        <v>312</v>
      </c>
      <c r="D52" s="22" t="s">
        <v>8</v>
      </c>
      <c r="E52" s="84">
        <v>785</v>
      </c>
      <c r="F52" s="133">
        <v>15.26</v>
      </c>
      <c r="G52" s="28">
        <f t="shared" si="0"/>
        <v>11979.1</v>
      </c>
      <c r="H52" s="435"/>
    </row>
    <row r="53" spans="1:9" s="9" customFormat="1" ht="33" customHeight="1" x14ac:dyDescent="0.25">
      <c r="A53" s="67" t="s">
        <v>1504</v>
      </c>
      <c r="B53" s="41" t="s">
        <v>74</v>
      </c>
      <c r="C53" s="2" t="s">
        <v>1507</v>
      </c>
      <c r="D53" s="22" t="s">
        <v>8</v>
      </c>
      <c r="E53" s="84">
        <v>660</v>
      </c>
      <c r="F53" s="133">
        <v>17.760000000000002</v>
      </c>
      <c r="G53" s="28">
        <f t="shared" si="0"/>
        <v>11721.6</v>
      </c>
      <c r="H53" s="435"/>
    </row>
    <row r="54" spans="1:9" s="9" customFormat="1" ht="33" customHeight="1" x14ac:dyDescent="0.25">
      <c r="A54" s="67" t="s">
        <v>1504</v>
      </c>
      <c r="B54" s="41" t="s">
        <v>75</v>
      </c>
      <c r="C54" s="2" t="s">
        <v>313</v>
      </c>
      <c r="D54" s="22" t="s">
        <v>10</v>
      </c>
      <c r="E54" s="84">
        <v>132</v>
      </c>
      <c r="F54" s="133">
        <v>0.95</v>
      </c>
      <c r="G54" s="28">
        <f t="shared" si="0"/>
        <v>125.4</v>
      </c>
      <c r="H54" s="435"/>
    </row>
    <row r="55" spans="1:9" s="9" customFormat="1" ht="33" customHeight="1" x14ac:dyDescent="0.25">
      <c r="A55" s="67" t="s">
        <v>1504</v>
      </c>
      <c r="B55" s="41" t="s">
        <v>76</v>
      </c>
      <c r="C55" s="2" t="s">
        <v>302</v>
      </c>
      <c r="D55" s="22" t="s">
        <v>8</v>
      </c>
      <c r="E55" s="84">
        <v>652</v>
      </c>
      <c r="F55" s="133">
        <v>0.38</v>
      </c>
      <c r="G55" s="28">
        <f t="shared" si="0"/>
        <v>247.76</v>
      </c>
      <c r="H55" s="435"/>
    </row>
    <row r="56" spans="1:9" s="9" customFormat="1" ht="33" customHeight="1" x14ac:dyDescent="0.25">
      <c r="A56" s="67" t="s">
        <v>1504</v>
      </c>
      <c r="B56" s="41" t="s">
        <v>77</v>
      </c>
      <c r="C56" s="2" t="s">
        <v>314</v>
      </c>
      <c r="D56" s="22" t="s">
        <v>8</v>
      </c>
      <c r="E56" s="84">
        <v>649</v>
      </c>
      <c r="F56" s="133">
        <v>20.3</v>
      </c>
      <c r="G56" s="28">
        <f t="shared" si="0"/>
        <v>13174.7</v>
      </c>
      <c r="H56" s="435"/>
    </row>
    <row r="57" spans="1:9" s="9" customFormat="1" ht="33" customHeight="1" x14ac:dyDescent="0.25">
      <c r="A57" s="67" t="s">
        <v>1504</v>
      </c>
      <c r="B57" s="41" t="s">
        <v>122</v>
      </c>
      <c r="C57" s="2" t="s">
        <v>315</v>
      </c>
      <c r="D57" s="22" t="s">
        <v>10</v>
      </c>
      <c r="E57" s="84">
        <v>132</v>
      </c>
      <c r="F57" s="133">
        <v>0.86</v>
      </c>
      <c r="G57" s="28">
        <f t="shared" si="0"/>
        <v>113.52</v>
      </c>
      <c r="H57" s="435"/>
    </row>
    <row r="58" spans="1:9" s="9" customFormat="1" ht="33" customHeight="1" x14ac:dyDescent="0.25">
      <c r="A58" s="67" t="s">
        <v>1504</v>
      </c>
      <c r="B58" s="41" t="s">
        <v>123</v>
      </c>
      <c r="C58" s="2" t="s">
        <v>1509</v>
      </c>
      <c r="D58" s="22" t="s">
        <v>8</v>
      </c>
      <c r="E58" s="84">
        <v>644</v>
      </c>
      <c r="F58" s="133">
        <v>0.38</v>
      </c>
      <c r="G58" s="28">
        <f t="shared" si="0"/>
        <v>244.72</v>
      </c>
      <c r="H58" s="435"/>
    </row>
    <row r="59" spans="1:9" s="9" customFormat="1" ht="33" customHeight="1" x14ac:dyDescent="0.25">
      <c r="A59" s="67" t="s">
        <v>1504</v>
      </c>
      <c r="B59" s="41" t="s">
        <v>124</v>
      </c>
      <c r="C59" s="2" t="s">
        <v>1510</v>
      </c>
      <c r="D59" s="22" t="s">
        <v>8</v>
      </c>
      <c r="E59" s="84">
        <v>642</v>
      </c>
      <c r="F59" s="133">
        <v>11.92</v>
      </c>
      <c r="G59" s="28">
        <f t="shared" si="0"/>
        <v>7652.64</v>
      </c>
      <c r="H59" s="435"/>
    </row>
    <row r="60" spans="1:9" s="9" customFormat="1" ht="33" customHeight="1" x14ac:dyDescent="0.25">
      <c r="A60" s="67" t="s">
        <v>1504</v>
      </c>
      <c r="B60" s="41" t="s">
        <v>125</v>
      </c>
      <c r="C60" s="2" t="s">
        <v>1511</v>
      </c>
      <c r="D60" s="22" t="s">
        <v>10</v>
      </c>
      <c r="E60" s="84">
        <v>132</v>
      </c>
      <c r="F60" s="133">
        <v>0.42</v>
      </c>
      <c r="G60" s="28">
        <f t="shared" si="0"/>
        <v>55.44</v>
      </c>
      <c r="H60" s="435"/>
    </row>
    <row r="61" spans="1:9" s="9" customFormat="1" ht="33" customHeight="1" x14ac:dyDescent="0.25">
      <c r="A61" s="67" t="s">
        <v>1504</v>
      </c>
      <c r="B61" s="41" t="s">
        <v>126</v>
      </c>
      <c r="C61" s="2" t="s">
        <v>304</v>
      </c>
      <c r="D61" s="22" t="s">
        <v>8</v>
      </c>
      <c r="E61" s="84">
        <v>640</v>
      </c>
      <c r="F61" s="133">
        <v>0.22</v>
      </c>
      <c r="G61" s="28">
        <f t="shared" si="0"/>
        <v>140.80000000000001</v>
      </c>
      <c r="H61" s="435"/>
    </row>
    <row r="62" spans="1:9" s="9" customFormat="1" ht="33" customHeight="1" x14ac:dyDescent="0.25">
      <c r="A62" s="67" t="s">
        <v>1504</v>
      </c>
      <c r="B62" s="41" t="s">
        <v>216</v>
      </c>
      <c r="C62" s="2" t="s">
        <v>305</v>
      </c>
      <c r="D62" s="22" t="s">
        <v>10</v>
      </c>
      <c r="E62" s="84">
        <v>121</v>
      </c>
      <c r="F62" s="133">
        <v>1.25</v>
      </c>
      <c r="G62" s="28">
        <f t="shared" si="0"/>
        <v>151.25</v>
      </c>
      <c r="H62" s="435"/>
    </row>
    <row r="63" spans="1:9" s="9" customFormat="1" ht="33" customHeight="1" thickBot="1" x14ac:dyDescent="0.3">
      <c r="A63" s="67" t="s">
        <v>1504</v>
      </c>
      <c r="B63" s="41" t="s">
        <v>217</v>
      </c>
      <c r="C63" s="2" t="s">
        <v>306</v>
      </c>
      <c r="D63" s="22" t="s">
        <v>9</v>
      </c>
      <c r="E63" s="84">
        <v>154</v>
      </c>
      <c r="F63" s="133">
        <v>15.46</v>
      </c>
      <c r="G63" s="28">
        <f t="shared" si="0"/>
        <v>2380.84</v>
      </c>
      <c r="H63" s="435"/>
    </row>
    <row r="64" spans="1:9" s="9" customFormat="1" ht="30.75" thickBot="1" x14ac:dyDescent="0.3">
      <c r="A64" s="56" t="s">
        <v>1504</v>
      </c>
      <c r="B64" s="74" t="s">
        <v>218</v>
      </c>
      <c r="C64" s="50" t="s">
        <v>307</v>
      </c>
      <c r="D64" s="51" t="s">
        <v>8</v>
      </c>
      <c r="E64" s="85">
        <v>299</v>
      </c>
      <c r="F64" s="87">
        <v>6.49</v>
      </c>
      <c r="G64" s="99">
        <f>ROUND((E64*F64),2)</f>
        <v>1940.51</v>
      </c>
      <c r="H64" s="36" t="s">
        <v>78</v>
      </c>
      <c r="I64" s="72">
        <f>ROUND(SUM(G35:G64),2)</f>
        <v>67576.710000000006</v>
      </c>
    </row>
    <row r="65" spans="1:9" ht="45" x14ac:dyDescent="0.25">
      <c r="A65" s="42" t="s">
        <v>1557</v>
      </c>
      <c r="B65" s="202" t="s">
        <v>28</v>
      </c>
      <c r="C65" s="24" t="s">
        <v>1516</v>
      </c>
      <c r="D65" s="25" t="s">
        <v>9</v>
      </c>
      <c r="E65" s="182">
        <v>36</v>
      </c>
      <c r="F65" s="136">
        <v>5.51</v>
      </c>
      <c r="G65" s="27">
        <f t="shared" si="0"/>
        <v>198.36</v>
      </c>
      <c r="H65" s="9"/>
      <c r="I65" s="9"/>
    </row>
    <row r="66" spans="1:9" x14ac:dyDescent="0.25">
      <c r="A66" s="67" t="s">
        <v>1557</v>
      </c>
      <c r="B66" s="22" t="s">
        <v>29</v>
      </c>
      <c r="C66" s="2" t="s">
        <v>346</v>
      </c>
      <c r="D66" s="64" t="s">
        <v>8</v>
      </c>
      <c r="E66" s="84">
        <v>262</v>
      </c>
      <c r="F66" s="77">
        <v>0.2</v>
      </c>
      <c r="G66" s="28">
        <f t="shared" si="0"/>
        <v>52.4</v>
      </c>
      <c r="H66" s="9"/>
      <c r="I66" s="9"/>
    </row>
    <row r="67" spans="1:9" ht="90" x14ac:dyDescent="0.25">
      <c r="A67" s="67" t="s">
        <v>1557</v>
      </c>
      <c r="B67" s="22" t="s">
        <v>30</v>
      </c>
      <c r="C67" s="2" t="s">
        <v>1804</v>
      </c>
      <c r="D67" s="64" t="s">
        <v>7</v>
      </c>
      <c r="E67" s="84">
        <v>1</v>
      </c>
      <c r="F67" s="77">
        <v>7622.75</v>
      </c>
      <c r="G67" s="28">
        <f t="shared" ref="G67:G76" si="1">ROUND((E67*F67),2)</f>
        <v>7622.75</v>
      </c>
      <c r="H67" s="9"/>
      <c r="I67" s="9"/>
    </row>
    <row r="68" spans="1:9" x14ac:dyDescent="0.25">
      <c r="A68" s="67" t="s">
        <v>1557</v>
      </c>
      <c r="B68" s="22" t="s">
        <v>31</v>
      </c>
      <c r="C68" s="2" t="s">
        <v>1523</v>
      </c>
      <c r="D68" s="64" t="s">
        <v>18</v>
      </c>
      <c r="E68" s="83">
        <v>4</v>
      </c>
      <c r="F68" s="77">
        <v>76.33</v>
      </c>
      <c r="G68" s="28">
        <f t="shared" si="1"/>
        <v>305.32</v>
      </c>
      <c r="H68" s="9"/>
      <c r="I68" s="9"/>
    </row>
    <row r="69" spans="1:9" x14ac:dyDescent="0.25">
      <c r="A69" s="67" t="s">
        <v>1557</v>
      </c>
      <c r="B69" s="22" t="s">
        <v>32</v>
      </c>
      <c r="C69" s="2" t="s">
        <v>1344</v>
      </c>
      <c r="D69" s="64" t="s">
        <v>10</v>
      </c>
      <c r="E69" s="83">
        <v>31</v>
      </c>
      <c r="F69" s="77">
        <v>0.42</v>
      </c>
      <c r="G69" s="28">
        <f t="shared" si="1"/>
        <v>13.02</v>
      </c>
      <c r="H69" s="9"/>
      <c r="I69" s="9"/>
    </row>
    <row r="70" spans="1:9" ht="30" x14ac:dyDescent="0.25">
      <c r="A70" s="67" t="s">
        <v>1557</v>
      </c>
      <c r="B70" s="22" t="s">
        <v>33</v>
      </c>
      <c r="C70" s="2" t="s">
        <v>1805</v>
      </c>
      <c r="D70" s="64" t="s">
        <v>8</v>
      </c>
      <c r="E70" s="83">
        <v>13</v>
      </c>
      <c r="F70" s="77">
        <v>21.86</v>
      </c>
      <c r="G70" s="28">
        <f t="shared" si="1"/>
        <v>284.18</v>
      </c>
      <c r="H70" s="9"/>
      <c r="I70" s="9"/>
    </row>
    <row r="71" spans="1:9" ht="30" x14ac:dyDescent="0.25">
      <c r="A71" s="67" t="s">
        <v>1557</v>
      </c>
      <c r="B71" s="22" t="s">
        <v>47</v>
      </c>
      <c r="C71" s="2" t="s">
        <v>1806</v>
      </c>
      <c r="D71" s="64" t="s">
        <v>8</v>
      </c>
      <c r="E71" s="83">
        <v>13</v>
      </c>
      <c r="F71" s="77">
        <v>0.38</v>
      </c>
      <c r="G71" s="28">
        <f t="shared" si="1"/>
        <v>4.9400000000000004</v>
      </c>
      <c r="H71" s="9"/>
      <c r="I71" s="9"/>
    </row>
    <row r="72" spans="1:9" ht="30" x14ac:dyDescent="0.25">
      <c r="A72" s="67" t="s">
        <v>1557</v>
      </c>
      <c r="B72" s="22" t="s">
        <v>48</v>
      </c>
      <c r="C72" s="2" t="s">
        <v>1807</v>
      </c>
      <c r="D72" s="64" t="s">
        <v>8</v>
      </c>
      <c r="E72" s="83">
        <v>13</v>
      </c>
      <c r="F72" s="77">
        <v>24.36</v>
      </c>
      <c r="G72" s="28">
        <f t="shared" si="1"/>
        <v>316.68</v>
      </c>
      <c r="H72" s="9"/>
      <c r="I72" s="9"/>
    </row>
    <row r="73" spans="1:9" ht="30" x14ac:dyDescent="0.25">
      <c r="A73" s="67" t="s">
        <v>1557</v>
      </c>
      <c r="B73" s="22" t="s">
        <v>58</v>
      </c>
      <c r="C73" s="2" t="s">
        <v>1808</v>
      </c>
      <c r="D73" s="64" t="s">
        <v>8</v>
      </c>
      <c r="E73" s="83">
        <v>13</v>
      </c>
      <c r="F73" s="77">
        <v>0.38</v>
      </c>
      <c r="G73" s="28">
        <f t="shared" si="1"/>
        <v>4.9400000000000004</v>
      </c>
      <c r="H73" s="9"/>
      <c r="I73" s="9"/>
    </row>
    <row r="74" spans="1:9" ht="30" x14ac:dyDescent="0.25">
      <c r="A74" s="67" t="s">
        <v>1557</v>
      </c>
      <c r="B74" s="22" t="s">
        <v>64</v>
      </c>
      <c r="C74" s="2" t="s">
        <v>1809</v>
      </c>
      <c r="D74" s="64" t="s">
        <v>8</v>
      </c>
      <c r="E74" s="83">
        <v>13</v>
      </c>
      <c r="F74" s="77">
        <v>16.39</v>
      </c>
      <c r="G74" s="28">
        <f t="shared" si="1"/>
        <v>213.07</v>
      </c>
      <c r="H74" s="9"/>
      <c r="I74" s="9"/>
    </row>
    <row r="75" spans="1:9" ht="30" x14ac:dyDescent="0.25">
      <c r="A75" s="67" t="s">
        <v>1557</v>
      </c>
      <c r="B75" s="22" t="s">
        <v>65</v>
      </c>
      <c r="C75" s="2" t="s">
        <v>344</v>
      </c>
      <c r="D75" s="64" t="s">
        <v>8</v>
      </c>
      <c r="E75" s="83">
        <v>60</v>
      </c>
      <c r="F75" s="77">
        <v>0.87</v>
      </c>
      <c r="G75" s="28">
        <f t="shared" si="1"/>
        <v>52.2</v>
      </c>
      <c r="H75" s="9"/>
      <c r="I75" s="9"/>
    </row>
    <row r="76" spans="1:9" ht="15.75" thickBot="1" x14ac:dyDescent="0.3">
      <c r="A76" s="67" t="s">
        <v>1557</v>
      </c>
      <c r="B76" s="22" t="s">
        <v>66</v>
      </c>
      <c r="C76" s="2" t="s">
        <v>385</v>
      </c>
      <c r="D76" s="64" t="s">
        <v>8</v>
      </c>
      <c r="E76" s="83">
        <v>133</v>
      </c>
      <c r="F76" s="77">
        <v>5.0999999999999996</v>
      </c>
      <c r="G76" s="28">
        <f t="shared" si="1"/>
        <v>678.3</v>
      </c>
      <c r="H76" s="9"/>
      <c r="I76" s="9"/>
    </row>
    <row r="77" spans="1:9" ht="30.75" thickBot="1" x14ac:dyDescent="0.3">
      <c r="A77" s="56" t="s">
        <v>1557</v>
      </c>
      <c r="B77" s="51" t="s">
        <v>79</v>
      </c>
      <c r="C77" s="50" t="s">
        <v>1527</v>
      </c>
      <c r="D77" s="51" t="s">
        <v>8</v>
      </c>
      <c r="E77" s="85">
        <v>7.2</v>
      </c>
      <c r="F77" s="139">
        <v>7.22</v>
      </c>
      <c r="G77" s="53">
        <f>ROUND((E77*F77),2)</f>
        <v>51.98</v>
      </c>
      <c r="H77" s="169" t="s">
        <v>42</v>
      </c>
      <c r="I77" s="72">
        <f>ROUND(SUM(G65:G77),2)</f>
        <v>9798.14</v>
      </c>
    </row>
    <row r="78" spans="1:9" ht="30" x14ac:dyDescent="0.25">
      <c r="A78" s="42" t="s">
        <v>1561</v>
      </c>
      <c r="B78" s="25" t="s">
        <v>11</v>
      </c>
      <c r="C78" s="24" t="s">
        <v>321</v>
      </c>
      <c r="D78" s="25" t="s">
        <v>18</v>
      </c>
      <c r="E78" s="46">
        <v>1</v>
      </c>
      <c r="F78" s="136">
        <v>112.37</v>
      </c>
      <c r="G78" s="27">
        <f t="shared" ref="G78:G82" si="2">ROUND((E78*F78),2)</f>
        <v>112.37</v>
      </c>
      <c r="H78" s="9"/>
      <c r="I78" s="9"/>
    </row>
    <row r="79" spans="1:9" ht="30" x14ac:dyDescent="0.25">
      <c r="A79" s="43" t="s">
        <v>1561</v>
      </c>
      <c r="B79" s="22" t="s">
        <v>83</v>
      </c>
      <c r="C79" s="2" t="s">
        <v>322</v>
      </c>
      <c r="D79" s="22" t="s">
        <v>18</v>
      </c>
      <c r="E79" s="19">
        <v>1</v>
      </c>
      <c r="F79" s="77">
        <v>71.28</v>
      </c>
      <c r="G79" s="28">
        <f t="shared" si="2"/>
        <v>71.28</v>
      </c>
      <c r="H79" s="9"/>
      <c r="I79" s="9"/>
    </row>
    <row r="80" spans="1:9" ht="30.75" thickBot="1" x14ac:dyDescent="0.3">
      <c r="A80" s="56" t="s">
        <v>1561</v>
      </c>
      <c r="B80" s="51" t="s">
        <v>84</v>
      </c>
      <c r="C80" s="50" t="s">
        <v>347</v>
      </c>
      <c r="D80" s="51" t="s">
        <v>18</v>
      </c>
      <c r="E80" s="52">
        <v>1</v>
      </c>
      <c r="F80" s="139">
        <v>82.09</v>
      </c>
      <c r="G80" s="53">
        <f t="shared" si="2"/>
        <v>82.09</v>
      </c>
      <c r="H80" s="9"/>
      <c r="I80" s="9"/>
    </row>
    <row r="81" spans="1:9" ht="30.75" thickBot="1" x14ac:dyDescent="0.3">
      <c r="A81" s="125" t="s">
        <v>1563</v>
      </c>
      <c r="B81" s="61" t="s">
        <v>85</v>
      </c>
      <c r="C81" s="173" t="s">
        <v>331</v>
      </c>
      <c r="D81" s="61" t="s">
        <v>18</v>
      </c>
      <c r="E81" s="174">
        <v>32</v>
      </c>
      <c r="F81" s="145">
        <v>24.21</v>
      </c>
      <c r="G81" s="35">
        <f t="shared" si="2"/>
        <v>774.72</v>
      </c>
      <c r="H81" s="9"/>
      <c r="I81" s="9"/>
    </row>
    <row r="82" spans="1:9" ht="30.75" thickBot="1" x14ac:dyDescent="0.3">
      <c r="A82" s="98" t="s">
        <v>1564</v>
      </c>
      <c r="B82" s="51" t="s">
        <v>86</v>
      </c>
      <c r="C82" s="86" t="s">
        <v>333</v>
      </c>
      <c r="D82" s="51" t="s">
        <v>8</v>
      </c>
      <c r="E82" s="92">
        <v>28</v>
      </c>
      <c r="F82" s="151">
        <v>17</v>
      </c>
      <c r="G82" s="90">
        <f t="shared" si="2"/>
        <v>476</v>
      </c>
      <c r="H82" s="36" t="s">
        <v>59</v>
      </c>
      <c r="I82" s="70">
        <f>ROUND(SUM(G78:G82),2)</f>
        <v>1516.46</v>
      </c>
    </row>
    <row r="83" spans="1:9" ht="43.5" thickBot="1" x14ac:dyDescent="0.3">
      <c r="A83" s="146"/>
      <c r="B83" s="147"/>
      <c r="C83" s="146"/>
      <c r="D83" s="4"/>
      <c r="E83" s="4"/>
      <c r="F83" s="54" t="s">
        <v>969</v>
      </c>
      <c r="G83" s="55">
        <f>SUM(G5:G82)</f>
        <v>102294.51999999999</v>
      </c>
      <c r="H83" s="143"/>
      <c r="I83" s="138"/>
    </row>
  </sheetData>
  <sheetProtection algorithmName="SHA-512" hashValue="MiKbfunwZImYMF3UHa87ZWgoFkcaduQt7HCqdp4CCe447WzQEQM+YTKa/r0pr5D7gWUvK60eKCwjIWqFC7eYzQ==" saltValue="sRu64bb2ESLyppgdBoDJ5g==" spinCount="100000" sheet="1" objects="1" scenarios="1"/>
  <mergeCells count="3">
    <mergeCell ref="A1:G1"/>
    <mergeCell ref="A3:G3"/>
    <mergeCell ref="H35:H63"/>
  </mergeCells>
  <phoneticPr fontId="10"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CE9D7-17E8-46BC-9B18-3383F6421D75}">
  <dimension ref="A1:I74"/>
  <sheetViews>
    <sheetView topLeftCell="A61" zoomScale="80" zoomScaleNormal="80" workbookViewId="0">
      <selection activeCell="I78" sqref="I78"/>
    </sheetView>
  </sheetViews>
  <sheetFormatPr defaultColWidth="9.140625" defaultRowHeight="15" x14ac:dyDescent="0.25"/>
  <cols>
    <col min="1" max="1" width="39.7109375" style="23" customWidth="1"/>
    <col min="2" max="2" width="10.5703125" style="10" customWidth="1"/>
    <col min="3" max="3" width="71.7109375" style="11" customWidth="1"/>
    <col min="4" max="4" width="9.140625" style="129"/>
    <col min="5" max="5" width="16.28515625" style="129" customWidth="1"/>
    <col min="6" max="6" width="20.7109375" style="17" customWidth="1"/>
    <col min="7" max="7" width="14.7109375" style="129" customWidth="1"/>
    <col min="8" max="8" width="21.5703125" style="68" customWidth="1"/>
    <col min="9" max="9" width="20.7109375" style="68" customWidth="1"/>
    <col min="10" max="16384" width="9.140625" style="8"/>
  </cols>
  <sheetData>
    <row r="1" spans="1:9" ht="39.950000000000003" customHeight="1" x14ac:dyDescent="0.25">
      <c r="A1" s="427" t="s">
        <v>3728</v>
      </c>
      <c r="B1" s="427"/>
      <c r="C1" s="427"/>
      <c r="D1" s="427"/>
      <c r="E1" s="427"/>
      <c r="F1" s="427"/>
      <c r="G1" s="427"/>
    </row>
    <row r="2" spans="1:9" ht="21.75" customHeight="1" thickBot="1" x14ac:dyDescent="0.3">
      <c r="A2" s="1"/>
      <c r="B2" s="1"/>
      <c r="C2" s="1"/>
      <c r="D2" s="127"/>
      <c r="E2" s="233"/>
      <c r="F2" s="1"/>
      <c r="G2" s="127"/>
    </row>
    <row r="3" spans="1:9" x14ac:dyDescent="0.25">
      <c r="A3" s="428" t="s">
        <v>1095</v>
      </c>
      <c r="B3" s="429"/>
      <c r="C3" s="429"/>
      <c r="D3" s="429"/>
      <c r="E3" s="429"/>
      <c r="F3" s="429"/>
      <c r="G3" s="430"/>
    </row>
    <row r="4" spans="1:9" ht="46.9" customHeight="1" thickBot="1" x14ac:dyDescent="0.3">
      <c r="A4" s="29" t="s">
        <v>38</v>
      </c>
      <c r="B4" s="44" t="s">
        <v>0</v>
      </c>
      <c r="C4" s="30" t="s">
        <v>1</v>
      </c>
      <c r="D4" s="248" t="s">
        <v>2</v>
      </c>
      <c r="E4" s="234" t="s">
        <v>3</v>
      </c>
      <c r="F4" s="32" t="s">
        <v>4</v>
      </c>
      <c r="G4" s="69" t="s">
        <v>5</v>
      </c>
      <c r="H4" s="142"/>
      <c r="I4" s="142"/>
    </row>
    <row r="5" spans="1:9" s="68" customFormat="1" ht="33" customHeight="1" thickBot="1" x14ac:dyDescent="0.3">
      <c r="A5" s="56" t="s">
        <v>6</v>
      </c>
      <c r="B5" s="57" t="s">
        <v>12</v>
      </c>
      <c r="C5" s="50" t="s">
        <v>756</v>
      </c>
      <c r="D5" s="51" t="s">
        <v>128</v>
      </c>
      <c r="E5" s="52">
        <v>7.6999999999999999E-2</v>
      </c>
      <c r="F5" s="66">
        <v>790.22</v>
      </c>
      <c r="G5" s="53">
        <f t="shared" ref="G5:G65" si="0">ROUND((E5*F5),2)</f>
        <v>60.85</v>
      </c>
      <c r="H5" s="36" t="s">
        <v>39</v>
      </c>
      <c r="I5" s="70">
        <f>ROUND(SUM(G5:G5),2)</f>
        <v>60.85</v>
      </c>
    </row>
    <row r="6" spans="1:9" s="9" customFormat="1" ht="32.25" customHeight="1" x14ac:dyDescent="0.25">
      <c r="A6" s="42" t="s">
        <v>45</v>
      </c>
      <c r="B6" s="179" t="s">
        <v>19</v>
      </c>
      <c r="C6" s="180" t="s">
        <v>359</v>
      </c>
      <c r="D6" s="181" t="s">
        <v>9</v>
      </c>
      <c r="E6" s="182">
        <v>174</v>
      </c>
      <c r="F6" s="218">
        <v>0.7</v>
      </c>
      <c r="G6" s="27">
        <f t="shared" si="0"/>
        <v>121.8</v>
      </c>
    </row>
    <row r="7" spans="1:9" s="9" customFormat="1" ht="30" x14ac:dyDescent="0.25">
      <c r="A7" s="43" t="s">
        <v>45</v>
      </c>
      <c r="B7" s="91" t="s">
        <v>20</v>
      </c>
      <c r="C7" s="103" t="s">
        <v>358</v>
      </c>
      <c r="D7" s="48" t="s">
        <v>9</v>
      </c>
      <c r="E7" s="84">
        <v>116</v>
      </c>
      <c r="F7" s="149">
        <v>0.94</v>
      </c>
      <c r="G7" s="28">
        <f t="shared" si="0"/>
        <v>109.04</v>
      </c>
    </row>
    <row r="8" spans="1:9" s="9" customFormat="1" ht="33" customHeight="1" x14ac:dyDescent="0.25">
      <c r="A8" s="43" t="s">
        <v>45</v>
      </c>
      <c r="B8" s="91" t="s">
        <v>21</v>
      </c>
      <c r="C8" s="103" t="s">
        <v>356</v>
      </c>
      <c r="D8" s="48" t="s">
        <v>9</v>
      </c>
      <c r="E8" s="84">
        <v>54</v>
      </c>
      <c r="F8" s="149">
        <v>2.5</v>
      </c>
      <c r="G8" s="28">
        <f t="shared" si="0"/>
        <v>135</v>
      </c>
    </row>
    <row r="9" spans="1:9" s="9" customFormat="1" ht="33" customHeight="1" x14ac:dyDescent="0.25">
      <c r="A9" s="43" t="s">
        <v>45</v>
      </c>
      <c r="B9" s="91" t="s">
        <v>22</v>
      </c>
      <c r="C9" s="103" t="s">
        <v>275</v>
      </c>
      <c r="D9" s="48" t="s">
        <v>9</v>
      </c>
      <c r="E9" s="84">
        <v>48</v>
      </c>
      <c r="F9" s="149">
        <v>5.51</v>
      </c>
      <c r="G9" s="28">
        <f t="shared" si="0"/>
        <v>264.48</v>
      </c>
    </row>
    <row r="10" spans="1:9" s="9" customFormat="1" ht="33" customHeight="1" x14ac:dyDescent="0.25">
      <c r="A10" s="43" t="s">
        <v>45</v>
      </c>
      <c r="B10" s="91" t="s">
        <v>23</v>
      </c>
      <c r="C10" s="103" t="s">
        <v>1374</v>
      </c>
      <c r="D10" s="48" t="s">
        <v>9</v>
      </c>
      <c r="E10" s="84">
        <v>45</v>
      </c>
      <c r="F10" s="149">
        <v>0.94</v>
      </c>
      <c r="G10" s="28">
        <f t="shared" si="0"/>
        <v>42.3</v>
      </c>
    </row>
    <row r="11" spans="1:9" s="9" customFormat="1" ht="45" x14ac:dyDescent="0.25">
      <c r="A11" s="43" t="s">
        <v>45</v>
      </c>
      <c r="B11" s="91" t="s">
        <v>24</v>
      </c>
      <c r="C11" s="103" t="s">
        <v>276</v>
      </c>
      <c r="D11" s="48" t="s">
        <v>9</v>
      </c>
      <c r="E11" s="84">
        <v>45</v>
      </c>
      <c r="F11" s="149">
        <v>4.4000000000000004</v>
      </c>
      <c r="G11" s="28">
        <f t="shared" si="0"/>
        <v>198</v>
      </c>
    </row>
    <row r="12" spans="1:9" s="9" customFormat="1" ht="45" x14ac:dyDescent="0.25">
      <c r="A12" s="43" t="s">
        <v>45</v>
      </c>
      <c r="B12" s="91" t="s">
        <v>25</v>
      </c>
      <c r="C12" s="103" t="s">
        <v>273</v>
      </c>
      <c r="D12" s="48" t="s">
        <v>9</v>
      </c>
      <c r="E12" s="84">
        <v>2426</v>
      </c>
      <c r="F12" s="149">
        <v>15.46</v>
      </c>
      <c r="G12" s="28">
        <f t="shared" si="0"/>
        <v>37505.96</v>
      </c>
    </row>
    <row r="13" spans="1:9" s="9" customFormat="1" ht="32.25" customHeight="1" x14ac:dyDescent="0.25">
      <c r="A13" s="43" t="s">
        <v>45</v>
      </c>
      <c r="B13" s="91" t="s">
        <v>26</v>
      </c>
      <c r="C13" s="103" t="s">
        <v>264</v>
      </c>
      <c r="D13" s="48" t="s">
        <v>9</v>
      </c>
      <c r="E13" s="84">
        <v>26</v>
      </c>
      <c r="F13" s="149">
        <v>13.16</v>
      </c>
      <c r="G13" s="28">
        <f t="shared" si="0"/>
        <v>342.16</v>
      </c>
    </row>
    <row r="14" spans="1:9" s="9" customFormat="1" ht="32.25" customHeight="1" x14ac:dyDescent="0.25">
      <c r="A14" s="43" t="s">
        <v>45</v>
      </c>
      <c r="B14" s="108" t="s">
        <v>27</v>
      </c>
      <c r="C14" s="103" t="s">
        <v>265</v>
      </c>
      <c r="D14" s="48" t="s">
        <v>8</v>
      </c>
      <c r="E14" s="84">
        <v>804</v>
      </c>
      <c r="F14" s="149">
        <v>0.1</v>
      </c>
      <c r="G14" s="28">
        <f t="shared" si="0"/>
        <v>80.400000000000006</v>
      </c>
    </row>
    <row r="15" spans="1:9" s="9" customFormat="1" ht="32.25" customHeight="1" x14ac:dyDescent="0.25">
      <c r="A15" s="43" t="s">
        <v>45</v>
      </c>
      <c r="B15" s="108" t="s">
        <v>68</v>
      </c>
      <c r="C15" s="103" t="s">
        <v>1486</v>
      </c>
      <c r="D15" s="48" t="s">
        <v>9</v>
      </c>
      <c r="E15" s="84">
        <v>242</v>
      </c>
      <c r="F15" s="149">
        <v>1.28</v>
      </c>
      <c r="G15" s="28">
        <f t="shared" si="0"/>
        <v>309.76</v>
      </c>
    </row>
    <row r="16" spans="1:9" s="9" customFormat="1" ht="32.25" customHeight="1" x14ac:dyDescent="0.25">
      <c r="A16" s="43" t="s">
        <v>45</v>
      </c>
      <c r="B16" s="108" t="s">
        <v>69</v>
      </c>
      <c r="C16" s="103" t="s">
        <v>267</v>
      </c>
      <c r="D16" s="48" t="s">
        <v>8</v>
      </c>
      <c r="E16" s="84">
        <v>765</v>
      </c>
      <c r="F16" s="149">
        <v>0.2</v>
      </c>
      <c r="G16" s="28">
        <f t="shared" si="0"/>
        <v>153</v>
      </c>
    </row>
    <row r="17" spans="1:9" s="9" customFormat="1" ht="32.25" customHeight="1" x14ac:dyDescent="0.25">
      <c r="A17" s="43" t="s">
        <v>45</v>
      </c>
      <c r="B17" s="108" t="s">
        <v>70</v>
      </c>
      <c r="C17" s="103" t="s">
        <v>477</v>
      </c>
      <c r="D17" s="48" t="s">
        <v>8</v>
      </c>
      <c r="E17" s="84">
        <v>79</v>
      </c>
      <c r="F17" s="149">
        <v>0.2</v>
      </c>
      <c r="G17" s="28">
        <f t="shared" si="0"/>
        <v>15.8</v>
      </c>
    </row>
    <row r="18" spans="1:9" s="9" customFormat="1" ht="32.25" customHeight="1" x14ac:dyDescent="0.25">
      <c r="A18" s="43" t="s">
        <v>45</v>
      </c>
      <c r="B18" s="108" t="s">
        <v>127</v>
      </c>
      <c r="C18" s="103" t="s">
        <v>278</v>
      </c>
      <c r="D18" s="48" t="s">
        <v>8</v>
      </c>
      <c r="E18" s="84">
        <v>154</v>
      </c>
      <c r="F18" s="149">
        <v>0.1</v>
      </c>
      <c r="G18" s="28">
        <f t="shared" si="0"/>
        <v>15.4</v>
      </c>
    </row>
    <row r="19" spans="1:9" s="9" customFormat="1" ht="32.25" customHeight="1" x14ac:dyDescent="0.25">
      <c r="A19" s="43" t="s">
        <v>45</v>
      </c>
      <c r="B19" s="108" t="s">
        <v>165</v>
      </c>
      <c r="C19" s="103" t="s">
        <v>268</v>
      </c>
      <c r="D19" s="48" t="s">
        <v>8</v>
      </c>
      <c r="E19" s="84">
        <v>56</v>
      </c>
      <c r="F19" s="149">
        <v>0.21</v>
      </c>
      <c r="G19" s="28">
        <f t="shared" si="0"/>
        <v>11.76</v>
      </c>
    </row>
    <row r="20" spans="1:9" s="9" customFormat="1" ht="32.25" customHeight="1" x14ac:dyDescent="0.25">
      <c r="A20" s="43" t="s">
        <v>45</v>
      </c>
      <c r="B20" s="108" t="s">
        <v>166</v>
      </c>
      <c r="C20" s="103" t="s">
        <v>269</v>
      </c>
      <c r="D20" s="48" t="s">
        <v>8</v>
      </c>
      <c r="E20" s="84">
        <v>105</v>
      </c>
      <c r="F20" s="149">
        <v>0.24</v>
      </c>
      <c r="G20" s="28">
        <f t="shared" si="0"/>
        <v>25.2</v>
      </c>
    </row>
    <row r="21" spans="1:9" s="9" customFormat="1" ht="45" x14ac:dyDescent="0.25">
      <c r="A21" s="43" t="s">
        <v>45</v>
      </c>
      <c r="B21" s="108" t="s">
        <v>167</v>
      </c>
      <c r="C21" s="103" t="s">
        <v>1487</v>
      </c>
      <c r="D21" s="48" t="s">
        <v>9</v>
      </c>
      <c r="E21" s="84">
        <v>116</v>
      </c>
      <c r="F21" s="149">
        <v>4.4000000000000004</v>
      </c>
      <c r="G21" s="28">
        <f t="shared" si="0"/>
        <v>510.4</v>
      </c>
    </row>
    <row r="22" spans="1:9" s="9" customFormat="1" ht="33" customHeight="1" x14ac:dyDescent="0.25">
      <c r="A22" s="43" t="s">
        <v>45</v>
      </c>
      <c r="B22" s="108" t="s">
        <v>168</v>
      </c>
      <c r="C22" s="103" t="s">
        <v>340</v>
      </c>
      <c r="D22" s="48" t="s">
        <v>8</v>
      </c>
      <c r="E22" s="84">
        <v>1054</v>
      </c>
      <c r="F22" s="149">
        <v>1.49</v>
      </c>
      <c r="G22" s="28">
        <f t="shared" si="0"/>
        <v>1570.46</v>
      </c>
    </row>
    <row r="23" spans="1:9" s="9" customFormat="1" ht="33" customHeight="1" thickBot="1" x14ac:dyDescent="0.3">
      <c r="A23" s="43" t="s">
        <v>45</v>
      </c>
      <c r="B23" s="108" t="s">
        <v>169</v>
      </c>
      <c r="C23" s="103" t="s">
        <v>709</v>
      </c>
      <c r="D23" s="48" t="s">
        <v>8</v>
      </c>
      <c r="E23" s="84">
        <v>105</v>
      </c>
      <c r="F23" s="149">
        <v>1.44</v>
      </c>
      <c r="G23" s="28">
        <f t="shared" si="0"/>
        <v>151.19999999999999</v>
      </c>
    </row>
    <row r="24" spans="1:9" s="9" customFormat="1" ht="33" customHeight="1" thickBot="1" x14ac:dyDescent="0.3">
      <c r="A24" s="56" t="s">
        <v>45</v>
      </c>
      <c r="B24" s="74" t="s">
        <v>170</v>
      </c>
      <c r="C24" s="104" t="s">
        <v>362</v>
      </c>
      <c r="D24" s="51" t="s">
        <v>8</v>
      </c>
      <c r="E24" s="85">
        <v>722</v>
      </c>
      <c r="F24" s="150">
        <v>4.49</v>
      </c>
      <c r="G24" s="53">
        <f t="shared" si="0"/>
        <v>3241.78</v>
      </c>
      <c r="H24" s="36" t="s">
        <v>40</v>
      </c>
      <c r="I24" s="70">
        <f>ROUND(SUM(G6:G24),2)</f>
        <v>44803.9</v>
      </c>
    </row>
    <row r="25" spans="1:9" s="9" customFormat="1" ht="30" x14ac:dyDescent="0.25">
      <c r="A25" s="67" t="s">
        <v>1503</v>
      </c>
      <c r="B25" s="226" t="s">
        <v>34</v>
      </c>
      <c r="C25" s="213" t="s">
        <v>387</v>
      </c>
      <c r="D25" s="64" t="s">
        <v>10</v>
      </c>
      <c r="E25" s="65">
        <v>17.5</v>
      </c>
      <c r="F25" s="58">
        <v>261.45</v>
      </c>
      <c r="G25" s="59">
        <f t="shared" si="0"/>
        <v>4575.38</v>
      </c>
      <c r="H25" s="153"/>
      <c r="I25" s="138"/>
    </row>
    <row r="26" spans="1:9" s="9" customFormat="1" ht="45" x14ac:dyDescent="0.25">
      <c r="A26" s="43" t="s">
        <v>1503</v>
      </c>
      <c r="B26" s="22" t="s">
        <v>35</v>
      </c>
      <c r="C26" s="2" t="s">
        <v>353</v>
      </c>
      <c r="D26" s="22" t="s">
        <v>9</v>
      </c>
      <c r="E26" s="65">
        <v>74.900000000000006</v>
      </c>
      <c r="F26" s="58">
        <v>2.35</v>
      </c>
      <c r="G26" s="28">
        <f t="shared" si="0"/>
        <v>176.02</v>
      </c>
      <c r="H26" s="153"/>
      <c r="I26" s="138"/>
    </row>
    <row r="27" spans="1:9" s="9" customFormat="1" ht="33" customHeight="1" x14ac:dyDescent="0.25">
      <c r="A27" s="43" t="s">
        <v>1503</v>
      </c>
      <c r="B27" s="22" t="s">
        <v>36</v>
      </c>
      <c r="C27" s="2" t="s">
        <v>289</v>
      </c>
      <c r="D27" s="22" t="s">
        <v>8</v>
      </c>
      <c r="E27" s="65">
        <v>30.9</v>
      </c>
      <c r="F27" s="58">
        <v>0.54</v>
      </c>
      <c r="G27" s="28">
        <f t="shared" si="0"/>
        <v>16.690000000000001</v>
      </c>
      <c r="H27" s="153"/>
      <c r="I27" s="138"/>
    </row>
    <row r="28" spans="1:9" s="9" customFormat="1" ht="33" customHeight="1" x14ac:dyDescent="0.25">
      <c r="A28" s="43" t="s">
        <v>1503</v>
      </c>
      <c r="B28" s="22" t="s">
        <v>37</v>
      </c>
      <c r="C28" s="2" t="s">
        <v>290</v>
      </c>
      <c r="D28" s="22" t="s">
        <v>9</v>
      </c>
      <c r="E28" s="65">
        <v>18</v>
      </c>
      <c r="F28" s="58">
        <v>34.880000000000003</v>
      </c>
      <c r="G28" s="28">
        <f t="shared" si="0"/>
        <v>627.84</v>
      </c>
      <c r="H28" s="153"/>
      <c r="I28" s="138"/>
    </row>
    <row r="29" spans="1:9" s="9" customFormat="1" ht="33" customHeight="1" x14ac:dyDescent="0.25">
      <c r="A29" s="43" t="s">
        <v>1503</v>
      </c>
      <c r="B29" s="22" t="s">
        <v>82</v>
      </c>
      <c r="C29" s="2" t="s">
        <v>291</v>
      </c>
      <c r="D29" s="22" t="s">
        <v>8</v>
      </c>
      <c r="E29" s="65">
        <v>180.4</v>
      </c>
      <c r="F29" s="58">
        <v>1.26</v>
      </c>
      <c r="G29" s="28">
        <f t="shared" si="0"/>
        <v>227.3</v>
      </c>
      <c r="H29" s="153"/>
      <c r="I29" s="138"/>
    </row>
    <row r="30" spans="1:9" s="9" customFormat="1" ht="33" customHeight="1" x14ac:dyDescent="0.25">
      <c r="A30" s="43" t="s">
        <v>1503</v>
      </c>
      <c r="B30" s="22" t="s">
        <v>105</v>
      </c>
      <c r="C30" s="2" t="s">
        <v>277</v>
      </c>
      <c r="D30" s="22" t="s">
        <v>8</v>
      </c>
      <c r="E30" s="65">
        <v>14.8</v>
      </c>
      <c r="F30" s="58">
        <v>8.6199999999999992</v>
      </c>
      <c r="G30" s="28">
        <f t="shared" si="0"/>
        <v>127.58</v>
      </c>
      <c r="H30" s="153"/>
      <c r="I30" s="138"/>
    </row>
    <row r="31" spans="1:9" s="9" customFormat="1" ht="33" customHeight="1" x14ac:dyDescent="0.25">
      <c r="A31" s="43" t="s">
        <v>1503</v>
      </c>
      <c r="B31" s="22" t="s">
        <v>106</v>
      </c>
      <c r="C31" s="2" t="s">
        <v>1701</v>
      </c>
      <c r="D31" s="22" t="s">
        <v>8</v>
      </c>
      <c r="E31" s="65">
        <v>57.7</v>
      </c>
      <c r="F31" s="58">
        <v>87.46</v>
      </c>
      <c r="G31" s="28">
        <f t="shared" si="0"/>
        <v>5046.4399999999996</v>
      </c>
      <c r="H31" s="153"/>
      <c r="I31" s="138"/>
    </row>
    <row r="32" spans="1:9" s="9" customFormat="1" ht="33" customHeight="1" x14ac:dyDescent="0.25">
      <c r="A32" s="43" t="s">
        <v>1503</v>
      </c>
      <c r="B32" s="22" t="s">
        <v>107</v>
      </c>
      <c r="C32" s="2" t="s">
        <v>293</v>
      </c>
      <c r="D32" s="22" t="s">
        <v>9</v>
      </c>
      <c r="E32" s="65">
        <v>0.8</v>
      </c>
      <c r="F32" s="58">
        <v>113.64</v>
      </c>
      <c r="G32" s="28">
        <f t="shared" si="0"/>
        <v>90.91</v>
      </c>
      <c r="H32" s="153"/>
      <c r="I32" s="138"/>
    </row>
    <row r="33" spans="1:9" s="9" customFormat="1" ht="33" customHeight="1" x14ac:dyDescent="0.25">
      <c r="A33" s="43" t="s">
        <v>1503</v>
      </c>
      <c r="B33" s="22" t="s">
        <v>108</v>
      </c>
      <c r="C33" s="2" t="s">
        <v>294</v>
      </c>
      <c r="D33" s="22" t="s">
        <v>18</v>
      </c>
      <c r="E33" s="65">
        <v>2</v>
      </c>
      <c r="F33" s="58">
        <v>448.41</v>
      </c>
      <c r="G33" s="28">
        <f t="shared" si="0"/>
        <v>896.82</v>
      </c>
      <c r="H33" s="153"/>
      <c r="I33" s="138"/>
    </row>
    <row r="34" spans="1:9" s="9" customFormat="1" ht="33" customHeight="1" x14ac:dyDescent="0.25">
      <c r="A34" s="43" t="s">
        <v>1503</v>
      </c>
      <c r="B34" s="22" t="s">
        <v>109</v>
      </c>
      <c r="C34" s="2" t="s">
        <v>295</v>
      </c>
      <c r="D34" s="22" t="s">
        <v>8</v>
      </c>
      <c r="E34" s="65">
        <v>4.3</v>
      </c>
      <c r="F34" s="58">
        <v>1.26</v>
      </c>
      <c r="G34" s="28">
        <f t="shared" si="0"/>
        <v>5.42</v>
      </c>
      <c r="H34" s="153"/>
      <c r="I34" s="138"/>
    </row>
    <row r="35" spans="1:9" s="9" customFormat="1" ht="33" customHeight="1" thickBot="1" x14ac:dyDescent="0.3">
      <c r="A35" s="43" t="s">
        <v>1503</v>
      </c>
      <c r="B35" s="22" t="s">
        <v>110</v>
      </c>
      <c r="C35" s="2" t="s">
        <v>296</v>
      </c>
      <c r="D35" s="22" t="s">
        <v>9</v>
      </c>
      <c r="E35" s="65">
        <v>37.799999999999997</v>
      </c>
      <c r="F35" s="58">
        <v>25.42</v>
      </c>
      <c r="G35" s="28">
        <f t="shared" si="0"/>
        <v>960.88</v>
      </c>
      <c r="H35" s="153"/>
      <c r="I35" s="138"/>
    </row>
    <row r="36" spans="1:9" s="9" customFormat="1" ht="45.75" thickBot="1" x14ac:dyDescent="0.3">
      <c r="A36" s="56" t="s">
        <v>1503</v>
      </c>
      <c r="B36" s="51" t="s">
        <v>111</v>
      </c>
      <c r="C36" s="50" t="s">
        <v>352</v>
      </c>
      <c r="D36" s="51" t="s">
        <v>9</v>
      </c>
      <c r="E36" s="52">
        <v>19.100000000000001</v>
      </c>
      <c r="F36" s="60">
        <v>16.87</v>
      </c>
      <c r="G36" s="53">
        <f t="shared" si="0"/>
        <v>322.22000000000003</v>
      </c>
      <c r="H36" s="36" t="s">
        <v>41</v>
      </c>
      <c r="I36" s="70">
        <f>ROUND(SUM(G25:G36),2)</f>
        <v>13073.5</v>
      </c>
    </row>
    <row r="37" spans="1:9" s="9" customFormat="1" ht="33" customHeight="1" x14ac:dyDescent="0.25">
      <c r="A37" s="101" t="s">
        <v>388</v>
      </c>
      <c r="B37" s="123" t="s">
        <v>71</v>
      </c>
      <c r="C37" s="63" t="s">
        <v>715</v>
      </c>
      <c r="D37" s="64" t="s">
        <v>8</v>
      </c>
      <c r="E37" s="83">
        <v>804</v>
      </c>
      <c r="F37" s="76">
        <v>0</v>
      </c>
      <c r="G37" s="59">
        <f t="shared" si="0"/>
        <v>0</v>
      </c>
      <c r="H37" s="434" t="s">
        <v>318</v>
      </c>
    </row>
    <row r="38" spans="1:9" s="9" customFormat="1" ht="33" customHeight="1" x14ac:dyDescent="0.25">
      <c r="A38" s="67" t="s">
        <v>388</v>
      </c>
      <c r="B38" s="41" t="s">
        <v>72</v>
      </c>
      <c r="C38" s="2" t="s">
        <v>1569</v>
      </c>
      <c r="D38" s="22" t="s">
        <v>9</v>
      </c>
      <c r="E38" s="84">
        <v>247</v>
      </c>
      <c r="F38" s="77">
        <v>0</v>
      </c>
      <c r="G38" s="28">
        <f t="shared" si="0"/>
        <v>0</v>
      </c>
      <c r="H38" s="435"/>
    </row>
    <row r="39" spans="1:9" s="9" customFormat="1" ht="33" customHeight="1" x14ac:dyDescent="0.25">
      <c r="A39" s="67" t="s">
        <v>388</v>
      </c>
      <c r="B39" s="41" t="s">
        <v>73</v>
      </c>
      <c r="C39" s="2" t="s">
        <v>300</v>
      </c>
      <c r="D39" s="22" t="s">
        <v>8</v>
      </c>
      <c r="E39" s="84">
        <v>487</v>
      </c>
      <c r="F39" s="77">
        <v>0</v>
      </c>
      <c r="G39" s="28">
        <f t="shared" si="0"/>
        <v>0</v>
      </c>
      <c r="H39" s="435"/>
    </row>
    <row r="40" spans="1:9" s="9" customFormat="1" ht="33" customHeight="1" x14ac:dyDescent="0.25">
      <c r="A40" s="67" t="s">
        <v>388</v>
      </c>
      <c r="B40" s="41" t="s">
        <v>74</v>
      </c>
      <c r="C40" s="2" t="s">
        <v>1507</v>
      </c>
      <c r="D40" s="22" t="s">
        <v>8</v>
      </c>
      <c r="E40" s="84">
        <v>401</v>
      </c>
      <c r="F40" s="77">
        <v>0</v>
      </c>
      <c r="G40" s="28">
        <f t="shared" si="0"/>
        <v>0</v>
      </c>
      <c r="H40" s="435"/>
    </row>
    <row r="41" spans="1:9" s="9" customFormat="1" ht="33" customHeight="1" x14ac:dyDescent="0.25">
      <c r="A41" s="67" t="s">
        <v>388</v>
      </c>
      <c r="B41" s="41" t="s">
        <v>75</v>
      </c>
      <c r="C41" s="2" t="s">
        <v>313</v>
      </c>
      <c r="D41" s="22" t="s">
        <v>10</v>
      </c>
      <c r="E41" s="84">
        <v>77</v>
      </c>
      <c r="F41" s="77">
        <v>0</v>
      </c>
      <c r="G41" s="28">
        <f t="shared" si="0"/>
        <v>0</v>
      </c>
      <c r="H41" s="435"/>
    </row>
    <row r="42" spans="1:9" s="9" customFormat="1" ht="33" customHeight="1" x14ac:dyDescent="0.25">
      <c r="A42" s="67" t="s">
        <v>388</v>
      </c>
      <c r="B42" s="41" t="s">
        <v>76</v>
      </c>
      <c r="C42" s="2" t="s">
        <v>302</v>
      </c>
      <c r="D42" s="22" t="s">
        <v>8</v>
      </c>
      <c r="E42" s="84">
        <v>395</v>
      </c>
      <c r="F42" s="77">
        <v>0</v>
      </c>
      <c r="G42" s="28">
        <f t="shared" si="0"/>
        <v>0</v>
      </c>
      <c r="H42" s="435"/>
    </row>
    <row r="43" spans="1:9" s="9" customFormat="1" ht="33" customHeight="1" x14ac:dyDescent="0.25">
      <c r="A43" s="67" t="s">
        <v>388</v>
      </c>
      <c r="B43" s="41" t="s">
        <v>77</v>
      </c>
      <c r="C43" s="2" t="s">
        <v>1810</v>
      </c>
      <c r="D43" s="22" t="s">
        <v>8</v>
      </c>
      <c r="E43" s="84">
        <v>394</v>
      </c>
      <c r="F43" s="77">
        <v>0</v>
      </c>
      <c r="G43" s="28">
        <f t="shared" si="0"/>
        <v>0</v>
      </c>
      <c r="H43" s="435"/>
    </row>
    <row r="44" spans="1:9" s="9" customFormat="1" ht="33" customHeight="1" x14ac:dyDescent="0.25">
      <c r="A44" s="67" t="s">
        <v>388</v>
      </c>
      <c r="B44" s="41" t="s">
        <v>122</v>
      </c>
      <c r="C44" s="2" t="s">
        <v>315</v>
      </c>
      <c r="D44" s="22" t="s">
        <v>10</v>
      </c>
      <c r="E44" s="84">
        <v>77</v>
      </c>
      <c r="F44" s="77">
        <v>0</v>
      </c>
      <c r="G44" s="28">
        <f t="shared" si="0"/>
        <v>0</v>
      </c>
      <c r="H44" s="435"/>
    </row>
    <row r="45" spans="1:9" s="9" customFormat="1" ht="33" customHeight="1" x14ac:dyDescent="0.25">
      <c r="A45" s="67" t="s">
        <v>388</v>
      </c>
      <c r="B45" s="41" t="s">
        <v>123</v>
      </c>
      <c r="C45" s="2" t="s">
        <v>1509</v>
      </c>
      <c r="D45" s="22" t="s">
        <v>8</v>
      </c>
      <c r="E45" s="84">
        <v>391</v>
      </c>
      <c r="F45" s="77">
        <v>0</v>
      </c>
      <c r="G45" s="28">
        <f t="shared" si="0"/>
        <v>0</v>
      </c>
      <c r="H45" s="435"/>
    </row>
    <row r="46" spans="1:9" s="9" customFormat="1" ht="33" customHeight="1" x14ac:dyDescent="0.25">
      <c r="A46" s="67" t="s">
        <v>388</v>
      </c>
      <c r="B46" s="41" t="s">
        <v>124</v>
      </c>
      <c r="C46" s="2" t="s">
        <v>1510</v>
      </c>
      <c r="D46" s="22" t="s">
        <v>8</v>
      </c>
      <c r="E46" s="84">
        <v>390</v>
      </c>
      <c r="F46" s="77">
        <v>0</v>
      </c>
      <c r="G46" s="28">
        <f t="shared" si="0"/>
        <v>0</v>
      </c>
      <c r="H46" s="435"/>
    </row>
    <row r="47" spans="1:9" s="9" customFormat="1" ht="33" customHeight="1" x14ac:dyDescent="0.25">
      <c r="A47" s="67" t="s">
        <v>388</v>
      </c>
      <c r="B47" s="41" t="s">
        <v>125</v>
      </c>
      <c r="C47" s="2" t="s">
        <v>1511</v>
      </c>
      <c r="D47" s="22" t="s">
        <v>10</v>
      </c>
      <c r="E47" s="84">
        <v>77</v>
      </c>
      <c r="F47" s="77">
        <v>0</v>
      </c>
      <c r="G47" s="28">
        <f t="shared" si="0"/>
        <v>0</v>
      </c>
      <c r="H47" s="435"/>
    </row>
    <row r="48" spans="1:9" s="9" customFormat="1" ht="33" customHeight="1" x14ac:dyDescent="0.25">
      <c r="A48" s="67" t="s">
        <v>388</v>
      </c>
      <c r="B48" s="41" t="s">
        <v>126</v>
      </c>
      <c r="C48" s="2" t="s">
        <v>304</v>
      </c>
      <c r="D48" s="22" t="s">
        <v>8</v>
      </c>
      <c r="E48" s="84">
        <v>388</v>
      </c>
      <c r="F48" s="77">
        <v>0</v>
      </c>
      <c r="G48" s="28">
        <f t="shared" si="0"/>
        <v>0</v>
      </c>
      <c r="H48" s="435"/>
    </row>
    <row r="49" spans="1:8" s="9" customFormat="1" ht="33" customHeight="1" x14ac:dyDescent="0.25">
      <c r="A49" s="67" t="s">
        <v>388</v>
      </c>
      <c r="B49" s="41" t="s">
        <v>216</v>
      </c>
      <c r="C49" s="2" t="s">
        <v>305</v>
      </c>
      <c r="D49" s="22" t="s">
        <v>10</v>
      </c>
      <c r="E49" s="84">
        <v>77</v>
      </c>
      <c r="F49" s="77">
        <v>0</v>
      </c>
      <c r="G49" s="28">
        <f t="shared" si="0"/>
        <v>0</v>
      </c>
      <c r="H49" s="435"/>
    </row>
    <row r="50" spans="1:8" s="9" customFormat="1" ht="33" customHeight="1" x14ac:dyDescent="0.25">
      <c r="A50" s="67" t="s">
        <v>388</v>
      </c>
      <c r="B50" s="41" t="s">
        <v>217</v>
      </c>
      <c r="C50" s="2" t="s">
        <v>306</v>
      </c>
      <c r="D50" s="22" t="s">
        <v>9</v>
      </c>
      <c r="E50" s="84">
        <v>113</v>
      </c>
      <c r="F50" s="77">
        <v>0</v>
      </c>
      <c r="G50" s="28">
        <f t="shared" si="0"/>
        <v>0</v>
      </c>
      <c r="H50" s="435"/>
    </row>
    <row r="51" spans="1:8" s="9" customFormat="1" ht="33" customHeight="1" thickBot="1" x14ac:dyDescent="0.3">
      <c r="A51" s="56" t="s">
        <v>388</v>
      </c>
      <c r="B51" s="74" t="s">
        <v>218</v>
      </c>
      <c r="C51" s="50" t="s">
        <v>307</v>
      </c>
      <c r="D51" s="51" t="s">
        <v>8</v>
      </c>
      <c r="E51" s="85">
        <v>211</v>
      </c>
      <c r="F51" s="139">
        <v>0</v>
      </c>
      <c r="G51" s="53">
        <f t="shared" si="0"/>
        <v>0</v>
      </c>
      <c r="H51" s="435"/>
    </row>
    <row r="52" spans="1:8" s="9" customFormat="1" ht="33" customHeight="1" x14ac:dyDescent="0.25">
      <c r="A52" s="101" t="s">
        <v>1504</v>
      </c>
      <c r="B52" s="123" t="s">
        <v>71</v>
      </c>
      <c r="C52" s="63" t="s">
        <v>715</v>
      </c>
      <c r="D52" s="64" t="s">
        <v>8</v>
      </c>
      <c r="E52" s="83">
        <v>804</v>
      </c>
      <c r="F52" s="135">
        <v>4.07</v>
      </c>
      <c r="G52" s="59">
        <f t="shared" si="0"/>
        <v>3272.28</v>
      </c>
      <c r="H52" s="435"/>
    </row>
    <row r="53" spans="1:8" s="9" customFormat="1" ht="33" customHeight="1" x14ac:dyDescent="0.25">
      <c r="A53" s="67" t="s">
        <v>1504</v>
      </c>
      <c r="B53" s="41" t="s">
        <v>72</v>
      </c>
      <c r="C53" s="2" t="s">
        <v>1803</v>
      </c>
      <c r="D53" s="22" t="s">
        <v>9</v>
      </c>
      <c r="E53" s="84">
        <v>297</v>
      </c>
      <c r="F53" s="133">
        <v>25.11</v>
      </c>
      <c r="G53" s="28">
        <f t="shared" si="0"/>
        <v>7457.67</v>
      </c>
      <c r="H53" s="435"/>
    </row>
    <row r="54" spans="1:8" s="9" customFormat="1" ht="33" customHeight="1" x14ac:dyDescent="0.25">
      <c r="A54" s="67" t="s">
        <v>1504</v>
      </c>
      <c r="B54" s="41" t="s">
        <v>73</v>
      </c>
      <c r="C54" s="2" t="s">
        <v>312</v>
      </c>
      <c r="D54" s="22" t="s">
        <v>8</v>
      </c>
      <c r="E54" s="84">
        <v>477</v>
      </c>
      <c r="F54" s="133">
        <v>15.26</v>
      </c>
      <c r="G54" s="28">
        <f t="shared" si="0"/>
        <v>7279.02</v>
      </c>
      <c r="H54" s="435"/>
    </row>
    <row r="55" spans="1:8" s="9" customFormat="1" ht="33" customHeight="1" x14ac:dyDescent="0.25">
      <c r="A55" s="67" t="s">
        <v>1504</v>
      </c>
      <c r="B55" s="41" t="s">
        <v>74</v>
      </c>
      <c r="C55" s="2" t="s">
        <v>1507</v>
      </c>
      <c r="D55" s="22" t="s">
        <v>8</v>
      </c>
      <c r="E55" s="84">
        <v>401</v>
      </c>
      <c r="F55" s="133">
        <v>17.760000000000002</v>
      </c>
      <c r="G55" s="28">
        <f t="shared" si="0"/>
        <v>7121.76</v>
      </c>
      <c r="H55" s="435"/>
    </row>
    <row r="56" spans="1:8" s="9" customFormat="1" ht="33" customHeight="1" x14ac:dyDescent="0.25">
      <c r="A56" s="67" t="s">
        <v>1504</v>
      </c>
      <c r="B56" s="41" t="s">
        <v>75</v>
      </c>
      <c r="C56" s="2" t="s">
        <v>313</v>
      </c>
      <c r="D56" s="22" t="s">
        <v>10</v>
      </c>
      <c r="E56" s="84">
        <v>77</v>
      </c>
      <c r="F56" s="133">
        <v>0.95</v>
      </c>
      <c r="G56" s="28">
        <f t="shared" si="0"/>
        <v>73.150000000000006</v>
      </c>
      <c r="H56" s="435"/>
    </row>
    <row r="57" spans="1:8" s="9" customFormat="1" ht="33" customHeight="1" x14ac:dyDescent="0.25">
      <c r="A57" s="67" t="s">
        <v>1504</v>
      </c>
      <c r="B57" s="41" t="s">
        <v>76</v>
      </c>
      <c r="C57" s="2" t="s">
        <v>302</v>
      </c>
      <c r="D57" s="22" t="s">
        <v>8</v>
      </c>
      <c r="E57" s="84">
        <v>395</v>
      </c>
      <c r="F57" s="133">
        <v>0.38</v>
      </c>
      <c r="G57" s="28">
        <f t="shared" si="0"/>
        <v>150.1</v>
      </c>
      <c r="H57" s="435"/>
    </row>
    <row r="58" spans="1:8" s="9" customFormat="1" ht="33" customHeight="1" x14ac:dyDescent="0.25">
      <c r="A58" s="67" t="s">
        <v>1504</v>
      </c>
      <c r="B58" s="41" t="s">
        <v>77</v>
      </c>
      <c r="C58" s="2" t="s">
        <v>1810</v>
      </c>
      <c r="D58" s="22" t="s">
        <v>8</v>
      </c>
      <c r="E58" s="84">
        <v>394</v>
      </c>
      <c r="F58" s="133">
        <v>20.3</v>
      </c>
      <c r="G58" s="28">
        <f t="shared" si="0"/>
        <v>7998.2</v>
      </c>
      <c r="H58" s="435"/>
    </row>
    <row r="59" spans="1:8" s="9" customFormat="1" ht="33" customHeight="1" x14ac:dyDescent="0.25">
      <c r="A59" s="67" t="s">
        <v>1504</v>
      </c>
      <c r="B59" s="41" t="s">
        <v>122</v>
      </c>
      <c r="C59" s="2" t="s">
        <v>315</v>
      </c>
      <c r="D59" s="22" t="s">
        <v>10</v>
      </c>
      <c r="E59" s="84">
        <v>77</v>
      </c>
      <c r="F59" s="133">
        <v>0.86</v>
      </c>
      <c r="G59" s="28">
        <f t="shared" si="0"/>
        <v>66.22</v>
      </c>
      <c r="H59" s="435"/>
    </row>
    <row r="60" spans="1:8" s="9" customFormat="1" ht="33" customHeight="1" x14ac:dyDescent="0.25">
      <c r="A60" s="67" t="s">
        <v>1504</v>
      </c>
      <c r="B60" s="41" t="s">
        <v>123</v>
      </c>
      <c r="C60" s="2" t="s">
        <v>1509</v>
      </c>
      <c r="D60" s="22" t="s">
        <v>8</v>
      </c>
      <c r="E60" s="84">
        <v>391</v>
      </c>
      <c r="F60" s="133">
        <v>0.38</v>
      </c>
      <c r="G60" s="28">
        <f t="shared" si="0"/>
        <v>148.58000000000001</v>
      </c>
      <c r="H60" s="435"/>
    </row>
    <row r="61" spans="1:8" s="9" customFormat="1" ht="33" customHeight="1" x14ac:dyDescent="0.25">
      <c r="A61" s="67" t="s">
        <v>1504</v>
      </c>
      <c r="B61" s="41" t="s">
        <v>124</v>
      </c>
      <c r="C61" s="2" t="s">
        <v>1510</v>
      </c>
      <c r="D61" s="22" t="s">
        <v>8</v>
      </c>
      <c r="E61" s="84">
        <v>390</v>
      </c>
      <c r="F61" s="133">
        <v>11.92</v>
      </c>
      <c r="G61" s="28">
        <f t="shared" si="0"/>
        <v>4648.8</v>
      </c>
      <c r="H61" s="435"/>
    </row>
    <row r="62" spans="1:8" s="9" customFormat="1" ht="33" customHeight="1" x14ac:dyDescent="0.25">
      <c r="A62" s="67" t="s">
        <v>1504</v>
      </c>
      <c r="B62" s="41" t="s">
        <v>125</v>
      </c>
      <c r="C62" s="2" t="s">
        <v>1511</v>
      </c>
      <c r="D62" s="22" t="s">
        <v>10</v>
      </c>
      <c r="E62" s="84">
        <v>77</v>
      </c>
      <c r="F62" s="133">
        <v>0.42</v>
      </c>
      <c r="G62" s="28">
        <f t="shared" si="0"/>
        <v>32.340000000000003</v>
      </c>
      <c r="H62" s="435"/>
    </row>
    <row r="63" spans="1:8" s="9" customFormat="1" ht="33" customHeight="1" x14ac:dyDescent="0.25">
      <c r="A63" s="67" t="s">
        <v>1504</v>
      </c>
      <c r="B63" s="41" t="s">
        <v>126</v>
      </c>
      <c r="C63" s="2" t="s">
        <v>304</v>
      </c>
      <c r="D63" s="22" t="s">
        <v>8</v>
      </c>
      <c r="E63" s="84">
        <v>388</v>
      </c>
      <c r="F63" s="133">
        <v>0.22</v>
      </c>
      <c r="G63" s="28">
        <f t="shared" si="0"/>
        <v>85.36</v>
      </c>
      <c r="H63" s="435"/>
    </row>
    <row r="64" spans="1:8" s="9" customFormat="1" ht="33" customHeight="1" x14ac:dyDescent="0.25">
      <c r="A64" s="67" t="s">
        <v>1504</v>
      </c>
      <c r="B64" s="41" t="s">
        <v>216</v>
      </c>
      <c r="C64" s="2" t="s">
        <v>305</v>
      </c>
      <c r="D64" s="22" t="s">
        <v>10</v>
      </c>
      <c r="E64" s="84">
        <v>77</v>
      </c>
      <c r="F64" s="133">
        <v>1.25</v>
      </c>
      <c r="G64" s="28">
        <f t="shared" si="0"/>
        <v>96.25</v>
      </c>
      <c r="H64" s="435"/>
    </row>
    <row r="65" spans="1:9" s="9" customFormat="1" ht="33" customHeight="1" thickBot="1" x14ac:dyDescent="0.3">
      <c r="A65" s="67" t="s">
        <v>1504</v>
      </c>
      <c r="B65" s="41" t="s">
        <v>217</v>
      </c>
      <c r="C65" s="2" t="s">
        <v>306</v>
      </c>
      <c r="D65" s="22" t="s">
        <v>9</v>
      </c>
      <c r="E65" s="84">
        <v>113</v>
      </c>
      <c r="F65" s="133">
        <v>15.46</v>
      </c>
      <c r="G65" s="28">
        <f t="shared" si="0"/>
        <v>1746.98</v>
      </c>
      <c r="H65" s="435"/>
    </row>
    <row r="66" spans="1:9" s="9" customFormat="1" ht="30.75" thickBot="1" x14ac:dyDescent="0.3">
      <c r="A66" s="56" t="s">
        <v>1504</v>
      </c>
      <c r="B66" s="74" t="s">
        <v>218</v>
      </c>
      <c r="C66" s="50" t="s">
        <v>307</v>
      </c>
      <c r="D66" s="51" t="s">
        <v>8</v>
      </c>
      <c r="E66" s="85">
        <v>211</v>
      </c>
      <c r="F66" s="87">
        <v>6.49</v>
      </c>
      <c r="G66" s="99">
        <f>ROUND((E66*F66),2)</f>
        <v>1369.39</v>
      </c>
      <c r="H66" s="36" t="s">
        <v>78</v>
      </c>
      <c r="I66" s="72">
        <f>ROUND(SUM(G37:G66),2)</f>
        <v>41546.1</v>
      </c>
    </row>
    <row r="67" spans="1:9" ht="30" x14ac:dyDescent="0.25">
      <c r="A67" s="42" t="s">
        <v>1584</v>
      </c>
      <c r="B67" s="25" t="s">
        <v>28</v>
      </c>
      <c r="C67" s="24" t="s">
        <v>321</v>
      </c>
      <c r="D67" s="25" t="s">
        <v>18</v>
      </c>
      <c r="E67" s="46">
        <v>4</v>
      </c>
      <c r="F67" s="33">
        <v>112.37</v>
      </c>
      <c r="G67" s="27">
        <f t="shared" ref="G67:G73" si="1">ROUND((E67*F67),2)</f>
        <v>449.48</v>
      </c>
      <c r="H67" s="9"/>
      <c r="I67" s="9"/>
    </row>
    <row r="68" spans="1:9" ht="30.75" thickBot="1" x14ac:dyDescent="0.3">
      <c r="A68" s="56" t="s">
        <v>1584</v>
      </c>
      <c r="B68" s="51" t="s">
        <v>29</v>
      </c>
      <c r="C68" s="50" t="s">
        <v>322</v>
      </c>
      <c r="D68" s="51" t="s">
        <v>18</v>
      </c>
      <c r="E68" s="52">
        <v>4</v>
      </c>
      <c r="F68" s="60">
        <v>57.17</v>
      </c>
      <c r="G68" s="53">
        <f t="shared" si="1"/>
        <v>228.68</v>
      </c>
      <c r="H68" s="9"/>
      <c r="I68" s="9"/>
    </row>
    <row r="69" spans="1:9" ht="45" x14ac:dyDescent="0.25">
      <c r="A69" s="101" t="s">
        <v>1771</v>
      </c>
      <c r="B69" s="64" t="s">
        <v>30</v>
      </c>
      <c r="C69" s="63" t="s">
        <v>324</v>
      </c>
      <c r="D69" s="64" t="s">
        <v>10</v>
      </c>
      <c r="E69" s="65">
        <v>100</v>
      </c>
      <c r="F69" s="58">
        <v>35.020000000000003</v>
      </c>
      <c r="G69" s="59">
        <f t="shared" si="1"/>
        <v>3502</v>
      </c>
      <c r="H69" s="9"/>
      <c r="I69" s="9"/>
    </row>
    <row r="70" spans="1:9" ht="45" x14ac:dyDescent="0.25">
      <c r="A70" s="170" t="s">
        <v>1771</v>
      </c>
      <c r="B70" s="79" t="s">
        <v>31</v>
      </c>
      <c r="C70" s="63" t="s">
        <v>328</v>
      </c>
      <c r="D70" s="64" t="s">
        <v>18</v>
      </c>
      <c r="E70" s="65">
        <v>2</v>
      </c>
      <c r="F70" s="58">
        <v>414.68</v>
      </c>
      <c r="G70" s="59">
        <f t="shared" si="1"/>
        <v>829.36</v>
      </c>
      <c r="H70" s="9"/>
      <c r="I70" s="9"/>
    </row>
    <row r="71" spans="1:9" ht="45.75" thickBot="1" x14ac:dyDescent="0.3">
      <c r="A71" s="98" t="s">
        <v>1771</v>
      </c>
      <c r="B71" s="51" t="s">
        <v>32</v>
      </c>
      <c r="C71" s="63" t="s">
        <v>329</v>
      </c>
      <c r="D71" s="64" t="s">
        <v>18</v>
      </c>
      <c r="E71" s="65">
        <v>1</v>
      </c>
      <c r="F71" s="58">
        <v>603.99</v>
      </c>
      <c r="G71" s="59">
        <f t="shared" si="1"/>
        <v>603.99</v>
      </c>
      <c r="H71" s="9"/>
      <c r="I71" s="9"/>
    </row>
    <row r="72" spans="1:9" ht="30.75" thickBot="1" x14ac:dyDescent="0.3">
      <c r="A72" s="125" t="s">
        <v>1585</v>
      </c>
      <c r="B72" s="61" t="s">
        <v>33</v>
      </c>
      <c r="C72" s="173" t="s">
        <v>331</v>
      </c>
      <c r="D72" s="61" t="s">
        <v>18</v>
      </c>
      <c r="E72" s="174">
        <v>7</v>
      </c>
      <c r="F72" s="62">
        <v>24.21</v>
      </c>
      <c r="G72" s="35">
        <f t="shared" si="1"/>
        <v>169.47</v>
      </c>
      <c r="H72" s="9"/>
      <c r="I72" s="9"/>
    </row>
    <row r="73" spans="1:9" ht="30.75" thickBot="1" x14ac:dyDescent="0.3">
      <c r="A73" s="98" t="s">
        <v>1586</v>
      </c>
      <c r="B73" s="51" t="s">
        <v>47</v>
      </c>
      <c r="C73" s="86" t="s">
        <v>333</v>
      </c>
      <c r="D73" s="51" t="s">
        <v>8</v>
      </c>
      <c r="E73" s="92">
        <v>17</v>
      </c>
      <c r="F73" s="89">
        <v>17</v>
      </c>
      <c r="G73" s="90">
        <f t="shared" si="1"/>
        <v>289</v>
      </c>
      <c r="H73" s="36" t="s">
        <v>42</v>
      </c>
      <c r="I73" s="70">
        <f>ROUND(SUM(G67:G73),2)</f>
        <v>6071.98</v>
      </c>
    </row>
    <row r="74" spans="1:9" ht="43.5" thickBot="1" x14ac:dyDescent="0.3">
      <c r="A74" s="146"/>
      <c r="B74" s="147"/>
      <c r="C74" s="146"/>
      <c r="D74" s="4"/>
      <c r="E74" s="4"/>
      <c r="F74" s="54" t="s">
        <v>970</v>
      </c>
      <c r="G74" s="55">
        <f>SUM(G5:G73)</f>
        <v>105556.33</v>
      </c>
      <c r="H74" s="143"/>
      <c r="I74" s="138"/>
    </row>
  </sheetData>
  <sheetProtection algorithmName="SHA-512" hashValue="5tJ35lu+Ah0apy++T5AsgT+FUWH99HGOikDQ12McMJ25+rH+ZMMkdhkhWXq3r5NRLUjNK1KShxmHvy79jhZ8xQ==" saltValue="/my0FRDIjlFvw3kPkcftxA==" spinCount="100000" sheet="1" objects="1" scenarios="1"/>
  <mergeCells count="3">
    <mergeCell ref="A1:G1"/>
    <mergeCell ref="A3:G3"/>
    <mergeCell ref="H37:H65"/>
  </mergeCells>
  <phoneticPr fontId="10"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D580B-D593-44AD-BAF5-9880544499BF}">
  <dimension ref="A1:J84"/>
  <sheetViews>
    <sheetView topLeftCell="A58" zoomScale="80" zoomScaleNormal="80" workbookViewId="0">
      <selection activeCell="J11" sqref="J11"/>
    </sheetView>
  </sheetViews>
  <sheetFormatPr defaultColWidth="9.140625" defaultRowHeight="15" x14ac:dyDescent="0.25"/>
  <cols>
    <col min="1" max="1" width="39.7109375" style="23" customWidth="1"/>
    <col min="2" max="2" width="10.5703125" style="10" customWidth="1"/>
    <col min="3" max="3" width="71.7109375" style="11" customWidth="1"/>
    <col min="4" max="4" width="9.140625" style="10"/>
    <col min="5" max="5" width="16.28515625" style="10" customWidth="1"/>
    <col min="6" max="6" width="20.7109375" style="17" customWidth="1"/>
    <col min="7" max="7" width="14.7109375" style="10" customWidth="1"/>
    <col min="8" max="8" width="21.5703125" style="68" customWidth="1"/>
    <col min="9" max="9" width="20.7109375" style="68" customWidth="1"/>
    <col min="10" max="16384" width="9.140625" style="8"/>
  </cols>
  <sheetData>
    <row r="1" spans="1:9" ht="39.950000000000003" customHeight="1" x14ac:dyDescent="0.25">
      <c r="A1" s="427" t="s">
        <v>3728</v>
      </c>
      <c r="B1" s="427"/>
      <c r="C1" s="427"/>
      <c r="D1" s="427"/>
      <c r="E1" s="427"/>
      <c r="F1" s="427"/>
      <c r="G1" s="427"/>
    </row>
    <row r="2" spans="1:9" ht="21.75" customHeight="1" thickBot="1" x14ac:dyDescent="0.3">
      <c r="A2" s="1"/>
      <c r="B2" s="1"/>
      <c r="C2" s="1"/>
      <c r="D2" s="1"/>
      <c r="E2" s="18"/>
      <c r="F2" s="1"/>
      <c r="G2" s="1"/>
    </row>
    <row r="3" spans="1:9" x14ac:dyDescent="0.25">
      <c r="A3" s="428" t="s">
        <v>1058</v>
      </c>
      <c r="B3" s="429"/>
      <c r="C3" s="429"/>
      <c r="D3" s="429"/>
      <c r="E3" s="429"/>
      <c r="F3" s="429"/>
      <c r="G3" s="430"/>
    </row>
    <row r="4" spans="1:9" ht="46.15" customHeight="1" thickBot="1" x14ac:dyDescent="0.3">
      <c r="A4" s="29" t="s">
        <v>38</v>
      </c>
      <c r="B4" s="44" t="s">
        <v>0</v>
      </c>
      <c r="C4" s="30" t="s">
        <v>1</v>
      </c>
      <c r="D4" s="30" t="s">
        <v>2</v>
      </c>
      <c r="E4" s="31" t="s">
        <v>3</v>
      </c>
      <c r="F4" s="32" t="s">
        <v>4</v>
      </c>
      <c r="G4" s="69" t="s">
        <v>5</v>
      </c>
    </row>
    <row r="5" spans="1:9" ht="33" customHeight="1" thickBot="1" x14ac:dyDescent="0.3">
      <c r="A5" s="56" t="s">
        <v>6</v>
      </c>
      <c r="B5" s="57" t="s">
        <v>12</v>
      </c>
      <c r="C5" s="50" t="s">
        <v>355</v>
      </c>
      <c r="D5" s="51" t="s">
        <v>128</v>
      </c>
      <c r="E5" s="52">
        <v>0.55200000000000005</v>
      </c>
      <c r="F5" s="66">
        <v>790.22</v>
      </c>
      <c r="G5" s="53">
        <f t="shared" ref="G5:G61" si="0">ROUND((E5*F5),2)</f>
        <v>436.2</v>
      </c>
      <c r="H5" s="36" t="s">
        <v>39</v>
      </c>
      <c r="I5" s="70">
        <f>ROUND(SUM(G5:G5),2)</f>
        <v>436.2</v>
      </c>
    </row>
    <row r="6" spans="1:9" s="9" customFormat="1" ht="32.25" customHeight="1" x14ac:dyDescent="0.25">
      <c r="A6" s="67" t="s">
        <v>45</v>
      </c>
      <c r="B6" s="93" t="s">
        <v>19</v>
      </c>
      <c r="C6" s="102" t="s">
        <v>711</v>
      </c>
      <c r="D6" s="79" t="s">
        <v>9</v>
      </c>
      <c r="E6" s="83">
        <v>500</v>
      </c>
      <c r="F6" s="94">
        <v>1.4</v>
      </c>
      <c r="G6" s="59">
        <f t="shared" si="0"/>
        <v>700</v>
      </c>
    </row>
    <row r="7" spans="1:9" s="9" customFormat="1" ht="30" x14ac:dyDescent="0.25">
      <c r="A7" s="43" t="s">
        <v>45</v>
      </c>
      <c r="B7" s="91" t="s">
        <v>20</v>
      </c>
      <c r="C7" s="103" t="s">
        <v>712</v>
      </c>
      <c r="D7" s="48" t="s">
        <v>9</v>
      </c>
      <c r="E7" s="84">
        <v>156</v>
      </c>
      <c r="F7" s="95">
        <v>0.94</v>
      </c>
      <c r="G7" s="28">
        <f t="shared" si="0"/>
        <v>146.63999999999999</v>
      </c>
    </row>
    <row r="8" spans="1:9" s="9" customFormat="1" ht="33" customHeight="1" x14ac:dyDescent="0.25">
      <c r="A8" s="43" t="s">
        <v>45</v>
      </c>
      <c r="B8" s="91" t="s">
        <v>21</v>
      </c>
      <c r="C8" s="103" t="s">
        <v>356</v>
      </c>
      <c r="D8" s="48" t="s">
        <v>9</v>
      </c>
      <c r="E8" s="84">
        <v>344</v>
      </c>
      <c r="F8" s="95">
        <v>2.5</v>
      </c>
      <c r="G8" s="28">
        <f t="shared" si="0"/>
        <v>860</v>
      </c>
    </row>
    <row r="9" spans="1:9" s="9" customFormat="1" ht="33" customHeight="1" x14ac:dyDescent="0.25">
      <c r="A9" s="43" t="s">
        <v>45</v>
      </c>
      <c r="B9" s="91" t="s">
        <v>22</v>
      </c>
      <c r="C9" s="103" t="s">
        <v>357</v>
      </c>
      <c r="D9" s="48" t="s">
        <v>9</v>
      </c>
      <c r="E9" s="84">
        <v>156</v>
      </c>
      <c r="F9" s="95">
        <v>1.18</v>
      </c>
      <c r="G9" s="28">
        <f t="shared" si="0"/>
        <v>184.08</v>
      </c>
    </row>
    <row r="10" spans="1:9" s="9" customFormat="1" ht="45" x14ac:dyDescent="0.25">
      <c r="A10" s="43" t="s">
        <v>45</v>
      </c>
      <c r="B10" s="108" t="s">
        <v>23</v>
      </c>
      <c r="C10" s="103" t="s">
        <v>710</v>
      </c>
      <c r="D10" s="48" t="s">
        <v>9</v>
      </c>
      <c r="E10" s="84">
        <v>700</v>
      </c>
      <c r="F10" s="95">
        <v>1.18</v>
      </c>
      <c r="G10" s="28">
        <f t="shared" si="0"/>
        <v>826</v>
      </c>
    </row>
    <row r="11" spans="1:9" s="9" customFormat="1" ht="45" x14ac:dyDescent="0.25">
      <c r="A11" s="43" t="s">
        <v>45</v>
      </c>
      <c r="B11" s="108" t="s">
        <v>24</v>
      </c>
      <c r="C11" s="103" t="s">
        <v>382</v>
      </c>
      <c r="D11" s="48" t="s">
        <v>9</v>
      </c>
      <c r="E11" s="84">
        <v>750</v>
      </c>
      <c r="F11" s="95">
        <v>15.46</v>
      </c>
      <c r="G11" s="28">
        <f t="shared" si="0"/>
        <v>11595</v>
      </c>
    </row>
    <row r="12" spans="1:9" s="9" customFormat="1" ht="30" x14ac:dyDescent="0.25">
      <c r="A12" s="43" t="s">
        <v>45</v>
      </c>
      <c r="B12" s="108" t="s">
        <v>25</v>
      </c>
      <c r="C12" s="103" t="s">
        <v>361</v>
      </c>
      <c r="D12" s="48" t="s">
        <v>9</v>
      </c>
      <c r="E12" s="84">
        <v>700</v>
      </c>
      <c r="F12" s="95">
        <v>4.4000000000000004</v>
      </c>
      <c r="G12" s="28">
        <f t="shared" si="0"/>
        <v>3080</v>
      </c>
    </row>
    <row r="13" spans="1:9" s="9" customFormat="1" ht="32.25" customHeight="1" x14ac:dyDescent="0.25">
      <c r="A13" s="43" t="s">
        <v>45</v>
      </c>
      <c r="B13" s="108" t="s">
        <v>26</v>
      </c>
      <c r="C13" s="103" t="s">
        <v>360</v>
      </c>
      <c r="D13" s="48" t="s">
        <v>8</v>
      </c>
      <c r="E13" s="84">
        <v>2500</v>
      </c>
      <c r="F13" s="95">
        <v>0.11</v>
      </c>
      <c r="G13" s="28">
        <f t="shared" si="0"/>
        <v>275</v>
      </c>
    </row>
    <row r="14" spans="1:9" s="9" customFormat="1" ht="32.25" customHeight="1" x14ac:dyDescent="0.25">
      <c r="A14" s="43" t="s">
        <v>45</v>
      </c>
      <c r="B14" s="108" t="s">
        <v>27</v>
      </c>
      <c r="C14" s="103" t="s">
        <v>395</v>
      </c>
      <c r="D14" s="48" t="s">
        <v>9</v>
      </c>
      <c r="E14" s="84">
        <v>750</v>
      </c>
      <c r="F14" s="95">
        <v>1.28</v>
      </c>
      <c r="G14" s="28">
        <f t="shared" si="0"/>
        <v>960</v>
      </c>
    </row>
    <row r="15" spans="1:9" s="9" customFormat="1" ht="32.25" customHeight="1" x14ac:dyDescent="0.25">
      <c r="A15" s="43" t="s">
        <v>45</v>
      </c>
      <c r="B15" s="108" t="s">
        <v>68</v>
      </c>
      <c r="C15" s="103" t="s">
        <v>384</v>
      </c>
      <c r="D15" s="48" t="s">
        <v>8</v>
      </c>
      <c r="E15" s="84">
        <v>560</v>
      </c>
      <c r="F15" s="95">
        <v>0.21</v>
      </c>
      <c r="G15" s="28">
        <f t="shared" si="0"/>
        <v>117.6</v>
      </c>
    </row>
    <row r="16" spans="1:9" s="9" customFormat="1" ht="32.25" customHeight="1" x14ac:dyDescent="0.25">
      <c r="A16" s="43" t="s">
        <v>45</v>
      </c>
      <c r="B16" s="108" t="s">
        <v>69</v>
      </c>
      <c r="C16" s="103" t="s">
        <v>268</v>
      </c>
      <c r="D16" s="48" t="s">
        <v>8</v>
      </c>
      <c r="E16" s="84">
        <v>70</v>
      </c>
      <c r="F16" s="95">
        <v>0.17</v>
      </c>
      <c r="G16" s="28">
        <f t="shared" si="0"/>
        <v>11.9</v>
      </c>
    </row>
    <row r="17" spans="1:9" s="9" customFormat="1" ht="32.25" customHeight="1" x14ac:dyDescent="0.25">
      <c r="A17" s="43" t="s">
        <v>45</v>
      </c>
      <c r="B17" s="108" t="s">
        <v>70</v>
      </c>
      <c r="C17" s="103" t="s">
        <v>270</v>
      </c>
      <c r="D17" s="48" t="s">
        <v>8</v>
      </c>
      <c r="E17" s="84">
        <v>860</v>
      </c>
      <c r="F17" s="95">
        <v>1.69</v>
      </c>
      <c r="G17" s="28">
        <f t="shared" si="0"/>
        <v>1453.4</v>
      </c>
    </row>
    <row r="18" spans="1:9" s="9" customFormat="1" ht="32.25" customHeight="1" thickBot="1" x14ac:dyDescent="0.3">
      <c r="A18" s="43" t="s">
        <v>45</v>
      </c>
      <c r="B18" s="108" t="s">
        <v>127</v>
      </c>
      <c r="C18" s="103" t="s">
        <v>713</v>
      </c>
      <c r="D18" s="48" t="s">
        <v>8</v>
      </c>
      <c r="E18" s="84">
        <v>750</v>
      </c>
      <c r="F18" s="95">
        <v>1.69</v>
      </c>
      <c r="G18" s="28">
        <f t="shared" si="0"/>
        <v>1267.5</v>
      </c>
    </row>
    <row r="19" spans="1:9" s="9" customFormat="1" ht="32.25" customHeight="1" thickBot="1" x14ac:dyDescent="0.3">
      <c r="A19" s="43" t="s">
        <v>45</v>
      </c>
      <c r="B19" s="108" t="s">
        <v>165</v>
      </c>
      <c r="C19" s="103" t="s">
        <v>271</v>
      </c>
      <c r="D19" s="48" t="s">
        <v>8</v>
      </c>
      <c r="E19" s="84">
        <v>20</v>
      </c>
      <c r="F19" s="95">
        <v>7.91</v>
      </c>
      <c r="G19" s="28">
        <f t="shared" si="0"/>
        <v>158.19999999999999</v>
      </c>
      <c r="H19" s="36" t="s">
        <v>40</v>
      </c>
      <c r="I19" s="70">
        <f>ROUND(SUM(G6:G19),2)</f>
        <v>21635.32</v>
      </c>
    </row>
    <row r="20" spans="1:9" s="9" customFormat="1" ht="45.75" thickBot="1" x14ac:dyDescent="0.3">
      <c r="A20" s="171" t="s">
        <v>574</v>
      </c>
      <c r="B20" s="172" t="s">
        <v>34</v>
      </c>
      <c r="C20" s="173" t="s">
        <v>714</v>
      </c>
      <c r="D20" s="61" t="s">
        <v>8</v>
      </c>
      <c r="E20" s="174">
        <v>27</v>
      </c>
      <c r="F20" s="62">
        <v>210.64</v>
      </c>
      <c r="G20" s="35">
        <f t="shared" si="0"/>
        <v>5687.28</v>
      </c>
      <c r="H20" s="36" t="s">
        <v>41</v>
      </c>
      <c r="I20" s="70">
        <f>ROUND(SUM(G20:G20),2)</f>
        <v>5687.28</v>
      </c>
    </row>
    <row r="21" spans="1:9" s="9" customFormat="1" ht="33" customHeight="1" x14ac:dyDescent="0.25">
      <c r="A21" s="101" t="s">
        <v>388</v>
      </c>
      <c r="B21" s="123" t="s">
        <v>71</v>
      </c>
      <c r="C21" s="63" t="s">
        <v>715</v>
      </c>
      <c r="D21" s="64" t="s">
        <v>8</v>
      </c>
      <c r="E21" s="83">
        <v>2500</v>
      </c>
      <c r="F21" s="58">
        <v>0</v>
      </c>
      <c r="G21" s="59">
        <f t="shared" si="0"/>
        <v>0</v>
      </c>
      <c r="H21" s="434" t="s">
        <v>318</v>
      </c>
      <c r="I21" s="71"/>
    </row>
    <row r="22" spans="1:9" s="9" customFormat="1" ht="33" customHeight="1" x14ac:dyDescent="0.25">
      <c r="A22" s="67" t="s">
        <v>388</v>
      </c>
      <c r="B22" s="41" t="s">
        <v>72</v>
      </c>
      <c r="C22" s="2" t="s">
        <v>716</v>
      </c>
      <c r="D22" s="22" t="s">
        <v>9</v>
      </c>
      <c r="E22" s="84">
        <v>100</v>
      </c>
      <c r="F22" s="21">
        <v>0</v>
      </c>
      <c r="G22" s="28">
        <f t="shared" si="0"/>
        <v>0</v>
      </c>
      <c r="H22" s="435"/>
      <c r="I22" s="71"/>
    </row>
    <row r="23" spans="1:9" s="9" customFormat="1" ht="33" customHeight="1" x14ac:dyDescent="0.25">
      <c r="A23" s="67" t="s">
        <v>388</v>
      </c>
      <c r="B23" s="41" t="s">
        <v>73</v>
      </c>
      <c r="C23" s="2" t="s">
        <v>717</v>
      </c>
      <c r="D23" s="22" t="s">
        <v>9</v>
      </c>
      <c r="E23" s="84">
        <v>570</v>
      </c>
      <c r="F23" s="21">
        <v>0</v>
      </c>
      <c r="G23" s="28">
        <f t="shared" si="0"/>
        <v>0</v>
      </c>
      <c r="H23" s="435"/>
      <c r="I23" s="71"/>
    </row>
    <row r="24" spans="1:9" s="9" customFormat="1" ht="33" customHeight="1" x14ac:dyDescent="0.25">
      <c r="A24" s="67" t="s">
        <v>388</v>
      </c>
      <c r="B24" s="41" t="s">
        <v>74</v>
      </c>
      <c r="C24" s="2" t="s">
        <v>718</v>
      </c>
      <c r="D24" s="22" t="s">
        <v>8</v>
      </c>
      <c r="E24" s="84">
        <v>1500</v>
      </c>
      <c r="F24" s="21">
        <v>0</v>
      </c>
      <c r="G24" s="28">
        <f t="shared" si="0"/>
        <v>0</v>
      </c>
      <c r="H24" s="435"/>
      <c r="I24" s="71"/>
    </row>
    <row r="25" spans="1:9" s="9" customFormat="1" ht="33" customHeight="1" x14ac:dyDescent="0.25">
      <c r="A25" s="67" t="s">
        <v>388</v>
      </c>
      <c r="B25" s="41" t="s">
        <v>75</v>
      </c>
      <c r="C25" s="2" t="s">
        <v>719</v>
      </c>
      <c r="D25" s="22" t="s">
        <v>8</v>
      </c>
      <c r="E25" s="84">
        <v>107</v>
      </c>
      <c r="F25" s="21">
        <v>0</v>
      </c>
      <c r="G25" s="28">
        <f t="shared" si="0"/>
        <v>0</v>
      </c>
      <c r="H25" s="435"/>
      <c r="I25" s="71"/>
    </row>
    <row r="26" spans="1:9" s="9" customFormat="1" ht="33" customHeight="1" x14ac:dyDescent="0.25">
      <c r="A26" s="67" t="s">
        <v>388</v>
      </c>
      <c r="B26" s="41" t="s">
        <v>76</v>
      </c>
      <c r="C26" s="2" t="s">
        <v>720</v>
      </c>
      <c r="D26" s="22" t="s">
        <v>8</v>
      </c>
      <c r="E26" s="84">
        <v>1115</v>
      </c>
      <c r="F26" s="21">
        <v>0</v>
      </c>
      <c r="G26" s="28">
        <f t="shared" si="0"/>
        <v>0</v>
      </c>
      <c r="H26" s="435"/>
      <c r="I26" s="71"/>
    </row>
    <row r="27" spans="1:9" s="9" customFormat="1" ht="33" customHeight="1" x14ac:dyDescent="0.25">
      <c r="A27" s="67" t="s">
        <v>388</v>
      </c>
      <c r="B27" s="41" t="s">
        <v>77</v>
      </c>
      <c r="C27" s="2" t="s">
        <v>721</v>
      </c>
      <c r="D27" s="22" t="s">
        <v>8</v>
      </c>
      <c r="E27" s="84">
        <v>1115</v>
      </c>
      <c r="F27" s="21">
        <v>0</v>
      </c>
      <c r="G27" s="28">
        <f t="shared" si="0"/>
        <v>0</v>
      </c>
      <c r="H27" s="435"/>
      <c r="I27" s="71"/>
    </row>
    <row r="28" spans="1:9" s="9" customFormat="1" ht="33" customHeight="1" x14ac:dyDescent="0.25">
      <c r="A28" s="67" t="s">
        <v>388</v>
      </c>
      <c r="B28" s="41" t="s">
        <v>122</v>
      </c>
      <c r="C28" s="2" t="s">
        <v>722</v>
      </c>
      <c r="D28" s="22" t="s">
        <v>8</v>
      </c>
      <c r="E28" s="84">
        <v>1220</v>
      </c>
      <c r="F28" s="21">
        <v>0</v>
      </c>
      <c r="G28" s="28">
        <f t="shared" si="0"/>
        <v>0</v>
      </c>
      <c r="H28" s="435"/>
      <c r="I28" s="71"/>
    </row>
    <row r="29" spans="1:9" s="9" customFormat="1" ht="33" customHeight="1" x14ac:dyDescent="0.25">
      <c r="A29" s="67" t="s">
        <v>388</v>
      </c>
      <c r="B29" s="41" t="s">
        <v>123</v>
      </c>
      <c r="C29" s="2" t="s">
        <v>390</v>
      </c>
      <c r="D29" s="22" t="s">
        <v>8</v>
      </c>
      <c r="E29" s="84">
        <v>1220</v>
      </c>
      <c r="F29" s="21">
        <v>0</v>
      </c>
      <c r="G29" s="28">
        <f t="shared" si="0"/>
        <v>0</v>
      </c>
      <c r="H29" s="435"/>
      <c r="I29" s="71"/>
    </row>
    <row r="30" spans="1:9" s="9" customFormat="1" ht="33" customHeight="1" x14ac:dyDescent="0.25">
      <c r="A30" s="67" t="s">
        <v>388</v>
      </c>
      <c r="B30" s="41" t="s">
        <v>124</v>
      </c>
      <c r="C30" s="2" t="s">
        <v>723</v>
      </c>
      <c r="D30" s="22" t="s">
        <v>8</v>
      </c>
      <c r="E30" s="84">
        <v>1220</v>
      </c>
      <c r="F30" s="21">
        <v>0</v>
      </c>
      <c r="G30" s="28">
        <f t="shared" si="0"/>
        <v>0</v>
      </c>
      <c r="H30" s="435"/>
      <c r="I30" s="71"/>
    </row>
    <row r="31" spans="1:9" s="9" customFormat="1" ht="33" customHeight="1" x14ac:dyDescent="0.25">
      <c r="A31" s="67" t="s">
        <v>388</v>
      </c>
      <c r="B31" s="41" t="s">
        <v>125</v>
      </c>
      <c r="C31" s="2" t="s">
        <v>304</v>
      </c>
      <c r="D31" s="22" t="s">
        <v>8</v>
      </c>
      <c r="E31" s="84">
        <v>1220</v>
      </c>
      <c r="F31" s="21">
        <v>0</v>
      </c>
      <c r="G31" s="28">
        <f t="shared" si="0"/>
        <v>0</v>
      </c>
      <c r="H31" s="435"/>
      <c r="I31" s="71"/>
    </row>
    <row r="32" spans="1:9" s="9" customFormat="1" ht="33" customHeight="1" x14ac:dyDescent="0.25">
      <c r="A32" s="67" t="s">
        <v>388</v>
      </c>
      <c r="B32" s="41" t="s">
        <v>126</v>
      </c>
      <c r="C32" s="2" t="s">
        <v>724</v>
      </c>
      <c r="D32" s="22" t="s">
        <v>9</v>
      </c>
      <c r="E32" s="84">
        <v>175</v>
      </c>
      <c r="F32" s="21">
        <v>0</v>
      </c>
      <c r="G32" s="28">
        <f t="shared" si="0"/>
        <v>0</v>
      </c>
      <c r="H32" s="435"/>
      <c r="I32" s="71"/>
    </row>
    <row r="33" spans="1:9" s="9" customFormat="1" ht="33" customHeight="1" thickBot="1" x14ac:dyDescent="0.3">
      <c r="A33" s="56" t="s">
        <v>388</v>
      </c>
      <c r="B33" s="74" t="s">
        <v>216</v>
      </c>
      <c r="C33" s="50" t="s">
        <v>725</v>
      </c>
      <c r="D33" s="51" t="s">
        <v>8</v>
      </c>
      <c r="E33" s="85">
        <v>140</v>
      </c>
      <c r="F33" s="60">
        <v>0</v>
      </c>
      <c r="G33" s="53">
        <f t="shared" si="0"/>
        <v>0</v>
      </c>
      <c r="H33" s="435"/>
      <c r="I33" s="71"/>
    </row>
    <row r="34" spans="1:9" s="9" customFormat="1" ht="33" customHeight="1" x14ac:dyDescent="0.25">
      <c r="A34" s="101" t="s">
        <v>1504</v>
      </c>
      <c r="B34" s="123" t="s">
        <v>71</v>
      </c>
      <c r="C34" s="63" t="s">
        <v>715</v>
      </c>
      <c r="D34" s="64" t="s">
        <v>8</v>
      </c>
      <c r="E34" s="83">
        <v>2500</v>
      </c>
      <c r="F34" s="120">
        <v>4.07</v>
      </c>
      <c r="G34" s="59">
        <f t="shared" si="0"/>
        <v>10175</v>
      </c>
      <c r="H34" s="435"/>
      <c r="I34" s="71"/>
    </row>
    <row r="35" spans="1:9" s="9" customFormat="1" ht="33" customHeight="1" x14ac:dyDescent="0.25">
      <c r="A35" s="67" t="s">
        <v>1504</v>
      </c>
      <c r="B35" s="41" t="s">
        <v>72</v>
      </c>
      <c r="C35" s="2" t="s">
        <v>716</v>
      </c>
      <c r="D35" s="22" t="s">
        <v>9</v>
      </c>
      <c r="E35" s="84">
        <v>100</v>
      </c>
      <c r="F35" s="121">
        <v>25.6</v>
      </c>
      <c r="G35" s="28">
        <f t="shared" si="0"/>
        <v>2560</v>
      </c>
      <c r="H35" s="435"/>
      <c r="I35" s="71"/>
    </row>
    <row r="36" spans="1:9" s="9" customFormat="1" ht="33" customHeight="1" x14ac:dyDescent="0.25">
      <c r="A36" s="67" t="s">
        <v>1504</v>
      </c>
      <c r="B36" s="41" t="s">
        <v>73</v>
      </c>
      <c r="C36" s="2" t="s">
        <v>726</v>
      </c>
      <c r="D36" s="22" t="s">
        <v>9</v>
      </c>
      <c r="E36" s="84">
        <v>800</v>
      </c>
      <c r="F36" s="121">
        <v>25.69</v>
      </c>
      <c r="G36" s="28">
        <f t="shared" si="0"/>
        <v>20552</v>
      </c>
      <c r="H36" s="435"/>
      <c r="I36" s="71"/>
    </row>
    <row r="37" spans="1:9" s="9" customFormat="1" ht="33" customHeight="1" x14ac:dyDescent="0.25">
      <c r="A37" s="67" t="s">
        <v>1504</v>
      </c>
      <c r="B37" s="41" t="s">
        <v>74</v>
      </c>
      <c r="C37" s="2" t="s">
        <v>727</v>
      </c>
      <c r="D37" s="22" t="s">
        <v>8</v>
      </c>
      <c r="E37" s="84">
        <v>1475</v>
      </c>
      <c r="F37" s="121">
        <v>15.26</v>
      </c>
      <c r="G37" s="28">
        <f t="shared" si="0"/>
        <v>22508.5</v>
      </c>
      <c r="H37" s="435"/>
      <c r="I37" s="71"/>
    </row>
    <row r="38" spans="1:9" s="9" customFormat="1" ht="33" customHeight="1" x14ac:dyDescent="0.25">
      <c r="A38" s="67" t="s">
        <v>1504</v>
      </c>
      <c r="B38" s="41" t="s">
        <v>75</v>
      </c>
      <c r="C38" s="2" t="s">
        <v>719</v>
      </c>
      <c r="D38" s="22" t="s">
        <v>8</v>
      </c>
      <c r="E38" s="84">
        <v>107</v>
      </c>
      <c r="F38" s="121">
        <v>51.79</v>
      </c>
      <c r="G38" s="28">
        <f t="shared" si="0"/>
        <v>5541.53</v>
      </c>
      <c r="H38" s="435"/>
      <c r="I38" s="71"/>
    </row>
    <row r="39" spans="1:9" s="9" customFormat="1" ht="33" customHeight="1" x14ac:dyDescent="0.25">
      <c r="A39" s="67" t="s">
        <v>1504</v>
      </c>
      <c r="B39" s="41" t="s">
        <v>76</v>
      </c>
      <c r="C39" s="2" t="s">
        <v>720</v>
      </c>
      <c r="D39" s="22" t="s">
        <v>8</v>
      </c>
      <c r="E39" s="84">
        <v>1115</v>
      </c>
      <c r="F39" s="121">
        <v>17.760000000000002</v>
      </c>
      <c r="G39" s="28">
        <f t="shared" si="0"/>
        <v>19802.400000000001</v>
      </c>
      <c r="H39" s="435"/>
      <c r="I39" s="71"/>
    </row>
    <row r="40" spans="1:9" s="9" customFormat="1" ht="33" customHeight="1" x14ac:dyDescent="0.25">
      <c r="A40" s="67" t="s">
        <v>1504</v>
      </c>
      <c r="B40" s="41" t="s">
        <v>77</v>
      </c>
      <c r="C40" s="2" t="s">
        <v>721</v>
      </c>
      <c r="D40" s="22" t="s">
        <v>8</v>
      </c>
      <c r="E40" s="84">
        <v>1115</v>
      </c>
      <c r="F40" s="121">
        <v>0.38</v>
      </c>
      <c r="G40" s="28">
        <f t="shared" si="0"/>
        <v>423.7</v>
      </c>
      <c r="H40" s="435"/>
      <c r="I40" s="71"/>
    </row>
    <row r="41" spans="1:9" s="9" customFormat="1" ht="33" customHeight="1" x14ac:dyDescent="0.25">
      <c r="A41" s="67" t="s">
        <v>1504</v>
      </c>
      <c r="B41" s="41" t="s">
        <v>122</v>
      </c>
      <c r="C41" s="2" t="s">
        <v>722</v>
      </c>
      <c r="D41" s="22" t="s">
        <v>8</v>
      </c>
      <c r="E41" s="84">
        <v>1220</v>
      </c>
      <c r="F41" s="121">
        <v>16.2</v>
      </c>
      <c r="G41" s="28">
        <f t="shared" si="0"/>
        <v>19764</v>
      </c>
      <c r="H41" s="435"/>
      <c r="I41" s="71"/>
    </row>
    <row r="42" spans="1:9" s="9" customFormat="1" ht="33" customHeight="1" x14ac:dyDescent="0.25">
      <c r="A42" s="67" t="s">
        <v>1504</v>
      </c>
      <c r="B42" s="41" t="s">
        <v>123</v>
      </c>
      <c r="C42" s="2" t="s">
        <v>390</v>
      </c>
      <c r="D42" s="22" t="s">
        <v>8</v>
      </c>
      <c r="E42" s="84">
        <v>1220</v>
      </c>
      <c r="F42" s="121">
        <v>0.38</v>
      </c>
      <c r="G42" s="28">
        <f t="shared" si="0"/>
        <v>463.6</v>
      </c>
      <c r="H42" s="435"/>
      <c r="I42" s="71"/>
    </row>
    <row r="43" spans="1:9" s="9" customFormat="1" ht="33" customHeight="1" x14ac:dyDescent="0.25">
      <c r="A43" s="67" t="s">
        <v>1504</v>
      </c>
      <c r="B43" s="41" t="s">
        <v>124</v>
      </c>
      <c r="C43" s="2" t="s">
        <v>723</v>
      </c>
      <c r="D43" s="22" t="s">
        <v>8</v>
      </c>
      <c r="E43" s="84">
        <v>1220</v>
      </c>
      <c r="F43" s="121">
        <v>11.92</v>
      </c>
      <c r="G43" s="28">
        <f t="shared" si="0"/>
        <v>14542.4</v>
      </c>
      <c r="H43" s="435"/>
      <c r="I43" s="71"/>
    </row>
    <row r="44" spans="1:9" s="9" customFormat="1" ht="33" customHeight="1" x14ac:dyDescent="0.25">
      <c r="A44" s="67" t="s">
        <v>1504</v>
      </c>
      <c r="B44" s="41" t="s">
        <v>125</v>
      </c>
      <c r="C44" s="2" t="s">
        <v>304</v>
      </c>
      <c r="D44" s="22" t="s">
        <v>8</v>
      </c>
      <c r="E44" s="84">
        <v>1220</v>
      </c>
      <c r="F44" s="121">
        <v>0.22</v>
      </c>
      <c r="G44" s="28">
        <f t="shared" si="0"/>
        <v>268.39999999999998</v>
      </c>
      <c r="H44" s="435"/>
      <c r="I44" s="71"/>
    </row>
    <row r="45" spans="1:9" s="9" customFormat="1" ht="33" customHeight="1" thickBot="1" x14ac:dyDescent="0.3">
      <c r="A45" s="67" t="s">
        <v>1504</v>
      </c>
      <c r="B45" s="41" t="s">
        <v>126</v>
      </c>
      <c r="C45" s="2" t="s">
        <v>724</v>
      </c>
      <c r="D45" s="22" t="s">
        <v>9</v>
      </c>
      <c r="E45" s="84">
        <v>175</v>
      </c>
      <c r="F45" s="121">
        <v>13.99</v>
      </c>
      <c r="G45" s="28">
        <f t="shared" si="0"/>
        <v>2448.25</v>
      </c>
      <c r="H45" s="435"/>
      <c r="I45" s="71"/>
    </row>
    <row r="46" spans="1:9" s="9" customFormat="1" ht="33" customHeight="1" thickBot="1" x14ac:dyDescent="0.3">
      <c r="A46" s="56" t="s">
        <v>1504</v>
      </c>
      <c r="B46" s="74" t="s">
        <v>216</v>
      </c>
      <c r="C46" s="50" t="s">
        <v>725</v>
      </c>
      <c r="D46" s="51" t="s">
        <v>8</v>
      </c>
      <c r="E46" s="85">
        <v>140</v>
      </c>
      <c r="F46" s="122">
        <v>5.42</v>
      </c>
      <c r="G46" s="99">
        <f>ROUND((E46*F46),2)</f>
        <v>758.8</v>
      </c>
      <c r="H46" s="36" t="s">
        <v>78</v>
      </c>
      <c r="I46" s="72">
        <f>ROUND(SUM(G21:G46),2)</f>
        <v>119808.58</v>
      </c>
    </row>
    <row r="47" spans="1:9" s="9" customFormat="1" ht="39" customHeight="1" x14ac:dyDescent="0.25">
      <c r="A47" s="67" t="s">
        <v>728</v>
      </c>
      <c r="B47" s="75" t="s">
        <v>28</v>
      </c>
      <c r="C47" s="63" t="s">
        <v>729</v>
      </c>
      <c r="D47" s="64" t="s">
        <v>10</v>
      </c>
      <c r="E47" s="83">
        <v>107</v>
      </c>
      <c r="F47" s="58">
        <v>110.02</v>
      </c>
      <c r="G47" s="59">
        <f t="shared" si="0"/>
        <v>11772.14</v>
      </c>
    </row>
    <row r="48" spans="1:9" s="9" customFormat="1" ht="30" x14ac:dyDescent="0.25">
      <c r="A48" s="67" t="s">
        <v>728</v>
      </c>
      <c r="B48" s="22" t="s">
        <v>29</v>
      </c>
      <c r="C48" s="2" t="s">
        <v>1153</v>
      </c>
      <c r="D48" s="64" t="s">
        <v>10</v>
      </c>
      <c r="E48" s="84">
        <v>231</v>
      </c>
      <c r="F48" s="77">
        <v>112.21</v>
      </c>
      <c r="G48" s="28">
        <f t="shared" si="0"/>
        <v>25920.51</v>
      </c>
      <c r="H48" s="71"/>
      <c r="I48" s="71"/>
    </row>
    <row r="49" spans="1:9" s="9" customFormat="1" ht="33" customHeight="1" x14ac:dyDescent="0.25">
      <c r="A49" s="67" t="s">
        <v>728</v>
      </c>
      <c r="B49" s="22" t="s">
        <v>30</v>
      </c>
      <c r="C49" s="2" t="s">
        <v>730</v>
      </c>
      <c r="D49" s="64" t="s">
        <v>10</v>
      </c>
      <c r="E49" s="84">
        <v>210</v>
      </c>
      <c r="F49" s="77">
        <v>157.25</v>
      </c>
      <c r="G49" s="28">
        <f t="shared" si="0"/>
        <v>33022.5</v>
      </c>
      <c r="H49" s="71"/>
      <c r="I49" s="71"/>
    </row>
    <row r="50" spans="1:9" s="9" customFormat="1" ht="33" customHeight="1" x14ac:dyDescent="0.25">
      <c r="A50" s="67" t="s">
        <v>728</v>
      </c>
      <c r="B50" s="22" t="s">
        <v>31</v>
      </c>
      <c r="C50" s="2" t="s">
        <v>731</v>
      </c>
      <c r="D50" s="64" t="s">
        <v>10</v>
      </c>
      <c r="E50" s="84">
        <v>85</v>
      </c>
      <c r="F50" s="77">
        <v>40.799999999999997</v>
      </c>
      <c r="G50" s="28">
        <f t="shared" si="0"/>
        <v>3468</v>
      </c>
      <c r="H50" s="71"/>
      <c r="I50" s="71"/>
    </row>
    <row r="51" spans="1:9" s="9" customFormat="1" ht="33" customHeight="1" x14ac:dyDescent="0.25">
      <c r="A51" s="67" t="s">
        <v>728</v>
      </c>
      <c r="B51" s="22" t="s">
        <v>32</v>
      </c>
      <c r="C51" s="63" t="s">
        <v>732</v>
      </c>
      <c r="D51" s="64" t="s">
        <v>10</v>
      </c>
      <c r="E51" s="83">
        <v>200</v>
      </c>
      <c r="F51" s="76">
        <v>23.44</v>
      </c>
      <c r="G51" s="59">
        <f t="shared" si="0"/>
        <v>4688</v>
      </c>
      <c r="H51" s="71"/>
      <c r="I51" s="71"/>
    </row>
    <row r="52" spans="1:9" s="9" customFormat="1" ht="33" customHeight="1" x14ac:dyDescent="0.25">
      <c r="A52" s="67" t="s">
        <v>728</v>
      </c>
      <c r="B52" s="22" t="s">
        <v>33</v>
      </c>
      <c r="C52" s="2" t="s">
        <v>733</v>
      </c>
      <c r="D52" s="22" t="s">
        <v>10</v>
      </c>
      <c r="E52" s="83">
        <v>548</v>
      </c>
      <c r="F52" s="77">
        <v>1.99</v>
      </c>
      <c r="G52" s="28">
        <f t="shared" si="0"/>
        <v>1090.52</v>
      </c>
      <c r="H52" s="71"/>
      <c r="I52" s="71"/>
    </row>
    <row r="53" spans="1:9" s="9" customFormat="1" ht="33" customHeight="1" x14ac:dyDescent="0.25">
      <c r="A53" s="67" t="s">
        <v>728</v>
      </c>
      <c r="B53" s="22" t="s">
        <v>47</v>
      </c>
      <c r="C53" s="2" t="s">
        <v>734</v>
      </c>
      <c r="D53" s="64" t="s">
        <v>8</v>
      </c>
      <c r="E53" s="83">
        <v>95</v>
      </c>
      <c r="F53" s="77">
        <v>23.55</v>
      </c>
      <c r="G53" s="28">
        <f t="shared" si="0"/>
        <v>2237.25</v>
      </c>
      <c r="H53" s="71"/>
      <c r="I53" s="71"/>
    </row>
    <row r="54" spans="1:9" s="9" customFormat="1" ht="33" customHeight="1" x14ac:dyDescent="0.25">
      <c r="A54" s="67" t="s">
        <v>728</v>
      </c>
      <c r="B54" s="22" t="s">
        <v>48</v>
      </c>
      <c r="C54" s="2" t="s">
        <v>735</v>
      </c>
      <c r="D54" s="64" t="s">
        <v>8</v>
      </c>
      <c r="E54" s="83">
        <v>98</v>
      </c>
      <c r="F54" s="77">
        <v>124.35</v>
      </c>
      <c r="G54" s="28">
        <f t="shared" si="0"/>
        <v>12186.3</v>
      </c>
      <c r="H54" s="71"/>
      <c r="I54" s="71"/>
    </row>
    <row r="55" spans="1:9" s="9" customFormat="1" ht="33" customHeight="1" x14ac:dyDescent="0.25">
      <c r="A55" s="67" t="s">
        <v>728</v>
      </c>
      <c r="B55" s="22" t="s">
        <v>58</v>
      </c>
      <c r="C55" s="2" t="s">
        <v>1155</v>
      </c>
      <c r="D55" s="64" t="s">
        <v>8</v>
      </c>
      <c r="E55" s="83">
        <v>20</v>
      </c>
      <c r="F55" s="77">
        <v>146.19999999999999</v>
      </c>
      <c r="G55" s="28">
        <f t="shared" si="0"/>
        <v>2924</v>
      </c>
      <c r="H55" s="71"/>
      <c r="I55" s="71"/>
    </row>
    <row r="56" spans="1:9" s="9" customFormat="1" ht="33" customHeight="1" x14ac:dyDescent="0.25">
      <c r="A56" s="67" t="s">
        <v>728</v>
      </c>
      <c r="B56" s="22" t="s">
        <v>64</v>
      </c>
      <c r="C56" s="2" t="s">
        <v>736</v>
      </c>
      <c r="D56" s="64" t="s">
        <v>8</v>
      </c>
      <c r="E56" s="83">
        <v>133</v>
      </c>
      <c r="F56" s="77">
        <v>164.55</v>
      </c>
      <c r="G56" s="28">
        <f t="shared" si="0"/>
        <v>21885.15</v>
      </c>
      <c r="H56" s="71"/>
      <c r="I56" s="71"/>
    </row>
    <row r="57" spans="1:9" s="9" customFormat="1" ht="30" x14ac:dyDescent="0.25">
      <c r="A57" s="67" t="s">
        <v>728</v>
      </c>
      <c r="B57" s="22" t="s">
        <v>65</v>
      </c>
      <c r="C57" s="2" t="s">
        <v>737</v>
      </c>
      <c r="D57" s="64" t="s">
        <v>8</v>
      </c>
      <c r="E57" s="83">
        <v>213</v>
      </c>
      <c r="F57" s="77">
        <v>3.46</v>
      </c>
      <c r="G57" s="28">
        <f t="shared" si="0"/>
        <v>736.98</v>
      </c>
      <c r="H57" s="71"/>
      <c r="I57" s="71"/>
    </row>
    <row r="58" spans="1:9" s="9" customFormat="1" ht="30" x14ac:dyDescent="0.25">
      <c r="A58" s="67" t="s">
        <v>728</v>
      </c>
      <c r="B58" s="22" t="s">
        <v>66</v>
      </c>
      <c r="C58" s="2" t="s">
        <v>738</v>
      </c>
      <c r="D58" s="64" t="s">
        <v>8</v>
      </c>
      <c r="E58" s="83">
        <v>133</v>
      </c>
      <c r="F58" s="77">
        <v>9.34</v>
      </c>
      <c r="G58" s="28">
        <f t="shared" si="0"/>
        <v>1242.22</v>
      </c>
      <c r="H58" s="71"/>
      <c r="I58" s="71"/>
    </row>
    <row r="59" spans="1:9" s="9" customFormat="1" ht="33" customHeight="1" x14ac:dyDescent="0.25">
      <c r="A59" s="67" t="s">
        <v>728</v>
      </c>
      <c r="B59" s="22" t="s">
        <v>79</v>
      </c>
      <c r="C59" s="2" t="s">
        <v>739</v>
      </c>
      <c r="D59" s="64" t="s">
        <v>10</v>
      </c>
      <c r="E59" s="83">
        <v>32</v>
      </c>
      <c r="F59" s="21">
        <v>324.39999999999998</v>
      </c>
      <c r="G59" s="28">
        <f t="shared" si="0"/>
        <v>10380.799999999999</v>
      </c>
      <c r="H59" s="71"/>
      <c r="I59" s="71"/>
    </row>
    <row r="60" spans="1:9" s="9" customFormat="1" ht="33" customHeight="1" thickBot="1" x14ac:dyDescent="0.3">
      <c r="A60" s="67" t="s">
        <v>728</v>
      </c>
      <c r="B60" s="22" t="s">
        <v>215</v>
      </c>
      <c r="C60" s="47" t="s">
        <v>740</v>
      </c>
      <c r="D60" s="79" t="s">
        <v>10</v>
      </c>
      <c r="E60" s="175">
        <v>178</v>
      </c>
      <c r="F60" s="76">
        <v>11.79</v>
      </c>
      <c r="G60" s="28">
        <f t="shared" si="0"/>
        <v>2098.62</v>
      </c>
      <c r="H60" s="71"/>
      <c r="I60" s="71"/>
    </row>
    <row r="61" spans="1:9" s="9" customFormat="1" ht="33" customHeight="1" thickBot="1" x14ac:dyDescent="0.3">
      <c r="A61" s="67" t="s">
        <v>728</v>
      </c>
      <c r="B61" s="22" t="s">
        <v>80</v>
      </c>
      <c r="C61" s="50" t="s">
        <v>1156</v>
      </c>
      <c r="D61" s="51" t="s">
        <v>8</v>
      </c>
      <c r="E61" s="85">
        <v>4</v>
      </c>
      <c r="F61" s="151">
        <v>41.8</v>
      </c>
      <c r="G61" s="28">
        <f t="shared" si="0"/>
        <v>167.2</v>
      </c>
      <c r="H61" s="36" t="s">
        <v>42</v>
      </c>
      <c r="I61" s="72">
        <f>ROUND(SUM(G47:G61),2)</f>
        <v>133820.19</v>
      </c>
    </row>
    <row r="62" spans="1:9" s="9" customFormat="1" ht="33" customHeight="1" x14ac:dyDescent="0.25">
      <c r="A62" s="124" t="s">
        <v>573</v>
      </c>
      <c r="B62" s="25" t="s">
        <v>11</v>
      </c>
      <c r="C62" s="24" t="s">
        <v>367</v>
      </c>
      <c r="D62" s="25" t="s">
        <v>18</v>
      </c>
      <c r="E62" s="46">
        <v>32</v>
      </c>
      <c r="F62" s="136">
        <v>112.37</v>
      </c>
      <c r="G62" s="27">
        <f>ROUND((E62*F62),2)</f>
        <v>3595.84</v>
      </c>
    </row>
    <row r="63" spans="1:9" s="9" customFormat="1" ht="33" customHeight="1" x14ac:dyDescent="0.25">
      <c r="A63" s="97" t="s">
        <v>573</v>
      </c>
      <c r="B63" s="79" t="s">
        <v>83</v>
      </c>
      <c r="C63" s="78" t="s">
        <v>368</v>
      </c>
      <c r="D63" s="79" t="s">
        <v>18</v>
      </c>
      <c r="E63" s="80">
        <v>2</v>
      </c>
      <c r="F63" s="141">
        <v>276.25</v>
      </c>
      <c r="G63" s="59">
        <f>ROUND((E63*F63),2)</f>
        <v>552.5</v>
      </c>
    </row>
    <row r="64" spans="1:9" s="9" customFormat="1" ht="33" customHeight="1" thickBot="1" x14ac:dyDescent="0.3">
      <c r="A64" s="176" t="s">
        <v>573</v>
      </c>
      <c r="B64" s="51" t="s">
        <v>84</v>
      </c>
      <c r="C64" s="50" t="s">
        <v>741</v>
      </c>
      <c r="D64" s="51" t="s">
        <v>18</v>
      </c>
      <c r="E64" s="52">
        <v>1</v>
      </c>
      <c r="F64" s="139">
        <v>369.36</v>
      </c>
      <c r="G64" s="53">
        <f t="shared" ref="G64:G77" si="1">ROUND((E64*F64),2)</f>
        <v>369.36</v>
      </c>
    </row>
    <row r="65" spans="1:9" s="9" customFormat="1" ht="30" x14ac:dyDescent="0.25">
      <c r="A65" s="101" t="s">
        <v>573</v>
      </c>
      <c r="B65" s="64" t="s">
        <v>85</v>
      </c>
      <c r="C65" s="63" t="s">
        <v>396</v>
      </c>
      <c r="D65" s="64" t="s">
        <v>18</v>
      </c>
      <c r="E65" s="65">
        <v>12</v>
      </c>
      <c r="F65" s="76">
        <v>60.15</v>
      </c>
      <c r="G65" s="59">
        <f t="shared" si="1"/>
        <v>721.8</v>
      </c>
    </row>
    <row r="66" spans="1:9" s="9" customFormat="1" ht="30" x14ac:dyDescent="0.25">
      <c r="A66" s="97" t="s">
        <v>573</v>
      </c>
      <c r="B66" s="22" t="s">
        <v>86</v>
      </c>
      <c r="C66" s="63" t="s">
        <v>391</v>
      </c>
      <c r="D66" s="64" t="s">
        <v>18</v>
      </c>
      <c r="E66" s="65">
        <v>4</v>
      </c>
      <c r="F66" s="76">
        <v>78.28</v>
      </c>
      <c r="G66" s="59">
        <f t="shared" si="1"/>
        <v>313.12</v>
      </c>
    </row>
    <row r="67" spans="1:9" s="9" customFormat="1" ht="30" x14ac:dyDescent="0.25">
      <c r="A67" s="97" t="s">
        <v>573</v>
      </c>
      <c r="B67" s="22" t="s">
        <v>87</v>
      </c>
      <c r="C67" s="63" t="s">
        <v>742</v>
      </c>
      <c r="D67" s="64" t="s">
        <v>18</v>
      </c>
      <c r="E67" s="65">
        <v>1</v>
      </c>
      <c r="F67" s="76">
        <v>75.81</v>
      </c>
      <c r="G67" s="59">
        <f t="shared" si="1"/>
        <v>75.81</v>
      </c>
    </row>
    <row r="68" spans="1:9" s="9" customFormat="1" ht="30" x14ac:dyDescent="0.25">
      <c r="A68" s="97" t="s">
        <v>573</v>
      </c>
      <c r="B68" s="22" t="s">
        <v>88</v>
      </c>
      <c r="C68" s="63" t="s">
        <v>1163</v>
      </c>
      <c r="D68" s="64" t="s">
        <v>18</v>
      </c>
      <c r="E68" s="65">
        <v>2</v>
      </c>
      <c r="F68" s="76">
        <v>75.81</v>
      </c>
      <c r="G68" s="59">
        <f t="shared" si="1"/>
        <v>151.62</v>
      </c>
    </row>
    <row r="69" spans="1:9" s="9" customFormat="1" ht="30" x14ac:dyDescent="0.25">
      <c r="A69" s="97" t="s">
        <v>573</v>
      </c>
      <c r="B69" s="22" t="s">
        <v>89</v>
      </c>
      <c r="C69" s="63" t="s">
        <v>743</v>
      </c>
      <c r="D69" s="64" t="s">
        <v>18</v>
      </c>
      <c r="E69" s="65">
        <v>3</v>
      </c>
      <c r="F69" s="76">
        <v>75.81</v>
      </c>
      <c r="G69" s="59">
        <f t="shared" si="1"/>
        <v>227.43</v>
      </c>
    </row>
    <row r="70" spans="1:9" s="9" customFormat="1" ht="30" x14ac:dyDescent="0.25">
      <c r="A70" s="97" t="s">
        <v>573</v>
      </c>
      <c r="B70" s="22" t="s">
        <v>90</v>
      </c>
      <c r="C70" s="63" t="s">
        <v>744</v>
      </c>
      <c r="D70" s="64" t="s">
        <v>18</v>
      </c>
      <c r="E70" s="65">
        <v>4</v>
      </c>
      <c r="F70" s="76">
        <v>75.81</v>
      </c>
      <c r="G70" s="59">
        <f t="shared" si="1"/>
        <v>303.24</v>
      </c>
    </row>
    <row r="71" spans="1:9" s="9" customFormat="1" ht="33" customHeight="1" x14ac:dyDescent="0.25">
      <c r="A71" s="97" t="s">
        <v>573</v>
      </c>
      <c r="B71" s="22" t="s">
        <v>91</v>
      </c>
      <c r="C71" s="2" t="s">
        <v>1160</v>
      </c>
      <c r="D71" s="22" t="s">
        <v>18</v>
      </c>
      <c r="E71" s="19">
        <v>3</v>
      </c>
      <c r="F71" s="77">
        <v>59.02</v>
      </c>
      <c r="G71" s="28">
        <f t="shared" si="1"/>
        <v>177.06</v>
      </c>
    </row>
    <row r="72" spans="1:9" s="9" customFormat="1" ht="33" customHeight="1" x14ac:dyDescent="0.25">
      <c r="A72" s="97" t="s">
        <v>573</v>
      </c>
      <c r="B72" s="22" t="s">
        <v>92</v>
      </c>
      <c r="C72" s="63" t="s">
        <v>369</v>
      </c>
      <c r="D72" s="64" t="s">
        <v>18</v>
      </c>
      <c r="E72" s="65">
        <v>2</v>
      </c>
      <c r="F72" s="76">
        <v>186.12</v>
      </c>
      <c r="G72" s="28">
        <f t="shared" si="1"/>
        <v>372.24</v>
      </c>
    </row>
    <row r="73" spans="1:9" s="9" customFormat="1" ht="33" customHeight="1" x14ac:dyDescent="0.25">
      <c r="A73" s="97" t="s">
        <v>573</v>
      </c>
      <c r="B73" s="22" t="s">
        <v>93</v>
      </c>
      <c r="C73" s="63" t="s">
        <v>746</v>
      </c>
      <c r="D73" s="64" t="s">
        <v>18</v>
      </c>
      <c r="E73" s="65">
        <v>1</v>
      </c>
      <c r="F73" s="76">
        <v>451.66</v>
      </c>
      <c r="G73" s="28">
        <f t="shared" si="1"/>
        <v>451.66</v>
      </c>
    </row>
    <row r="74" spans="1:9" s="9" customFormat="1" ht="33" customHeight="1" thickBot="1" x14ac:dyDescent="0.3">
      <c r="A74" s="98" t="s">
        <v>573</v>
      </c>
      <c r="B74" s="51" t="s">
        <v>156</v>
      </c>
      <c r="C74" s="50" t="s">
        <v>747</v>
      </c>
      <c r="D74" s="88" t="s">
        <v>18</v>
      </c>
      <c r="E74" s="92">
        <v>3</v>
      </c>
      <c r="F74" s="151">
        <v>82.09</v>
      </c>
      <c r="G74" s="90">
        <f t="shared" si="1"/>
        <v>246.27</v>
      </c>
    </row>
    <row r="75" spans="1:9" s="9" customFormat="1" ht="30" x14ac:dyDescent="0.25">
      <c r="A75" s="101" t="s">
        <v>573</v>
      </c>
      <c r="B75" s="64" t="s">
        <v>157</v>
      </c>
      <c r="C75" s="63" t="s">
        <v>392</v>
      </c>
      <c r="D75" s="25" t="s">
        <v>18</v>
      </c>
      <c r="E75" s="46">
        <v>26</v>
      </c>
      <c r="F75" s="136">
        <v>24.21</v>
      </c>
      <c r="G75" s="27">
        <f t="shared" si="1"/>
        <v>629.46</v>
      </c>
    </row>
    <row r="76" spans="1:9" s="9" customFormat="1" ht="30.75" thickBot="1" x14ac:dyDescent="0.3">
      <c r="A76" s="98" t="s">
        <v>573</v>
      </c>
      <c r="B76" s="51" t="s">
        <v>158</v>
      </c>
      <c r="C76" s="50" t="s">
        <v>748</v>
      </c>
      <c r="D76" s="51" t="s">
        <v>18</v>
      </c>
      <c r="E76" s="52">
        <v>24</v>
      </c>
      <c r="F76" s="139">
        <v>29.87</v>
      </c>
      <c r="G76" s="53">
        <f t="shared" si="1"/>
        <v>716.88</v>
      </c>
    </row>
    <row r="77" spans="1:9" s="9" customFormat="1" ht="30.75" thickBot="1" x14ac:dyDescent="0.3">
      <c r="A77" s="125" t="s">
        <v>573</v>
      </c>
      <c r="B77" s="61" t="s">
        <v>159</v>
      </c>
      <c r="C77" s="86" t="s">
        <v>749</v>
      </c>
      <c r="D77" s="88" t="s">
        <v>8</v>
      </c>
      <c r="E77" s="92">
        <v>42</v>
      </c>
      <c r="F77" s="151">
        <v>17</v>
      </c>
      <c r="G77" s="90">
        <f t="shared" si="1"/>
        <v>714</v>
      </c>
      <c r="H77" s="36" t="s">
        <v>59</v>
      </c>
      <c r="I77" s="70">
        <f>ROUND(SUM(G62:G77),2)</f>
        <v>9618.2900000000009</v>
      </c>
    </row>
    <row r="78" spans="1:9" ht="44.25" customHeight="1" thickBot="1" x14ac:dyDescent="0.3">
      <c r="A78" s="146"/>
      <c r="B78" s="147"/>
      <c r="C78" s="146"/>
      <c r="D78" s="147"/>
      <c r="E78" s="147"/>
      <c r="F78" s="54" t="s">
        <v>253</v>
      </c>
      <c r="G78" s="55">
        <f>SUM(G5:G77)</f>
        <v>291005.85999999993</v>
      </c>
      <c r="H78" s="143"/>
      <c r="I78" s="138"/>
    </row>
    <row r="79" spans="1:9" ht="20.25" customHeight="1" x14ac:dyDescent="0.25">
      <c r="A79" s="38"/>
      <c r="B79" s="37"/>
      <c r="C79" s="37"/>
      <c r="D79" s="37"/>
      <c r="E79" s="39"/>
      <c r="F79" s="37"/>
      <c r="G79" s="12"/>
    </row>
    <row r="80" spans="1:9" x14ac:dyDescent="0.25">
      <c r="A80" s="6"/>
      <c r="B80" s="4"/>
      <c r="C80" s="6"/>
      <c r="D80" s="4"/>
      <c r="E80" s="4"/>
      <c r="F80" s="13"/>
      <c r="G80" s="12"/>
    </row>
    <row r="81" spans="1:10" x14ac:dyDescent="0.25">
      <c r="A81" s="6"/>
      <c r="B81" s="4"/>
      <c r="C81" s="6"/>
      <c r="D81" s="4"/>
      <c r="E81" s="4"/>
      <c r="F81" s="13"/>
      <c r="G81" s="12"/>
    </row>
    <row r="82" spans="1:10" x14ac:dyDescent="0.25">
      <c r="F82" s="14"/>
    </row>
    <row r="83" spans="1:10" s="68" customFormat="1" x14ac:dyDescent="0.25">
      <c r="A83" s="7"/>
      <c r="B83" s="5"/>
      <c r="C83" s="7"/>
      <c r="D83" s="5"/>
      <c r="E83" s="5"/>
      <c r="F83" s="15"/>
      <c r="G83" s="5"/>
      <c r="J83" s="8"/>
    </row>
    <row r="84" spans="1:10" s="68" customFormat="1" ht="26.25" customHeight="1" x14ac:dyDescent="0.25">
      <c r="A84" s="20"/>
      <c r="B84" s="20"/>
      <c r="C84" s="20"/>
      <c r="D84" s="20"/>
      <c r="E84" s="20"/>
      <c r="F84" s="16"/>
      <c r="G84" s="20"/>
      <c r="J84" s="8"/>
    </row>
  </sheetData>
  <sheetProtection algorithmName="SHA-512" hashValue="RUWQzlQy0TpZkrslRtLy6KXKbjd1N1R9BDJGNloMczAV86VbYhAgKlKb2v5Vg+AJ4nQVRjfCSJi/JyMgMqT9Wg==" saltValue="h87dodYT7A2Vqx+xNn8WOQ==" spinCount="100000" sheet="1" objects="1" scenarios="1"/>
  <mergeCells count="3">
    <mergeCell ref="A1:G1"/>
    <mergeCell ref="A3:G3"/>
    <mergeCell ref="H21:H45"/>
  </mergeCells>
  <phoneticPr fontId="10" type="noConversion"/>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07653-01CA-4AF4-BA2E-64A0604F6DFE}">
  <dimension ref="A1:I63"/>
  <sheetViews>
    <sheetView topLeftCell="A49" zoomScale="80" zoomScaleNormal="80" workbookViewId="0">
      <selection activeCell="H69" sqref="H69"/>
    </sheetView>
  </sheetViews>
  <sheetFormatPr defaultColWidth="9.140625" defaultRowHeight="15" x14ac:dyDescent="0.25"/>
  <cols>
    <col min="1" max="1" width="39.7109375" style="23" customWidth="1"/>
    <col min="2" max="2" width="10.5703125" style="10" customWidth="1"/>
    <col min="3" max="3" width="71.7109375" style="11" customWidth="1"/>
    <col min="4" max="4" width="9.140625" style="129"/>
    <col min="5" max="5" width="16.28515625" style="129" customWidth="1"/>
    <col min="6" max="6" width="20.7109375" style="17" customWidth="1"/>
    <col min="7" max="7" width="14.7109375" style="129" customWidth="1"/>
    <col min="8" max="8" width="21.5703125" style="68" customWidth="1"/>
    <col min="9" max="9" width="20.7109375" style="68" customWidth="1"/>
    <col min="10" max="16384" width="9.140625" style="8"/>
  </cols>
  <sheetData>
    <row r="1" spans="1:9" ht="39.950000000000003" customHeight="1" x14ac:dyDescent="0.25">
      <c r="A1" s="427" t="s">
        <v>3728</v>
      </c>
      <c r="B1" s="427"/>
      <c r="C1" s="427"/>
      <c r="D1" s="427"/>
      <c r="E1" s="427"/>
      <c r="F1" s="427"/>
      <c r="G1" s="427"/>
    </row>
    <row r="2" spans="1:9" ht="21.75" customHeight="1" thickBot="1" x14ac:dyDescent="0.3">
      <c r="A2" s="1"/>
      <c r="B2" s="1"/>
      <c r="C2" s="1"/>
      <c r="D2" s="127"/>
      <c r="E2" s="233"/>
      <c r="F2" s="1"/>
      <c r="G2" s="127"/>
    </row>
    <row r="3" spans="1:9" x14ac:dyDescent="0.25">
      <c r="A3" s="428" t="s">
        <v>1096</v>
      </c>
      <c r="B3" s="429"/>
      <c r="C3" s="429"/>
      <c r="D3" s="429"/>
      <c r="E3" s="429"/>
      <c r="F3" s="429"/>
      <c r="G3" s="430"/>
    </row>
    <row r="4" spans="1:9" ht="42.6" customHeight="1" thickBot="1" x14ac:dyDescent="0.3">
      <c r="A4" s="29" t="s">
        <v>38</v>
      </c>
      <c r="B4" s="44" t="s">
        <v>0</v>
      </c>
      <c r="C4" s="30" t="s">
        <v>1</v>
      </c>
      <c r="D4" s="248" t="s">
        <v>2</v>
      </c>
      <c r="E4" s="234" t="s">
        <v>3</v>
      </c>
      <c r="F4" s="32" t="s">
        <v>4</v>
      </c>
      <c r="G4" s="69" t="s">
        <v>5</v>
      </c>
      <c r="H4" s="142"/>
      <c r="I4" s="142"/>
    </row>
    <row r="5" spans="1:9" s="68" customFormat="1" ht="33" customHeight="1" thickBot="1" x14ac:dyDescent="0.3">
      <c r="A5" s="56" t="s">
        <v>6</v>
      </c>
      <c r="B5" s="57" t="s">
        <v>12</v>
      </c>
      <c r="C5" s="50" t="s">
        <v>756</v>
      </c>
      <c r="D5" s="51" t="s">
        <v>128</v>
      </c>
      <c r="E5" s="52">
        <v>6.6000000000000003E-2</v>
      </c>
      <c r="F5" s="66">
        <v>790.22</v>
      </c>
      <c r="G5" s="53">
        <f t="shared" ref="G5:G52" si="0">ROUND((E5*F5),2)</f>
        <v>52.15</v>
      </c>
      <c r="H5" s="36" t="s">
        <v>39</v>
      </c>
      <c r="I5" s="70">
        <f>ROUND(SUM(G5:G5),2)</f>
        <v>52.15</v>
      </c>
    </row>
    <row r="6" spans="1:9" s="9" customFormat="1" ht="32.25" customHeight="1" x14ac:dyDescent="0.25">
      <c r="A6" s="42" t="s">
        <v>45</v>
      </c>
      <c r="B6" s="179" t="s">
        <v>19</v>
      </c>
      <c r="C6" s="180" t="s">
        <v>359</v>
      </c>
      <c r="D6" s="181" t="s">
        <v>9</v>
      </c>
      <c r="E6" s="182">
        <v>188</v>
      </c>
      <c r="F6" s="218">
        <v>0.7</v>
      </c>
      <c r="G6" s="27">
        <f t="shared" si="0"/>
        <v>131.6</v>
      </c>
    </row>
    <row r="7" spans="1:9" s="9" customFormat="1" ht="30" x14ac:dyDescent="0.25">
      <c r="A7" s="43" t="s">
        <v>45</v>
      </c>
      <c r="B7" s="91" t="s">
        <v>20</v>
      </c>
      <c r="C7" s="103" t="s">
        <v>358</v>
      </c>
      <c r="D7" s="48" t="s">
        <v>9</v>
      </c>
      <c r="E7" s="84">
        <v>86</v>
      </c>
      <c r="F7" s="149">
        <v>0.94</v>
      </c>
      <c r="G7" s="28">
        <f t="shared" si="0"/>
        <v>80.84</v>
      </c>
    </row>
    <row r="8" spans="1:9" s="9" customFormat="1" ht="33" customHeight="1" x14ac:dyDescent="0.25">
      <c r="A8" s="43" t="s">
        <v>45</v>
      </c>
      <c r="B8" s="91" t="s">
        <v>21</v>
      </c>
      <c r="C8" s="103" t="s">
        <v>356</v>
      </c>
      <c r="D8" s="48" t="s">
        <v>9</v>
      </c>
      <c r="E8" s="84">
        <v>99</v>
      </c>
      <c r="F8" s="149">
        <v>2.5</v>
      </c>
      <c r="G8" s="28">
        <f t="shared" si="0"/>
        <v>247.5</v>
      </c>
    </row>
    <row r="9" spans="1:9" s="9" customFormat="1" ht="45" x14ac:dyDescent="0.25">
      <c r="A9" s="43" t="s">
        <v>45</v>
      </c>
      <c r="B9" s="41" t="s">
        <v>22</v>
      </c>
      <c r="C9" s="103" t="s">
        <v>273</v>
      </c>
      <c r="D9" s="48" t="s">
        <v>9</v>
      </c>
      <c r="E9" s="84">
        <v>3092</v>
      </c>
      <c r="F9" s="149">
        <v>15.46</v>
      </c>
      <c r="G9" s="28">
        <f t="shared" si="0"/>
        <v>47802.32</v>
      </c>
    </row>
    <row r="10" spans="1:9" s="9" customFormat="1" ht="32.25" customHeight="1" x14ac:dyDescent="0.25">
      <c r="A10" s="43" t="s">
        <v>45</v>
      </c>
      <c r="B10" s="41" t="s">
        <v>23</v>
      </c>
      <c r="C10" s="103" t="s">
        <v>264</v>
      </c>
      <c r="D10" s="48" t="s">
        <v>9</v>
      </c>
      <c r="E10" s="84">
        <v>30</v>
      </c>
      <c r="F10" s="149">
        <v>13.16</v>
      </c>
      <c r="G10" s="28">
        <f t="shared" si="0"/>
        <v>394.8</v>
      </c>
    </row>
    <row r="11" spans="1:9" s="9" customFormat="1" ht="32.25" customHeight="1" x14ac:dyDescent="0.25">
      <c r="A11" s="43" t="s">
        <v>45</v>
      </c>
      <c r="B11" s="41" t="s">
        <v>24</v>
      </c>
      <c r="C11" s="103" t="s">
        <v>265</v>
      </c>
      <c r="D11" s="48" t="s">
        <v>8</v>
      </c>
      <c r="E11" s="84">
        <v>671</v>
      </c>
      <c r="F11" s="149">
        <v>0.1</v>
      </c>
      <c r="G11" s="28">
        <f t="shared" si="0"/>
        <v>67.099999999999994</v>
      </c>
    </row>
    <row r="12" spans="1:9" s="9" customFormat="1" ht="32.25" customHeight="1" x14ac:dyDescent="0.25">
      <c r="A12" s="43" t="s">
        <v>45</v>
      </c>
      <c r="B12" s="41" t="s">
        <v>25</v>
      </c>
      <c r="C12" s="103" t="s">
        <v>1486</v>
      </c>
      <c r="D12" s="48" t="s">
        <v>9</v>
      </c>
      <c r="E12" s="84">
        <v>202</v>
      </c>
      <c r="F12" s="149">
        <v>1.28</v>
      </c>
      <c r="G12" s="28">
        <f t="shared" si="0"/>
        <v>258.56</v>
      </c>
    </row>
    <row r="13" spans="1:9" s="9" customFormat="1" ht="32.25" customHeight="1" x14ac:dyDescent="0.25">
      <c r="A13" s="43" t="s">
        <v>45</v>
      </c>
      <c r="B13" s="41" t="s">
        <v>26</v>
      </c>
      <c r="C13" s="103" t="s">
        <v>267</v>
      </c>
      <c r="D13" s="48" t="s">
        <v>8</v>
      </c>
      <c r="E13" s="84">
        <v>592</v>
      </c>
      <c r="F13" s="149">
        <v>0.2</v>
      </c>
      <c r="G13" s="28">
        <f t="shared" si="0"/>
        <v>118.4</v>
      </c>
    </row>
    <row r="14" spans="1:9" s="9" customFormat="1" ht="32.25" customHeight="1" x14ac:dyDescent="0.25">
      <c r="A14" s="43" t="s">
        <v>45</v>
      </c>
      <c r="B14" s="41" t="s">
        <v>27</v>
      </c>
      <c r="C14" s="103" t="s">
        <v>477</v>
      </c>
      <c r="D14" s="48" t="s">
        <v>8</v>
      </c>
      <c r="E14" s="84">
        <v>35</v>
      </c>
      <c r="F14" s="149">
        <v>0.2</v>
      </c>
      <c r="G14" s="28">
        <f t="shared" si="0"/>
        <v>7</v>
      </c>
    </row>
    <row r="15" spans="1:9" s="9" customFormat="1" ht="32.25" customHeight="1" x14ac:dyDescent="0.25">
      <c r="A15" s="43" t="s">
        <v>45</v>
      </c>
      <c r="B15" s="41" t="s">
        <v>68</v>
      </c>
      <c r="C15" s="103" t="s">
        <v>278</v>
      </c>
      <c r="D15" s="48" t="s">
        <v>8</v>
      </c>
      <c r="E15" s="84">
        <v>132</v>
      </c>
      <c r="F15" s="149">
        <v>0.1</v>
      </c>
      <c r="G15" s="28">
        <f t="shared" si="0"/>
        <v>13.2</v>
      </c>
    </row>
    <row r="16" spans="1:9" s="9" customFormat="1" ht="32.25" customHeight="1" x14ac:dyDescent="0.25">
      <c r="A16" s="43" t="s">
        <v>45</v>
      </c>
      <c r="B16" s="41" t="s">
        <v>69</v>
      </c>
      <c r="C16" s="103" t="s">
        <v>268</v>
      </c>
      <c r="D16" s="48" t="s">
        <v>8</v>
      </c>
      <c r="E16" s="84">
        <v>32</v>
      </c>
      <c r="F16" s="149">
        <v>0.21</v>
      </c>
      <c r="G16" s="28">
        <f t="shared" si="0"/>
        <v>6.72</v>
      </c>
    </row>
    <row r="17" spans="1:9" s="9" customFormat="1" ht="32.25" customHeight="1" x14ac:dyDescent="0.25">
      <c r="A17" s="43" t="s">
        <v>45</v>
      </c>
      <c r="B17" s="41" t="s">
        <v>70</v>
      </c>
      <c r="C17" s="103" t="s">
        <v>269</v>
      </c>
      <c r="D17" s="48" t="s">
        <v>8</v>
      </c>
      <c r="E17" s="84">
        <v>79</v>
      </c>
      <c r="F17" s="149">
        <v>0.24</v>
      </c>
      <c r="G17" s="28">
        <f t="shared" si="0"/>
        <v>18.96</v>
      </c>
    </row>
    <row r="18" spans="1:9" s="9" customFormat="1" ht="45" x14ac:dyDescent="0.25">
      <c r="A18" s="43" t="s">
        <v>45</v>
      </c>
      <c r="B18" s="41" t="s">
        <v>127</v>
      </c>
      <c r="C18" s="103" t="s">
        <v>1487</v>
      </c>
      <c r="D18" s="48" t="s">
        <v>9</v>
      </c>
      <c r="E18" s="84">
        <v>86</v>
      </c>
      <c r="F18" s="149">
        <v>4.4000000000000004</v>
      </c>
      <c r="G18" s="28">
        <f t="shared" si="0"/>
        <v>378.4</v>
      </c>
    </row>
    <row r="19" spans="1:9" s="9" customFormat="1" ht="33" customHeight="1" x14ac:dyDescent="0.25">
      <c r="A19" s="43" t="s">
        <v>45</v>
      </c>
      <c r="B19" s="41" t="s">
        <v>165</v>
      </c>
      <c r="C19" s="103" t="s">
        <v>340</v>
      </c>
      <c r="D19" s="48" t="s">
        <v>8</v>
      </c>
      <c r="E19" s="84">
        <v>781</v>
      </c>
      <c r="F19" s="149">
        <v>1.49</v>
      </c>
      <c r="G19" s="28">
        <f t="shared" si="0"/>
        <v>1163.69</v>
      </c>
    </row>
    <row r="20" spans="1:9" s="9" customFormat="1" ht="33" customHeight="1" x14ac:dyDescent="0.25">
      <c r="A20" s="43" t="s">
        <v>45</v>
      </c>
      <c r="B20" s="41" t="s">
        <v>166</v>
      </c>
      <c r="C20" s="103" t="s">
        <v>709</v>
      </c>
      <c r="D20" s="48" t="s">
        <v>8</v>
      </c>
      <c r="E20" s="84">
        <v>79</v>
      </c>
      <c r="F20" s="149">
        <v>1.44</v>
      </c>
      <c r="G20" s="28">
        <f t="shared" si="0"/>
        <v>113.76</v>
      </c>
    </row>
    <row r="21" spans="1:9" s="9" customFormat="1" ht="33" customHeight="1" x14ac:dyDescent="0.25">
      <c r="A21" s="43" t="s">
        <v>45</v>
      </c>
      <c r="B21" s="41" t="s">
        <v>167</v>
      </c>
      <c r="C21" s="103" t="s">
        <v>272</v>
      </c>
      <c r="D21" s="48" t="s">
        <v>8</v>
      </c>
      <c r="E21" s="84">
        <v>10</v>
      </c>
      <c r="F21" s="149">
        <v>7.81</v>
      </c>
      <c r="G21" s="28">
        <f t="shared" si="0"/>
        <v>78.099999999999994</v>
      </c>
    </row>
    <row r="22" spans="1:9" s="9" customFormat="1" ht="60.75" thickBot="1" x14ac:dyDescent="0.3">
      <c r="A22" s="43" t="s">
        <v>45</v>
      </c>
      <c r="B22" s="41" t="s">
        <v>168</v>
      </c>
      <c r="C22" s="103" t="s">
        <v>1811</v>
      </c>
      <c r="D22" s="48" t="s">
        <v>8</v>
      </c>
      <c r="E22" s="84">
        <v>169</v>
      </c>
      <c r="F22" s="149">
        <v>15.46</v>
      </c>
      <c r="G22" s="28">
        <f t="shared" si="0"/>
        <v>2612.7399999999998</v>
      </c>
    </row>
    <row r="23" spans="1:9" s="9" customFormat="1" ht="33" customHeight="1" thickBot="1" x14ac:dyDescent="0.3">
      <c r="A23" s="56" t="s">
        <v>45</v>
      </c>
      <c r="B23" s="57" t="s">
        <v>169</v>
      </c>
      <c r="C23" s="104" t="s">
        <v>362</v>
      </c>
      <c r="D23" s="51" t="s">
        <v>8</v>
      </c>
      <c r="E23" s="85">
        <v>585</v>
      </c>
      <c r="F23" s="150">
        <v>4.49</v>
      </c>
      <c r="G23" s="53">
        <f t="shared" si="0"/>
        <v>2626.65</v>
      </c>
      <c r="H23" s="36" t="s">
        <v>40</v>
      </c>
      <c r="I23" s="70">
        <f>ROUND(SUM(G6:G23),2)</f>
        <v>56120.34</v>
      </c>
    </row>
    <row r="24" spans="1:9" s="9" customFormat="1" ht="33" customHeight="1" x14ac:dyDescent="0.25">
      <c r="A24" s="101" t="s">
        <v>1567</v>
      </c>
      <c r="B24" s="123" t="s">
        <v>34</v>
      </c>
      <c r="C24" s="63" t="s">
        <v>715</v>
      </c>
      <c r="D24" s="64" t="s">
        <v>8</v>
      </c>
      <c r="E24" s="83">
        <v>671</v>
      </c>
      <c r="F24" s="76">
        <v>0</v>
      </c>
      <c r="G24" s="59">
        <f t="shared" si="0"/>
        <v>0</v>
      </c>
      <c r="H24" s="434" t="s">
        <v>318</v>
      </c>
    </row>
    <row r="25" spans="1:9" s="9" customFormat="1" ht="33" customHeight="1" x14ac:dyDescent="0.25">
      <c r="A25" s="67" t="s">
        <v>1567</v>
      </c>
      <c r="B25" s="41" t="s">
        <v>35</v>
      </c>
      <c r="C25" s="2" t="s">
        <v>1569</v>
      </c>
      <c r="D25" s="22" t="s">
        <v>9</v>
      </c>
      <c r="E25" s="84">
        <v>212</v>
      </c>
      <c r="F25" s="77">
        <v>0</v>
      </c>
      <c r="G25" s="28">
        <f t="shared" si="0"/>
        <v>0</v>
      </c>
      <c r="H25" s="435"/>
    </row>
    <row r="26" spans="1:9" s="9" customFormat="1" ht="33" customHeight="1" x14ac:dyDescent="0.25">
      <c r="A26" s="67" t="s">
        <v>1567</v>
      </c>
      <c r="B26" s="41" t="s">
        <v>36</v>
      </c>
      <c r="C26" s="2" t="s">
        <v>300</v>
      </c>
      <c r="D26" s="22" t="s">
        <v>8</v>
      </c>
      <c r="E26" s="84">
        <v>423</v>
      </c>
      <c r="F26" s="77">
        <v>0</v>
      </c>
      <c r="G26" s="28">
        <f t="shared" si="0"/>
        <v>0</v>
      </c>
      <c r="H26" s="435"/>
    </row>
    <row r="27" spans="1:9" s="9" customFormat="1" ht="33" customHeight="1" x14ac:dyDescent="0.25">
      <c r="A27" s="67" t="s">
        <v>1567</v>
      </c>
      <c r="B27" s="41" t="s">
        <v>37</v>
      </c>
      <c r="C27" s="2" t="s">
        <v>1507</v>
      </c>
      <c r="D27" s="22" t="s">
        <v>8</v>
      </c>
      <c r="E27" s="84">
        <v>349</v>
      </c>
      <c r="F27" s="77">
        <v>0</v>
      </c>
      <c r="G27" s="28">
        <f t="shared" si="0"/>
        <v>0</v>
      </c>
      <c r="H27" s="435"/>
    </row>
    <row r="28" spans="1:9" s="9" customFormat="1" ht="33" customHeight="1" x14ac:dyDescent="0.25">
      <c r="A28" s="67" t="s">
        <v>1567</v>
      </c>
      <c r="B28" s="41" t="s">
        <v>82</v>
      </c>
      <c r="C28" s="2" t="s">
        <v>313</v>
      </c>
      <c r="D28" s="22" t="s">
        <v>10</v>
      </c>
      <c r="E28" s="84">
        <v>77</v>
      </c>
      <c r="F28" s="77">
        <v>0</v>
      </c>
      <c r="G28" s="28">
        <f t="shared" si="0"/>
        <v>0</v>
      </c>
      <c r="H28" s="435"/>
    </row>
    <row r="29" spans="1:9" s="9" customFormat="1" ht="33" customHeight="1" x14ac:dyDescent="0.25">
      <c r="A29" s="67" t="s">
        <v>1567</v>
      </c>
      <c r="B29" s="41" t="s">
        <v>105</v>
      </c>
      <c r="C29" s="2" t="s">
        <v>302</v>
      </c>
      <c r="D29" s="22" t="s">
        <v>8</v>
      </c>
      <c r="E29" s="84">
        <v>343</v>
      </c>
      <c r="F29" s="77">
        <v>0</v>
      </c>
      <c r="G29" s="28">
        <f t="shared" si="0"/>
        <v>0</v>
      </c>
      <c r="H29" s="435"/>
    </row>
    <row r="30" spans="1:9" s="9" customFormat="1" ht="33" customHeight="1" x14ac:dyDescent="0.25">
      <c r="A30" s="67" t="s">
        <v>1567</v>
      </c>
      <c r="B30" s="41" t="s">
        <v>106</v>
      </c>
      <c r="C30" s="2" t="s">
        <v>314</v>
      </c>
      <c r="D30" s="22" t="s">
        <v>8</v>
      </c>
      <c r="E30" s="84">
        <v>342</v>
      </c>
      <c r="F30" s="77">
        <v>0</v>
      </c>
      <c r="G30" s="28">
        <f t="shared" si="0"/>
        <v>0</v>
      </c>
      <c r="H30" s="435"/>
    </row>
    <row r="31" spans="1:9" s="9" customFormat="1" ht="33" customHeight="1" x14ac:dyDescent="0.25">
      <c r="A31" s="67" t="s">
        <v>1567</v>
      </c>
      <c r="B31" s="41" t="s">
        <v>107</v>
      </c>
      <c r="C31" s="2" t="s">
        <v>315</v>
      </c>
      <c r="D31" s="22" t="s">
        <v>10</v>
      </c>
      <c r="E31" s="84">
        <v>77</v>
      </c>
      <c r="F31" s="77">
        <v>0</v>
      </c>
      <c r="G31" s="28">
        <f t="shared" si="0"/>
        <v>0</v>
      </c>
      <c r="H31" s="435"/>
    </row>
    <row r="32" spans="1:9" s="9" customFormat="1" ht="33" customHeight="1" x14ac:dyDescent="0.25">
      <c r="A32" s="67" t="s">
        <v>1567</v>
      </c>
      <c r="B32" s="41" t="s">
        <v>108</v>
      </c>
      <c r="C32" s="2" t="s">
        <v>1509</v>
      </c>
      <c r="D32" s="22" t="s">
        <v>8</v>
      </c>
      <c r="E32" s="84">
        <v>339</v>
      </c>
      <c r="F32" s="77">
        <v>0</v>
      </c>
      <c r="G32" s="28">
        <f t="shared" si="0"/>
        <v>0</v>
      </c>
      <c r="H32" s="435"/>
    </row>
    <row r="33" spans="1:8" s="9" customFormat="1" ht="33" customHeight="1" x14ac:dyDescent="0.25">
      <c r="A33" s="67" t="s">
        <v>1567</v>
      </c>
      <c r="B33" s="41" t="s">
        <v>109</v>
      </c>
      <c r="C33" s="2" t="s">
        <v>1510</v>
      </c>
      <c r="D33" s="22" t="s">
        <v>8</v>
      </c>
      <c r="E33" s="84">
        <v>338</v>
      </c>
      <c r="F33" s="77">
        <v>0</v>
      </c>
      <c r="G33" s="28">
        <f t="shared" si="0"/>
        <v>0</v>
      </c>
      <c r="H33" s="435"/>
    </row>
    <row r="34" spans="1:8" s="9" customFormat="1" ht="33" customHeight="1" x14ac:dyDescent="0.25">
      <c r="A34" s="67" t="s">
        <v>1567</v>
      </c>
      <c r="B34" s="41" t="s">
        <v>110</v>
      </c>
      <c r="C34" s="2" t="s">
        <v>1511</v>
      </c>
      <c r="D34" s="22" t="s">
        <v>10</v>
      </c>
      <c r="E34" s="84">
        <v>77</v>
      </c>
      <c r="F34" s="77">
        <v>0</v>
      </c>
      <c r="G34" s="28">
        <f t="shared" si="0"/>
        <v>0</v>
      </c>
      <c r="H34" s="435"/>
    </row>
    <row r="35" spans="1:8" s="9" customFormat="1" ht="33" customHeight="1" x14ac:dyDescent="0.25">
      <c r="A35" s="67" t="s">
        <v>1567</v>
      </c>
      <c r="B35" s="41" t="s">
        <v>111</v>
      </c>
      <c r="C35" s="2" t="s">
        <v>304</v>
      </c>
      <c r="D35" s="22" t="s">
        <v>8</v>
      </c>
      <c r="E35" s="84">
        <v>337</v>
      </c>
      <c r="F35" s="77">
        <v>0</v>
      </c>
      <c r="G35" s="28">
        <f t="shared" si="0"/>
        <v>0</v>
      </c>
      <c r="H35" s="435"/>
    </row>
    <row r="36" spans="1:8" s="9" customFormat="1" ht="33" customHeight="1" x14ac:dyDescent="0.25">
      <c r="A36" s="67" t="s">
        <v>1567</v>
      </c>
      <c r="B36" s="41" t="s">
        <v>112</v>
      </c>
      <c r="C36" s="2" t="s">
        <v>305</v>
      </c>
      <c r="D36" s="22" t="s">
        <v>10</v>
      </c>
      <c r="E36" s="84">
        <v>66</v>
      </c>
      <c r="F36" s="77">
        <v>0</v>
      </c>
      <c r="G36" s="28">
        <f t="shared" si="0"/>
        <v>0</v>
      </c>
      <c r="H36" s="435"/>
    </row>
    <row r="37" spans="1:8" s="9" customFormat="1" ht="33" customHeight="1" x14ac:dyDescent="0.25">
      <c r="A37" s="67" t="s">
        <v>1567</v>
      </c>
      <c r="B37" s="41" t="s">
        <v>113</v>
      </c>
      <c r="C37" s="2" t="s">
        <v>306</v>
      </c>
      <c r="D37" s="22" t="s">
        <v>9</v>
      </c>
      <c r="E37" s="84">
        <v>93</v>
      </c>
      <c r="F37" s="77">
        <v>0</v>
      </c>
      <c r="G37" s="28">
        <f t="shared" si="0"/>
        <v>0</v>
      </c>
      <c r="H37" s="435"/>
    </row>
    <row r="38" spans="1:8" s="9" customFormat="1" ht="33" customHeight="1" thickBot="1" x14ac:dyDescent="0.3">
      <c r="A38" s="56" t="s">
        <v>1567</v>
      </c>
      <c r="B38" s="74" t="s">
        <v>114</v>
      </c>
      <c r="C38" s="50" t="s">
        <v>307</v>
      </c>
      <c r="D38" s="51" t="s">
        <v>8</v>
      </c>
      <c r="E38" s="85">
        <v>183</v>
      </c>
      <c r="F38" s="139">
        <v>0</v>
      </c>
      <c r="G38" s="53">
        <f t="shared" si="0"/>
        <v>0</v>
      </c>
      <c r="H38" s="435"/>
    </row>
    <row r="39" spans="1:8" s="9" customFormat="1" ht="33" customHeight="1" x14ac:dyDescent="0.25">
      <c r="A39" s="101" t="s">
        <v>1568</v>
      </c>
      <c r="B39" s="123" t="s">
        <v>34</v>
      </c>
      <c r="C39" s="63" t="s">
        <v>715</v>
      </c>
      <c r="D39" s="64" t="s">
        <v>8</v>
      </c>
      <c r="E39" s="83">
        <v>671</v>
      </c>
      <c r="F39" s="135">
        <v>4.07</v>
      </c>
      <c r="G39" s="59">
        <f t="shared" si="0"/>
        <v>2730.97</v>
      </c>
      <c r="H39" s="435"/>
    </row>
    <row r="40" spans="1:8" s="9" customFormat="1" ht="33" customHeight="1" x14ac:dyDescent="0.25">
      <c r="A40" s="67" t="s">
        <v>1568</v>
      </c>
      <c r="B40" s="41" t="s">
        <v>35</v>
      </c>
      <c r="C40" s="2" t="s">
        <v>1803</v>
      </c>
      <c r="D40" s="22" t="s">
        <v>9</v>
      </c>
      <c r="E40" s="84">
        <v>256</v>
      </c>
      <c r="F40" s="133">
        <v>25.11</v>
      </c>
      <c r="G40" s="28">
        <f t="shared" si="0"/>
        <v>6428.16</v>
      </c>
      <c r="H40" s="435"/>
    </row>
    <row r="41" spans="1:8" s="9" customFormat="1" ht="33" customHeight="1" x14ac:dyDescent="0.25">
      <c r="A41" s="67" t="s">
        <v>1568</v>
      </c>
      <c r="B41" s="41" t="s">
        <v>36</v>
      </c>
      <c r="C41" s="2" t="s">
        <v>312</v>
      </c>
      <c r="D41" s="22" t="s">
        <v>8</v>
      </c>
      <c r="E41" s="84">
        <v>413</v>
      </c>
      <c r="F41" s="133">
        <v>15.26</v>
      </c>
      <c r="G41" s="28">
        <f t="shared" si="0"/>
        <v>6302.38</v>
      </c>
      <c r="H41" s="435"/>
    </row>
    <row r="42" spans="1:8" s="9" customFormat="1" ht="33" customHeight="1" x14ac:dyDescent="0.25">
      <c r="A42" s="67" t="s">
        <v>1568</v>
      </c>
      <c r="B42" s="41" t="s">
        <v>37</v>
      </c>
      <c r="C42" s="2" t="s">
        <v>1507</v>
      </c>
      <c r="D42" s="22" t="s">
        <v>8</v>
      </c>
      <c r="E42" s="84">
        <v>349</v>
      </c>
      <c r="F42" s="133">
        <v>17.760000000000002</v>
      </c>
      <c r="G42" s="28">
        <f t="shared" si="0"/>
        <v>6198.24</v>
      </c>
      <c r="H42" s="435"/>
    </row>
    <row r="43" spans="1:8" s="9" customFormat="1" ht="33" customHeight="1" x14ac:dyDescent="0.25">
      <c r="A43" s="67" t="s">
        <v>1568</v>
      </c>
      <c r="B43" s="41" t="s">
        <v>82</v>
      </c>
      <c r="C43" s="2" t="s">
        <v>313</v>
      </c>
      <c r="D43" s="22" t="s">
        <v>10</v>
      </c>
      <c r="E43" s="84">
        <v>77</v>
      </c>
      <c r="F43" s="133">
        <v>0.95</v>
      </c>
      <c r="G43" s="28">
        <f t="shared" si="0"/>
        <v>73.150000000000006</v>
      </c>
      <c r="H43" s="435"/>
    </row>
    <row r="44" spans="1:8" s="9" customFormat="1" ht="33" customHeight="1" x14ac:dyDescent="0.25">
      <c r="A44" s="67" t="s">
        <v>1568</v>
      </c>
      <c r="B44" s="41" t="s">
        <v>105</v>
      </c>
      <c r="C44" s="2" t="s">
        <v>302</v>
      </c>
      <c r="D44" s="22" t="s">
        <v>8</v>
      </c>
      <c r="E44" s="84">
        <v>343</v>
      </c>
      <c r="F44" s="133">
        <v>0.38</v>
      </c>
      <c r="G44" s="28">
        <f t="shared" si="0"/>
        <v>130.34</v>
      </c>
      <c r="H44" s="435"/>
    </row>
    <row r="45" spans="1:8" s="9" customFormat="1" ht="33" customHeight="1" x14ac:dyDescent="0.25">
      <c r="A45" s="67" t="s">
        <v>1568</v>
      </c>
      <c r="B45" s="41" t="s">
        <v>106</v>
      </c>
      <c r="C45" s="2" t="s">
        <v>314</v>
      </c>
      <c r="D45" s="22" t="s">
        <v>8</v>
      </c>
      <c r="E45" s="84">
        <v>342</v>
      </c>
      <c r="F45" s="133">
        <v>20.3</v>
      </c>
      <c r="G45" s="28">
        <f t="shared" si="0"/>
        <v>6942.6</v>
      </c>
      <c r="H45" s="435"/>
    </row>
    <row r="46" spans="1:8" s="9" customFormat="1" ht="33" customHeight="1" x14ac:dyDescent="0.25">
      <c r="A46" s="67" t="s">
        <v>1568</v>
      </c>
      <c r="B46" s="41" t="s">
        <v>107</v>
      </c>
      <c r="C46" s="2" t="s">
        <v>315</v>
      </c>
      <c r="D46" s="22" t="s">
        <v>10</v>
      </c>
      <c r="E46" s="84">
        <v>77</v>
      </c>
      <c r="F46" s="133">
        <v>0.86</v>
      </c>
      <c r="G46" s="28">
        <f t="shared" si="0"/>
        <v>66.22</v>
      </c>
      <c r="H46" s="435"/>
    </row>
    <row r="47" spans="1:8" s="9" customFormat="1" ht="33" customHeight="1" x14ac:dyDescent="0.25">
      <c r="A47" s="67" t="s">
        <v>1568</v>
      </c>
      <c r="B47" s="41" t="s">
        <v>108</v>
      </c>
      <c r="C47" s="2" t="s">
        <v>1509</v>
      </c>
      <c r="D47" s="22" t="s">
        <v>8</v>
      </c>
      <c r="E47" s="84">
        <v>339</v>
      </c>
      <c r="F47" s="133">
        <v>0.38</v>
      </c>
      <c r="G47" s="28">
        <f t="shared" si="0"/>
        <v>128.82</v>
      </c>
      <c r="H47" s="435"/>
    </row>
    <row r="48" spans="1:8" s="9" customFormat="1" ht="33" customHeight="1" x14ac:dyDescent="0.25">
      <c r="A48" s="67" t="s">
        <v>1568</v>
      </c>
      <c r="B48" s="41" t="s">
        <v>109</v>
      </c>
      <c r="C48" s="2" t="s">
        <v>1510</v>
      </c>
      <c r="D48" s="22" t="s">
        <v>8</v>
      </c>
      <c r="E48" s="84">
        <v>338</v>
      </c>
      <c r="F48" s="133">
        <v>11.92</v>
      </c>
      <c r="G48" s="28">
        <f t="shared" si="0"/>
        <v>4028.96</v>
      </c>
      <c r="H48" s="435"/>
    </row>
    <row r="49" spans="1:9" s="9" customFormat="1" ht="33" customHeight="1" x14ac:dyDescent="0.25">
      <c r="A49" s="67" t="s">
        <v>1568</v>
      </c>
      <c r="B49" s="41" t="s">
        <v>110</v>
      </c>
      <c r="C49" s="2" t="s">
        <v>1511</v>
      </c>
      <c r="D49" s="22" t="s">
        <v>10</v>
      </c>
      <c r="E49" s="84">
        <v>77</v>
      </c>
      <c r="F49" s="133">
        <v>0.42</v>
      </c>
      <c r="G49" s="28">
        <f t="shared" si="0"/>
        <v>32.340000000000003</v>
      </c>
      <c r="H49" s="435"/>
    </row>
    <row r="50" spans="1:9" s="9" customFormat="1" ht="33" customHeight="1" x14ac:dyDescent="0.25">
      <c r="A50" s="67" t="s">
        <v>1568</v>
      </c>
      <c r="B50" s="41" t="s">
        <v>111</v>
      </c>
      <c r="C50" s="2" t="s">
        <v>304</v>
      </c>
      <c r="D50" s="22" t="s">
        <v>8</v>
      </c>
      <c r="E50" s="84">
        <v>337</v>
      </c>
      <c r="F50" s="133">
        <v>0.22</v>
      </c>
      <c r="G50" s="28">
        <f t="shared" si="0"/>
        <v>74.14</v>
      </c>
      <c r="H50" s="435"/>
    </row>
    <row r="51" spans="1:9" s="9" customFormat="1" ht="33" customHeight="1" x14ac:dyDescent="0.25">
      <c r="A51" s="67" t="s">
        <v>1568</v>
      </c>
      <c r="B51" s="41" t="s">
        <v>112</v>
      </c>
      <c r="C51" s="2" t="s">
        <v>305</v>
      </c>
      <c r="D51" s="22" t="s">
        <v>10</v>
      </c>
      <c r="E51" s="84">
        <v>66</v>
      </c>
      <c r="F51" s="133">
        <v>1.25</v>
      </c>
      <c r="G51" s="28">
        <f t="shared" si="0"/>
        <v>82.5</v>
      </c>
      <c r="H51" s="435"/>
    </row>
    <row r="52" spans="1:9" s="9" customFormat="1" ht="33" customHeight="1" thickBot="1" x14ac:dyDescent="0.3">
      <c r="A52" s="67" t="s">
        <v>1568</v>
      </c>
      <c r="B52" s="41" t="s">
        <v>113</v>
      </c>
      <c r="C52" s="2" t="s">
        <v>306</v>
      </c>
      <c r="D52" s="22" t="s">
        <v>9</v>
      </c>
      <c r="E52" s="84">
        <v>93</v>
      </c>
      <c r="F52" s="133">
        <v>15.46</v>
      </c>
      <c r="G52" s="28">
        <f t="shared" si="0"/>
        <v>1437.78</v>
      </c>
      <c r="H52" s="435"/>
    </row>
    <row r="53" spans="1:9" s="9" customFormat="1" ht="30.75" thickBot="1" x14ac:dyDescent="0.3">
      <c r="A53" s="56" t="s">
        <v>1568</v>
      </c>
      <c r="B53" s="74" t="s">
        <v>114</v>
      </c>
      <c r="C53" s="50" t="s">
        <v>307</v>
      </c>
      <c r="D53" s="51" t="s">
        <v>8</v>
      </c>
      <c r="E53" s="85">
        <v>183</v>
      </c>
      <c r="F53" s="87">
        <v>6.49</v>
      </c>
      <c r="G53" s="99">
        <f>ROUND((E53*F53),2)</f>
        <v>1187.67</v>
      </c>
      <c r="H53" s="36" t="s">
        <v>41</v>
      </c>
      <c r="I53" s="72">
        <f>ROUND(SUM(G24:G53),2)</f>
        <v>35844.269999999997</v>
      </c>
    </row>
    <row r="54" spans="1:9" ht="30" x14ac:dyDescent="0.25">
      <c r="A54" s="42" t="s">
        <v>1812</v>
      </c>
      <c r="B54" s="25" t="s">
        <v>71</v>
      </c>
      <c r="C54" s="24" t="s">
        <v>321</v>
      </c>
      <c r="D54" s="25" t="s">
        <v>18</v>
      </c>
      <c r="E54" s="46">
        <v>4</v>
      </c>
      <c r="F54" s="136">
        <v>112.37</v>
      </c>
      <c r="G54" s="27">
        <f t="shared" ref="G54:G62" si="1">ROUND((E54*F54),2)</f>
        <v>449.48</v>
      </c>
      <c r="H54" s="9"/>
      <c r="I54" s="9"/>
    </row>
    <row r="55" spans="1:9" ht="30.75" thickBot="1" x14ac:dyDescent="0.3">
      <c r="A55" s="56" t="s">
        <v>1812</v>
      </c>
      <c r="B55" s="51" t="s">
        <v>72</v>
      </c>
      <c r="C55" s="50" t="s">
        <v>322</v>
      </c>
      <c r="D55" s="51" t="s">
        <v>18</v>
      </c>
      <c r="E55" s="52">
        <v>4</v>
      </c>
      <c r="F55" s="139">
        <v>57.17</v>
      </c>
      <c r="G55" s="53">
        <f t="shared" si="1"/>
        <v>228.68</v>
      </c>
      <c r="H55" s="9"/>
      <c r="I55" s="9"/>
    </row>
    <row r="56" spans="1:9" ht="45" x14ac:dyDescent="0.25">
      <c r="A56" s="101" t="s">
        <v>1813</v>
      </c>
      <c r="B56" s="64" t="s">
        <v>73</v>
      </c>
      <c r="C56" s="63" t="s">
        <v>691</v>
      </c>
      <c r="D56" s="64" t="s">
        <v>10</v>
      </c>
      <c r="E56" s="65">
        <v>40</v>
      </c>
      <c r="F56" s="58">
        <v>41.1</v>
      </c>
      <c r="G56" s="59">
        <f t="shared" si="1"/>
        <v>1644</v>
      </c>
      <c r="H56" s="9"/>
      <c r="I56" s="9"/>
    </row>
    <row r="57" spans="1:9" ht="45" x14ac:dyDescent="0.25">
      <c r="A57" s="97" t="s">
        <v>1813</v>
      </c>
      <c r="B57" s="22" t="s">
        <v>74</v>
      </c>
      <c r="C57" s="2" t="s">
        <v>324</v>
      </c>
      <c r="D57" s="64" t="s">
        <v>10</v>
      </c>
      <c r="E57" s="65">
        <v>32</v>
      </c>
      <c r="F57" s="58">
        <v>35.020000000000003</v>
      </c>
      <c r="G57" s="59">
        <f t="shared" si="1"/>
        <v>1120.6400000000001</v>
      </c>
      <c r="H57" s="9"/>
      <c r="I57" s="9"/>
    </row>
    <row r="58" spans="1:9" ht="45" x14ac:dyDescent="0.25">
      <c r="A58" s="97" t="s">
        <v>1813</v>
      </c>
      <c r="B58" s="22" t="s">
        <v>75</v>
      </c>
      <c r="C58" s="2" t="s">
        <v>328</v>
      </c>
      <c r="D58" s="64" t="s">
        <v>18</v>
      </c>
      <c r="E58" s="65">
        <v>1</v>
      </c>
      <c r="F58" s="58">
        <v>414.68</v>
      </c>
      <c r="G58" s="59">
        <f t="shared" si="1"/>
        <v>414.68</v>
      </c>
      <c r="H58" s="9"/>
      <c r="I58" s="9"/>
    </row>
    <row r="59" spans="1:9" ht="45" x14ac:dyDescent="0.25">
      <c r="A59" s="97" t="s">
        <v>1813</v>
      </c>
      <c r="B59" s="22" t="s">
        <v>76</v>
      </c>
      <c r="C59" s="2" t="s">
        <v>1718</v>
      </c>
      <c r="D59" s="64" t="s">
        <v>18</v>
      </c>
      <c r="E59" s="65">
        <v>1</v>
      </c>
      <c r="F59" s="58">
        <v>439.09</v>
      </c>
      <c r="G59" s="59">
        <f t="shared" si="1"/>
        <v>439.09</v>
      </c>
      <c r="H59" s="9"/>
      <c r="I59" s="9"/>
    </row>
    <row r="60" spans="1:9" ht="45.75" thickBot="1" x14ac:dyDescent="0.3">
      <c r="A60" s="98" t="s">
        <v>1813</v>
      </c>
      <c r="B60" s="51" t="s">
        <v>77</v>
      </c>
      <c r="C60" s="63" t="s">
        <v>329</v>
      </c>
      <c r="D60" s="64" t="s">
        <v>18</v>
      </c>
      <c r="E60" s="65">
        <v>1</v>
      </c>
      <c r="F60" s="58">
        <v>603.99</v>
      </c>
      <c r="G60" s="59">
        <f t="shared" si="1"/>
        <v>603.99</v>
      </c>
      <c r="H60" s="9"/>
      <c r="I60" s="9"/>
    </row>
    <row r="61" spans="1:9" ht="30.75" thickBot="1" x14ac:dyDescent="0.3">
      <c r="A61" s="125" t="s">
        <v>1814</v>
      </c>
      <c r="B61" s="61" t="s">
        <v>122</v>
      </c>
      <c r="C61" s="173" t="s">
        <v>331</v>
      </c>
      <c r="D61" s="61" t="s">
        <v>18</v>
      </c>
      <c r="E61" s="174">
        <v>4</v>
      </c>
      <c r="F61" s="145">
        <v>24.21</v>
      </c>
      <c r="G61" s="35">
        <f t="shared" si="1"/>
        <v>96.84</v>
      </c>
      <c r="H61" s="9"/>
      <c r="I61" s="9"/>
    </row>
    <row r="62" spans="1:9" ht="30.75" thickBot="1" x14ac:dyDescent="0.3">
      <c r="A62" s="98" t="s">
        <v>1815</v>
      </c>
      <c r="B62" s="51" t="s">
        <v>123</v>
      </c>
      <c r="C62" s="86" t="s">
        <v>333</v>
      </c>
      <c r="D62" s="51" t="s">
        <v>8</v>
      </c>
      <c r="E62" s="92">
        <v>15</v>
      </c>
      <c r="F62" s="89">
        <v>17</v>
      </c>
      <c r="G62" s="90">
        <f t="shared" si="1"/>
        <v>255</v>
      </c>
      <c r="H62" s="36" t="s">
        <v>78</v>
      </c>
      <c r="I62" s="70">
        <f>ROUND(SUM(G54:G62),2)</f>
        <v>5252.4</v>
      </c>
    </row>
    <row r="63" spans="1:9" ht="43.5" thickBot="1" x14ac:dyDescent="0.3">
      <c r="A63" s="146"/>
      <c r="B63" s="147"/>
      <c r="C63" s="146"/>
      <c r="D63" s="4"/>
      <c r="E63" s="4"/>
      <c r="F63" s="54" t="s">
        <v>972</v>
      </c>
      <c r="G63" s="55">
        <f>SUM(G5:G62)</f>
        <v>97269.159999999989</v>
      </c>
      <c r="H63" s="34"/>
      <c r="I63" s="73"/>
    </row>
  </sheetData>
  <sheetProtection algorithmName="SHA-512" hashValue="W623JtbGM5mIBCsyz4mwI6qoms49ncF5vYLWn6KoOvQWBRiqvNrBojAKSNydqzcUUuQRt9irk0Rx2pHDBXlGHQ==" saltValue="ltKEzvWipAspYFGqMiVlYQ==" spinCount="100000" sheet="1" objects="1" scenarios="1"/>
  <mergeCells count="3">
    <mergeCell ref="A1:G1"/>
    <mergeCell ref="A3:G3"/>
    <mergeCell ref="H24:H52"/>
  </mergeCells>
  <phoneticPr fontId="10" type="noConversion"/>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E24AF-DE04-46F8-9DDA-F1D1B67C389C}">
  <dimension ref="A1:I77"/>
  <sheetViews>
    <sheetView topLeftCell="A61" zoomScale="80" zoomScaleNormal="80" workbookViewId="0">
      <selection activeCell="I81" sqref="I81"/>
    </sheetView>
  </sheetViews>
  <sheetFormatPr defaultColWidth="9.140625" defaultRowHeight="15" x14ac:dyDescent="0.25"/>
  <cols>
    <col min="1" max="1" width="39.7109375" style="23" customWidth="1"/>
    <col min="2" max="2" width="10.5703125" style="10" customWidth="1"/>
    <col min="3" max="3" width="71.7109375" style="11" customWidth="1"/>
    <col min="4" max="4" width="9.140625" style="129"/>
    <col min="5" max="5" width="16.28515625" style="129" customWidth="1"/>
    <col min="6" max="6" width="20.7109375" style="17" customWidth="1"/>
    <col min="7" max="7" width="14.7109375" style="129" customWidth="1"/>
    <col min="8" max="8" width="21.5703125" style="68" customWidth="1"/>
    <col min="9" max="9" width="20.7109375" style="68" customWidth="1"/>
    <col min="10" max="16384" width="9.140625" style="8"/>
  </cols>
  <sheetData>
    <row r="1" spans="1:9" ht="39.950000000000003" customHeight="1" x14ac:dyDescent="0.25">
      <c r="A1" s="427" t="s">
        <v>3728</v>
      </c>
      <c r="B1" s="427"/>
      <c r="C1" s="427"/>
      <c r="D1" s="427"/>
      <c r="E1" s="427"/>
      <c r="F1" s="427"/>
      <c r="G1" s="427"/>
    </row>
    <row r="2" spans="1:9" ht="21.75" customHeight="1" thickBot="1" x14ac:dyDescent="0.3">
      <c r="A2" s="1"/>
      <c r="B2" s="1"/>
      <c r="C2" s="1"/>
      <c r="D2" s="127"/>
      <c r="E2" s="233"/>
      <c r="F2" s="1"/>
      <c r="G2" s="127"/>
    </row>
    <row r="3" spans="1:9" x14ac:dyDescent="0.25">
      <c r="A3" s="428" t="s">
        <v>1097</v>
      </c>
      <c r="B3" s="429"/>
      <c r="C3" s="429"/>
      <c r="D3" s="429"/>
      <c r="E3" s="429"/>
      <c r="F3" s="429"/>
      <c r="G3" s="430"/>
    </row>
    <row r="4" spans="1:9" ht="39" customHeight="1" thickBot="1" x14ac:dyDescent="0.3">
      <c r="A4" s="29" t="s">
        <v>38</v>
      </c>
      <c r="B4" s="44" t="s">
        <v>0</v>
      </c>
      <c r="C4" s="30" t="s">
        <v>1</v>
      </c>
      <c r="D4" s="248" t="s">
        <v>2</v>
      </c>
      <c r="E4" s="234" t="s">
        <v>3</v>
      </c>
      <c r="F4" s="32" t="s">
        <v>4</v>
      </c>
      <c r="G4" s="69" t="s">
        <v>5</v>
      </c>
      <c r="H4" s="142"/>
      <c r="I4" s="142"/>
    </row>
    <row r="5" spans="1:9" s="68" customFormat="1" ht="33" customHeight="1" thickBot="1" x14ac:dyDescent="0.3">
      <c r="A5" s="56" t="s">
        <v>6</v>
      </c>
      <c r="B5" s="57" t="s">
        <v>12</v>
      </c>
      <c r="C5" s="50" t="s">
        <v>756</v>
      </c>
      <c r="D5" s="51" t="s">
        <v>128</v>
      </c>
      <c r="E5" s="52">
        <v>0.20399999999999999</v>
      </c>
      <c r="F5" s="66">
        <v>790.22</v>
      </c>
      <c r="G5" s="53">
        <f t="shared" ref="G5:G55" si="0">ROUND((E5*F5),2)</f>
        <v>161.19999999999999</v>
      </c>
      <c r="H5" s="36" t="s">
        <v>39</v>
      </c>
      <c r="I5" s="70">
        <f>ROUND(SUM(G5:G5),2)</f>
        <v>161.19999999999999</v>
      </c>
    </row>
    <row r="6" spans="1:9" s="9" customFormat="1" ht="32.25" customHeight="1" x14ac:dyDescent="0.25">
      <c r="A6" s="42" t="s">
        <v>45</v>
      </c>
      <c r="B6" s="179" t="s">
        <v>19</v>
      </c>
      <c r="C6" s="180" t="s">
        <v>359</v>
      </c>
      <c r="D6" s="181" t="s">
        <v>9</v>
      </c>
      <c r="E6" s="182">
        <v>1906</v>
      </c>
      <c r="F6" s="218">
        <v>0.7</v>
      </c>
      <c r="G6" s="27">
        <f t="shared" si="0"/>
        <v>1334.2</v>
      </c>
    </row>
    <row r="7" spans="1:9" s="9" customFormat="1" ht="30" x14ac:dyDescent="0.25">
      <c r="A7" s="43" t="s">
        <v>45</v>
      </c>
      <c r="B7" s="91" t="s">
        <v>20</v>
      </c>
      <c r="C7" s="103" t="s">
        <v>358</v>
      </c>
      <c r="D7" s="48" t="s">
        <v>9</v>
      </c>
      <c r="E7" s="84">
        <v>221</v>
      </c>
      <c r="F7" s="149">
        <v>0.94</v>
      </c>
      <c r="G7" s="28">
        <f t="shared" si="0"/>
        <v>207.74</v>
      </c>
    </row>
    <row r="8" spans="1:9" s="9" customFormat="1" ht="33" customHeight="1" x14ac:dyDescent="0.25">
      <c r="A8" s="43" t="s">
        <v>45</v>
      </c>
      <c r="B8" s="91" t="s">
        <v>21</v>
      </c>
      <c r="C8" s="103" t="s">
        <v>356</v>
      </c>
      <c r="D8" s="48" t="s">
        <v>9</v>
      </c>
      <c r="E8" s="84">
        <v>1685</v>
      </c>
      <c r="F8" s="149">
        <v>2.5</v>
      </c>
      <c r="G8" s="28">
        <f t="shared" si="0"/>
        <v>4212.5</v>
      </c>
    </row>
    <row r="9" spans="1:9" s="9" customFormat="1" ht="33" customHeight="1" x14ac:dyDescent="0.25">
      <c r="A9" s="43" t="s">
        <v>45</v>
      </c>
      <c r="B9" s="91" t="s">
        <v>22</v>
      </c>
      <c r="C9" s="103" t="s">
        <v>275</v>
      </c>
      <c r="D9" s="48" t="s">
        <v>9</v>
      </c>
      <c r="E9" s="84">
        <v>380</v>
      </c>
      <c r="F9" s="149">
        <v>5.51</v>
      </c>
      <c r="G9" s="28">
        <f t="shared" si="0"/>
        <v>2093.8000000000002</v>
      </c>
    </row>
    <row r="10" spans="1:9" s="9" customFormat="1" ht="33" customHeight="1" x14ac:dyDescent="0.25">
      <c r="A10" s="43" t="s">
        <v>45</v>
      </c>
      <c r="B10" s="108" t="s">
        <v>23</v>
      </c>
      <c r="C10" s="103" t="s">
        <v>1374</v>
      </c>
      <c r="D10" s="48" t="s">
        <v>9</v>
      </c>
      <c r="E10" s="84">
        <v>1183</v>
      </c>
      <c r="F10" s="149">
        <v>5.51</v>
      </c>
      <c r="G10" s="28">
        <f t="shared" si="0"/>
        <v>6518.33</v>
      </c>
    </row>
    <row r="11" spans="1:9" s="9" customFormat="1" ht="45" x14ac:dyDescent="0.25">
      <c r="A11" s="43" t="s">
        <v>45</v>
      </c>
      <c r="B11" s="108" t="s">
        <v>24</v>
      </c>
      <c r="C11" s="103" t="s">
        <v>276</v>
      </c>
      <c r="D11" s="48" t="s">
        <v>9</v>
      </c>
      <c r="E11" s="84">
        <v>568</v>
      </c>
      <c r="F11" s="149">
        <v>4.4000000000000004</v>
      </c>
      <c r="G11" s="28">
        <f t="shared" si="0"/>
        <v>2499.1999999999998</v>
      </c>
    </row>
    <row r="12" spans="1:9" s="9" customFormat="1" ht="32.25" customHeight="1" x14ac:dyDescent="0.25">
      <c r="A12" s="43" t="s">
        <v>45</v>
      </c>
      <c r="B12" s="108" t="s">
        <v>25</v>
      </c>
      <c r="C12" s="103" t="s">
        <v>264</v>
      </c>
      <c r="D12" s="48" t="s">
        <v>9</v>
      </c>
      <c r="E12" s="84">
        <v>27</v>
      </c>
      <c r="F12" s="149">
        <v>13.16</v>
      </c>
      <c r="G12" s="28">
        <f t="shared" si="0"/>
        <v>355.32</v>
      </c>
    </row>
    <row r="13" spans="1:9" s="9" customFormat="1" ht="45" x14ac:dyDescent="0.25">
      <c r="A13" s="43" t="s">
        <v>45</v>
      </c>
      <c r="B13" s="108" t="s">
        <v>26</v>
      </c>
      <c r="C13" s="103" t="s">
        <v>1661</v>
      </c>
      <c r="D13" s="48" t="s">
        <v>9</v>
      </c>
      <c r="E13" s="84">
        <v>615</v>
      </c>
      <c r="F13" s="149">
        <v>4.4000000000000004</v>
      </c>
      <c r="G13" s="28">
        <f t="shared" si="0"/>
        <v>2706</v>
      </c>
    </row>
    <row r="14" spans="1:9" s="9" customFormat="1" ht="32.25" customHeight="1" x14ac:dyDescent="0.25">
      <c r="A14" s="43" t="s">
        <v>45</v>
      </c>
      <c r="B14" s="108" t="s">
        <v>27</v>
      </c>
      <c r="C14" s="103" t="s">
        <v>265</v>
      </c>
      <c r="D14" s="48" t="s">
        <v>8</v>
      </c>
      <c r="E14" s="84">
        <v>2532</v>
      </c>
      <c r="F14" s="149">
        <v>0.1</v>
      </c>
      <c r="G14" s="28">
        <f t="shared" si="0"/>
        <v>253.2</v>
      </c>
    </row>
    <row r="15" spans="1:9" s="9" customFormat="1" ht="32.25" customHeight="1" x14ac:dyDescent="0.25">
      <c r="A15" s="43" t="s">
        <v>45</v>
      </c>
      <c r="B15" s="108" t="s">
        <v>68</v>
      </c>
      <c r="C15" s="103" t="s">
        <v>1486</v>
      </c>
      <c r="D15" s="48" t="s">
        <v>9</v>
      </c>
      <c r="E15" s="84">
        <v>760</v>
      </c>
      <c r="F15" s="149">
        <v>1.28</v>
      </c>
      <c r="G15" s="28">
        <f t="shared" si="0"/>
        <v>972.8</v>
      </c>
    </row>
    <row r="16" spans="1:9" s="9" customFormat="1" ht="32.25" customHeight="1" x14ac:dyDescent="0.25">
      <c r="A16" s="43" t="s">
        <v>45</v>
      </c>
      <c r="B16" s="108" t="s">
        <v>69</v>
      </c>
      <c r="C16" s="103" t="s">
        <v>267</v>
      </c>
      <c r="D16" s="48" t="s">
        <v>8</v>
      </c>
      <c r="E16" s="84">
        <v>1017</v>
      </c>
      <c r="F16" s="149">
        <v>0.2</v>
      </c>
      <c r="G16" s="28">
        <f t="shared" si="0"/>
        <v>203.4</v>
      </c>
    </row>
    <row r="17" spans="1:9" s="9" customFormat="1" ht="32.25" customHeight="1" x14ac:dyDescent="0.25">
      <c r="A17" s="43" t="s">
        <v>45</v>
      </c>
      <c r="B17" s="108" t="s">
        <v>70</v>
      </c>
      <c r="C17" s="103" t="s">
        <v>477</v>
      </c>
      <c r="D17" s="48" t="s">
        <v>8</v>
      </c>
      <c r="E17" s="84">
        <v>418</v>
      </c>
      <c r="F17" s="149">
        <v>0.2</v>
      </c>
      <c r="G17" s="28">
        <f t="shared" si="0"/>
        <v>83.6</v>
      </c>
    </row>
    <row r="18" spans="1:9" s="9" customFormat="1" ht="32.25" customHeight="1" x14ac:dyDescent="0.25">
      <c r="A18" s="43" t="s">
        <v>45</v>
      </c>
      <c r="B18" s="108" t="s">
        <v>127</v>
      </c>
      <c r="C18" s="103" t="s">
        <v>278</v>
      </c>
      <c r="D18" s="48" t="s">
        <v>8</v>
      </c>
      <c r="E18" s="84">
        <v>408</v>
      </c>
      <c r="F18" s="149">
        <v>0.1</v>
      </c>
      <c r="G18" s="28">
        <f t="shared" si="0"/>
        <v>40.799999999999997</v>
      </c>
    </row>
    <row r="19" spans="1:9" s="9" customFormat="1" ht="32.25" customHeight="1" x14ac:dyDescent="0.25">
      <c r="A19" s="43" t="s">
        <v>45</v>
      </c>
      <c r="B19" s="108" t="s">
        <v>165</v>
      </c>
      <c r="C19" s="103" t="s">
        <v>268</v>
      </c>
      <c r="D19" s="48" t="s">
        <v>8</v>
      </c>
      <c r="E19" s="84">
        <v>159</v>
      </c>
      <c r="F19" s="149">
        <v>0.21</v>
      </c>
      <c r="G19" s="28">
        <f t="shared" si="0"/>
        <v>33.39</v>
      </c>
    </row>
    <row r="20" spans="1:9" s="9" customFormat="1" ht="32.25" customHeight="1" x14ac:dyDescent="0.25">
      <c r="A20" s="43" t="s">
        <v>45</v>
      </c>
      <c r="B20" s="108" t="s">
        <v>166</v>
      </c>
      <c r="C20" s="103" t="s">
        <v>269</v>
      </c>
      <c r="D20" s="48" t="s">
        <v>8</v>
      </c>
      <c r="E20" s="84">
        <v>200</v>
      </c>
      <c r="F20" s="149">
        <v>0.24</v>
      </c>
      <c r="G20" s="28">
        <f t="shared" si="0"/>
        <v>48</v>
      </c>
    </row>
    <row r="21" spans="1:9" s="9" customFormat="1" ht="45" x14ac:dyDescent="0.25">
      <c r="A21" s="43" t="s">
        <v>45</v>
      </c>
      <c r="B21" s="108" t="s">
        <v>167</v>
      </c>
      <c r="C21" s="103" t="s">
        <v>1487</v>
      </c>
      <c r="D21" s="48" t="s">
        <v>9</v>
      </c>
      <c r="E21" s="84">
        <v>221</v>
      </c>
      <c r="F21" s="149">
        <v>4.4000000000000004</v>
      </c>
      <c r="G21" s="28">
        <f t="shared" si="0"/>
        <v>972.4</v>
      </c>
    </row>
    <row r="22" spans="1:9" s="9" customFormat="1" ht="33" customHeight="1" thickBot="1" x14ac:dyDescent="0.3">
      <c r="A22" s="43" t="s">
        <v>45</v>
      </c>
      <c r="B22" s="108" t="s">
        <v>168</v>
      </c>
      <c r="C22" s="103" t="s">
        <v>340</v>
      </c>
      <c r="D22" s="48" t="s">
        <v>8</v>
      </c>
      <c r="E22" s="84">
        <v>2002</v>
      </c>
      <c r="F22" s="149">
        <v>1.49</v>
      </c>
      <c r="G22" s="28">
        <f t="shared" si="0"/>
        <v>2982.98</v>
      </c>
    </row>
    <row r="23" spans="1:9" s="9" customFormat="1" ht="33" customHeight="1" thickBot="1" x14ac:dyDescent="0.3">
      <c r="A23" s="56" t="s">
        <v>45</v>
      </c>
      <c r="B23" s="74" t="s">
        <v>169</v>
      </c>
      <c r="C23" s="104" t="s">
        <v>709</v>
      </c>
      <c r="D23" s="51" t="s">
        <v>8</v>
      </c>
      <c r="E23" s="85">
        <v>200</v>
      </c>
      <c r="F23" s="150">
        <v>1.44</v>
      </c>
      <c r="G23" s="53">
        <f t="shared" si="0"/>
        <v>288</v>
      </c>
      <c r="H23" s="36" t="s">
        <v>40</v>
      </c>
      <c r="I23" s="70">
        <f>ROUND(SUM(G6:G23),2)</f>
        <v>25805.66</v>
      </c>
    </row>
    <row r="24" spans="1:9" s="9" customFormat="1" ht="33" customHeight="1" x14ac:dyDescent="0.25">
      <c r="A24" s="101" t="s">
        <v>1567</v>
      </c>
      <c r="B24" s="123" t="s">
        <v>34</v>
      </c>
      <c r="C24" s="63" t="s">
        <v>715</v>
      </c>
      <c r="D24" s="64" t="s">
        <v>8</v>
      </c>
      <c r="E24" s="83">
        <v>2532</v>
      </c>
      <c r="F24" s="76">
        <v>0</v>
      </c>
      <c r="G24" s="59">
        <f t="shared" si="0"/>
        <v>0</v>
      </c>
      <c r="H24" s="434" t="s">
        <v>318</v>
      </c>
    </row>
    <row r="25" spans="1:9" s="9" customFormat="1" ht="33" customHeight="1" x14ac:dyDescent="0.25">
      <c r="A25" s="67" t="s">
        <v>1567</v>
      </c>
      <c r="B25" s="41" t="s">
        <v>35</v>
      </c>
      <c r="C25" s="2" t="s">
        <v>1816</v>
      </c>
      <c r="D25" s="22" t="s">
        <v>9</v>
      </c>
      <c r="E25" s="84">
        <v>846</v>
      </c>
      <c r="F25" s="77">
        <v>0</v>
      </c>
      <c r="G25" s="28">
        <f t="shared" si="0"/>
        <v>0</v>
      </c>
      <c r="H25" s="435"/>
    </row>
    <row r="26" spans="1:9" s="9" customFormat="1" ht="33" customHeight="1" x14ac:dyDescent="0.25">
      <c r="A26" s="67" t="s">
        <v>1567</v>
      </c>
      <c r="B26" s="41" t="s">
        <v>36</v>
      </c>
      <c r="C26" s="2" t="s">
        <v>1570</v>
      </c>
      <c r="D26" s="22" t="s">
        <v>8</v>
      </c>
      <c r="E26" s="84">
        <v>1624</v>
      </c>
      <c r="F26" s="77">
        <v>0</v>
      </c>
      <c r="G26" s="28">
        <f t="shared" si="0"/>
        <v>0</v>
      </c>
      <c r="H26" s="435"/>
    </row>
    <row r="27" spans="1:9" s="9" customFormat="1" ht="33" customHeight="1" x14ac:dyDescent="0.25">
      <c r="A27" s="67" t="s">
        <v>1567</v>
      </c>
      <c r="B27" s="41" t="s">
        <v>37</v>
      </c>
      <c r="C27" s="2" t="s">
        <v>1506</v>
      </c>
      <c r="D27" s="22" t="s">
        <v>9</v>
      </c>
      <c r="E27" s="84">
        <v>148</v>
      </c>
      <c r="F27" s="77">
        <v>0</v>
      </c>
      <c r="G27" s="28">
        <f t="shared" si="0"/>
        <v>0</v>
      </c>
      <c r="H27" s="435"/>
    </row>
    <row r="28" spans="1:9" s="9" customFormat="1" ht="33" customHeight="1" x14ac:dyDescent="0.25">
      <c r="A28" s="67" t="s">
        <v>1567</v>
      </c>
      <c r="B28" s="41" t="s">
        <v>82</v>
      </c>
      <c r="C28" s="2" t="s">
        <v>1507</v>
      </c>
      <c r="D28" s="22" t="s">
        <v>8</v>
      </c>
      <c r="E28" s="84">
        <v>1613</v>
      </c>
      <c r="F28" s="77">
        <v>0</v>
      </c>
      <c r="G28" s="28">
        <f t="shared" si="0"/>
        <v>0</v>
      </c>
      <c r="H28" s="435"/>
    </row>
    <row r="29" spans="1:9" s="9" customFormat="1" ht="33" customHeight="1" x14ac:dyDescent="0.25">
      <c r="A29" s="67" t="s">
        <v>1567</v>
      </c>
      <c r="B29" s="41" t="s">
        <v>105</v>
      </c>
      <c r="C29" s="2" t="s">
        <v>313</v>
      </c>
      <c r="D29" s="22" t="s">
        <v>10</v>
      </c>
      <c r="E29" s="84">
        <v>229</v>
      </c>
      <c r="F29" s="77">
        <v>0</v>
      </c>
      <c r="G29" s="28">
        <f t="shared" si="0"/>
        <v>0</v>
      </c>
      <c r="H29" s="435"/>
    </row>
    <row r="30" spans="1:9" s="9" customFormat="1" ht="33" customHeight="1" x14ac:dyDescent="0.25">
      <c r="A30" s="67" t="s">
        <v>1567</v>
      </c>
      <c r="B30" s="41" t="s">
        <v>106</v>
      </c>
      <c r="C30" s="2" t="s">
        <v>302</v>
      </c>
      <c r="D30" s="22" t="s">
        <v>8</v>
      </c>
      <c r="E30" s="84">
        <v>1603</v>
      </c>
      <c r="F30" s="77">
        <v>0</v>
      </c>
      <c r="G30" s="28">
        <f t="shared" si="0"/>
        <v>0</v>
      </c>
      <c r="H30" s="435"/>
    </row>
    <row r="31" spans="1:9" s="9" customFormat="1" ht="33" customHeight="1" x14ac:dyDescent="0.25">
      <c r="A31" s="67" t="s">
        <v>1567</v>
      </c>
      <c r="B31" s="41" t="s">
        <v>107</v>
      </c>
      <c r="C31" s="2" t="s">
        <v>1817</v>
      </c>
      <c r="D31" s="22" t="s">
        <v>8</v>
      </c>
      <c r="E31" s="84">
        <v>1596</v>
      </c>
      <c r="F31" s="77">
        <v>0</v>
      </c>
      <c r="G31" s="28">
        <f t="shared" si="0"/>
        <v>0</v>
      </c>
      <c r="H31" s="435"/>
    </row>
    <row r="32" spans="1:9" s="9" customFormat="1" ht="33" customHeight="1" x14ac:dyDescent="0.25">
      <c r="A32" s="67" t="s">
        <v>1567</v>
      </c>
      <c r="B32" s="41" t="s">
        <v>108</v>
      </c>
      <c r="C32" s="2" t="s">
        <v>315</v>
      </c>
      <c r="D32" s="22" t="s">
        <v>10</v>
      </c>
      <c r="E32" s="84">
        <v>229</v>
      </c>
      <c r="F32" s="77">
        <v>0</v>
      </c>
      <c r="G32" s="28">
        <f t="shared" si="0"/>
        <v>0</v>
      </c>
      <c r="H32" s="435"/>
    </row>
    <row r="33" spans="1:8" s="9" customFormat="1" ht="33" customHeight="1" x14ac:dyDescent="0.25">
      <c r="A33" s="67" t="s">
        <v>1567</v>
      </c>
      <c r="B33" s="41" t="s">
        <v>109</v>
      </c>
      <c r="C33" s="2" t="s">
        <v>1509</v>
      </c>
      <c r="D33" s="22" t="s">
        <v>8</v>
      </c>
      <c r="E33" s="84">
        <v>1589</v>
      </c>
      <c r="F33" s="77">
        <v>0</v>
      </c>
      <c r="G33" s="28">
        <f t="shared" si="0"/>
        <v>0</v>
      </c>
      <c r="H33" s="435"/>
    </row>
    <row r="34" spans="1:8" s="9" customFormat="1" ht="33" customHeight="1" x14ac:dyDescent="0.25">
      <c r="A34" s="67" t="s">
        <v>1567</v>
      </c>
      <c r="B34" s="41" t="s">
        <v>110</v>
      </c>
      <c r="C34" s="2" t="s">
        <v>1510</v>
      </c>
      <c r="D34" s="22" t="s">
        <v>8</v>
      </c>
      <c r="E34" s="84">
        <v>1586</v>
      </c>
      <c r="F34" s="77">
        <v>0</v>
      </c>
      <c r="G34" s="28">
        <f t="shared" si="0"/>
        <v>0</v>
      </c>
      <c r="H34" s="435"/>
    </row>
    <row r="35" spans="1:8" s="9" customFormat="1" ht="33" customHeight="1" x14ac:dyDescent="0.25">
      <c r="A35" s="67" t="s">
        <v>1567</v>
      </c>
      <c r="B35" s="41" t="s">
        <v>111</v>
      </c>
      <c r="C35" s="2" t="s">
        <v>1511</v>
      </c>
      <c r="D35" s="22" t="s">
        <v>10</v>
      </c>
      <c r="E35" s="84">
        <v>229</v>
      </c>
      <c r="F35" s="77">
        <v>0</v>
      </c>
      <c r="G35" s="28">
        <f t="shared" si="0"/>
        <v>0</v>
      </c>
      <c r="H35" s="435"/>
    </row>
    <row r="36" spans="1:8" s="9" customFormat="1" ht="33" customHeight="1" x14ac:dyDescent="0.25">
      <c r="A36" s="67" t="s">
        <v>1567</v>
      </c>
      <c r="B36" s="41" t="s">
        <v>112</v>
      </c>
      <c r="C36" s="2" t="s">
        <v>304</v>
      </c>
      <c r="D36" s="22" t="s">
        <v>8</v>
      </c>
      <c r="E36" s="84">
        <v>1582</v>
      </c>
      <c r="F36" s="77">
        <v>0</v>
      </c>
      <c r="G36" s="28">
        <f t="shared" si="0"/>
        <v>0</v>
      </c>
      <c r="H36" s="435"/>
    </row>
    <row r="37" spans="1:8" s="9" customFormat="1" ht="33" customHeight="1" x14ac:dyDescent="0.25">
      <c r="A37" s="67" t="s">
        <v>1567</v>
      </c>
      <c r="B37" s="41" t="s">
        <v>113</v>
      </c>
      <c r="C37" s="2" t="s">
        <v>305</v>
      </c>
      <c r="D37" s="22" t="s">
        <v>10</v>
      </c>
      <c r="E37" s="84">
        <v>187</v>
      </c>
      <c r="F37" s="77">
        <v>0</v>
      </c>
      <c r="G37" s="28">
        <f t="shared" si="0"/>
        <v>0</v>
      </c>
      <c r="H37" s="435"/>
    </row>
    <row r="38" spans="1:8" s="9" customFormat="1" ht="33" customHeight="1" thickBot="1" x14ac:dyDescent="0.3">
      <c r="A38" s="56" t="s">
        <v>1567</v>
      </c>
      <c r="B38" s="74" t="s">
        <v>114</v>
      </c>
      <c r="C38" s="50" t="s">
        <v>1818</v>
      </c>
      <c r="D38" s="51" t="s">
        <v>8</v>
      </c>
      <c r="E38" s="85">
        <v>470</v>
      </c>
      <c r="F38" s="139">
        <v>0</v>
      </c>
      <c r="G38" s="53">
        <f t="shared" si="0"/>
        <v>0</v>
      </c>
      <c r="H38" s="435"/>
    </row>
    <row r="39" spans="1:8" s="9" customFormat="1" ht="33" customHeight="1" x14ac:dyDescent="0.25">
      <c r="A39" s="101" t="s">
        <v>1568</v>
      </c>
      <c r="B39" s="123" t="s">
        <v>34</v>
      </c>
      <c r="C39" s="63" t="s">
        <v>715</v>
      </c>
      <c r="D39" s="64" t="s">
        <v>8</v>
      </c>
      <c r="E39" s="83">
        <v>2532</v>
      </c>
      <c r="F39" s="135">
        <v>4.07</v>
      </c>
      <c r="G39" s="59">
        <f t="shared" si="0"/>
        <v>10305.24</v>
      </c>
      <c r="H39" s="435"/>
    </row>
    <row r="40" spans="1:8" s="9" customFormat="1" ht="33" customHeight="1" x14ac:dyDescent="0.25">
      <c r="A40" s="67" t="s">
        <v>1568</v>
      </c>
      <c r="B40" s="41" t="s">
        <v>35</v>
      </c>
      <c r="C40" s="2" t="s">
        <v>1819</v>
      </c>
      <c r="D40" s="22" t="s">
        <v>9</v>
      </c>
      <c r="E40" s="84">
        <v>1032</v>
      </c>
      <c r="F40" s="133">
        <v>24.77</v>
      </c>
      <c r="G40" s="28">
        <f t="shared" si="0"/>
        <v>25562.639999999999</v>
      </c>
      <c r="H40" s="435"/>
    </row>
    <row r="41" spans="1:8" s="9" customFormat="1" ht="33" customHeight="1" x14ac:dyDescent="0.25">
      <c r="A41" s="67" t="s">
        <v>1568</v>
      </c>
      <c r="B41" s="41" t="s">
        <v>36</v>
      </c>
      <c r="C41" s="2" t="s">
        <v>1556</v>
      </c>
      <c r="D41" s="22" t="s">
        <v>8</v>
      </c>
      <c r="E41" s="84">
        <v>1624</v>
      </c>
      <c r="F41" s="133">
        <v>15.26</v>
      </c>
      <c r="G41" s="28">
        <f t="shared" si="0"/>
        <v>24782.240000000002</v>
      </c>
      <c r="H41" s="435"/>
    </row>
    <row r="42" spans="1:8" s="9" customFormat="1" ht="33" customHeight="1" x14ac:dyDescent="0.25">
      <c r="A42" s="67" t="s">
        <v>1568</v>
      </c>
      <c r="B42" s="41" t="s">
        <v>37</v>
      </c>
      <c r="C42" s="2" t="s">
        <v>1506</v>
      </c>
      <c r="D42" s="22" t="s">
        <v>9</v>
      </c>
      <c r="E42" s="84">
        <v>101</v>
      </c>
      <c r="F42" s="133">
        <v>74.47</v>
      </c>
      <c r="G42" s="28">
        <f t="shared" si="0"/>
        <v>7521.47</v>
      </c>
      <c r="H42" s="435"/>
    </row>
    <row r="43" spans="1:8" s="9" customFormat="1" ht="33" customHeight="1" x14ac:dyDescent="0.25">
      <c r="A43" s="67" t="s">
        <v>1568</v>
      </c>
      <c r="B43" s="41" t="s">
        <v>82</v>
      </c>
      <c r="C43" s="2" t="s">
        <v>1507</v>
      </c>
      <c r="D43" s="22" t="s">
        <v>8</v>
      </c>
      <c r="E43" s="84">
        <v>1613</v>
      </c>
      <c r="F43" s="133">
        <v>17.760000000000002</v>
      </c>
      <c r="G43" s="28">
        <f t="shared" si="0"/>
        <v>28646.880000000001</v>
      </c>
      <c r="H43" s="435"/>
    </row>
    <row r="44" spans="1:8" s="9" customFormat="1" ht="33" customHeight="1" x14ac:dyDescent="0.25">
      <c r="A44" s="67" t="s">
        <v>1568</v>
      </c>
      <c r="B44" s="41" t="s">
        <v>105</v>
      </c>
      <c r="C44" s="2" t="s">
        <v>313</v>
      </c>
      <c r="D44" s="22" t="s">
        <v>10</v>
      </c>
      <c r="E44" s="84">
        <v>229</v>
      </c>
      <c r="F44" s="133">
        <v>0.95</v>
      </c>
      <c r="G44" s="28">
        <f t="shared" si="0"/>
        <v>217.55</v>
      </c>
      <c r="H44" s="435"/>
    </row>
    <row r="45" spans="1:8" s="9" customFormat="1" ht="33" customHeight="1" x14ac:dyDescent="0.25">
      <c r="A45" s="67" t="s">
        <v>1568</v>
      </c>
      <c r="B45" s="41" t="s">
        <v>106</v>
      </c>
      <c r="C45" s="2" t="s">
        <v>302</v>
      </c>
      <c r="D45" s="22" t="s">
        <v>8</v>
      </c>
      <c r="E45" s="84">
        <v>1603</v>
      </c>
      <c r="F45" s="133">
        <v>0.38</v>
      </c>
      <c r="G45" s="28">
        <f t="shared" si="0"/>
        <v>609.14</v>
      </c>
      <c r="H45" s="435"/>
    </row>
    <row r="46" spans="1:8" s="9" customFormat="1" ht="33" customHeight="1" x14ac:dyDescent="0.25">
      <c r="A46" s="67" t="s">
        <v>1568</v>
      </c>
      <c r="B46" s="41" t="s">
        <v>107</v>
      </c>
      <c r="C46" s="2" t="s">
        <v>1817</v>
      </c>
      <c r="D46" s="22" t="s">
        <v>8</v>
      </c>
      <c r="E46" s="84">
        <v>1596</v>
      </c>
      <c r="F46" s="133">
        <v>16.2</v>
      </c>
      <c r="G46" s="28">
        <f t="shared" si="0"/>
        <v>25855.200000000001</v>
      </c>
      <c r="H46" s="435"/>
    </row>
    <row r="47" spans="1:8" s="9" customFormat="1" ht="33" customHeight="1" x14ac:dyDescent="0.25">
      <c r="A47" s="67" t="s">
        <v>1568</v>
      </c>
      <c r="B47" s="41" t="s">
        <v>108</v>
      </c>
      <c r="C47" s="2" t="s">
        <v>315</v>
      </c>
      <c r="D47" s="22" t="s">
        <v>10</v>
      </c>
      <c r="E47" s="84">
        <v>229</v>
      </c>
      <c r="F47" s="133">
        <v>0.68</v>
      </c>
      <c r="G47" s="28">
        <f t="shared" si="0"/>
        <v>155.72</v>
      </c>
      <c r="H47" s="435"/>
    </row>
    <row r="48" spans="1:8" s="9" customFormat="1" ht="33" customHeight="1" x14ac:dyDescent="0.25">
      <c r="A48" s="67" t="s">
        <v>1568</v>
      </c>
      <c r="B48" s="41" t="s">
        <v>109</v>
      </c>
      <c r="C48" s="2" t="s">
        <v>1509</v>
      </c>
      <c r="D48" s="22" t="s">
        <v>8</v>
      </c>
      <c r="E48" s="84">
        <v>1589</v>
      </c>
      <c r="F48" s="133">
        <v>0.38</v>
      </c>
      <c r="G48" s="28">
        <f t="shared" si="0"/>
        <v>603.82000000000005</v>
      </c>
      <c r="H48" s="435"/>
    </row>
    <row r="49" spans="1:9" s="9" customFormat="1" ht="33" customHeight="1" x14ac:dyDescent="0.25">
      <c r="A49" s="67" t="s">
        <v>1568</v>
      </c>
      <c r="B49" s="41" t="s">
        <v>110</v>
      </c>
      <c r="C49" s="2" t="s">
        <v>1510</v>
      </c>
      <c r="D49" s="22" t="s">
        <v>8</v>
      </c>
      <c r="E49" s="84">
        <v>1586</v>
      </c>
      <c r="F49" s="133">
        <v>11.92</v>
      </c>
      <c r="G49" s="28">
        <f t="shared" si="0"/>
        <v>18905.12</v>
      </c>
      <c r="H49" s="435"/>
    </row>
    <row r="50" spans="1:9" s="9" customFormat="1" ht="33" customHeight="1" x14ac:dyDescent="0.25">
      <c r="A50" s="67" t="s">
        <v>1568</v>
      </c>
      <c r="B50" s="41" t="s">
        <v>111</v>
      </c>
      <c r="C50" s="2" t="s">
        <v>1511</v>
      </c>
      <c r="D50" s="22" t="s">
        <v>10</v>
      </c>
      <c r="E50" s="84">
        <v>229</v>
      </c>
      <c r="F50" s="133">
        <v>0.42</v>
      </c>
      <c r="G50" s="28">
        <f t="shared" si="0"/>
        <v>96.18</v>
      </c>
      <c r="H50" s="435"/>
    </row>
    <row r="51" spans="1:9" s="9" customFormat="1" ht="33" customHeight="1" x14ac:dyDescent="0.25">
      <c r="A51" s="67" t="s">
        <v>1568</v>
      </c>
      <c r="B51" s="41" t="s">
        <v>112</v>
      </c>
      <c r="C51" s="2" t="s">
        <v>304</v>
      </c>
      <c r="D51" s="22" t="s">
        <v>8</v>
      </c>
      <c r="E51" s="84">
        <v>1582</v>
      </c>
      <c r="F51" s="133">
        <v>0.22</v>
      </c>
      <c r="G51" s="28">
        <f t="shared" si="0"/>
        <v>348.04</v>
      </c>
      <c r="H51" s="435"/>
    </row>
    <row r="52" spans="1:9" s="9" customFormat="1" ht="33" customHeight="1" thickBot="1" x14ac:dyDescent="0.3">
      <c r="A52" s="67" t="s">
        <v>1568</v>
      </c>
      <c r="B52" s="41" t="s">
        <v>113</v>
      </c>
      <c r="C52" s="2" t="s">
        <v>305</v>
      </c>
      <c r="D52" s="22" t="s">
        <v>10</v>
      </c>
      <c r="E52" s="84">
        <v>187</v>
      </c>
      <c r="F52" s="133">
        <v>1.25</v>
      </c>
      <c r="G52" s="28">
        <f t="shared" si="0"/>
        <v>233.75</v>
      </c>
      <c r="H52" s="435"/>
    </row>
    <row r="53" spans="1:9" s="9" customFormat="1" ht="30.75" thickBot="1" x14ac:dyDescent="0.3">
      <c r="A53" s="56" t="s">
        <v>1568</v>
      </c>
      <c r="B53" s="74" t="s">
        <v>114</v>
      </c>
      <c r="C53" s="50" t="s">
        <v>1818</v>
      </c>
      <c r="D53" s="51" t="s">
        <v>8</v>
      </c>
      <c r="E53" s="85">
        <v>470</v>
      </c>
      <c r="F53" s="87">
        <v>10.23</v>
      </c>
      <c r="G53" s="99">
        <f>ROUND((E53*F53),2)</f>
        <v>4808.1000000000004</v>
      </c>
      <c r="H53" s="36" t="s">
        <v>41</v>
      </c>
      <c r="I53" s="72">
        <f>ROUND(SUM(G24:G53),2)</f>
        <v>148651.09</v>
      </c>
    </row>
    <row r="54" spans="1:9" ht="45" x14ac:dyDescent="0.25">
      <c r="A54" s="42" t="s">
        <v>1575</v>
      </c>
      <c r="B54" s="202" t="s">
        <v>71</v>
      </c>
      <c r="C54" s="24" t="s">
        <v>1516</v>
      </c>
      <c r="D54" s="25" t="s">
        <v>9</v>
      </c>
      <c r="E54" s="182">
        <v>118</v>
      </c>
      <c r="F54" s="136">
        <v>5.51</v>
      </c>
      <c r="G54" s="27">
        <f t="shared" si="0"/>
        <v>650.17999999999995</v>
      </c>
      <c r="H54" s="9"/>
      <c r="I54" s="9"/>
    </row>
    <row r="55" spans="1:9" x14ac:dyDescent="0.25">
      <c r="A55" s="67" t="s">
        <v>1575</v>
      </c>
      <c r="B55" s="22" t="s">
        <v>72</v>
      </c>
      <c r="C55" s="2" t="s">
        <v>346</v>
      </c>
      <c r="D55" s="64" t="s">
        <v>8</v>
      </c>
      <c r="E55" s="84">
        <v>193</v>
      </c>
      <c r="F55" s="77">
        <v>0.2</v>
      </c>
      <c r="G55" s="28">
        <f t="shared" si="0"/>
        <v>38.6</v>
      </c>
      <c r="H55" s="9"/>
      <c r="I55" s="9"/>
    </row>
    <row r="56" spans="1:9" ht="90" x14ac:dyDescent="0.25">
      <c r="A56" s="67" t="s">
        <v>1575</v>
      </c>
      <c r="B56" s="22" t="s">
        <v>73</v>
      </c>
      <c r="C56" s="2" t="s">
        <v>1820</v>
      </c>
      <c r="D56" s="64" t="s">
        <v>7</v>
      </c>
      <c r="E56" s="84">
        <v>1</v>
      </c>
      <c r="F56" s="77">
        <v>6000.91</v>
      </c>
      <c r="G56" s="28">
        <f t="shared" ref="G56:G65" si="1">ROUND((E56*F56),2)</f>
        <v>6000.91</v>
      </c>
      <c r="H56" s="9"/>
      <c r="I56" s="9"/>
    </row>
    <row r="57" spans="1:9" x14ac:dyDescent="0.25">
      <c r="A57" s="67" t="s">
        <v>1575</v>
      </c>
      <c r="B57" s="22" t="s">
        <v>74</v>
      </c>
      <c r="C57" s="2" t="s">
        <v>1523</v>
      </c>
      <c r="D57" s="64" t="s">
        <v>18</v>
      </c>
      <c r="E57" s="83">
        <v>2</v>
      </c>
      <c r="F57" s="77">
        <v>76.33</v>
      </c>
      <c r="G57" s="28">
        <f t="shared" si="1"/>
        <v>152.66</v>
      </c>
      <c r="H57" s="9"/>
      <c r="I57" s="9"/>
    </row>
    <row r="58" spans="1:9" x14ac:dyDescent="0.25">
      <c r="A58" s="67" t="s">
        <v>1575</v>
      </c>
      <c r="B58" s="22" t="s">
        <v>75</v>
      </c>
      <c r="C58" s="2" t="s">
        <v>1344</v>
      </c>
      <c r="D58" s="64" t="s">
        <v>10</v>
      </c>
      <c r="E58" s="83">
        <v>16</v>
      </c>
      <c r="F58" s="77">
        <v>0.42</v>
      </c>
      <c r="G58" s="28">
        <f t="shared" si="1"/>
        <v>6.72</v>
      </c>
      <c r="H58" s="9"/>
      <c r="I58" s="9"/>
    </row>
    <row r="59" spans="1:9" ht="30" x14ac:dyDescent="0.25">
      <c r="A59" s="67" t="s">
        <v>1575</v>
      </c>
      <c r="B59" s="22" t="s">
        <v>76</v>
      </c>
      <c r="C59" s="2" t="s">
        <v>1805</v>
      </c>
      <c r="D59" s="64" t="s">
        <v>8</v>
      </c>
      <c r="E59" s="83">
        <v>22</v>
      </c>
      <c r="F59" s="77">
        <v>21.86</v>
      </c>
      <c r="G59" s="28">
        <f t="shared" si="1"/>
        <v>480.92</v>
      </c>
      <c r="H59" s="9"/>
      <c r="I59" s="9"/>
    </row>
    <row r="60" spans="1:9" ht="30" x14ac:dyDescent="0.25">
      <c r="A60" s="67" t="s">
        <v>1575</v>
      </c>
      <c r="B60" s="22" t="s">
        <v>77</v>
      </c>
      <c r="C60" s="2" t="s">
        <v>1806</v>
      </c>
      <c r="D60" s="64" t="s">
        <v>8</v>
      </c>
      <c r="E60" s="83">
        <v>22</v>
      </c>
      <c r="F60" s="77">
        <v>0.38</v>
      </c>
      <c r="G60" s="28">
        <f t="shared" si="1"/>
        <v>8.36</v>
      </c>
      <c r="H60" s="9"/>
      <c r="I60" s="9"/>
    </row>
    <row r="61" spans="1:9" ht="30" x14ac:dyDescent="0.25">
      <c r="A61" s="67" t="s">
        <v>1575</v>
      </c>
      <c r="B61" s="22" t="s">
        <v>122</v>
      </c>
      <c r="C61" s="2" t="s">
        <v>1821</v>
      </c>
      <c r="D61" s="64" t="s">
        <v>8</v>
      </c>
      <c r="E61" s="83">
        <v>22</v>
      </c>
      <c r="F61" s="77">
        <v>20.18</v>
      </c>
      <c r="G61" s="28">
        <f t="shared" si="1"/>
        <v>443.96</v>
      </c>
      <c r="H61" s="9"/>
      <c r="I61" s="9"/>
    </row>
    <row r="62" spans="1:9" ht="30" x14ac:dyDescent="0.25">
      <c r="A62" s="67" t="s">
        <v>1575</v>
      </c>
      <c r="B62" s="22" t="s">
        <v>123</v>
      </c>
      <c r="C62" s="2" t="s">
        <v>1808</v>
      </c>
      <c r="D62" s="64" t="s">
        <v>8</v>
      </c>
      <c r="E62" s="83">
        <v>22</v>
      </c>
      <c r="F62" s="77">
        <v>0.38</v>
      </c>
      <c r="G62" s="28">
        <f t="shared" si="1"/>
        <v>8.36</v>
      </c>
      <c r="H62" s="9"/>
      <c r="I62" s="9"/>
    </row>
    <row r="63" spans="1:9" ht="30" x14ac:dyDescent="0.25">
      <c r="A63" s="67" t="s">
        <v>1575</v>
      </c>
      <c r="B63" s="22" t="s">
        <v>124</v>
      </c>
      <c r="C63" s="2" t="s">
        <v>1809</v>
      </c>
      <c r="D63" s="64" t="s">
        <v>8</v>
      </c>
      <c r="E63" s="83">
        <v>22</v>
      </c>
      <c r="F63" s="77">
        <v>16.39</v>
      </c>
      <c r="G63" s="28">
        <f t="shared" si="1"/>
        <v>360.58</v>
      </c>
      <c r="H63" s="9"/>
      <c r="I63" s="9"/>
    </row>
    <row r="64" spans="1:9" ht="30" x14ac:dyDescent="0.25">
      <c r="A64" s="67" t="s">
        <v>1575</v>
      </c>
      <c r="B64" s="22" t="s">
        <v>125</v>
      </c>
      <c r="C64" s="2" t="s">
        <v>344</v>
      </c>
      <c r="D64" s="64" t="s">
        <v>8</v>
      </c>
      <c r="E64" s="83">
        <v>40</v>
      </c>
      <c r="F64" s="77">
        <v>0.87</v>
      </c>
      <c r="G64" s="28">
        <f t="shared" si="1"/>
        <v>34.799999999999997</v>
      </c>
      <c r="H64" s="9"/>
      <c r="I64" s="9"/>
    </row>
    <row r="65" spans="1:9" ht="15.75" thickBot="1" x14ac:dyDescent="0.3">
      <c r="A65" s="67" t="s">
        <v>1575</v>
      </c>
      <c r="B65" s="22" t="s">
        <v>126</v>
      </c>
      <c r="C65" s="2" t="s">
        <v>385</v>
      </c>
      <c r="D65" s="64" t="s">
        <v>8</v>
      </c>
      <c r="E65" s="83">
        <v>127</v>
      </c>
      <c r="F65" s="77">
        <v>5.0999999999999996</v>
      </c>
      <c r="G65" s="28">
        <f t="shared" si="1"/>
        <v>647.70000000000005</v>
      </c>
      <c r="H65" s="9"/>
      <c r="I65" s="9"/>
    </row>
    <row r="66" spans="1:9" ht="30.75" thickBot="1" x14ac:dyDescent="0.3">
      <c r="A66" s="56" t="s">
        <v>1575</v>
      </c>
      <c r="B66" s="51" t="s">
        <v>216</v>
      </c>
      <c r="C66" s="50" t="s">
        <v>1527</v>
      </c>
      <c r="D66" s="51" t="s">
        <v>8</v>
      </c>
      <c r="E66" s="85">
        <v>3.6</v>
      </c>
      <c r="F66" s="139">
        <v>7.22</v>
      </c>
      <c r="G66" s="53">
        <f>ROUND((E66*F66),2)</f>
        <v>25.99</v>
      </c>
      <c r="H66" s="169" t="s">
        <v>78</v>
      </c>
      <c r="I66" s="72">
        <f>ROUND(SUM(G54:G66),2)</f>
        <v>8859.74</v>
      </c>
    </row>
    <row r="67" spans="1:9" ht="30" x14ac:dyDescent="0.25">
      <c r="A67" s="42" t="s">
        <v>1584</v>
      </c>
      <c r="B67" s="25" t="s">
        <v>28</v>
      </c>
      <c r="C67" s="24" t="s">
        <v>321</v>
      </c>
      <c r="D67" s="25" t="s">
        <v>18</v>
      </c>
      <c r="E67" s="46">
        <v>2</v>
      </c>
      <c r="F67" s="136">
        <v>151.41</v>
      </c>
      <c r="G67" s="27">
        <f t="shared" ref="G67:G76" si="2">ROUND((E67*F67),2)</f>
        <v>302.82</v>
      </c>
      <c r="H67" s="9"/>
      <c r="I67" s="9"/>
    </row>
    <row r="68" spans="1:9" ht="30" x14ac:dyDescent="0.25">
      <c r="A68" s="43" t="s">
        <v>1584</v>
      </c>
      <c r="B68" s="22" t="s">
        <v>29</v>
      </c>
      <c r="C68" s="2" t="s">
        <v>322</v>
      </c>
      <c r="D68" s="22" t="s">
        <v>18</v>
      </c>
      <c r="E68" s="19">
        <v>4</v>
      </c>
      <c r="F68" s="77">
        <v>66.13</v>
      </c>
      <c r="G68" s="28">
        <f t="shared" si="2"/>
        <v>264.52</v>
      </c>
      <c r="H68" s="9"/>
      <c r="I68" s="9"/>
    </row>
    <row r="69" spans="1:9" ht="30" x14ac:dyDescent="0.25">
      <c r="A69" s="43" t="s">
        <v>1584</v>
      </c>
      <c r="B69" s="22" t="s">
        <v>30</v>
      </c>
      <c r="C69" s="2" t="s">
        <v>1433</v>
      </c>
      <c r="D69" s="22" t="s">
        <v>18</v>
      </c>
      <c r="E69" s="19">
        <v>3</v>
      </c>
      <c r="F69" s="77">
        <v>79.52</v>
      </c>
      <c r="G69" s="28">
        <f t="shared" si="2"/>
        <v>238.56</v>
      </c>
      <c r="H69" s="9"/>
      <c r="I69" s="9"/>
    </row>
    <row r="70" spans="1:9" ht="30.75" thickBot="1" x14ac:dyDescent="0.3">
      <c r="A70" s="56" t="s">
        <v>1584</v>
      </c>
      <c r="B70" s="51" t="s">
        <v>31</v>
      </c>
      <c r="C70" s="50" t="s">
        <v>347</v>
      </c>
      <c r="D70" s="51" t="s">
        <v>18</v>
      </c>
      <c r="E70" s="52">
        <v>1</v>
      </c>
      <c r="F70" s="139">
        <v>82.09</v>
      </c>
      <c r="G70" s="53">
        <f t="shared" si="2"/>
        <v>82.09</v>
      </c>
      <c r="H70" s="9"/>
      <c r="I70" s="9"/>
    </row>
    <row r="71" spans="1:9" ht="45" x14ac:dyDescent="0.25">
      <c r="A71" s="101" t="s">
        <v>1771</v>
      </c>
      <c r="B71" s="64" t="s">
        <v>32</v>
      </c>
      <c r="C71" s="63" t="s">
        <v>691</v>
      </c>
      <c r="D71" s="64" t="s">
        <v>10</v>
      </c>
      <c r="E71" s="65">
        <v>80</v>
      </c>
      <c r="F71" s="76">
        <v>34.299999999999997</v>
      </c>
      <c r="G71" s="59">
        <f t="shared" si="2"/>
        <v>2744</v>
      </c>
      <c r="H71" s="9"/>
      <c r="I71" s="9"/>
    </row>
    <row r="72" spans="1:9" ht="45" x14ac:dyDescent="0.25">
      <c r="A72" s="97" t="s">
        <v>1771</v>
      </c>
      <c r="B72" s="22" t="s">
        <v>33</v>
      </c>
      <c r="C72" s="63" t="s">
        <v>324</v>
      </c>
      <c r="D72" s="64" t="s">
        <v>10</v>
      </c>
      <c r="E72" s="65">
        <v>76</v>
      </c>
      <c r="F72" s="76">
        <v>35.020000000000003</v>
      </c>
      <c r="G72" s="59">
        <f t="shared" si="2"/>
        <v>2661.52</v>
      </c>
      <c r="H72" s="9"/>
      <c r="I72" s="9"/>
    </row>
    <row r="73" spans="1:9" ht="45" x14ac:dyDescent="0.25">
      <c r="A73" s="97" t="s">
        <v>1771</v>
      </c>
      <c r="B73" s="22" t="s">
        <v>47</v>
      </c>
      <c r="C73" s="63" t="s">
        <v>328</v>
      </c>
      <c r="D73" s="64" t="s">
        <v>18</v>
      </c>
      <c r="E73" s="65">
        <v>2</v>
      </c>
      <c r="F73" s="76">
        <v>414.68</v>
      </c>
      <c r="G73" s="59">
        <f t="shared" si="2"/>
        <v>829.36</v>
      </c>
      <c r="H73" s="9"/>
      <c r="I73" s="9"/>
    </row>
    <row r="74" spans="1:9" ht="45.75" thickBot="1" x14ac:dyDescent="0.3">
      <c r="A74" s="98" t="s">
        <v>1771</v>
      </c>
      <c r="B74" s="51" t="s">
        <v>48</v>
      </c>
      <c r="C74" s="63" t="s">
        <v>1718</v>
      </c>
      <c r="D74" s="64" t="s">
        <v>18</v>
      </c>
      <c r="E74" s="65">
        <v>1</v>
      </c>
      <c r="F74" s="76">
        <v>439.09</v>
      </c>
      <c r="G74" s="59">
        <f t="shared" si="2"/>
        <v>439.09</v>
      </c>
      <c r="H74" s="9"/>
      <c r="I74" s="9"/>
    </row>
    <row r="75" spans="1:9" ht="30.75" thickBot="1" x14ac:dyDescent="0.3">
      <c r="A75" s="125" t="s">
        <v>1585</v>
      </c>
      <c r="B75" s="61" t="s">
        <v>58</v>
      </c>
      <c r="C75" s="173" t="s">
        <v>331</v>
      </c>
      <c r="D75" s="61" t="s">
        <v>18</v>
      </c>
      <c r="E75" s="174">
        <v>27</v>
      </c>
      <c r="F75" s="145">
        <v>24.21</v>
      </c>
      <c r="G75" s="35">
        <f t="shared" si="2"/>
        <v>653.66999999999996</v>
      </c>
      <c r="H75" s="9"/>
      <c r="I75" s="9"/>
    </row>
    <row r="76" spans="1:9" ht="30.75" thickBot="1" x14ac:dyDescent="0.3">
      <c r="A76" s="98" t="s">
        <v>1586</v>
      </c>
      <c r="B76" s="51" t="s">
        <v>64</v>
      </c>
      <c r="C76" s="86" t="s">
        <v>333</v>
      </c>
      <c r="D76" s="51" t="s">
        <v>8</v>
      </c>
      <c r="E76" s="92">
        <v>116</v>
      </c>
      <c r="F76" s="151">
        <v>17</v>
      </c>
      <c r="G76" s="90">
        <f t="shared" si="2"/>
        <v>1972</v>
      </c>
      <c r="H76" s="36" t="s">
        <v>42</v>
      </c>
      <c r="I76" s="70">
        <f>ROUND(SUM(G67:G76),2)</f>
        <v>10187.629999999999</v>
      </c>
    </row>
    <row r="77" spans="1:9" ht="43.5" thickBot="1" x14ac:dyDescent="0.3">
      <c r="A77" s="146"/>
      <c r="B77" s="147"/>
      <c r="C77" s="146"/>
      <c r="D77" s="4"/>
      <c r="E77" s="4"/>
      <c r="F77" s="54" t="s">
        <v>1274</v>
      </c>
      <c r="G77" s="55">
        <f>SUM(G5:G76)</f>
        <v>193665.31999999995</v>
      </c>
      <c r="H77" s="143"/>
      <c r="I77" s="138"/>
    </row>
  </sheetData>
  <sheetProtection algorithmName="SHA-512" hashValue="fQP/xEfKYgFdPLw9Q/RWzhhSJxg9HEwwmgQ5PJT4mp4Bvv7nNHIGllTYedEfFeOP+OmkmXLjwhz3dcRuwmGWbQ==" saltValue="vvcbSA4wJ3xam/64CiMXTQ==" spinCount="100000" sheet="1" objects="1" scenarios="1"/>
  <mergeCells count="3">
    <mergeCell ref="A1:G1"/>
    <mergeCell ref="A3:G3"/>
    <mergeCell ref="H24:H52"/>
  </mergeCells>
  <phoneticPr fontId="10"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683B3-C400-4829-BBCD-B8F855C20923}">
  <dimension ref="A1:I78"/>
  <sheetViews>
    <sheetView topLeftCell="A64" zoomScale="80" zoomScaleNormal="80" workbookViewId="0">
      <selection activeCell="I13" sqref="I13"/>
    </sheetView>
  </sheetViews>
  <sheetFormatPr defaultColWidth="9.140625" defaultRowHeight="15" x14ac:dyDescent="0.25"/>
  <cols>
    <col min="1" max="1" width="39.7109375" style="23" customWidth="1"/>
    <col min="2" max="2" width="10.5703125" style="10" customWidth="1"/>
    <col min="3" max="3" width="71.7109375" style="11" customWidth="1"/>
    <col min="4" max="4" width="9.140625" style="129"/>
    <col min="5" max="5" width="16.28515625" style="129" customWidth="1"/>
    <col min="6" max="6" width="20.7109375" style="17" customWidth="1"/>
    <col min="7" max="7" width="14.7109375" style="129" customWidth="1"/>
    <col min="8" max="8" width="21.5703125" style="68" customWidth="1"/>
    <col min="9" max="9" width="20.7109375" style="68" customWidth="1"/>
    <col min="10" max="16384" width="9.140625" style="8"/>
  </cols>
  <sheetData>
    <row r="1" spans="1:9" ht="39.950000000000003" customHeight="1" x14ac:dyDescent="0.25">
      <c r="A1" s="427" t="s">
        <v>3728</v>
      </c>
      <c r="B1" s="427"/>
      <c r="C1" s="427"/>
      <c r="D1" s="427"/>
      <c r="E1" s="427"/>
      <c r="F1" s="427"/>
      <c r="G1" s="427"/>
    </row>
    <row r="2" spans="1:9" ht="21.75" customHeight="1" thickBot="1" x14ac:dyDescent="0.3">
      <c r="A2" s="1"/>
      <c r="B2" s="1"/>
      <c r="C2" s="1"/>
      <c r="D2" s="127"/>
      <c r="E2" s="233"/>
      <c r="F2" s="1"/>
      <c r="G2" s="127"/>
    </row>
    <row r="3" spans="1:9" x14ac:dyDescent="0.25">
      <c r="A3" s="428" t="s">
        <v>1098</v>
      </c>
      <c r="B3" s="429"/>
      <c r="C3" s="429"/>
      <c r="D3" s="429"/>
      <c r="E3" s="429"/>
      <c r="F3" s="429"/>
      <c r="G3" s="430"/>
    </row>
    <row r="4" spans="1:9" ht="45" customHeight="1" thickBot="1" x14ac:dyDescent="0.3">
      <c r="A4" s="29" t="s">
        <v>38</v>
      </c>
      <c r="B4" s="44" t="s">
        <v>0</v>
      </c>
      <c r="C4" s="30" t="s">
        <v>1</v>
      </c>
      <c r="D4" s="248" t="s">
        <v>2</v>
      </c>
      <c r="E4" s="234" t="s">
        <v>3</v>
      </c>
      <c r="F4" s="32" t="s">
        <v>4</v>
      </c>
      <c r="G4" s="69" t="s">
        <v>5</v>
      </c>
      <c r="H4" s="142"/>
      <c r="I4" s="142"/>
    </row>
    <row r="5" spans="1:9" s="68" customFormat="1" ht="33" customHeight="1" thickBot="1" x14ac:dyDescent="0.3">
      <c r="A5" s="56" t="s">
        <v>6</v>
      </c>
      <c r="B5" s="57" t="s">
        <v>12</v>
      </c>
      <c r="C5" s="50" t="s">
        <v>756</v>
      </c>
      <c r="D5" s="51" t="s">
        <v>128</v>
      </c>
      <c r="E5" s="52">
        <v>0.124</v>
      </c>
      <c r="F5" s="66">
        <v>790.22</v>
      </c>
      <c r="G5" s="53">
        <f t="shared" ref="G5:G66" si="0">ROUND((E5*F5),2)</f>
        <v>97.99</v>
      </c>
      <c r="H5" s="36" t="s">
        <v>39</v>
      </c>
      <c r="I5" s="70">
        <f>ROUND(SUM(G5:G5),2)</f>
        <v>97.99</v>
      </c>
    </row>
    <row r="6" spans="1:9" s="9" customFormat="1" ht="32.25" customHeight="1" x14ac:dyDescent="0.25">
      <c r="A6" s="42" t="s">
        <v>45</v>
      </c>
      <c r="B6" s="179" t="s">
        <v>19</v>
      </c>
      <c r="C6" s="180" t="s">
        <v>359</v>
      </c>
      <c r="D6" s="181" t="s">
        <v>9</v>
      </c>
      <c r="E6" s="182">
        <v>1110</v>
      </c>
      <c r="F6" s="218">
        <v>0.7</v>
      </c>
      <c r="G6" s="27">
        <f t="shared" si="0"/>
        <v>777</v>
      </c>
    </row>
    <row r="7" spans="1:9" s="9" customFormat="1" ht="30" x14ac:dyDescent="0.25">
      <c r="A7" s="43" t="s">
        <v>45</v>
      </c>
      <c r="B7" s="91" t="s">
        <v>20</v>
      </c>
      <c r="C7" s="103" t="s">
        <v>358</v>
      </c>
      <c r="D7" s="48" t="s">
        <v>9</v>
      </c>
      <c r="E7" s="84">
        <v>211</v>
      </c>
      <c r="F7" s="149">
        <v>0.94</v>
      </c>
      <c r="G7" s="28">
        <f t="shared" si="0"/>
        <v>198.34</v>
      </c>
    </row>
    <row r="8" spans="1:9" s="9" customFormat="1" ht="33" customHeight="1" x14ac:dyDescent="0.25">
      <c r="A8" s="43" t="s">
        <v>45</v>
      </c>
      <c r="B8" s="91" t="s">
        <v>21</v>
      </c>
      <c r="C8" s="103" t="s">
        <v>356</v>
      </c>
      <c r="D8" s="48" t="s">
        <v>9</v>
      </c>
      <c r="E8" s="84">
        <v>899</v>
      </c>
      <c r="F8" s="149">
        <v>2.5</v>
      </c>
      <c r="G8" s="28">
        <f t="shared" si="0"/>
        <v>2247.5</v>
      </c>
    </row>
    <row r="9" spans="1:9" s="9" customFormat="1" ht="45" x14ac:dyDescent="0.25">
      <c r="A9" s="43" t="s">
        <v>45</v>
      </c>
      <c r="B9" s="91" t="s">
        <v>22</v>
      </c>
      <c r="C9" s="103" t="s">
        <v>1822</v>
      </c>
      <c r="D9" s="48" t="s">
        <v>9</v>
      </c>
      <c r="E9" s="84">
        <v>1079</v>
      </c>
      <c r="F9" s="149">
        <v>5.51</v>
      </c>
      <c r="G9" s="28">
        <f t="shared" si="0"/>
        <v>5945.29</v>
      </c>
    </row>
    <row r="10" spans="1:9" s="9" customFormat="1" ht="33" customHeight="1" x14ac:dyDescent="0.25">
      <c r="A10" s="43" t="s">
        <v>45</v>
      </c>
      <c r="B10" s="108" t="s">
        <v>23</v>
      </c>
      <c r="C10" s="103" t="s">
        <v>1374</v>
      </c>
      <c r="D10" s="48" t="s">
        <v>9</v>
      </c>
      <c r="E10" s="84">
        <v>2662</v>
      </c>
      <c r="F10" s="149">
        <v>5.51</v>
      </c>
      <c r="G10" s="28">
        <f t="shared" si="0"/>
        <v>14667.62</v>
      </c>
    </row>
    <row r="11" spans="1:9" s="9" customFormat="1" ht="32.25" customHeight="1" x14ac:dyDescent="0.25">
      <c r="A11" s="43" t="s">
        <v>45</v>
      </c>
      <c r="B11" s="108" t="s">
        <v>24</v>
      </c>
      <c r="C11" s="103" t="s">
        <v>264</v>
      </c>
      <c r="D11" s="48" t="s">
        <v>9</v>
      </c>
      <c r="E11" s="84">
        <v>64</v>
      </c>
      <c r="F11" s="149">
        <v>13.16</v>
      </c>
      <c r="G11" s="28">
        <f t="shared" si="0"/>
        <v>842.24</v>
      </c>
    </row>
    <row r="12" spans="1:9" s="9" customFormat="1" ht="45" x14ac:dyDescent="0.25">
      <c r="A12" s="43" t="s">
        <v>45</v>
      </c>
      <c r="B12" s="108" t="s">
        <v>25</v>
      </c>
      <c r="C12" s="103" t="s">
        <v>276</v>
      </c>
      <c r="D12" s="48" t="s">
        <v>9</v>
      </c>
      <c r="E12" s="84">
        <v>1054</v>
      </c>
      <c r="F12" s="149">
        <v>4.4000000000000004</v>
      </c>
      <c r="G12" s="28">
        <f t="shared" si="0"/>
        <v>4637.6000000000004</v>
      </c>
    </row>
    <row r="13" spans="1:9" s="9" customFormat="1" ht="45" x14ac:dyDescent="0.25">
      <c r="A13" s="43" t="s">
        <v>45</v>
      </c>
      <c r="B13" s="108" t="s">
        <v>26</v>
      </c>
      <c r="C13" s="103" t="s">
        <v>1661</v>
      </c>
      <c r="D13" s="48" t="s">
        <v>9</v>
      </c>
      <c r="E13" s="84">
        <v>1608</v>
      </c>
      <c r="F13" s="149">
        <v>4.4000000000000004</v>
      </c>
      <c r="G13" s="28">
        <f t="shared" si="0"/>
        <v>7075.2</v>
      </c>
    </row>
    <row r="14" spans="1:9" s="9" customFormat="1" ht="32.25" customHeight="1" x14ac:dyDescent="0.25">
      <c r="A14" s="43" t="s">
        <v>45</v>
      </c>
      <c r="B14" s="108" t="s">
        <v>27</v>
      </c>
      <c r="C14" s="103" t="s">
        <v>265</v>
      </c>
      <c r="D14" s="48" t="s">
        <v>8</v>
      </c>
      <c r="E14" s="84">
        <v>1584</v>
      </c>
      <c r="F14" s="149">
        <v>0.1</v>
      </c>
      <c r="G14" s="28">
        <f t="shared" si="0"/>
        <v>158.4</v>
      </c>
    </row>
    <row r="15" spans="1:9" s="9" customFormat="1" ht="32.25" customHeight="1" x14ac:dyDescent="0.25">
      <c r="A15" s="43" t="s">
        <v>45</v>
      </c>
      <c r="B15" s="108" t="s">
        <v>68</v>
      </c>
      <c r="C15" s="103" t="s">
        <v>1486</v>
      </c>
      <c r="D15" s="48" t="s">
        <v>9</v>
      </c>
      <c r="E15" s="84">
        <v>476</v>
      </c>
      <c r="F15" s="149">
        <v>1.28</v>
      </c>
      <c r="G15" s="28">
        <f t="shared" si="0"/>
        <v>609.28</v>
      </c>
    </row>
    <row r="16" spans="1:9" s="9" customFormat="1" ht="32.25" customHeight="1" x14ac:dyDescent="0.25">
      <c r="A16" s="43" t="s">
        <v>45</v>
      </c>
      <c r="B16" s="108" t="s">
        <v>69</v>
      </c>
      <c r="C16" s="103" t="s">
        <v>267</v>
      </c>
      <c r="D16" s="48" t="s">
        <v>8</v>
      </c>
      <c r="E16" s="84">
        <v>963</v>
      </c>
      <c r="F16" s="149">
        <v>0.2</v>
      </c>
      <c r="G16" s="28">
        <f t="shared" si="0"/>
        <v>192.6</v>
      </c>
    </row>
    <row r="17" spans="1:9" s="9" customFormat="1" ht="32.25" customHeight="1" x14ac:dyDescent="0.25">
      <c r="A17" s="43" t="s">
        <v>45</v>
      </c>
      <c r="B17" s="108" t="s">
        <v>70</v>
      </c>
      <c r="C17" s="103" t="s">
        <v>477</v>
      </c>
      <c r="D17" s="48" t="s">
        <v>8</v>
      </c>
      <c r="E17" s="84">
        <v>595</v>
      </c>
      <c r="F17" s="149">
        <v>0.2</v>
      </c>
      <c r="G17" s="28">
        <f t="shared" si="0"/>
        <v>119</v>
      </c>
    </row>
    <row r="18" spans="1:9" s="9" customFormat="1" ht="32.25" customHeight="1" x14ac:dyDescent="0.25">
      <c r="A18" s="43" t="s">
        <v>45</v>
      </c>
      <c r="B18" s="108" t="s">
        <v>127</v>
      </c>
      <c r="C18" s="103" t="s">
        <v>278</v>
      </c>
      <c r="D18" s="48" t="s">
        <v>8</v>
      </c>
      <c r="E18" s="84">
        <v>244</v>
      </c>
      <c r="F18" s="149">
        <v>0.1</v>
      </c>
      <c r="G18" s="28">
        <f t="shared" si="0"/>
        <v>24.4</v>
      </c>
    </row>
    <row r="19" spans="1:9" s="9" customFormat="1" ht="32.25" customHeight="1" x14ac:dyDescent="0.25">
      <c r="A19" s="43" t="s">
        <v>45</v>
      </c>
      <c r="B19" s="108" t="s">
        <v>165</v>
      </c>
      <c r="C19" s="103" t="s">
        <v>268</v>
      </c>
      <c r="D19" s="48" t="s">
        <v>8</v>
      </c>
      <c r="E19" s="84">
        <v>111</v>
      </c>
      <c r="F19" s="149">
        <v>0.21</v>
      </c>
      <c r="G19" s="28">
        <f t="shared" si="0"/>
        <v>23.31</v>
      </c>
    </row>
    <row r="20" spans="1:9" s="9" customFormat="1" ht="32.25" customHeight="1" x14ac:dyDescent="0.25">
      <c r="A20" s="43" t="s">
        <v>45</v>
      </c>
      <c r="B20" s="108" t="s">
        <v>166</v>
      </c>
      <c r="C20" s="103" t="s">
        <v>269</v>
      </c>
      <c r="D20" s="48" t="s">
        <v>8</v>
      </c>
      <c r="E20" s="84">
        <v>191</v>
      </c>
      <c r="F20" s="149">
        <v>0.24</v>
      </c>
      <c r="G20" s="28">
        <f t="shared" si="0"/>
        <v>45.84</v>
      </c>
    </row>
    <row r="21" spans="1:9" s="9" customFormat="1" ht="45" x14ac:dyDescent="0.25">
      <c r="A21" s="43" t="s">
        <v>45</v>
      </c>
      <c r="B21" s="108" t="s">
        <v>167</v>
      </c>
      <c r="C21" s="103" t="s">
        <v>1487</v>
      </c>
      <c r="D21" s="48" t="s">
        <v>9</v>
      </c>
      <c r="E21" s="84">
        <v>211</v>
      </c>
      <c r="F21" s="149">
        <v>4.4000000000000004</v>
      </c>
      <c r="G21" s="28">
        <f t="shared" si="0"/>
        <v>928.4</v>
      </c>
    </row>
    <row r="22" spans="1:9" s="9" customFormat="1" ht="33" customHeight="1" thickBot="1" x14ac:dyDescent="0.3">
      <c r="A22" s="43" t="s">
        <v>45</v>
      </c>
      <c r="B22" s="108" t="s">
        <v>168</v>
      </c>
      <c r="C22" s="103" t="s">
        <v>340</v>
      </c>
      <c r="D22" s="48" t="s">
        <v>8</v>
      </c>
      <c r="E22" s="84">
        <v>1913</v>
      </c>
      <c r="F22" s="149">
        <v>1.49</v>
      </c>
      <c r="G22" s="28">
        <f t="shared" si="0"/>
        <v>2850.37</v>
      </c>
    </row>
    <row r="23" spans="1:9" s="9" customFormat="1" ht="33" customHeight="1" thickBot="1" x14ac:dyDescent="0.3">
      <c r="A23" s="56" t="s">
        <v>45</v>
      </c>
      <c r="B23" s="74" t="s">
        <v>169</v>
      </c>
      <c r="C23" s="104" t="s">
        <v>709</v>
      </c>
      <c r="D23" s="51" t="s">
        <v>8</v>
      </c>
      <c r="E23" s="85">
        <v>191</v>
      </c>
      <c r="F23" s="150">
        <v>1.44</v>
      </c>
      <c r="G23" s="53">
        <f t="shared" si="0"/>
        <v>275.04000000000002</v>
      </c>
      <c r="H23" s="36" t="s">
        <v>40</v>
      </c>
      <c r="I23" s="70">
        <f>ROUND(SUM(G6:G23),2)</f>
        <v>41617.43</v>
      </c>
    </row>
    <row r="24" spans="1:9" s="9" customFormat="1" ht="30" x14ac:dyDescent="0.25">
      <c r="A24" s="67" t="s">
        <v>1503</v>
      </c>
      <c r="B24" s="226" t="s">
        <v>34</v>
      </c>
      <c r="C24" s="213" t="s">
        <v>387</v>
      </c>
      <c r="D24" s="64" t="s">
        <v>10</v>
      </c>
      <c r="E24" s="65">
        <v>20</v>
      </c>
      <c r="F24" s="76">
        <v>261.45</v>
      </c>
      <c r="G24" s="59">
        <f t="shared" si="0"/>
        <v>5229</v>
      </c>
      <c r="H24" s="153"/>
      <c r="I24" s="138"/>
    </row>
    <row r="25" spans="1:9" s="9" customFormat="1" ht="45" x14ac:dyDescent="0.25">
      <c r="A25" s="43" t="s">
        <v>1503</v>
      </c>
      <c r="B25" s="22" t="s">
        <v>35</v>
      </c>
      <c r="C25" s="2" t="s">
        <v>353</v>
      </c>
      <c r="D25" s="22" t="s">
        <v>9</v>
      </c>
      <c r="E25" s="65">
        <v>126.7</v>
      </c>
      <c r="F25" s="76">
        <v>2.35</v>
      </c>
      <c r="G25" s="28">
        <f t="shared" si="0"/>
        <v>297.75</v>
      </c>
      <c r="H25" s="153"/>
      <c r="I25" s="138"/>
    </row>
    <row r="26" spans="1:9" s="9" customFormat="1" ht="33" customHeight="1" x14ac:dyDescent="0.25">
      <c r="A26" s="43" t="s">
        <v>1503</v>
      </c>
      <c r="B26" s="22" t="s">
        <v>36</v>
      </c>
      <c r="C26" s="2" t="s">
        <v>289</v>
      </c>
      <c r="D26" s="22" t="s">
        <v>8</v>
      </c>
      <c r="E26" s="65">
        <v>34.200000000000003</v>
      </c>
      <c r="F26" s="76">
        <v>0.54</v>
      </c>
      <c r="G26" s="28">
        <f t="shared" si="0"/>
        <v>18.47</v>
      </c>
      <c r="H26" s="153"/>
      <c r="I26" s="138"/>
    </row>
    <row r="27" spans="1:9" s="9" customFormat="1" ht="33" customHeight="1" x14ac:dyDescent="0.25">
      <c r="A27" s="43" t="s">
        <v>1503</v>
      </c>
      <c r="B27" s="22" t="s">
        <v>37</v>
      </c>
      <c r="C27" s="2" t="s">
        <v>290</v>
      </c>
      <c r="D27" s="22" t="s">
        <v>9</v>
      </c>
      <c r="E27" s="65">
        <v>18.600000000000001</v>
      </c>
      <c r="F27" s="76">
        <v>34.880000000000003</v>
      </c>
      <c r="G27" s="28">
        <f t="shared" si="0"/>
        <v>648.77</v>
      </c>
      <c r="H27" s="153"/>
      <c r="I27" s="138"/>
    </row>
    <row r="28" spans="1:9" s="9" customFormat="1" ht="33" customHeight="1" x14ac:dyDescent="0.25">
      <c r="A28" s="43" t="s">
        <v>1503</v>
      </c>
      <c r="B28" s="22" t="s">
        <v>82</v>
      </c>
      <c r="C28" s="2" t="s">
        <v>291</v>
      </c>
      <c r="D28" s="22" t="s">
        <v>8</v>
      </c>
      <c r="E28" s="65">
        <v>199.6</v>
      </c>
      <c r="F28" s="76">
        <v>1.26</v>
      </c>
      <c r="G28" s="28">
        <f t="shared" si="0"/>
        <v>251.5</v>
      </c>
      <c r="H28" s="153"/>
      <c r="I28" s="138"/>
    </row>
    <row r="29" spans="1:9" s="9" customFormat="1" ht="33" customHeight="1" x14ac:dyDescent="0.25">
      <c r="A29" s="43" t="s">
        <v>1503</v>
      </c>
      <c r="B29" s="22" t="s">
        <v>105</v>
      </c>
      <c r="C29" s="2" t="s">
        <v>277</v>
      </c>
      <c r="D29" s="22" t="s">
        <v>8</v>
      </c>
      <c r="E29" s="65">
        <v>14.8</v>
      </c>
      <c r="F29" s="76">
        <v>8.6199999999999992</v>
      </c>
      <c r="G29" s="28">
        <f t="shared" si="0"/>
        <v>127.58</v>
      </c>
      <c r="H29" s="153"/>
      <c r="I29" s="138"/>
    </row>
    <row r="30" spans="1:9" s="9" customFormat="1" ht="33" customHeight="1" x14ac:dyDescent="0.25">
      <c r="A30" s="43" t="s">
        <v>1503</v>
      </c>
      <c r="B30" s="22" t="s">
        <v>106</v>
      </c>
      <c r="C30" s="2" t="s">
        <v>1701</v>
      </c>
      <c r="D30" s="22" t="s">
        <v>8</v>
      </c>
      <c r="E30" s="65">
        <v>65.099999999999994</v>
      </c>
      <c r="F30" s="76">
        <v>87.46</v>
      </c>
      <c r="G30" s="28">
        <f t="shared" si="0"/>
        <v>5693.65</v>
      </c>
      <c r="H30" s="153"/>
      <c r="I30" s="138"/>
    </row>
    <row r="31" spans="1:9" s="9" customFormat="1" ht="33" customHeight="1" x14ac:dyDescent="0.25">
      <c r="A31" s="43" t="s">
        <v>1503</v>
      </c>
      <c r="B31" s="22" t="s">
        <v>107</v>
      </c>
      <c r="C31" s="2" t="s">
        <v>293</v>
      </c>
      <c r="D31" s="22" t="s">
        <v>9</v>
      </c>
      <c r="E31" s="65">
        <v>1.3</v>
      </c>
      <c r="F31" s="76">
        <v>113.64</v>
      </c>
      <c r="G31" s="28">
        <f t="shared" si="0"/>
        <v>147.72999999999999</v>
      </c>
      <c r="H31" s="153"/>
      <c r="I31" s="138"/>
    </row>
    <row r="32" spans="1:9" s="9" customFormat="1" ht="33" customHeight="1" x14ac:dyDescent="0.25">
      <c r="A32" s="43" t="s">
        <v>1503</v>
      </c>
      <c r="B32" s="22" t="s">
        <v>108</v>
      </c>
      <c r="C32" s="2" t="s">
        <v>294</v>
      </c>
      <c r="D32" s="22" t="s">
        <v>18</v>
      </c>
      <c r="E32" s="65">
        <v>3</v>
      </c>
      <c r="F32" s="76">
        <v>448.41</v>
      </c>
      <c r="G32" s="28">
        <f t="shared" si="0"/>
        <v>1345.23</v>
      </c>
      <c r="H32" s="153"/>
      <c r="I32" s="138"/>
    </row>
    <row r="33" spans="1:9" s="9" customFormat="1" ht="33" customHeight="1" x14ac:dyDescent="0.25">
      <c r="A33" s="43" t="s">
        <v>1503</v>
      </c>
      <c r="B33" s="22" t="s">
        <v>109</v>
      </c>
      <c r="C33" s="2" t="s">
        <v>295</v>
      </c>
      <c r="D33" s="22" t="s">
        <v>8</v>
      </c>
      <c r="E33" s="65">
        <v>6.4</v>
      </c>
      <c r="F33" s="76">
        <v>1.26</v>
      </c>
      <c r="G33" s="28">
        <f t="shared" si="0"/>
        <v>8.06</v>
      </c>
      <c r="H33" s="153"/>
      <c r="I33" s="138"/>
    </row>
    <row r="34" spans="1:9" s="9" customFormat="1" ht="33" customHeight="1" thickBot="1" x14ac:dyDescent="0.3">
      <c r="A34" s="43" t="s">
        <v>1503</v>
      </c>
      <c r="B34" s="22" t="s">
        <v>110</v>
      </c>
      <c r="C34" s="2" t="s">
        <v>296</v>
      </c>
      <c r="D34" s="22" t="s">
        <v>9</v>
      </c>
      <c r="E34" s="65">
        <v>45</v>
      </c>
      <c r="F34" s="76">
        <v>25.42</v>
      </c>
      <c r="G34" s="28">
        <f t="shared" si="0"/>
        <v>1143.9000000000001</v>
      </c>
      <c r="H34" s="153"/>
      <c r="I34" s="138"/>
    </row>
    <row r="35" spans="1:9" s="9" customFormat="1" ht="45.75" thickBot="1" x14ac:dyDescent="0.3">
      <c r="A35" s="56" t="s">
        <v>1503</v>
      </c>
      <c r="B35" s="51" t="s">
        <v>111</v>
      </c>
      <c r="C35" s="50" t="s">
        <v>352</v>
      </c>
      <c r="D35" s="51" t="s">
        <v>9</v>
      </c>
      <c r="E35" s="52">
        <v>63.1</v>
      </c>
      <c r="F35" s="139">
        <v>16.87</v>
      </c>
      <c r="G35" s="53">
        <f t="shared" si="0"/>
        <v>1064.5</v>
      </c>
      <c r="H35" s="36" t="s">
        <v>41</v>
      </c>
      <c r="I35" s="70">
        <f>ROUND(SUM(G24:G35),2)</f>
        <v>15976.14</v>
      </c>
    </row>
    <row r="36" spans="1:9" s="9" customFormat="1" ht="33" customHeight="1" x14ac:dyDescent="0.25">
      <c r="A36" s="101" t="s">
        <v>388</v>
      </c>
      <c r="B36" s="123" t="s">
        <v>71</v>
      </c>
      <c r="C36" s="63" t="s">
        <v>715</v>
      </c>
      <c r="D36" s="64" t="s">
        <v>8</v>
      </c>
      <c r="E36" s="83">
        <v>1584</v>
      </c>
      <c r="F36" s="76">
        <v>0</v>
      </c>
      <c r="G36" s="59">
        <f t="shared" si="0"/>
        <v>0</v>
      </c>
      <c r="H36" s="434" t="s">
        <v>318</v>
      </c>
    </row>
    <row r="37" spans="1:9" s="9" customFormat="1" ht="33" customHeight="1" x14ac:dyDescent="0.25">
      <c r="A37" s="67" t="s">
        <v>388</v>
      </c>
      <c r="B37" s="41" t="s">
        <v>72</v>
      </c>
      <c r="C37" s="2" t="s">
        <v>1569</v>
      </c>
      <c r="D37" s="22" t="s">
        <v>9</v>
      </c>
      <c r="E37" s="84">
        <v>541</v>
      </c>
      <c r="F37" s="77">
        <v>0</v>
      </c>
      <c r="G37" s="28">
        <f t="shared" si="0"/>
        <v>0</v>
      </c>
      <c r="H37" s="435"/>
    </row>
    <row r="38" spans="1:9" s="9" customFormat="1" ht="33" customHeight="1" x14ac:dyDescent="0.25">
      <c r="A38" s="67" t="s">
        <v>388</v>
      </c>
      <c r="B38" s="41" t="s">
        <v>73</v>
      </c>
      <c r="C38" s="2" t="s">
        <v>1570</v>
      </c>
      <c r="D38" s="22" t="s">
        <v>8</v>
      </c>
      <c r="E38" s="84">
        <v>890</v>
      </c>
      <c r="F38" s="77">
        <v>0</v>
      </c>
      <c r="G38" s="28">
        <f t="shared" si="0"/>
        <v>0</v>
      </c>
      <c r="H38" s="435"/>
    </row>
    <row r="39" spans="1:9" s="9" customFormat="1" ht="33" customHeight="1" x14ac:dyDescent="0.25">
      <c r="A39" s="67" t="s">
        <v>388</v>
      </c>
      <c r="B39" s="41" t="s">
        <v>74</v>
      </c>
      <c r="C39" s="2" t="s">
        <v>1506</v>
      </c>
      <c r="D39" s="22" t="s">
        <v>9</v>
      </c>
      <c r="E39" s="84">
        <v>64</v>
      </c>
      <c r="F39" s="77">
        <v>0</v>
      </c>
      <c r="G39" s="28">
        <f t="shared" si="0"/>
        <v>0</v>
      </c>
      <c r="H39" s="435"/>
    </row>
    <row r="40" spans="1:9" s="9" customFormat="1" ht="33" customHeight="1" x14ac:dyDescent="0.25">
      <c r="A40" s="67" t="s">
        <v>388</v>
      </c>
      <c r="B40" s="41" t="s">
        <v>75</v>
      </c>
      <c r="C40" s="2" t="s">
        <v>1507</v>
      </c>
      <c r="D40" s="22" t="s">
        <v>8</v>
      </c>
      <c r="E40" s="84">
        <v>883</v>
      </c>
      <c r="F40" s="77">
        <v>0</v>
      </c>
      <c r="G40" s="28">
        <f t="shared" si="0"/>
        <v>0</v>
      </c>
      <c r="H40" s="435"/>
    </row>
    <row r="41" spans="1:9" s="9" customFormat="1" ht="33" customHeight="1" x14ac:dyDescent="0.25">
      <c r="A41" s="67" t="s">
        <v>388</v>
      </c>
      <c r="B41" s="41" t="s">
        <v>76</v>
      </c>
      <c r="C41" s="2" t="s">
        <v>313</v>
      </c>
      <c r="D41" s="22" t="s">
        <v>10</v>
      </c>
      <c r="E41" s="84">
        <v>63</v>
      </c>
      <c r="F41" s="77">
        <v>0</v>
      </c>
      <c r="G41" s="28">
        <f t="shared" si="0"/>
        <v>0</v>
      </c>
      <c r="H41" s="435"/>
    </row>
    <row r="42" spans="1:9" s="9" customFormat="1" ht="33" customHeight="1" x14ac:dyDescent="0.25">
      <c r="A42" s="67" t="s">
        <v>388</v>
      </c>
      <c r="B42" s="41" t="s">
        <v>77</v>
      </c>
      <c r="C42" s="2" t="s">
        <v>302</v>
      </c>
      <c r="D42" s="22" t="s">
        <v>8</v>
      </c>
      <c r="E42" s="84">
        <v>876</v>
      </c>
      <c r="F42" s="77">
        <v>0</v>
      </c>
      <c r="G42" s="28">
        <f t="shared" si="0"/>
        <v>0</v>
      </c>
      <c r="H42" s="435"/>
    </row>
    <row r="43" spans="1:9" s="9" customFormat="1" ht="33" customHeight="1" x14ac:dyDescent="0.25">
      <c r="A43" s="67" t="s">
        <v>388</v>
      </c>
      <c r="B43" s="41" t="s">
        <v>122</v>
      </c>
      <c r="C43" s="2" t="s">
        <v>314</v>
      </c>
      <c r="D43" s="22" t="s">
        <v>8</v>
      </c>
      <c r="E43" s="84">
        <v>871</v>
      </c>
      <c r="F43" s="77">
        <v>0</v>
      </c>
      <c r="G43" s="28">
        <f t="shared" si="0"/>
        <v>0</v>
      </c>
      <c r="H43" s="435"/>
    </row>
    <row r="44" spans="1:9" s="9" customFormat="1" ht="33" customHeight="1" x14ac:dyDescent="0.25">
      <c r="A44" s="67" t="s">
        <v>388</v>
      </c>
      <c r="B44" s="41" t="s">
        <v>123</v>
      </c>
      <c r="C44" s="2" t="s">
        <v>315</v>
      </c>
      <c r="D44" s="22" t="s">
        <v>10</v>
      </c>
      <c r="E44" s="84">
        <v>63</v>
      </c>
      <c r="F44" s="77">
        <v>0</v>
      </c>
      <c r="G44" s="28">
        <f t="shared" si="0"/>
        <v>0</v>
      </c>
      <c r="H44" s="435"/>
    </row>
    <row r="45" spans="1:9" s="9" customFormat="1" ht="33" customHeight="1" x14ac:dyDescent="0.25">
      <c r="A45" s="67" t="s">
        <v>388</v>
      </c>
      <c r="B45" s="41" t="s">
        <v>124</v>
      </c>
      <c r="C45" s="2" t="s">
        <v>1509</v>
      </c>
      <c r="D45" s="22" t="s">
        <v>8</v>
      </c>
      <c r="E45" s="84">
        <v>865</v>
      </c>
      <c r="F45" s="77">
        <v>0</v>
      </c>
      <c r="G45" s="28">
        <f t="shared" si="0"/>
        <v>0</v>
      </c>
      <c r="H45" s="435"/>
    </row>
    <row r="46" spans="1:9" s="9" customFormat="1" ht="33" customHeight="1" x14ac:dyDescent="0.25">
      <c r="A46" s="67" t="s">
        <v>388</v>
      </c>
      <c r="B46" s="41" t="s">
        <v>125</v>
      </c>
      <c r="C46" s="2" t="s">
        <v>1510</v>
      </c>
      <c r="D46" s="22" t="s">
        <v>8</v>
      </c>
      <c r="E46" s="84">
        <v>864</v>
      </c>
      <c r="F46" s="77">
        <v>0</v>
      </c>
      <c r="G46" s="28">
        <f t="shared" si="0"/>
        <v>0</v>
      </c>
      <c r="H46" s="435"/>
    </row>
    <row r="47" spans="1:9" s="9" customFormat="1" ht="33" customHeight="1" x14ac:dyDescent="0.25">
      <c r="A47" s="67" t="s">
        <v>388</v>
      </c>
      <c r="B47" s="41" t="s">
        <v>126</v>
      </c>
      <c r="C47" s="2" t="s">
        <v>1511</v>
      </c>
      <c r="D47" s="22" t="s">
        <v>10</v>
      </c>
      <c r="E47" s="84">
        <v>63</v>
      </c>
      <c r="F47" s="77">
        <v>0</v>
      </c>
      <c r="G47" s="28">
        <f t="shared" si="0"/>
        <v>0</v>
      </c>
      <c r="H47" s="435"/>
    </row>
    <row r="48" spans="1:9" s="9" customFormat="1" ht="33" customHeight="1" x14ac:dyDescent="0.25">
      <c r="A48" s="67" t="s">
        <v>388</v>
      </c>
      <c r="B48" s="108" t="s">
        <v>216</v>
      </c>
      <c r="C48" s="2" t="s">
        <v>304</v>
      </c>
      <c r="D48" s="22" t="s">
        <v>8</v>
      </c>
      <c r="E48" s="84">
        <v>861</v>
      </c>
      <c r="F48" s="77">
        <v>0</v>
      </c>
      <c r="G48" s="28">
        <f t="shared" si="0"/>
        <v>0</v>
      </c>
      <c r="H48" s="435"/>
    </row>
    <row r="49" spans="1:8" s="9" customFormat="1" ht="33" customHeight="1" x14ac:dyDescent="0.25">
      <c r="A49" s="67" t="s">
        <v>388</v>
      </c>
      <c r="B49" s="108" t="s">
        <v>217</v>
      </c>
      <c r="C49" s="2" t="s">
        <v>305</v>
      </c>
      <c r="D49" s="22" t="s">
        <v>10</v>
      </c>
      <c r="E49" s="84">
        <v>85</v>
      </c>
      <c r="F49" s="77">
        <v>0</v>
      </c>
      <c r="G49" s="28">
        <f t="shared" si="0"/>
        <v>0</v>
      </c>
      <c r="H49" s="435"/>
    </row>
    <row r="50" spans="1:8" s="9" customFormat="1" ht="33" customHeight="1" x14ac:dyDescent="0.25">
      <c r="A50" s="67" t="s">
        <v>388</v>
      </c>
      <c r="B50" s="108" t="s">
        <v>218</v>
      </c>
      <c r="C50" s="2" t="s">
        <v>306</v>
      </c>
      <c r="D50" s="22" t="s">
        <v>9</v>
      </c>
      <c r="E50" s="84">
        <v>109</v>
      </c>
      <c r="F50" s="77">
        <v>0</v>
      </c>
      <c r="G50" s="28">
        <f t="shared" si="0"/>
        <v>0</v>
      </c>
      <c r="H50" s="435"/>
    </row>
    <row r="51" spans="1:8" s="9" customFormat="1" ht="33" customHeight="1" thickBot="1" x14ac:dyDescent="0.3">
      <c r="A51" s="56" t="s">
        <v>388</v>
      </c>
      <c r="B51" s="74" t="s">
        <v>219</v>
      </c>
      <c r="C51" s="50" t="s">
        <v>1571</v>
      </c>
      <c r="D51" s="51" t="s">
        <v>8</v>
      </c>
      <c r="E51" s="85">
        <v>373</v>
      </c>
      <c r="F51" s="139">
        <v>0</v>
      </c>
      <c r="G51" s="53">
        <f t="shared" si="0"/>
        <v>0</v>
      </c>
      <c r="H51" s="435"/>
    </row>
    <row r="52" spans="1:8" s="9" customFormat="1" ht="33" customHeight="1" x14ac:dyDescent="0.25">
      <c r="A52" s="101" t="s">
        <v>1504</v>
      </c>
      <c r="B52" s="123" t="s">
        <v>71</v>
      </c>
      <c r="C52" s="63" t="s">
        <v>715</v>
      </c>
      <c r="D52" s="64" t="s">
        <v>8</v>
      </c>
      <c r="E52" s="83">
        <v>1584</v>
      </c>
      <c r="F52" s="135">
        <v>4.07</v>
      </c>
      <c r="G52" s="59">
        <f t="shared" si="0"/>
        <v>6446.88</v>
      </c>
      <c r="H52" s="435"/>
    </row>
    <row r="53" spans="1:8" s="9" customFormat="1" ht="33" customHeight="1" x14ac:dyDescent="0.25">
      <c r="A53" s="67" t="s">
        <v>1504</v>
      </c>
      <c r="B53" s="41" t="s">
        <v>72</v>
      </c>
      <c r="C53" s="2" t="s">
        <v>1803</v>
      </c>
      <c r="D53" s="22" t="s">
        <v>9</v>
      </c>
      <c r="E53" s="84">
        <v>654</v>
      </c>
      <c r="F53" s="133">
        <v>25.11</v>
      </c>
      <c r="G53" s="28">
        <f t="shared" si="0"/>
        <v>16421.939999999999</v>
      </c>
      <c r="H53" s="435"/>
    </row>
    <row r="54" spans="1:8" s="9" customFormat="1" ht="33" customHeight="1" x14ac:dyDescent="0.25">
      <c r="A54" s="67" t="s">
        <v>1504</v>
      </c>
      <c r="B54" s="41" t="s">
        <v>73</v>
      </c>
      <c r="C54" s="2" t="s">
        <v>1556</v>
      </c>
      <c r="D54" s="22" t="s">
        <v>8</v>
      </c>
      <c r="E54" s="84">
        <v>890</v>
      </c>
      <c r="F54" s="133">
        <v>15.26</v>
      </c>
      <c r="G54" s="28">
        <f t="shared" si="0"/>
        <v>13581.4</v>
      </c>
      <c r="H54" s="435"/>
    </row>
    <row r="55" spans="1:8" s="9" customFormat="1" ht="33" customHeight="1" x14ac:dyDescent="0.25">
      <c r="A55" s="67" t="s">
        <v>1504</v>
      </c>
      <c r="B55" s="41" t="s">
        <v>74</v>
      </c>
      <c r="C55" s="2" t="s">
        <v>1506</v>
      </c>
      <c r="D55" s="22" t="s">
        <v>9</v>
      </c>
      <c r="E55" s="84">
        <v>43</v>
      </c>
      <c r="F55" s="133">
        <v>74.47</v>
      </c>
      <c r="G55" s="28">
        <f t="shared" si="0"/>
        <v>3202.21</v>
      </c>
      <c r="H55" s="435"/>
    </row>
    <row r="56" spans="1:8" s="9" customFormat="1" ht="33" customHeight="1" x14ac:dyDescent="0.25">
      <c r="A56" s="67" t="s">
        <v>1504</v>
      </c>
      <c r="B56" s="41" t="s">
        <v>75</v>
      </c>
      <c r="C56" s="2" t="s">
        <v>1507</v>
      </c>
      <c r="D56" s="22" t="s">
        <v>8</v>
      </c>
      <c r="E56" s="84">
        <v>883</v>
      </c>
      <c r="F56" s="133">
        <v>17.760000000000002</v>
      </c>
      <c r="G56" s="28">
        <f t="shared" si="0"/>
        <v>15682.08</v>
      </c>
      <c r="H56" s="435"/>
    </row>
    <row r="57" spans="1:8" s="9" customFormat="1" ht="33" customHeight="1" x14ac:dyDescent="0.25">
      <c r="A57" s="67" t="s">
        <v>1504</v>
      </c>
      <c r="B57" s="41" t="s">
        <v>76</v>
      </c>
      <c r="C57" s="2" t="s">
        <v>313</v>
      </c>
      <c r="D57" s="22" t="s">
        <v>10</v>
      </c>
      <c r="E57" s="84">
        <v>63</v>
      </c>
      <c r="F57" s="133">
        <v>0.95</v>
      </c>
      <c r="G57" s="28">
        <f t="shared" si="0"/>
        <v>59.85</v>
      </c>
      <c r="H57" s="435"/>
    </row>
    <row r="58" spans="1:8" s="9" customFormat="1" ht="33" customHeight="1" x14ac:dyDescent="0.25">
      <c r="A58" s="67" t="s">
        <v>1504</v>
      </c>
      <c r="B58" s="41" t="s">
        <v>77</v>
      </c>
      <c r="C58" s="2" t="s">
        <v>302</v>
      </c>
      <c r="D58" s="22" t="s">
        <v>8</v>
      </c>
      <c r="E58" s="84">
        <v>876</v>
      </c>
      <c r="F58" s="133">
        <v>0.38</v>
      </c>
      <c r="G58" s="28">
        <f t="shared" si="0"/>
        <v>332.88</v>
      </c>
      <c r="H58" s="435"/>
    </row>
    <row r="59" spans="1:8" s="9" customFormat="1" ht="33" customHeight="1" x14ac:dyDescent="0.25">
      <c r="A59" s="67" t="s">
        <v>1504</v>
      </c>
      <c r="B59" s="41" t="s">
        <v>122</v>
      </c>
      <c r="C59" s="2" t="s">
        <v>314</v>
      </c>
      <c r="D59" s="22" t="s">
        <v>8</v>
      </c>
      <c r="E59" s="84">
        <v>871</v>
      </c>
      <c r="F59" s="133">
        <v>20.3</v>
      </c>
      <c r="G59" s="28">
        <f t="shared" si="0"/>
        <v>17681.3</v>
      </c>
      <c r="H59" s="435"/>
    </row>
    <row r="60" spans="1:8" s="9" customFormat="1" ht="33" customHeight="1" x14ac:dyDescent="0.25">
      <c r="A60" s="67" t="s">
        <v>1504</v>
      </c>
      <c r="B60" s="41" t="s">
        <v>123</v>
      </c>
      <c r="C60" s="2" t="s">
        <v>315</v>
      </c>
      <c r="D60" s="22" t="s">
        <v>10</v>
      </c>
      <c r="E60" s="84">
        <v>63</v>
      </c>
      <c r="F60" s="133">
        <v>0.86</v>
      </c>
      <c r="G60" s="28">
        <f t="shared" si="0"/>
        <v>54.18</v>
      </c>
      <c r="H60" s="435"/>
    </row>
    <row r="61" spans="1:8" s="9" customFormat="1" ht="33" customHeight="1" x14ac:dyDescent="0.25">
      <c r="A61" s="67" t="s">
        <v>1504</v>
      </c>
      <c r="B61" s="41" t="s">
        <v>124</v>
      </c>
      <c r="C61" s="2" t="s">
        <v>1509</v>
      </c>
      <c r="D61" s="22" t="s">
        <v>8</v>
      </c>
      <c r="E61" s="84">
        <v>865</v>
      </c>
      <c r="F61" s="133">
        <v>0.38</v>
      </c>
      <c r="G61" s="28">
        <f t="shared" si="0"/>
        <v>328.7</v>
      </c>
      <c r="H61" s="435"/>
    </row>
    <row r="62" spans="1:8" s="9" customFormat="1" ht="33" customHeight="1" x14ac:dyDescent="0.25">
      <c r="A62" s="67" t="s">
        <v>1504</v>
      </c>
      <c r="B62" s="41" t="s">
        <v>125</v>
      </c>
      <c r="C62" s="2" t="s">
        <v>1510</v>
      </c>
      <c r="D62" s="22" t="s">
        <v>8</v>
      </c>
      <c r="E62" s="84">
        <v>864</v>
      </c>
      <c r="F62" s="133">
        <v>11.92</v>
      </c>
      <c r="G62" s="28">
        <f t="shared" si="0"/>
        <v>10298.879999999999</v>
      </c>
      <c r="H62" s="435"/>
    </row>
    <row r="63" spans="1:8" s="9" customFormat="1" ht="33" customHeight="1" x14ac:dyDescent="0.25">
      <c r="A63" s="67" t="s">
        <v>1504</v>
      </c>
      <c r="B63" s="41" t="s">
        <v>126</v>
      </c>
      <c r="C63" s="2" t="s">
        <v>1511</v>
      </c>
      <c r="D63" s="22" t="s">
        <v>10</v>
      </c>
      <c r="E63" s="84">
        <v>63</v>
      </c>
      <c r="F63" s="133">
        <v>0.42</v>
      </c>
      <c r="G63" s="28">
        <f t="shared" si="0"/>
        <v>26.46</v>
      </c>
      <c r="H63" s="435"/>
    </row>
    <row r="64" spans="1:8" s="9" customFormat="1" ht="33" customHeight="1" x14ac:dyDescent="0.25">
      <c r="A64" s="67" t="s">
        <v>1504</v>
      </c>
      <c r="B64" s="108" t="s">
        <v>216</v>
      </c>
      <c r="C64" s="2" t="s">
        <v>304</v>
      </c>
      <c r="D64" s="22" t="s">
        <v>8</v>
      </c>
      <c r="E64" s="84">
        <v>861</v>
      </c>
      <c r="F64" s="133">
        <v>0.22</v>
      </c>
      <c r="G64" s="28">
        <f t="shared" si="0"/>
        <v>189.42</v>
      </c>
      <c r="H64" s="435"/>
    </row>
    <row r="65" spans="1:9" s="9" customFormat="1" ht="33" customHeight="1" x14ac:dyDescent="0.25">
      <c r="A65" s="67" t="s">
        <v>1504</v>
      </c>
      <c r="B65" s="108" t="s">
        <v>217</v>
      </c>
      <c r="C65" s="2" t="s">
        <v>305</v>
      </c>
      <c r="D65" s="22" t="s">
        <v>10</v>
      </c>
      <c r="E65" s="84">
        <v>85</v>
      </c>
      <c r="F65" s="133">
        <v>1.25</v>
      </c>
      <c r="G65" s="28">
        <f t="shared" si="0"/>
        <v>106.25</v>
      </c>
      <c r="H65" s="435"/>
    </row>
    <row r="66" spans="1:9" s="9" customFormat="1" ht="33" customHeight="1" thickBot="1" x14ac:dyDescent="0.3">
      <c r="A66" s="67" t="s">
        <v>1504</v>
      </c>
      <c r="B66" s="108" t="s">
        <v>218</v>
      </c>
      <c r="C66" s="2" t="s">
        <v>306</v>
      </c>
      <c r="D66" s="22" t="s">
        <v>9</v>
      </c>
      <c r="E66" s="84">
        <v>109</v>
      </c>
      <c r="F66" s="133">
        <v>15.46</v>
      </c>
      <c r="G66" s="28">
        <f t="shared" si="0"/>
        <v>1685.14</v>
      </c>
      <c r="H66" s="435"/>
    </row>
    <row r="67" spans="1:9" s="9" customFormat="1" ht="30.75" thickBot="1" x14ac:dyDescent="0.3">
      <c r="A67" s="56" t="s">
        <v>1504</v>
      </c>
      <c r="B67" s="74" t="s">
        <v>219</v>
      </c>
      <c r="C67" s="50" t="s">
        <v>1571</v>
      </c>
      <c r="D67" s="51" t="s">
        <v>8</v>
      </c>
      <c r="E67" s="85">
        <v>373</v>
      </c>
      <c r="F67" s="87">
        <v>11.58</v>
      </c>
      <c r="G67" s="99">
        <f>ROUND((E67*F67),2)</f>
        <v>4319.34</v>
      </c>
      <c r="H67" s="36" t="s">
        <v>78</v>
      </c>
      <c r="I67" s="72">
        <f>ROUND(SUM(G36:G67),2)</f>
        <v>90416.91</v>
      </c>
    </row>
    <row r="68" spans="1:9" ht="30" x14ac:dyDescent="0.25">
      <c r="A68" s="42" t="s">
        <v>1584</v>
      </c>
      <c r="B68" s="25" t="s">
        <v>28</v>
      </c>
      <c r="C68" s="24" t="s">
        <v>1622</v>
      </c>
      <c r="D68" s="25" t="s">
        <v>18</v>
      </c>
      <c r="E68" s="46">
        <v>1</v>
      </c>
      <c r="F68" s="136">
        <v>354.32</v>
      </c>
      <c r="G68" s="27">
        <f t="shared" ref="G68:G77" si="1">ROUND((E68*F68),2)</f>
        <v>354.32</v>
      </c>
      <c r="H68" s="9"/>
      <c r="I68" s="9"/>
    </row>
    <row r="69" spans="1:9" ht="30" x14ac:dyDescent="0.25">
      <c r="A69" s="43" t="s">
        <v>1584</v>
      </c>
      <c r="B69" s="22" t="s">
        <v>29</v>
      </c>
      <c r="C69" s="2" t="s">
        <v>354</v>
      </c>
      <c r="D69" s="22" t="s">
        <v>18</v>
      </c>
      <c r="E69" s="19">
        <v>2</v>
      </c>
      <c r="F69" s="77">
        <v>218.26</v>
      </c>
      <c r="G69" s="28">
        <f t="shared" si="1"/>
        <v>436.52</v>
      </c>
      <c r="H69" s="9"/>
      <c r="I69" s="9"/>
    </row>
    <row r="70" spans="1:9" ht="30.75" thickBot="1" x14ac:dyDescent="0.3">
      <c r="A70" s="56" t="s">
        <v>1584</v>
      </c>
      <c r="B70" s="51" t="s">
        <v>30</v>
      </c>
      <c r="C70" s="50" t="s">
        <v>1433</v>
      </c>
      <c r="D70" s="51" t="s">
        <v>18</v>
      </c>
      <c r="E70" s="52">
        <v>2</v>
      </c>
      <c r="F70" s="139">
        <v>138.43</v>
      </c>
      <c r="G70" s="53">
        <f t="shared" si="1"/>
        <v>276.86</v>
      </c>
      <c r="H70" s="9"/>
      <c r="I70" s="9"/>
    </row>
    <row r="71" spans="1:9" ht="45" x14ac:dyDescent="0.25">
      <c r="A71" s="101" t="s">
        <v>1771</v>
      </c>
      <c r="B71" s="64" t="s">
        <v>31</v>
      </c>
      <c r="C71" s="63" t="s">
        <v>325</v>
      </c>
      <c r="D71" s="64" t="s">
        <v>10</v>
      </c>
      <c r="E71" s="65">
        <v>8</v>
      </c>
      <c r="F71" s="76">
        <v>63.24</v>
      </c>
      <c r="G71" s="59">
        <f t="shared" si="1"/>
        <v>505.92</v>
      </c>
      <c r="H71" s="9"/>
      <c r="I71" s="9"/>
    </row>
    <row r="72" spans="1:9" ht="45" x14ac:dyDescent="0.25">
      <c r="A72" s="97" t="s">
        <v>1771</v>
      </c>
      <c r="B72" s="22" t="s">
        <v>32</v>
      </c>
      <c r="C72" s="63" t="s">
        <v>327</v>
      </c>
      <c r="D72" s="64" t="s">
        <v>10</v>
      </c>
      <c r="E72" s="65">
        <v>8</v>
      </c>
      <c r="F72" s="76">
        <v>37.49</v>
      </c>
      <c r="G72" s="59">
        <f t="shared" si="1"/>
        <v>299.92</v>
      </c>
      <c r="H72" s="9"/>
      <c r="I72" s="9"/>
    </row>
    <row r="73" spans="1:9" ht="45" x14ac:dyDescent="0.25">
      <c r="A73" s="97" t="s">
        <v>1771</v>
      </c>
      <c r="B73" s="22" t="s">
        <v>33</v>
      </c>
      <c r="C73" s="63" t="s">
        <v>1436</v>
      </c>
      <c r="D73" s="64" t="s">
        <v>10</v>
      </c>
      <c r="E73" s="65">
        <v>8</v>
      </c>
      <c r="F73" s="76">
        <v>64.069999999999993</v>
      </c>
      <c r="G73" s="59">
        <f t="shared" si="1"/>
        <v>512.55999999999995</v>
      </c>
      <c r="H73" s="9"/>
      <c r="I73" s="9"/>
    </row>
    <row r="74" spans="1:9" ht="45" x14ac:dyDescent="0.25">
      <c r="A74" s="97" t="s">
        <v>1771</v>
      </c>
      <c r="B74" s="22" t="s">
        <v>47</v>
      </c>
      <c r="C74" s="63" t="s">
        <v>1444</v>
      </c>
      <c r="D74" s="64" t="s">
        <v>18</v>
      </c>
      <c r="E74" s="65">
        <v>1</v>
      </c>
      <c r="F74" s="76">
        <v>475.86</v>
      </c>
      <c r="G74" s="59">
        <f t="shared" si="1"/>
        <v>475.86</v>
      </c>
      <c r="H74" s="9"/>
      <c r="I74" s="9"/>
    </row>
    <row r="75" spans="1:9" ht="45.75" thickBot="1" x14ac:dyDescent="0.3">
      <c r="A75" s="98" t="s">
        <v>1771</v>
      </c>
      <c r="B75" s="51" t="s">
        <v>48</v>
      </c>
      <c r="C75" s="63" t="s">
        <v>693</v>
      </c>
      <c r="D75" s="64" t="s">
        <v>18</v>
      </c>
      <c r="E75" s="65">
        <v>1</v>
      </c>
      <c r="F75" s="76">
        <v>439.09</v>
      </c>
      <c r="G75" s="59">
        <f t="shared" si="1"/>
        <v>439.09</v>
      </c>
      <c r="H75" s="9"/>
      <c r="I75" s="9"/>
    </row>
    <row r="76" spans="1:9" ht="30.75" thickBot="1" x14ac:dyDescent="0.3">
      <c r="A76" s="125" t="s">
        <v>1585</v>
      </c>
      <c r="B76" s="61" t="s">
        <v>58</v>
      </c>
      <c r="C76" s="173" t="s">
        <v>331</v>
      </c>
      <c r="D76" s="61" t="s">
        <v>18</v>
      </c>
      <c r="E76" s="174">
        <v>22</v>
      </c>
      <c r="F76" s="145">
        <v>24.21</v>
      </c>
      <c r="G76" s="35">
        <f t="shared" si="1"/>
        <v>532.62</v>
      </c>
      <c r="H76" s="9"/>
      <c r="I76" s="9"/>
    </row>
    <row r="77" spans="1:9" ht="30.75" thickBot="1" x14ac:dyDescent="0.3">
      <c r="A77" s="98" t="s">
        <v>1586</v>
      </c>
      <c r="B77" s="51" t="s">
        <v>64</v>
      </c>
      <c r="C77" s="86" t="s">
        <v>333</v>
      </c>
      <c r="D77" s="51" t="s">
        <v>8</v>
      </c>
      <c r="E77" s="92">
        <v>21</v>
      </c>
      <c r="F77" s="89">
        <v>17</v>
      </c>
      <c r="G77" s="90">
        <f t="shared" si="1"/>
        <v>357</v>
      </c>
      <c r="H77" s="36" t="s">
        <v>42</v>
      </c>
      <c r="I77" s="70">
        <f>ROUND(SUM(G68:G77),2)</f>
        <v>4190.67</v>
      </c>
    </row>
    <row r="78" spans="1:9" ht="43.5" thickBot="1" x14ac:dyDescent="0.3">
      <c r="A78" s="146"/>
      <c r="B78" s="147"/>
      <c r="C78" s="146"/>
      <c r="D78" s="4"/>
      <c r="E78" s="4"/>
      <c r="F78" s="54" t="s">
        <v>1275</v>
      </c>
      <c r="G78" s="55">
        <f>SUM(G5:G77)</f>
        <v>152299.14000000001</v>
      </c>
      <c r="H78" s="34"/>
      <c r="I78" s="73"/>
    </row>
  </sheetData>
  <sheetProtection algorithmName="SHA-512" hashValue="mFs4f+aSg42g8Zjj82IJdXfAahV1YIb0CKVzGmKYP9eQCfyupfYOtbay3/ed4xpoq8f86XG4MNvV1REgWAf8YQ==" saltValue="6++igJIQrz2fx45Hag9pRw==" spinCount="100000" sheet="1" objects="1" scenarios="1"/>
  <mergeCells count="3">
    <mergeCell ref="A1:G1"/>
    <mergeCell ref="A3:G3"/>
    <mergeCell ref="H36:H66"/>
  </mergeCells>
  <phoneticPr fontId="10"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C6BF8-E26A-4898-8640-58D5C96F455A}">
  <dimension ref="A1:J123"/>
  <sheetViews>
    <sheetView topLeftCell="A106" zoomScale="80" zoomScaleNormal="80" workbookViewId="0">
      <selection activeCell="I126" sqref="I126"/>
    </sheetView>
  </sheetViews>
  <sheetFormatPr defaultColWidth="9.140625" defaultRowHeight="15" x14ac:dyDescent="0.25"/>
  <cols>
    <col min="1" max="1" width="39.7109375" style="23" customWidth="1"/>
    <col min="2" max="2" width="10.5703125" style="10" customWidth="1"/>
    <col min="3" max="3" width="71.7109375" style="11" customWidth="1"/>
    <col min="4" max="4" width="9.140625" style="129"/>
    <col min="5" max="5" width="16.28515625" style="129" customWidth="1"/>
    <col min="6" max="6" width="20.7109375" style="14" customWidth="1"/>
    <col min="7" max="7" width="14.7109375" style="129" customWidth="1"/>
    <col min="8" max="8" width="21.5703125" style="129" customWidth="1"/>
    <col min="9" max="9" width="20.7109375" style="129" customWidth="1"/>
    <col min="10" max="16384" width="9.140625" style="10"/>
  </cols>
  <sheetData>
    <row r="1" spans="1:9" ht="39.950000000000003" customHeight="1" x14ac:dyDescent="0.25">
      <c r="A1" s="427" t="s">
        <v>3728</v>
      </c>
      <c r="B1" s="427"/>
      <c r="C1" s="427"/>
      <c r="D1" s="427"/>
      <c r="E1" s="427"/>
      <c r="F1" s="427"/>
      <c r="G1" s="427"/>
    </row>
    <row r="2" spans="1:9" ht="21.75" customHeight="1" thickBot="1" x14ac:dyDescent="0.3">
      <c r="A2" s="1"/>
      <c r="B2" s="1"/>
      <c r="C2" s="1"/>
      <c r="D2" s="127"/>
      <c r="E2" s="233"/>
      <c r="F2" s="1"/>
      <c r="G2" s="127"/>
    </row>
    <row r="3" spans="1:9" x14ac:dyDescent="0.25">
      <c r="A3" s="428" t="s">
        <v>1099</v>
      </c>
      <c r="B3" s="429"/>
      <c r="C3" s="429"/>
      <c r="D3" s="429"/>
      <c r="E3" s="429"/>
      <c r="F3" s="429"/>
      <c r="G3" s="430"/>
    </row>
    <row r="4" spans="1:9" ht="43.15" customHeight="1" thickBot="1" x14ac:dyDescent="0.3">
      <c r="A4" s="29" t="s">
        <v>38</v>
      </c>
      <c r="B4" s="44" t="s">
        <v>0</v>
      </c>
      <c r="C4" s="30" t="s">
        <v>1</v>
      </c>
      <c r="D4" s="248" t="s">
        <v>2</v>
      </c>
      <c r="E4" s="234" t="s">
        <v>3</v>
      </c>
      <c r="F4" s="32" t="s">
        <v>4</v>
      </c>
      <c r="G4" s="69" t="s">
        <v>5</v>
      </c>
      <c r="H4" s="340"/>
      <c r="I4" s="340"/>
    </row>
    <row r="5" spans="1:9" s="129" customFormat="1" ht="33" customHeight="1" thickBot="1" x14ac:dyDescent="0.3">
      <c r="A5" s="56" t="s">
        <v>6</v>
      </c>
      <c r="B5" s="57" t="s">
        <v>12</v>
      </c>
      <c r="C5" s="50" t="s">
        <v>756</v>
      </c>
      <c r="D5" s="51" t="s">
        <v>128</v>
      </c>
      <c r="E5" s="52">
        <v>0.42799999999999999</v>
      </c>
      <c r="F5" s="66">
        <v>790.22</v>
      </c>
      <c r="G5" s="53">
        <f t="shared" ref="G5:G104" si="0">ROUND((E5*F5),2)</f>
        <v>338.21</v>
      </c>
      <c r="H5" s="331" t="s">
        <v>39</v>
      </c>
      <c r="I5" s="332">
        <f>ROUND(SUM(G5:G5),2)</f>
        <v>338.21</v>
      </c>
    </row>
    <row r="6" spans="1:9" s="333" customFormat="1" ht="32.25" customHeight="1" x14ac:dyDescent="0.25">
      <c r="A6" s="42" t="s">
        <v>45</v>
      </c>
      <c r="B6" s="179" t="s">
        <v>19</v>
      </c>
      <c r="C6" s="180" t="s">
        <v>359</v>
      </c>
      <c r="D6" s="181" t="s">
        <v>9</v>
      </c>
      <c r="E6" s="182">
        <v>1296</v>
      </c>
      <c r="F6" s="218">
        <v>0.7</v>
      </c>
      <c r="G6" s="27">
        <f t="shared" si="0"/>
        <v>907.2</v>
      </c>
    </row>
    <row r="7" spans="1:9" s="333" customFormat="1" ht="30" x14ac:dyDescent="0.25">
      <c r="A7" s="43" t="s">
        <v>45</v>
      </c>
      <c r="B7" s="91" t="s">
        <v>20</v>
      </c>
      <c r="C7" s="103" t="s">
        <v>358</v>
      </c>
      <c r="D7" s="48" t="s">
        <v>9</v>
      </c>
      <c r="E7" s="84">
        <v>518</v>
      </c>
      <c r="F7" s="149">
        <v>0.94</v>
      </c>
      <c r="G7" s="28">
        <f t="shared" si="0"/>
        <v>486.92</v>
      </c>
    </row>
    <row r="8" spans="1:9" s="333" customFormat="1" ht="33" customHeight="1" x14ac:dyDescent="0.25">
      <c r="A8" s="43" t="s">
        <v>45</v>
      </c>
      <c r="B8" s="91" t="s">
        <v>21</v>
      </c>
      <c r="C8" s="103" t="s">
        <v>356</v>
      </c>
      <c r="D8" s="48" t="s">
        <v>9</v>
      </c>
      <c r="E8" s="84">
        <v>778</v>
      </c>
      <c r="F8" s="149">
        <v>2.5</v>
      </c>
      <c r="G8" s="28">
        <f t="shared" si="0"/>
        <v>1945</v>
      </c>
    </row>
    <row r="9" spans="1:9" s="333" customFormat="1" ht="45" x14ac:dyDescent="0.25">
      <c r="A9" s="43" t="s">
        <v>45</v>
      </c>
      <c r="B9" s="91" t="s">
        <v>22</v>
      </c>
      <c r="C9" s="103" t="s">
        <v>1822</v>
      </c>
      <c r="D9" s="48" t="s">
        <v>9</v>
      </c>
      <c r="E9" s="84">
        <v>838</v>
      </c>
      <c r="F9" s="149">
        <v>5.51</v>
      </c>
      <c r="G9" s="28">
        <f t="shared" si="0"/>
        <v>4617.38</v>
      </c>
    </row>
    <row r="10" spans="1:9" s="333" customFormat="1" x14ac:dyDescent="0.25">
      <c r="A10" s="43" t="s">
        <v>45</v>
      </c>
      <c r="B10" s="91" t="s">
        <v>23</v>
      </c>
      <c r="C10" s="103" t="s">
        <v>338</v>
      </c>
      <c r="D10" s="48" t="s">
        <v>9</v>
      </c>
      <c r="E10" s="84">
        <v>322</v>
      </c>
      <c r="F10" s="149">
        <v>7.92</v>
      </c>
      <c r="G10" s="28">
        <f t="shared" si="0"/>
        <v>2550.2399999999998</v>
      </c>
    </row>
    <row r="11" spans="1:9" s="333" customFormat="1" x14ac:dyDescent="0.25">
      <c r="A11" s="43" t="s">
        <v>45</v>
      </c>
      <c r="B11" s="108" t="s">
        <v>24</v>
      </c>
      <c r="C11" s="103" t="s">
        <v>339</v>
      </c>
      <c r="D11" s="48" t="s">
        <v>9</v>
      </c>
      <c r="E11" s="84">
        <v>322</v>
      </c>
      <c r="F11" s="149">
        <v>1.59</v>
      </c>
      <c r="G11" s="28">
        <f t="shared" si="0"/>
        <v>511.98</v>
      </c>
    </row>
    <row r="12" spans="1:9" s="333" customFormat="1" ht="33" customHeight="1" x14ac:dyDescent="0.25">
      <c r="A12" s="43" t="s">
        <v>45</v>
      </c>
      <c r="B12" s="108" t="s">
        <v>25</v>
      </c>
      <c r="C12" s="103" t="s">
        <v>1374</v>
      </c>
      <c r="D12" s="48" t="s">
        <v>9</v>
      </c>
      <c r="E12" s="84">
        <v>2030</v>
      </c>
      <c r="F12" s="149">
        <v>5.51</v>
      </c>
      <c r="G12" s="28">
        <f t="shared" si="0"/>
        <v>11185.3</v>
      </c>
    </row>
    <row r="13" spans="1:9" s="333" customFormat="1" ht="33" customHeight="1" x14ac:dyDescent="0.25">
      <c r="A13" s="43" t="s">
        <v>45</v>
      </c>
      <c r="B13" s="108" t="s">
        <v>26</v>
      </c>
      <c r="C13" s="103" t="s">
        <v>264</v>
      </c>
      <c r="D13" s="48" t="s">
        <v>9</v>
      </c>
      <c r="E13" s="84">
        <v>49</v>
      </c>
      <c r="F13" s="149">
        <v>13.16</v>
      </c>
      <c r="G13" s="28">
        <f t="shared" si="0"/>
        <v>644.84</v>
      </c>
    </row>
    <row r="14" spans="1:9" s="333" customFormat="1" ht="45" x14ac:dyDescent="0.25">
      <c r="A14" s="43" t="s">
        <v>45</v>
      </c>
      <c r="B14" s="108" t="s">
        <v>27</v>
      </c>
      <c r="C14" s="103" t="s">
        <v>276</v>
      </c>
      <c r="D14" s="48" t="s">
        <v>9</v>
      </c>
      <c r="E14" s="84">
        <v>1205</v>
      </c>
      <c r="F14" s="149">
        <v>4.4000000000000004</v>
      </c>
      <c r="G14" s="28">
        <f t="shared" si="0"/>
        <v>5302</v>
      </c>
    </row>
    <row r="15" spans="1:9" s="333" customFormat="1" ht="45" x14ac:dyDescent="0.25">
      <c r="A15" s="43" t="s">
        <v>45</v>
      </c>
      <c r="B15" s="108" t="s">
        <v>68</v>
      </c>
      <c r="C15" s="103" t="s">
        <v>1661</v>
      </c>
      <c r="D15" s="48" t="s">
        <v>9</v>
      </c>
      <c r="E15" s="84">
        <v>825</v>
      </c>
      <c r="F15" s="149">
        <v>4.4000000000000004</v>
      </c>
      <c r="G15" s="28">
        <f t="shared" si="0"/>
        <v>3630</v>
      </c>
    </row>
    <row r="16" spans="1:9" s="333" customFormat="1" ht="32.25" customHeight="1" x14ac:dyDescent="0.25">
      <c r="A16" s="43" t="s">
        <v>45</v>
      </c>
      <c r="B16" s="108" t="s">
        <v>69</v>
      </c>
      <c r="C16" s="103" t="s">
        <v>265</v>
      </c>
      <c r="D16" s="48" t="s">
        <v>8</v>
      </c>
      <c r="E16" s="84">
        <v>5155</v>
      </c>
      <c r="F16" s="149">
        <v>0.1</v>
      </c>
      <c r="G16" s="28">
        <f t="shared" si="0"/>
        <v>515.5</v>
      </c>
    </row>
    <row r="17" spans="1:9" s="333" customFormat="1" ht="32.25" customHeight="1" x14ac:dyDescent="0.25">
      <c r="A17" s="43" t="s">
        <v>45</v>
      </c>
      <c r="B17" s="108" t="s">
        <v>70</v>
      </c>
      <c r="C17" s="103" t="s">
        <v>1486</v>
      </c>
      <c r="D17" s="48" t="s">
        <v>9</v>
      </c>
      <c r="E17" s="84">
        <v>1547</v>
      </c>
      <c r="F17" s="149">
        <v>1.28</v>
      </c>
      <c r="G17" s="28">
        <f t="shared" si="0"/>
        <v>1980.16</v>
      </c>
    </row>
    <row r="18" spans="1:9" s="333" customFormat="1" ht="32.25" customHeight="1" x14ac:dyDescent="0.25">
      <c r="A18" s="43" t="s">
        <v>45</v>
      </c>
      <c r="B18" s="108" t="s">
        <v>127</v>
      </c>
      <c r="C18" s="103" t="s">
        <v>267</v>
      </c>
      <c r="D18" s="48" t="s">
        <v>8</v>
      </c>
      <c r="E18" s="84">
        <v>2865</v>
      </c>
      <c r="F18" s="149">
        <v>0.2</v>
      </c>
      <c r="G18" s="28">
        <f t="shared" si="0"/>
        <v>573</v>
      </c>
    </row>
    <row r="19" spans="1:9" s="333" customFormat="1" ht="32.25" customHeight="1" x14ac:dyDescent="0.25">
      <c r="A19" s="43" t="s">
        <v>45</v>
      </c>
      <c r="B19" s="108" t="s">
        <v>165</v>
      </c>
      <c r="C19" s="103" t="s">
        <v>477</v>
      </c>
      <c r="D19" s="48" t="s">
        <v>8</v>
      </c>
      <c r="E19" s="84">
        <v>599</v>
      </c>
      <c r="F19" s="149">
        <v>0.2</v>
      </c>
      <c r="G19" s="28">
        <f t="shared" si="0"/>
        <v>119.8</v>
      </c>
    </row>
    <row r="20" spans="1:9" s="333" customFormat="1" ht="32.25" customHeight="1" x14ac:dyDescent="0.25">
      <c r="A20" s="43" t="s">
        <v>45</v>
      </c>
      <c r="B20" s="108" t="s">
        <v>166</v>
      </c>
      <c r="C20" s="103" t="s">
        <v>278</v>
      </c>
      <c r="D20" s="48" t="s">
        <v>8</v>
      </c>
      <c r="E20" s="84">
        <v>856</v>
      </c>
      <c r="F20" s="149">
        <v>0.1</v>
      </c>
      <c r="G20" s="28">
        <f t="shared" si="0"/>
        <v>85.6</v>
      </c>
    </row>
    <row r="21" spans="1:9" s="333" customFormat="1" ht="32.25" customHeight="1" x14ac:dyDescent="0.25">
      <c r="A21" s="43" t="s">
        <v>45</v>
      </c>
      <c r="B21" s="108" t="s">
        <v>167</v>
      </c>
      <c r="C21" s="103" t="s">
        <v>268</v>
      </c>
      <c r="D21" s="48" t="s">
        <v>8</v>
      </c>
      <c r="E21" s="84">
        <v>389</v>
      </c>
      <c r="F21" s="149">
        <v>0.21</v>
      </c>
      <c r="G21" s="28">
        <f t="shared" si="0"/>
        <v>81.69</v>
      </c>
    </row>
    <row r="22" spans="1:9" s="333" customFormat="1" ht="32.25" customHeight="1" x14ac:dyDescent="0.25">
      <c r="A22" s="43" t="s">
        <v>45</v>
      </c>
      <c r="B22" s="108" t="s">
        <v>168</v>
      </c>
      <c r="C22" s="103" t="s">
        <v>269</v>
      </c>
      <c r="D22" s="48" t="s">
        <v>8</v>
      </c>
      <c r="E22" s="84">
        <v>471</v>
      </c>
      <c r="F22" s="149">
        <v>0.24</v>
      </c>
      <c r="G22" s="28">
        <f t="shared" si="0"/>
        <v>113.04</v>
      </c>
    </row>
    <row r="23" spans="1:9" s="333" customFormat="1" ht="45" x14ac:dyDescent="0.25">
      <c r="A23" s="43" t="s">
        <v>45</v>
      </c>
      <c r="B23" s="108" t="s">
        <v>169</v>
      </c>
      <c r="C23" s="103" t="s">
        <v>1487</v>
      </c>
      <c r="D23" s="48" t="s">
        <v>9</v>
      </c>
      <c r="E23" s="84">
        <v>518</v>
      </c>
      <c r="F23" s="149">
        <v>4.4000000000000004</v>
      </c>
      <c r="G23" s="28">
        <f t="shared" si="0"/>
        <v>2279.1999999999998</v>
      </c>
    </row>
    <row r="24" spans="1:9" s="333" customFormat="1" ht="33" customHeight="1" thickBot="1" x14ac:dyDescent="0.3">
      <c r="A24" s="43" t="s">
        <v>45</v>
      </c>
      <c r="B24" s="108" t="s">
        <v>170</v>
      </c>
      <c r="C24" s="103" t="s">
        <v>340</v>
      </c>
      <c r="D24" s="48" t="s">
        <v>8</v>
      </c>
      <c r="E24" s="84">
        <v>4709</v>
      </c>
      <c r="F24" s="149">
        <v>1.49</v>
      </c>
      <c r="G24" s="28">
        <f t="shared" si="0"/>
        <v>7016.41</v>
      </c>
    </row>
    <row r="25" spans="1:9" s="333" customFormat="1" ht="33" customHeight="1" thickBot="1" x14ac:dyDescent="0.3">
      <c r="A25" s="56" t="s">
        <v>45</v>
      </c>
      <c r="B25" s="74" t="s">
        <v>171</v>
      </c>
      <c r="C25" s="104" t="s">
        <v>709</v>
      </c>
      <c r="D25" s="51" t="s">
        <v>8</v>
      </c>
      <c r="E25" s="85">
        <v>471</v>
      </c>
      <c r="F25" s="150">
        <v>1.44</v>
      </c>
      <c r="G25" s="53">
        <f t="shared" si="0"/>
        <v>678.24</v>
      </c>
      <c r="H25" s="331" t="s">
        <v>40</v>
      </c>
      <c r="I25" s="332">
        <f>ROUND(SUM(G6:G25),2)</f>
        <v>45223.5</v>
      </c>
    </row>
    <row r="26" spans="1:9" s="333" customFormat="1" ht="30" x14ac:dyDescent="0.25">
      <c r="A26" s="67" t="s">
        <v>1503</v>
      </c>
      <c r="B26" s="226" t="s">
        <v>34</v>
      </c>
      <c r="C26" s="213" t="s">
        <v>387</v>
      </c>
      <c r="D26" s="64" t="s">
        <v>10</v>
      </c>
      <c r="E26" s="65">
        <v>16.5</v>
      </c>
      <c r="F26" s="76">
        <v>261.45</v>
      </c>
      <c r="G26" s="59">
        <f t="shared" si="0"/>
        <v>4313.93</v>
      </c>
      <c r="H26" s="341"/>
      <c r="I26" s="342"/>
    </row>
    <row r="27" spans="1:9" s="333" customFormat="1" ht="45" x14ac:dyDescent="0.25">
      <c r="A27" s="43" t="s">
        <v>1503</v>
      </c>
      <c r="B27" s="22" t="s">
        <v>35</v>
      </c>
      <c r="C27" s="2" t="s">
        <v>353</v>
      </c>
      <c r="D27" s="22" t="s">
        <v>9</v>
      </c>
      <c r="E27" s="65">
        <v>57.7</v>
      </c>
      <c r="F27" s="76">
        <v>2.35</v>
      </c>
      <c r="G27" s="28">
        <f t="shared" si="0"/>
        <v>135.6</v>
      </c>
      <c r="H27" s="341"/>
      <c r="I27" s="342"/>
    </row>
    <row r="28" spans="1:9" s="333" customFormat="1" ht="33" customHeight="1" x14ac:dyDescent="0.25">
      <c r="A28" s="43" t="s">
        <v>1503</v>
      </c>
      <c r="B28" s="22" t="s">
        <v>36</v>
      </c>
      <c r="C28" s="2" t="s">
        <v>289</v>
      </c>
      <c r="D28" s="22" t="s">
        <v>8</v>
      </c>
      <c r="E28" s="65">
        <v>29.6</v>
      </c>
      <c r="F28" s="76">
        <v>0.54</v>
      </c>
      <c r="G28" s="28">
        <f t="shared" si="0"/>
        <v>15.98</v>
      </c>
      <c r="H28" s="341"/>
      <c r="I28" s="342"/>
    </row>
    <row r="29" spans="1:9" s="333" customFormat="1" ht="33" customHeight="1" x14ac:dyDescent="0.25">
      <c r="A29" s="43" t="s">
        <v>1503</v>
      </c>
      <c r="B29" s="22" t="s">
        <v>37</v>
      </c>
      <c r="C29" s="2" t="s">
        <v>290</v>
      </c>
      <c r="D29" s="22" t="s">
        <v>9</v>
      </c>
      <c r="E29" s="65">
        <v>17.8</v>
      </c>
      <c r="F29" s="76">
        <v>34.880000000000003</v>
      </c>
      <c r="G29" s="28">
        <f t="shared" si="0"/>
        <v>620.86</v>
      </c>
      <c r="H29" s="341"/>
      <c r="I29" s="342"/>
    </row>
    <row r="30" spans="1:9" s="333" customFormat="1" ht="33" customHeight="1" x14ac:dyDescent="0.25">
      <c r="A30" s="43" t="s">
        <v>1503</v>
      </c>
      <c r="B30" s="22" t="s">
        <v>82</v>
      </c>
      <c r="C30" s="2" t="s">
        <v>291</v>
      </c>
      <c r="D30" s="22" t="s">
        <v>8</v>
      </c>
      <c r="E30" s="65">
        <v>172.6</v>
      </c>
      <c r="F30" s="76">
        <v>1.26</v>
      </c>
      <c r="G30" s="28">
        <f t="shared" si="0"/>
        <v>217.48</v>
      </c>
      <c r="H30" s="341"/>
      <c r="I30" s="342"/>
    </row>
    <row r="31" spans="1:9" s="333" customFormat="1" ht="33" customHeight="1" x14ac:dyDescent="0.25">
      <c r="A31" s="43" t="s">
        <v>1503</v>
      </c>
      <c r="B31" s="22" t="s">
        <v>105</v>
      </c>
      <c r="C31" s="2" t="s">
        <v>277</v>
      </c>
      <c r="D31" s="22" t="s">
        <v>8</v>
      </c>
      <c r="E31" s="65">
        <v>14.8</v>
      </c>
      <c r="F31" s="76">
        <v>8.6199999999999992</v>
      </c>
      <c r="G31" s="28">
        <f t="shared" si="0"/>
        <v>127.58</v>
      </c>
      <c r="H31" s="341"/>
      <c r="I31" s="342"/>
    </row>
    <row r="32" spans="1:9" s="333" customFormat="1" ht="33" customHeight="1" x14ac:dyDescent="0.25">
      <c r="A32" s="43" t="s">
        <v>1503</v>
      </c>
      <c r="B32" s="22" t="s">
        <v>106</v>
      </c>
      <c r="C32" s="2" t="s">
        <v>1701</v>
      </c>
      <c r="D32" s="22" t="s">
        <v>8</v>
      </c>
      <c r="E32" s="65">
        <v>77.900000000000006</v>
      </c>
      <c r="F32" s="76">
        <v>82.33</v>
      </c>
      <c r="G32" s="28">
        <f t="shared" si="0"/>
        <v>6413.51</v>
      </c>
      <c r="H32" s="341"/>
      <c r="I32" s="342"/>
    </row>
    <row r="33" spans="1:9" s="333" customFormat="1" ht="33" customHeight="1" x14ac:dyDescent="0.25">
      <c r="A33" s="43" t="s">
        <v>1503</v>
      </c>
      <c r="B33" s="22" t="s">
        <v>107</v>
      </c>
      <c r="C33" s="2" t="s">
        <v>293</v>
      </c>
      <c r="D33" s="22" t="s">
        <v>9</v>
      </c>
      <c r="E33" s="65">
        <v>1.5</v>
      </c>
      <c r="F33" s="76">
        <v>113.64</v>
      </c>
      <c r="G33" s="28">
        <f t="shared" si="0"/>
        <v>170.46</v>
      </c>
      <c r="H33" s="341"/>
      <c r="I33" s="342"/>
    </row>
    <row r="34" spans="1:9" s="333" customFormat="1" ht="33" customHeight="1" x14ac:dyDescent="0.25">
      <c r="A34" s="43" t="s">
        <v>1503</v>
      </c>
      <c r="B34" s="22" t="s">
        <v>108</v>
      </c>
      <c r="C34" s="2" t="s">
        <v>294</v>
      </c>
      <c r="D34" s="22" t="s">
        <v>18</v>
      </c>
      <c r="E34" s="65">
        <v>2</v>
      </c>
      <c r="F34" s="76">
        <v>448.41</v>
      </c>
      <c r="G34" s="28">
        <f t="shared" si="0"/>
        <v>896.82</v>
      </c>
      <c r="H34" s="341"/>
      <c r="I34" s="342"/>
    </row>
    <row r="35" spans="1:9" s="333" customFormat="1" ht="33" customHeight="1" x14ac:dyDescent="0.25">
      <c r="A35" s="43" t="s">
        <v>1503</v>
      </c>
      <c r="B35" s="22" t="s">
        <v>109</v>
      </c>
      <c r="C35" s="2" t="s">
        <v>295</v>
      </c>
      <c r="D35" s="22" t="s">
        <v>8</v>
      </c>
      <c r="E35" s="65">
        <v>4.3</v>
      </c>
      <c r="F35" s="76">
        <v>1.26</v>
      </c>
      <c r="G35" s="28">
        <f t="shared" si="0"/>
        <v>5.42</v>
      </c>
      <c r="H35" s="341"/>
      <c r="I35" s="342"/>
    </row>
    <row r="36" spans="1:9" s="333" customFormat="1" ht="33" customHeight="1" thickBot="1" x14ac:dyDescent="0.3">
      <c r="A36" s="43" t="s">
        <v>1503</v>
      </c>
      <c r="B36" s="22" t="s">
        <v>110</v>
      </c>
      <c r="C36" s="2" t="s">
        <v>296</v>
      </c>
      <c r="D36" s="22" t="s">
        <v>9</v>
      </c>
      <c r="E36" s="65">
        <v>31.6</v>
      </c>
      <c r="F36" s="76">
        <v>25.42</v>
      </c>
      <c r="G36" s="28">
        <f t="shared" si="0"/>
        <v>803.27</v>
      </c>
      <c r="H36" s="341"/>
      <c r="I36" s="342"/>
    </row>
    <row r="37" spans="1:9" s="333" customFormat="1" ht="45.75" thickBot="1" x14ac:dyDescent="0.3">
      <c r="A37" s="56" t="s">
        <v>1503</v>
      </c>
      <c r="B37" s="51" t="s">
        <v>111</v>
      </c>
      <c r="C37" s="50" t="s">
        <v>352</v>
      </c>
      <c r="D37" s="51" t="s">
        <v>9</v>
      </c>
      <c r="E37" s="52">
        <v>8.3000000000000007</v>
      </c>
      <c r="F37" s="139">
        <v>16.87</v>
      </c>
      <c r="G37" s="53">
        <f t="shared" si="0"/>
        <v>140.02000000000001</v>
      </c>
      <c r="H37" s="331" t="s">
        <v>41</v>
      </c>
      <c r="I37" s="332">
        <f>ROUND(SUM(G26:G37),2)</f>
        <v>13860.93</v>
      </c>
    </row>
    <row r="38" spans="1:9" s="333" customFormat="1" ht="33" customHeight="1" x14ac:dyDescent="0.25">
      <c r="A38" s="101" t="s">
        <v>388</v>
      </c>
      <c r="B38" s="123" t="s">
        <v>71</v>
      </c>
      <c r="C38" s="63" t="s">
        <v>715</v>
      </c>
      <c r="D38" s="64" t="s">
        <v>8</v>
      </c>
      <c r="E38" s="83">
        <v>5155</v>
      </c>
      <c r="F38" s="76">
        <v>0</v>
      </c>
      <c r="G38" s="59">
        <f t="shared" si="0"/>
        <v>0</v>
      </c>
      <c r="H38" s="444" t="s">
        <v>318</v>
      </c>
    </row>
    <row r="39" spans="1:9" s="333" customFormat="1" ht="33" customHeight="1" x14ac:dyDescent="0.25">
      <c r="A39" s="67" t="s">
        <v>388</v>
      </c>
      <c r="B39" s="41" t="s">
        <v>72</v>
      </c>
      <c r="C39" s="2" t="s">
        <v>1823</v>
      </c>
      <c r="D39" s="22" t="s">
        <v>9</v>
      </c>
      <c r="E39" s="84">
        <v>1609</v>
      </c>
      <c r="F39" s="77">
        <v>0</v>
      </c>
      <c r="G39" s="28">
        <f t="shared" si="0"/>
        <v>0</v>
      </c>
      <c r="H39" s="445"/>
    </row>
    <row r="40" spans="1:9" s="333" customFormat="1" ht="33" customHeight="1" x14ac:dyDescent="0.25">
      <c r="A40" s="67" t="s">
        <v>388</v>
      </c>
      <c r="B40" s="41" t="s">
        <v>73</v>
      </c>
      <c r="C40" s="2" t="s">
        <v>300</v>
      </c>
      <c r="D40" s="22" t="s">
        <v>8</v>
      </c>
      <c r="E40" s="84">
        <v>2972</v>
      </c>
      <c r="F40" s="77">
        <v>0</v>
      </c>
      <c r="G40" s="28">
        <f t="shared" si="0"/>
        <v>0</v>
      </c>
      <c r="H40" s="445"/>
    </row>
    <row r="41" spans="1:9" s="333" customFormat="1" ht="33" customHeight="1" x14ac:dyDescent="0.25">
      <c r="A41" s="67" t="s">
        <v>388</v>
      </c>
      <c r="B41" s="41" t="s">
        <v>74</v>
      </c>
      <c r="C41" s="2" t="s">
        <v>341</v>
      </c>
      <c r="D41" s="22" t="s">
        <v>8</v>
      </c>
      <c r="E41" s="84">
        <v>2442</v>
      </c>
      <c r="F41" s="77">
        <v>0</v>
      </c>
      <c r="G41" s="28">
        <f t="shared" si="0"/>
        <v>0</v>
      </c>
      <c r="H41" s="445"/>
    </row>
    <row r="42" spans="1:9" s="333" customFormat="1" ht="33" customHeight="1" x14ac:dyDescent="0.25">
      <c r="A42" s="67" t="s">
        <v>388</v>
      </c>
      <c r="B42" s="41" t="s">
        <v>75</v>
      </c>
      <c r="C42" s="2" t="s">
        <v>1669</v>
      </c>
      <c r="D42" s="22" t="s">
        <v>10</v>
      </c>
      <c r="E42" s="84">
        <v>434</v>
      </c>
      <c r="F42" s="77">
        <v>0</v>
      </c>
      <c r="G42" s="28">
        <f t="shared" si="0"/>
        <v>0</v>
      </c>
      <c r="H42" s="445"/>
    </row>
    <row r="43" spans="1:9" s="333" customFormat="1" ht="33" customHeight="1" x14ac:dyDescent="0.25">
      <c r="A43" s="67" t="s">
        <v>388</v>
      </c>
      <c r="B43" s="41" t="s">
        <v>76</v>
      </c>
      <c r="C43" s="2" t="s">
        <v>302</v>
      </c>
      <c r="D43" s="22" t="s">
        <v>8</v>
      </c>
      <c r="E43" s="84">
        <v>2411</v>
      </c>
      <c r="F43" s="77">
        <v>0</v>
      </c>
      <c r="G43" s="28">
        <f t="shared" si="0"/>
        <v>0</v>
      </c>
      <c r="H43" s="445"/>
    </row>
    <row r="44" spans="1:9" s="333" customFormat="1" ht="33" customHeight="1" x14ac:dyDescent="0.25">
      <c r="A44" s="67" t="s">
        <v>388</v>
      </c>
      <c r="B44" s="41" t="s">
        <v>77</v>
      </c>
      <c r="C44" s="2" t="s">
        <v>1824</v>
      </c>
      <c r="D44" s="22" t="s">
        <v>8</v>
      </c>
      <c r="E44" s="84">
        <v>2392</v>
      </c>
      <c r="F44" s="77">
        <v>0</v>
      </c>
      <c r="G44" s="28">
        <f t="shared" si="0"/>
        <v>0</v>
      </c>
      <c r="H44" s="445"/>
    </row>
    <row r="45" spans="1:9" s="333" customFormat="1" ht="33" customHeight="1" x14ac:dyDescent="0.25">
      <c r="A45" s="67" t="s">
        <v>388</v>
      </c>
      <c r="B45" s="41" t="s">
        <v>122</v>
      </c>
      <c r="C45" s="2" t="s">
        <v>1796</v>
      </c>
      <c r="D45" s="22" t="s">
        <v>10</v>
      </c>
      <c r="E45" s="84">
        <v>434</v>
      </c>
      <c r="F45" s="77">
        <v>0</v>
      </c>
      <c r="G45" s="28">
        <f t="shared" si="0"/>
        <v>0</v>
      </c>
      <c r="H45" s="445"/>
    </row>
    <row r="46" spans="1:9" s="333" customFormat="1" ht="33" customHeight="1" x14ac:dyDescent="0.25">
      <c r="A46" s="67" t="s">
        <v>388</v>
      </c>
      <c r="B46" s="41" t="s">
        <v>123</v>
      </c>
      <c r="C46" s="2" t="s">
        <v>1509</v>
      </c>
      <c r="D46" s="22" t="s">
        <v>8</v>
      </c>
      <c r="E46" s="84">
        <v>2373</v>
      </c>
      <c r="F46" s="77">
        <v>0</v>
      </c>
      <c r="G46" s="28">
        <f t="shared" si="0"/>
        <v>0</v>
      </c>
      <c r="H46" s="445"/>
    </row>
    <row r="47" spans="1:9" s="333" customFormat="1" ht="33" customHeight="1" x14ac:dyDescent="0.25">
      <c r="A47" s="67" t="s">
        <v>388</v>
      </c>
      <c r="B47" s="41" t="s">
        <v>124</v>
      </c>
      <c r="C47" s="2" t="s">
        <v>1347</v>
      </c>
      <c r="D47" s="22" t="s">
        <v>8</v>
      </c>
      <c r="E47" s="84">
        <v>2366</v>
      </c>
      <c r="F47" s="77">
        <v>0</v>
      </c>
      <c r="G47" s="28">
        <f t="shared" si="0"/>
        <v>0</v>
      </c>
      <c r="H47" s="445"/>
    </row>
    <row r="48" spans="1:9" s="333" customFormat="1" ht="33" customHeight="1" x14ac:dyDescent="0.25">
      <c r="A48" s="67" t="s">
        <v>388</v>
      </c>
      <c r="B48" s="41" t="s">
        <v>125</v>
      </c>
      <c r="C48" s="2" t="s">
        <v>1671</v>
      </c>
      <c r="D48" s="22" t="s">
        <v>10</v>
      </c>
      <c r="E48" s="84">
        <v>434</v>
      </c>
      <c r="F48" s="77">
        <v>0</v>
      </c>
      <c r="G48" s="28">
        <f t="shared" si="0"/>
        <v>0</v>
      </c>
      <c r="H48" s="445"/>
    </row>
    <row r="49" spans="1:8" s="333" customFormat="1" ht="33" customHeight="1" x14ac:dyDescent="0.25">
      <c r="A49" s="67" t="s">
        <v>388</v>
      </c>
      <c r="B49" s="41" t="s">
        <v>126</v>
      </c>
      <c r="C49" s="2" t="s">
        <v>304</v>
      </c>
      <c r="D49" s="22" t="s">
        <v>8</v>
      </c>
      <c r="E49" s="84">
        <v>2359</v>
      </c>
      <c r="F49" s="77">
        <v>0</v>
      </c>
      <c r="G49" s="28">
        <f t="shared" si="0"/>
        <v>0</v>
      </c>
      <c r="H49" s="445"/>
    </row>
    <row r="50" spans="1:8" s="333" customFormat="1" ht="33" customHeight="1" x14ac:dyDescent="0.25">
      <c r="A50" s="67" t="s">
        <v>388</v>
      </c>
      <c r="B50" s="41" t="s">
        <v>216</v>
      </c>
      <c r="C50" s="2" t="s">
        <v>305</v>
      </c>
      <c r="D50" s="22" t="s">
        <v>10</v>
      </c>
      <c r="E50" s="84">
        <v>428</v>
      </c>
      <c r="F50" s="77">
        <v>0</v>
      </c>
      <c r="G50" s="28">
        <f t="shared" si="0"/>
        <v>0</v>
      </c>
      <c r="H50" s="445"/>
    </row>
    <row r="51" spans="1:8" s="333" customFormat="1" ht="33" customHeight="1" x14ac:dyDescent="0.25">
      <c r="A51" s="67" t="s">
        <v>388</v>
      </c>
      <c r="B51" s="41" t="s">
        <v>217</v>
      </c>
      <c r="C51" s="2" t="s">
        <v>306</v>
      </c>
      <c r="D51" s="22" t="s">
        <v>9</v>
      </c>
      <c r="E51" s="84">
        <v>706</v>
      </c>
      <c r="F51" s="77">
        <v>0</v>
      </c>
      <c r="G51" s="28">
        <f t="shared" si="0"/>
        <v>0</v>
      </c>
      <c r="H51" s="445"/>
    </row>
    <row r="52" spans="1:8" s="333" customFormat="1" ht="33" customHeight="1" thickBot="1" x14ac:dyDescent="0.3">
      <c r="A52" s="56" t="s">
        <v>388</v>
      </c>
      <c r="B52" s="74" t="s">
        <v>218</v>
      </c>
      <c r="C52" s="50" t="s">
        <v>307</v>
      </c>
      <c r="D52" s="51" t="s">
        <v>8</v>
      </c>
      <c r="E52" s="85">
        <v>1208</v>
      </c>
      <c r="F52" s="139">
        <v>0</v>
      </c>
      <c r="G52" s="53">
        <f t="shared" si="0"/>
        <v>0</v>
      </c>
      <c r="H52" s="445"/>
    </row>
    <row r="53" spans="1:8" s="333" customFormat="1" ht="33" customHeight="1" x14ac:dyDescent="0.25">
      <c r="A53" s="101" t="s">
        <v>1504</v>
      </c>
      <c r="B53" s="123" t="s">
        <v>71</v>
      </c>
      <c r="C53" s="63" t="s">
        <v>715</v>
      </c>
      <c r="D53" s="64" t="s">
        <v>8</v>
      </c>
      <c r="E53" s="83">
        <v>5155</v>
      </c>
      <c r="F53" s="135">
        <v>4.07</v>
      </c>
      <c r="G53" s="59">
        <f t="shared" si="0"/>
        <v>20980.85</v>
      </c>
      <c r="H53" s="445"/>
    </row>
    <row r="54" spans="1:8" s="333" customFormat="1" ht="33" customHeight="1" x14ac:dyDescent="0.25">
      <c r="A54" s="67" t="s">
        <v>1504</v>
      </c>
      <c r="B54" s="41" t="s">
        <v>72</v>
      </c>
      <c r="C54" s="2" t="s">
        <v>1825</v>
      </c>
      <c r="D54" s="22" t="s">
        <v>9</v>
      </c>
      <c r="E54" s="84">
        <v>1933</v>
      </c>
      <c r="F54" s="133">
        <v>25.09</v>
      </c>
      <c r="G54" s="28">
        <f t="shared" si="0"/>
        <v>48498.97</v>
      </c>
      <c r="H54" s="445"/>
    </row>
    <row r="55" spans="1:8" s="333" customFormat="1" ht="33" customHeight="1" x14ac:dyDescent="0.25">
      <c r="A55" s="67" t="s">
        <v>1504</v>
      </c>
      <c r="B55" s="41" t="s">
        <v>73</v>
      </c>
      <c r="C55" s="2" t="s">
        <v>312</v>
      </c>
      <c r="D55" s="22" t="s">
        <v>8</v>
      </c>
      <c r="E55" s="84">
        <v>2908</v>
      </c>
      <c r="F55" s="133">
        <v>15.26</v>
      </c>
      <c r="G55" s="28">
        <f t="shared" si="0"/>
        <v>44376.08</v>
      </c>
      <c r="H55" s="445"/>
    </row>
    <row r="56" spans="1:8" s="333" customFormat="1" ht="33" customHeight="1" x14ac:dyDescent="0.25">
      <c r="A56" s="67" t="s">
        <v>1504</v>
      </c>
      <c r="B56" s="41" t="s">
        <v>74</v>
      </c>
      <c r="C56" s="2" t="s">
        <v>341</v>
      </c>
      <c r="D56" s="22" t="s">
        <v>8</v>
      </c>
      <c r="E56" s="84">
        <v>2442</v>
      </c>
      <c r="F56" s="133">
        <v>24.12</v>
      </c>
      <c r="G56" s="28">
        <f t="shared" si="0"/>
        <v>58901.04</v>
      </c>
      <c r="H56" s="445"/>
    </row>
    <row r="57" spans="1:8" s="333" customFormat="1" ht="33" customHeight="1" x14ac:dyDescent="0.25">
      <c r="A57" s="67" t="s">
        <v>1504</v>
      </c>
      <c r="B57" s="41" t="s">
        <v>75</v>
      </c>
      <c r="C57" s="2" t="s">
        <v>313</v>
      </c>
      <c r="D57" s="22" t="s">
        <v>10</v>
      </c>
      <c r="E57" s="84">
        <v>434</v>
      </c>
      <c r="F57" s="133">
        <v>1.3</v>
      </c>
      <c r="G57" s="28">
        <f t="shared" si="0"/>
        <v>564.20000000000005</v>
      </c>
      <c r="H57" s="445"/>
    </row>
    <row r="58" spans="1:8" s="333" customFormat="1" ht="33" customHeight="1" x14ac:dyDescent="0.25">
      <c r="A58" s="67" t="s">
        <v>1504</v>
      </c>
      <c r="B58" s="41" t="s">
        <v>76</v>
      </c>
      <c r="C58" s="2" t="s">
        <v>302</v>
      </c>
      <c r="D58" s="22" t="s">
        <v>8</v>
      </c>
      <c r="E58" s="84">
        <v>2411</v>
      </c>
      <c r="F58" s="133">
        <v>0.38</v>
      </c>
      <c r="G58" s="28">
        <f t="shared" si="0"/>
        <v>916.18</v>
      </c>
      <c r="H58" s="445"/>
    </row>
    <row r="59" spans="1:8" s="333" customFormat="1" ht="33" customHeight="1" x14ac:dyDescent="0.25">
      <c r="A59" s="67" t="s">
        <v>1504</v>
      </c>
      <c r="B59" s="41" t="s">
        <v>77</v>
      </c>
      <c r="C59" s="2" t="s">
        <v>314</v>
      </c>
      <c r="D59" s="22" t="s">
        <v>8</v>
      </c>
      <c r="E59" s="84">
        <v>2392</v>
      </c>
      <c r="F59" s="133">
        <v>20.3</v>
      </c>
      <c r="G59" s="28">
        <f t="shared" si="0"/>
        <v>48557.599999999999</v>
      </c>
      <c r="H59" s="445"/>
    </row>
    <row r="60" spans="1:8" s="333" customFormat="1" ht="33" customHeight="1" x14ac:dyDescent="0.25">
      <c r="A60" s="67" t="s">
        <v>1504</v>
      </c>
      <c r="B60" s="41" t="s">
        <v>122</v>
      </c>
      <c r="C60" s="2" t="s">
        <v>315</v>
      </c>
      <c r="D60" s="22" t="s">
        <v>10</v>
      </c>
      <c r="E60" s="84">
        <v>434</v>
      </c>
      <c r="F60" s="133">
        <v>0.86</v>
      </c>
      <c r="G60" s="28">
        <f t="shared" si="0"/>
        <v>373.24</v>
      </c>
      <c r="H60" s="445"/>
    </row>
    <row r="61" spans="1:8" s="333" customFormat="1" ht="33" customHeight="1" x14ac:dyDescent="0.25">
      <c r="A61" s="67" t="s">
        <v>1504</v>
      </c>
      <c r="B61" s="41" t="s">
        <v>123</v>
      </c>
      <c r="C61" s="2" t="s">
        <v>1509</v>
      </c>
      <c r="D61" s="22" t="s">
        <v>8</v>
      </c>
      <c r="E61" s="84">
        <v>2373</v>
      </c>
      <c r="F61" s="133">
        <v>0.38</v>
      </c>
      <c r="G61" s="28">
        <f t="shared" si="0"/>
        <v>901.74</v>
      </c>
      <c r="H61" s="445"/>
    </row>
    <row r="62" spans="1:8" s="333" customFormat="1" ht="33" customHeight="1" x14ac:dyDescent="0.25">
      <c r="A62" s="67" t="s">
        <v>1504</v>
      </c>
      <c r="B62" s="41" t="s">
        <v>124</v>
      </c>
      <c r="C62" s="2" t="s">
        <v>1510</v>
      </c>
      <c r="D62" s="22" t="s">
        <v>8</v>
      </c>
      <c r="E62" s="84">
        <v>2366</v>
      </c>
      <c r="F62" s="133">
        <v>11.92</v>
      </c>
      <c r="G62" s="28">
        <f t="shared" si="0"/>
        <v>28202.720000000001</v>
      </c>
      <c r="H62" s="445"/>
    </row>
    <row r="63" spans="1:8" s="333" customFormat="1" ht="33" customHeight="1" x14ac:dyDescent="0.25">
      <c r="A63" s="67" t="s">
        <v>1504</v>
      </c>
      <c r="B63" s="41" t="s">
        <v>125</v>
      </c>
      <c r="C63" s="2" t="s">
        <v>1511</v>
      </c>
      <c r="D63" s="22" t="s">
        <v>10</v>
      </c>
      <c r="E63" s="84">
        <v>434</v>
      </c>
      <c r="F63" s="133">
        <v>0.42</v>
      </c>
      <c r="G63" s="28">
        <f t="shared" si="0"/>
        <v>182.28</v>
      </c>
      <c r="H63" s="445"/>
    </row>
    <row r="64" spans="1:8" s="333" customFormat="1" ht="33" customHeight="1" x14ac:dyDescent="0.25">
      <c r="A64" s="67" t="s">
        <v>1504</v>
      </c>
      <c r="B64" s="41" t="s">
        <v>126</v>
      </c>
      <c r="C64" s="2" t="s">
        <v>304</v>
      </c>
      <c r="D64" s="22" t="s">
        <v>8</v>
      </c>
      <c r="E64" s="84">
        <v>2359</v>
      </c>
      <c r="F64" s="133">
        <v>0.22</v>
      </c>
      <c r="G64" s="28">
        <f t="shared" si="0"/>
        <v>518.98</v>
      </c>
      <c r="H64" s="445"/>
    </row>
    <row r="65" spans="1:9" s="333" customFormat="1" ht="33" customHeight="1" x14ac:dyDescent="0.25">
      <c r="A65" s="67" t="s">
        <v>1504</v>
      </c>
      <c r="B65" s="41" t="s">
        <v>216</v>
      </c>
      <c r="C65" s="2" t="s">
        <v>305</v>
      </c>
      <c r="D65" s="22" t="s">
        <v>10</v>
      </c>
      <c r="E65" s="84">
        <v>428</v>
      </c>
      <c r="F65" s="133">
        <v>1.25</v>
      </c>
      <c r="G65" s="28">
        <f t="shared" si="0"/>
        <v>535</v>
      </c>
      <c r="H65" s="445"/>
    </row>
    <row r="66" spans="1:9" s="333" customFormat="1" ht="33" customHeight="1" thickBot="1" x14ac:dyDescent="0.3">
      <c r="A66" s="67" t="s">
        <v>1504</v>
      </c>
      <c r="B66" s="41" t="s">
        <v>217</v>
      </c>
      <c r="C66" s="2" t="s">
        <v>306</v>
      </c>
      <c r="D66" s="22" t="s">
        <v>9</v>
      </c>
      <c r="E66" s="84">
        <v>706</v>
      </c>
      <c r="F66" s="133">
        <v>15.46</v>
      </c>
      <c r="G66" s="28">
        <f t="shared" si="0"/>
        <v>10914.76</v>
      </c>
      <c r="H66" s="445"/>
    </row>
    <row r="67" spans="1:9" s="333" customFormat="1" ht="30.75" thickBot="1" x14ac:dyDescent="0.3">
      <c r="A67" s="56" t="s">
        <v>1504</v>
      </c>
      <c r="B67" s="74" t="s">
        <v>218</v>
      </c>
      <c r="C67" s="50" t="s">
        <v>307</v>
      </c>
      <c r="D67" s="51" t="s">
        <v>8</v>
      </c>
      <c r="E67" s="85">
        <v>1208</v>
      </c>
      <c r="F67" s="87">
        <v>6.49</v>
      </c>
      <c r="G67" s="99">
        <f>ROUND((E67*F67),2)</f>
        <v>7839.92</v>
      </c>
      <c r="H67" s="331" t="s">
        <v>78</v>
      </c>
      <c r="I67" s="339">
        <f>ROUND(SUM(G38:G67),2)</f>
        <v>272263.56</v>
      </c>
    </row>
    <row r="68" spans="1:9" s="333" customFormat="1" ht="33" customHeight="1" x14ac:dyDescent="0.25">
      <c r="A68" s="229" t="s">
        <v>1826</v>
      </c>
      <c r="B68" s="188" t="s">
        <v>28</v>
      </c>
      <c r="C68" s="24" t="s">
        <v>715</v>
      </c>
      <c r="D68" s="25" t="s">
        <v>8</v>
      </c>
      <c r="E68" s="182">
        <v>492</v>
      </c>
      <c r="F68" s="132">
        <v>0</v>
      </c>
      <c r="G68" s="28">
        <f t="shared" si="0"/>
        <v>0</v>
      </c>
      <c r="H68" s="446" t="s">
        <v>318</v>
      </c>
      <c r="I68" s="342"/>
    </row>
    <row r="69" spans="1:9" s="333" customFormat="1" ht="33" customHeight="1" x14ac:dyDescent="0.25">
      <c r="A69" s="97" t="s">
        <v>1826</v>
      </c>
      <c r="B69" s="108" t="s">
        <v>29</v>
      </c>
      <c r="C69" s="2" t="s">
        <v>1828</v>
      </c>
      <c r="D69" s="22" t="s">
        <v>9</v>
      </c>
      <c r="E69" s="84">
        <v>206</v>
      </c>
      <c r="F69" s="133">
        <v>0</v>
      </c>
      <c r="G69" s="28">
        <f t="shared" si="0"/>
        <v>0</v>
      </c>
      <c r="H69" s="447"/>
      <c r="I69" s="342"/>
    </row>
    <row r="70" spans="1:9" s="333" customFormat="1" ht="33" customHeight="1" x14ac:dyDescent="0.25">
      <c r="A70" s="97" t="s">
        <v>1826</v>
      </c>
      <c r="B70" s="108" t="s">
        <v>30</v>
      </c>
      <c r="C70" s="2" t="s">
        <v>300</v>
      </c>
      <c r="D70" s="22" t="s">
        <v>8</v>
      </c>
      <c r="E70" s="84">
        <v>485</v>
      </c>
      <c r="F70" s="133">
        <v>0</v>
      </c>
      <c r="G70" s="28">
        <f t="shared" si="0"/>
        <v>0</v>
      </c>
      <c r="H70" s="447"/>
      <c r="I70" s="342"/>
    </row>
    <row r="71" spans="1:9" s="333" customFormat="1" ht="33" customHeight="1" x14ac:dyDescent="0.25">
      <c r="A71" s="97" t="s">
        <v>1826</v>
      </c>
      <c r="B71" s="108" t="s">
        <v>31</v>
      </c>
      <c r="C71" s="2" t="s">
        <v>341</v>
      </c>
      <c r="D71" s="22" t="s">
        <v>8</v>
      </c>
      <c r="E71" s="84">
        <v>334</v>
      </c>
      <c r="F71" s="133">
        <v>0</v>
      </c>
      <c r="G71" s="28">
        <f t="shared" si="0"/>
        <v>0</v>
      </c>
      <c r="H71" s="447"/>
      <c r="I71" s="342"/>
    </row>
    <row r="72" spans="1:9" s="333" customFormat="1" ht="33" customHeight="1" x14ac:dyDescent="0.25">
      <c r="A72" s="97" t="s">
        <v>1826</v>
      </c>
      <c r="B72" s="108" t="s">
        <v>32</v>
      </c>
      <c r="C72" s="2" t="s">
        <v>313</v>
      </c>
      <c r="D72" s="22" t="s">
        <v>10</v>
      </c>
      <c r="E72" s="84">
        <v>85</v>
      </c>
      <c r="F72" s="133">
        <v>0</v>
      </c>
      <c r="G72" s="28">
        <f t="shared" si="0"/>
        <v>0</v>
      </c>
      <c r="H72" s="447"/>
      <c r="I72" s="342"/>
    </row>
    <row r="73" spans="1:9" s="333" customFormat="1" ht="33" customHeight="1" x14ac:dyDescent="0.25">
      <c r="A73" s="97" t="s">
        <v>1826</v>
      </c>
      <c r="B73" s="108" t="s">
        <v>33</v>
      </c>
      <c r="C73" s="2" t="s">
        <v>302</v>
      </c>
      <c r="D73" s="22" t="s">
        <v>8</v>
      </c>
      <c r="E73" s="84">
        <v>328</v>
      </c>
      <c r="F73" s="133">
        <v>0</v>
      </c>
      <c r="G73" s="28">
        <f t="shared" si="0"/>
        <v>0</v>
      </c>
      <c r="H73" s="447"/>
      <c r="I73" s="342"/>
    </row>
    <row r="74" spans="1:9" s="333" customFormat="1" ht="33" customHeight="1" x14ac:dyDescent="0.25">
      <c r="A74" s="97" t="s">
        <v>1826</v>
      </c>
      <c r="B74" s="108" t="s">
        <v>47</v>
      </c>
      <c r="C74" s="2" t="s">
        <v>314</v>
      </c>
      <c r="D74" s="22" t="s">
        <v>8</v>
      </c>
      <c r="E74" s="84">
        <v>326</v>
      </c>
      <c r="F74" s="133">
        <v>0</v>
      </c>
      <c r="G74" s="28">
        <f t="shared" si="0"/>
        <v>0</v>
      </c>
      <c r="H74" s="447"/>
      <c r="I74" s="342"/>
    </row>
    <row r="75" spans="1:9" s="333" customFormat="1" ht="33" customHeight="1" x14ac:dyDescent="0.25">
      <c r="A75" s="97" t="s">
        <v>1826</v>
      </c>
      <c r="B75" s="108" t="s">
        <v>48</v>
      </c>
      <c r="C75" s="2" t="s">
        <v>315</v>
      </c>
      <c r="D75" s="22" t="s">
        <v>10</v>
      </c>
      <c r="E75" s="84">
        <v>85</v>
      </c>
      <c r="F75" s="133">
        <v>0</v>
      </c>
      <c r="G75" s="28">
        <f t="shared" si="0"/>
        <v>0</v>
      </c>
      <c r="H75" s="447"/>
      <c r="I75" s="342"/>
    </row>
    <row r="76" spans="1:9" s="333" customFormat="1" ht="33" customHeight="1" x14ac:dyDescent="0.25">
      <c r="A76" s="97" t="s">
        <v>1826</v>
      </c>
      <c r="B76" s="108" t="s">
        <v>58</v>
      </c>
      <c r="C76" s="2" t="s">
        <v>1509</v>
      </c>
      <c r="D76" s="22" t="s">
        <v>8</v>
      </c>
      <c r="E76" s="84">
        <v>322</v>
      </c>
      <c r="F76" s="133">
        <v>0</v>
      </c>
      <c r="G76" s="28">
        <f t="shared" si="0"/>
        <v>0</v>
      </c>
      <c r="H76" s="447"/>
      <c r="I76" s="342"/>
    </row>
    <row r="77" spans="1:9" s="333" customFormat="1" ht="33" customHeight="1" x14ac:dyDescent="0.25">
      <c r="A77" s="97" t="s">
        <v>1826</v>
      </c>
      <c r="B77" s="108" t="s">
        <v>64</v>
      </c>
      <c r="C77" s="2" t="s">
        <v>1510</v>
      </c>
      <c r="D77" s="22" t="s">
        <v>8</v>
      </c>
      <c r="E77" s="84">
        <v>322</v>
      </c>
      <c r="F77" s="133">
        <v>0</v>
      </c>
      <c r="G77" s="28">
        <f t="shared" si="0"/>
        <v>0</v>
      </c>
      <c r="H77" s="447"/>
      <c r="I77" s="342"/>
    </row>
    <row r="78" spans="1:9" s="333" customFormat="1" ht="33" customHeight="1" x14ac:dyDescent="0.25">
      <c r="A78" s="97" t="s">
        <v>1826</v>
      </c>
      <c r="B78" s="108" t="s">
        <v>65</v>
      </c>
      <c r="C78" s="2" t="s">
        <v>1511</v>
      </c>
      <c r="D78" s="22" t="s">
        <v>10</v>
      </c>
      <c r="E78" s="84">
        <v>85</v>
      </c>
      <c r="F78" s="133">
        <v>0</v>
      </c>
      <c r="G78" s="28">
        <f t="shared" si="0"/>
        <v>0</v>
      </c>
      <c r="H78" s="447"/>
      <c r="I78" s="342"/>
    </row>
    <row r="79" spans="1:9" s="333" customFormat="1" ht="30" x14ac:dyDescent="0.25">
      <c r="A79" s="97" t="s">
        <v>1826</v>
      </c>
      <c r="B79" s="108" t="s">
        <v>66</v>
      </c>
      <c r="C79" s="2" t="s">
        <v>304</v>
      </c>
      <c r="D79" s="22" t="s">
        <v>8</v>
      </c>
      <c r="E79" s="84">
        <v>320</v>
      </c>
      <c r="F79" s="133">
        <v>0</v>
      </c>
      <c r="G79" s="28">
        <f t="shared" si="0"/>
        <v>0</v>
      </c>
      <c r="H79" s="447"/>
      <c r="I79" s="342"/>
    </row>
    <row r="80" spans="1:9" s="333" customFormat="1" ht="30" x14ac:dyDescent="0.25">
      <c r="A80" s="97" t="s">
        <v>1826</v>
      </c>
      <c r="B80" s="108" t="s">
        <v>79</v>
      </c>
      <c r="C80" s="2" t="s">
        <v>306</v>
      </c>
      <c r="D80" s="22" t="s">
        <v>9</v>
      </c>
      <c r="E80" s="84">
        <v>11</v>
      </c>
      <c r="F80" s="133">
        <v>0</v>
      </c>
      <c r="G80" s="28">
        <f t="shared" si="0"/>
        <v>0</v>
      </c>
      <c r="H80" s="447"/>
      <c r="I80" s="342"/>
    </row>
    <row r="81" spans="1:10" s="333" customFormat="1" ht="33" customHeight="1" thickBot="1" x14ac:dyDescent="0.3">
      <c r="A81" s="98" t="s">
        <v>1826</v>
      </c>
      <c r="B81" s="74" t="s">
        <v>215</v>
      </c>
      <c r="C81" s="50" t="s">
        <v>307</v>
      </c>
      <c r="D81" s="51" t="s">
        <v>8</v>
      </c>
      <c r="E81" s="85">
        <v>102</v>
      </c>
      <c r="F81" s="87">
        <v>0</v>
      </c>
      <c r="G81" s="53">
        <f t="shared" si="0"/>
        <v>0</v>
      </c>
      <c r="H81" s="447"/>
      <c r="I81" s="342"/>
    </row>
    <row r="82" spans="1:10" s="333" customFormat="1" ht="30" x14ac:dyDescent="0.25">
      <c r="A82" s="229" t="s">
        <v>1827</v>
      </c>
      <c r="B82" s="188" t="s">
        <v>28</v>
      </c>
      <c r="C82" s="63" t="s">
        <v>715</v>
      </c>
      <c r="D82" s="25" t="s">
        <v>8</v>
      </c>
      <c r="E82" s="83">
        <v>492</v>
      </c>
      <c r="F82" s="135">
        <v>4.07</v>
      </c>
      <c r="G82" s="59">
        <f t="shared" si="0"/>
        <v>2002.44</v>
      </c>
      <c r="H82" s="447"/>
      <c r="I82" s="342"/>
    </row>
    <row r="83" spans="1:10" s="333" customFormat="1" ht="30" x14ac:dyDescent="0.25">
      <c r="A83" s="97" t="s">
        <v>1827</v>
      </c>
      <c r="B83" s="108" t="s">
        <v>29</v>
      </c>
      <c r="C83" s="2" t="s">
        <v>1829</v>
      </c>
      <c r="D83" s="22" t="s">
        <v>9</v>
      </c>
      <c r="E83" s="84">
        <v>253</v>
      </c>
      <c r="F83" s="133">
        <v>25.09</v>
      </c>
      <c r="G83" s="28">
        <f t="shared" si="0"/>
        <v>6347.77</v>
      </c>
      <c r="H83" s="447"/>
      <c r="I83" s="342"/>
    </row>
    <row r="84" spans="1:10" s="333" customFormat="1" ht="30" x14ac:dyDescent="0.25">
      <c r="A84" s="97" t="s">
        <v>1827</v>
      </c>
      <c r="B84" s="108" t="s">
        <v>30</v>
      </c>
      <c r="C84" s="2" t="s">
        <v>312</v>
      </c>
      <c r="D84" s="22" t="s">
        <v>8</v>
      </c>
      <c r="E84" s="84">
        <v>475</v>
      </c>
      <c r="F84" s="133">
        <v>15.26</v>
      </c>
      <c r="G84" s="28">
        <f t="shared" si="0"/>
        <v>7248.5</v>
      </c>
      <c r="H84" s="447"/>
      <c r="I84" s="342"/>
    </row>
    <row r="85" spans="1:10" ht="44.25" customHeight="1" x14ac:dyDescent="0.25">
      <c r="A85" s="97" t="s">
        <v>1827</v>
      </c>
      <c r="B85" s="108" t="s">
        <v>31</v>
      </c>
      <c r="C85" s="2" t="s">
        <v>341</v>
      </c>
      <c r="D85" s="22" t="s">
        <v>8</v>
      </c>
      <c r="E85" s="84">
        <v>334</v>
      </c>
      <c r="F85" s="133">
        <v>28.39</v>
      </c>
      <c r="G85" s="28">
        <f t="shared" si="0"/>
        <v>9482.26</v>
      </c>
      <c r="H85" s="447"/>
      <c r="I85" s="342"/>
    </row>
    <row r="86" spans="1:10" ht="30" x14ac:dyDescent="0.25">
      <c r="A86" s="97" t="s">
        <v>1827</v>
      </c>
      <c r="B86" s="108" t="s">
        <v>32</v>
      </c>
      <c r="C86" s="2" t="s">
        <v>1669</v>
      </c>
      <c r="D86" s="22" t="s">
        <v>10</v>
      </c>
      <c r="E86" s="84">
        <v>85</v>
      </c>
      <c r="F86" s="133">
        <v>1.3</v>
      </c>
      <c r="G86" s="28">
        <f t="shared" si="0"/>
        <v>110.5</v>
      </c>
      <c r="H86" s="447"/>
      <c r="I86" s="342"/>
    </row>
    <row r="87" spans="1:10" ht="30" x14ac:dyDescent="0.25">
      <c r="A87" s="97" t="s">
        <v>1827</v>
      </c>
      <c r="B87" s="108" t="s">
        <v>33</v>
      </c>
      <c r="C87" s="2" t="s">
        <v>302</v>
      </c>
      <c r="D87" s="22" t="s">
        <v>8</v>
      </c>
      <c r="E87" s="84">
        <v>328</v>
      </c>
      <c r="F87" s="133">
        <v>0.38</v>
      </c>
      <c r="G87" s="28">
        <f t="shared" si="0"/>
        <v>124.64</v>
      </c>
      <c r="H87" s="447"/>
      <c r="I87" s="342"/>
    </row>
    <row r="88" spans="1:10" ht="30" x14ac:dyDescent="0.25">
      <c r="A88" s="97" t="s">
        <v>1827</v>
      </c>
      <c r="B88" s="108" t="s">
        <v>47</v>
      </c>
      <c r="C88" s="2" t="s">
        <v>1824</v>
      </c>
      <c r="D88" s="22" t="s">
        <v>8</v>
      </c>
      <c r="E88" s="84">
        <v>326</v>
      </c>
      <c r="F88" s="133">
        <v>24.36</v>
      </c>
      <c r="G88" s="28">
        <f t="shared" si="0"/>
        <v>7941.36</v>
      </c>
      <c r="H88" s="447"/>
      <c r="I88" s="342"/>
    </row>
    <row r="89" spans="1:10" ht="30" x14ac:dyDescent="0.25">
      <c r="A89" s="97" t="s">
        <v>1827</v>
      </c>
      <c r="B89" s="108" t="s">
        <v>48</v>
      </c>
      <c r="C89" s="2" t="s">
        <v>1796</v>
      </c>
      <c r="D89" s="22" t="s">
        <v>10</v>
      </c>
      <c r="E89" s="84">
        <v>85</v>
      </c>
      <c r="F89" s="133">
        <v>0.86</v>
      </c>
      <c r="G89" s="28">
        <f t="shared" si="0"/>
        <v>73.099999999999994</v>
      </c>
      <c r="H89" s="447"/>
      <c r="I89" s="342"/>
    </row>
    <row r="90" spans="1:10" s="129" customFormat="1" ht="30" x14ac:dyDescent="0.25">
      <c r="A90" s="97" t="s">
        <v>1827</v>
      </c>
      <c r="B90" s="108" t="s">
        <v>58</v>
      </c>
      <c r="C90" s="2" t="s">
        <v>1509</v>
      </c>
      <c r="D90" s="22" t="s">
        <v>8</v>
      </c>
      <c r="E90" s="84">
        <v>322</v>
      </c>
      <c r="F90" s="133">
        <v>0.38</v>
      </c>
      <c r="G90" s="28">
        <f t="shared" si="0"/>
        <v>122.36</v>
      </c>
      <c r="H90" s="447"/>
      <c r="I90" s="342"/>
      <c r="J90" s="10"/>
    </row>
    <row r="91" spans="1:10" s="129" customFormat="1" ht="26.25" customHeight="1" x14ac:dyDescent="0.25">
      <c r="A91" s="97" t="s">
        <v>1827</v>
      </c>
      <c r="B91" s="108" t="s">
        <v>64</v>
      </c>
      <c r="C91" s="2" t="s">
        <v>1347</v>
      </c>
      <c r="D91" s="22" t="s">
        <v>8</v>
      </c>
      <c r="E91" s="84">
        <v>322</v>
      </c>
      <c r="F91" s="133">
        <v>16.39</v>
      </c>
      <c r="G91" s="28">
        <f t="shared" si="0"/>
        <v>5277.58</v>
      </c>
      <c r="H91" s="447"/>
      <c r="I91" s="342"/>
      <c r="J91" s="10"/>
    </row>
    <row r="92" spans="1:10" ht="30" x14ac:dyDescent="0.25">
      <c r="A92" s="97" t="s">
        <v>1827</v>
      </c>
      <c r="B92" s="108" t="s">
        <v>65</v>
      </c>
      <c r="C92" s="2" t="s">
        <v>1671</v>
      </c>
      <c r="D92" s="22" t="s">
        <v>10</v>
      </c>
      <c r="E92" s="84">
        <v>85</v>
      </c>
      <c r="F92" s="133">
        <v>0.42</v>
      </c>
      <c r="G92" s="28">
        <f t="shared" si="0"/>
        <v>35.700000000000003</v>
      </c>
      <c r="H92" s="447"/>
      <c r="I92" s="342"/>
    </row>
    <row r="93" spans="1:10" ht="30" x14ac:dyDescent="0.25">
      <c r="A93" s="97" t="s">
        <v>1827</v>
      </c>
      <c r="B93" s="108" t="s">
        <v>66</v>
      </c>
      <c r="C93" s="2" t="s">
        <v>304</v>
      </c>
      <c r="D93" s="22" t="s">
        <v>8</v>
      </c>
      <c r="E93" s="84">
        <v>320</v>
      </c>
      <c r="F93" s="133">
        <v>0.22</v>
      </c>
      <c r="G93" s="28">
        <f t="shared" si="0"/>
        <v>70.400000000000006</v>
      </c>
      <c r="H93" s="447"/>
      <c r="I93" s="342"/>
    </row>
    <row r="94" spans="1:10" ht="30" x14ac:dyDescent="0.25">
      <c r="A94" s="97" t="s">
        <v>1827</v>
      </c>
      <c r="B94" s="108" t="s">
        <v>79</v>
      </c>
      <c r="C94" s="2" t="s">
        <v>306</v>
      </c>
      <c r="D94" s="22" t="s">
        <v>9</v>
      </c>
      <c r="E94" s="84">
        <v>11</v>
      </c>
      <c r="F94" s="133">
        <v>15.46</v>
      </c>
      <c r="G94" s="28">
        <f t="shared" si="0"/>
        <v>170.06</v>
      </c>
      <c r="H94" s="447"/>
      <c r="I94" s="342"/>
    </row>
    <row r="95" spans="1:10" ht="30.75" thickBot="1" x14ac:dyDescent="0.3">
      <c r="A95" s="249" t="s">
        <v>1827</v>
      </c>
      <c r="B95" s="168" t="s">
        <v>215</v>
      </c>
      <c r="C95" s="47" t="s">
        <v>307</v>
      </c>
      <c r="D95" s="51" t="s">
        <v>8</v>
      </c>
      <c r="E95" s="107">
        <v>102</v>
      </c>
      <c r="F95" s="227">
        <v>6.49</v>
      </c>
      <c r="G95" s="53">
        <f t="shared" si="0"/>
        <v>661.98</v>
      </c>
      <c r="H95" s="451"/>
      <c r="I95" s="342"/>
    </row>
    <row r="96" spans="1:10" ht="30" x14ac:dyDescent="0.25">
      <c r="A96" s="42" t="s">
        <v>1830</v>
      </c>
      <c r="B96" s="188" t="s">
        <v>80</v>
      </c>
      <c r="C96" s="24" t="s">
        <v>1831</v>
      </c>
      <c r="D96" s="25" t="s">
        <v>10</v>
      </c>
      <c r="E96" s="182">
        <v>44.8</v>
      </c>
      <c r="F96" s="132">
        <v>105.47</v>
      </c>
      <c r="G96" s="59">
        <f t="shared" si="0"/>
        <v>4725.0600000000004</v>
      </c>
      <c r="H96" s="348"/>
      <c r="I96" s="342"/>
    </row>
    <row r="97" spans="1:9" ht="30" x14ac:dyDescent="0.25">
      <c r="A97" s="43" t="s">
        <v>1830</v>
      </c>
      <c r="B97" s="108" t="s">
        <v>81</v>
      </c>
      <c r="C97" s="2" t="s">
        <v>336</v>
      </c>
      <c r="D97" s="22" t="s">
        <v>9</v>
      </c>
      <c r="E97" s="84">
        <v>8</v>
      </c>
      <c r="F97" s="133">
        <v>30.95</v>
      </c>
      <c r="G97" s="28">
        <f t="shared" si="0"/>
        <v>247.6</v>
      </c>
      <c r="H97" s="349"/>
      <c r="I97" s="342"/>
    </row>
    <row r="98" spans="1:9" ht="30" x14ac:dyDescent="0.25">
      <c r="A98" s="43" t="s">
        <v>1830</v>
      </c>
      <c r="B98" s="108" t="s">
        <v>149</v>
      </c>
      <c r="C98" s="2" t="s">
        <v>1714</v>
      </c>
      <c r="D98" s="22" t="s">
        <v>18</v>
      </c>
      <c r="E98" s="84">
        <v>4</v>
      </c>
      <c r="F98" s="133">
        <v>152.55000000000001</v>
      </c>
      <c r="G98" s="28">
        <f t="shared" si="0"/>
        <v>610.20000000000005</v>
      </c>
      <c r="H98" s="349"/>
      <c r="I98" s="342"/>
    </row>
    <row r="99" spans="1:9" ht="45.75" thickBot="1" x14ac:dyDescent="0.3">
      <c r="A99" s="43" t="s">
        <v>1830</v>
      </c>
      <c r="B99" s="108" t="s">
        <v>150</v>
      </c>
      <c r="C99" s="2" t="s">
        <v>1613</v>
      </c>
      <c r="D99" s="22" t="s">
        <v>9</v>
      </c>
      <c r="E99" s="84">
        <v>34</v>
      </c>
      <c r="F99" s="133">
        <v>21.99</v>
      </c>
      <c r="G99" s="28">
        <f t="shared" si="0"/>
        <v>747.66</v>
      </c>
      <c r="H99" s="349"/>
      <c r="I99" s="342"/>
    </row>
    <row r="100" spans="1:9" ht="30.75" thickBot="1" x14ac:dyDescent="0.3">
      <c r="A100" s="56" t="s">
        <v>1830</v>
      </c>
      <c r="B100" s="74" t="s">
        <v>151</v>
      </c>
      <c r="C100" s="50" t="s">
        <v>1527</v>
      </c>
      <c r="D100" s="51" t="s">
        <v>8</v>
      </c>
      <c r="E100" s="85">
        <v>5.5</v>
      </c>
      <c r="F100" s="87">
        <v>7.22</v>
      </c>
      <c r="G100" s="53">
        <f t="shared" si="0"/>
        <v>39.71</v>
      </c>
      <c r="H100" s="337" t="s">
        <v>42</v>
      </c>
      <c r="I100" s="339">
        <f>ROUND(SUM(G68:G100),2)</f>
        <v>46038.879999999997</v>
      </c>
    </row>
    <row r="101" spans="1:9" ht="45" x14ac:dyDescent="0.25">
      <c r="A101" s="67" t="s">
        <v>757</v>
      </c>
      <c r="B101" s="75" t="s">
        <v>11</v>
      </c>
      <c r="C101" s="63" t="s">
        <v>1576</v>
      </c>
      <c r="D101" s="64" t="s">
        <v>9</v>
      </c>
      <c r="E101" s="83">
        <v>66</v>
      </c>
      <c r="F101" s="76">
        <v>5.51</v>
      </c>
      <c r="G101" s="59">
        <f t="shared" si="0"/>
        <v>363.66</v>
      </c>
      <c r="H101" s="333"/>
      <c r="I101" s="333"/>
    </row>
    <row r="102" spans="1:9" ht="45" x14ac:dyDescent="0.25">
      <c r="A102" s="67" t="s">
        <v>757</v>
      </c>
      <c r="B102" s="22" t="s">
        <v>83</v>
      </c>
      <c r="C102" s="63" t="s">
        <v>1832</v>
      </c>
      <c r="D102" s="64" t="s">
        <v>9</v>
      </c>
      <c r="E102" s="83">
        <v>286</v>
      </c>
      <c r="F102" s="76">
        <v>5.51</v>
      </c>
      <c r="G102" s="28">
        <f t="shared" si="0"/>
        <v>1575.86</v>
      </c>
      <c r="H102" s="333"/>
      <c r="I102" s="333"/>
    </row>
    <row r="103" spans="1:9" x14ac:dyDescent="0.25">
      <c r="A103" s="67" t="s">
        <v>757</v>
      </c>
      <c r="B103" s="64" t="s">
        <v>84</v>
      </c>
      <c r="C103" s="2" t="s">
        <v>346</v>
      </c>
      <c r="D103" s="64" t="s">
        <v>8</v>
      </c>
      <c r="E103" s="84">
        <v>634</v>
      </c>
      <c r="F103" s="77">
        <v>0.2</v>
      </c>
      <c r="G103" s="28">
        <f t="shared" si="0"/>
        <v>126.8</v>
      </c>
      <c r="H103" s="333"/>
      <c r="I103" s="333"/>
    </row>
    <row r="104" spans="1:9" ht="90" x14ac:dyDescent="0.25">
      <c r="A104" s="67" t="s">
        <v>757</v>
      </c>
      <c r="B104" s="64" t="s">
        <v>85</v>
      </c>
      <c r="C104" s="2" t="s">
        <v>1833</v>
      </c>
      <c r="D104" s="64" t="s">
        <v>7</v>
      </c>
      <c r="E104" s="84">
        <v>1</v>
      </c>
      <c r="F104" s="77">
        <v>4318.91</v>
      </c>
      <c r="G104" s="28">
        <f t="shared" si="0"/>
        <v>4318.91</v>
      </c>
      <c r="H104" s="333"/>
      <c r="I104" s="333"/>
    </row>
    <row r="105" spans="1:9" x14ac:dyDescent="0.25">
      <c r="A105" s="67" t="s">
        <v>757</v>
      </c>
      <c r="B105" s="64" t="s">
        <v>86</v>
      </c>
      <c r="C105" s="2" t="s">
        <v>1523</v>
      </c>
      <c r="D105" s="64" t="s">
        <v>18</v>
      </c>
      <c r="E105" s="83">
        <v>2</v>
      </c>
      <c r="F105" s="77">
        <v>76.33</v>
      </c>
      <c r="G105" s="28">
        <f t="shared" ref="G105:G113" si="1">ROUND((E105*F105),2)</f>
        <v>152.66</v>
      </c>
      <c r="H105" s="333"/>
      <c r="I105" s="333"/>
    </row>
    <row r="106" spans="1:9" x14ac:dyDescent="0.25">
      <c r="A106" s="67" t="s">
        <v>757</v>
      </c>
      <c r="B106" s="64" t="s">
        <v>87</v>
      </c>
      <c r="C106" s="2" t="s">
        <v>1344</v>
      </c>
      <c r="D106" s="64" t="s">
        <v>10</v>
      </c>
      <c r="E106" s="83">
        <v>19</v>
      </c>
      <c r="F106" s="77">
        <v>0.42</v>
      </c>
      <c r="G106" s="28">
        <f t="shared" si="1"/>
        <v>7.98</v>
      </c>
      <c r="H106" s="333"/>
      <c r="I106" s="333"/>
    </row>
    <row r="107" spans="1:9" ht="30" x14ac:dyDescent="0.25">
      <c r="A107" s="67" t="s">
        <v>757</v>
      </c>
      <c r="B107" s="64" t="s">
        <v>88</v>
      </c>
      <c r="C107" s="2" t="s">
        <v>1834</v>
      </c>
      <c r="D107" s="64" t="s">
        <v>8</v>
      </c>
      <c r="E107" s="83">
        <v>14</v>
      </c>
      <c r="F107" s="77">
        <v>28.39</v>
      </c>
      <c r="G107" s="28">
        <f t="shared" si="1"/>
        <v>397.46</v>
      </c>
      <c r="H107" s="333"/>
      <c r="I107" s="333"/>
    </row>
    <row r="108" spans="1:9" ht="30" x14ac:dyDescent="0.25">
      <c r="A108" s="67" t="s">
        <v>757</v>
      </c>
      <c r="B108" s="64" t="s">
        <v>89</v>
      </c>
      <c r="C108" s="2" t="s">
        <v>302</v>
      </c>
      <c r="D108" s="64" t="s">
        <v>8</v>
      </c>
      <c r="E108" s="83">
        <v>14</v>
      </c>
      <c r="F108" s="77">
        <v>0.38</v>
      </c>
      <c r="G108" s="28">
        <f t="shared" si="1"/>
        <v>5.32</v>
      </c>
      <c r="H108" s="333"/>
      <c r="I108" s="333"/>
    </row>
    <row r="109" spans="1:9" ht="30" x14ac:dyDescent="0.25">
      <c r="A109" s="67" t="s">
        <v>757</v>
      </c>
      <c r="B109" s="64" t="s">
        <v>90</v>
      </c>
      <c r="C109" s="2" t="s">
        <v>1835</v>
      </c>
      <c r="D109" s="64" t="s">
        <v>8</v>
      </c>
      <c r="E109" s="83">
        <v>14</v>
      </c>
      <c r="F109" s="77">
        <v>24.36</v>
      </c>
      <c r="G109" s="28">
        <f t="shared" si="1"/>
        <v>341.04</v>
      </c>
      <c r="H109" s="333"/>
      <c r="I109" s="333"/>
    </row>
    <row r="110" spans="1:9" ht="30" x14ac:dyDescent="0.25">
      <c r="A110" s="67" t="s">
        <v>757</v>
      </c>
      <c r="B110" s="64" t="s">
        <v>91</v>
      </c>
      <c r="C110" s="2" t="s">
        <v>1509</v>
      </c>
      <c r="D110" s="64" t="s">
        <v>8</v>
      </c>
      <c r="E110" s="83">
        <v>14</v>
      </c>
      <c r="F110" s="77">
        <v>0.38</v>
      </c>
      <c r="G110" s="28">
        <f t="shared" si="1"/>
        <v>5.32</v>
      </c>
      <c r="H110" s="333"/>
      <c r="I110" s="333"/>
    </row>
    <row r="111" spans="1:9" ht="30" x14ac:dyDescent="0.25">
      <c r="A111" s="67" t="s">
        <v>757</v>
      </c>
      <c r="B111" s="64" t="s">
        <v>92</v>
      </c>
      <c r="C111" s="2" t="s">
        <v>1836</v>
      </c>
      <c r="D111" s="64" t="s">
        <v>8</v>
      </c>
      <c r="E111" s="83">
        <v>14</v>
      </c>
      <c r="F111" s="77">
        <v>16.39</v>
      </c>
      <c r="G111" s="28">
        <f t="shared" si="1"/>
        <v>229.46</v>
      </c>
      <c r="H111" s="333"/>
      <c r="I111" s="333"/>
    </row>
    <row r="112" spans="1:9" ht="30" x14ac:dyDescent="0.25">
      <c r="A112" s="67" t="s">
        <v>757</v>
      </c>
      <c r="B112" s="64" t="s">
        <v>93</v>
      </c>
      <c r="C112" s="2" t="s">
        <v>344</v>
      </c>
      <c r="D112" s="64" t="s">
        <v>8</v>
      </c>
      <c r="E112" s="83">
        <v>26</v>
      </c>
      <c r="F112" s="77">
        <v>0.87</v>
      </c>
      <c r="G112" s="28">
        <f t="shared" si="1"/>
        <v>22.62</v>
      </c>
      <c r="H112" s="333"/>
      <c r="I112" s="333"/>
    </row>
    <row r="113" spans="1:9" ht="15.75" thickBot="1" x14ac:dyDescent="0.3">
      <c r="A113" s="67" t="s">
        <v>757</v>
      </c>
      <c r="B113" s="64" t="s">
        <v>156</v>
      </c>
      <c r="C113" s="2" t="s">
        <v>385</v>
      </c>
      <c r="D113" s="64" t="s">
        <v>8</v>
      </c>
      <c r="E113" s="83">
        <v>80</v>
      </c>
      <c r="F113" s="77">
        <v>5.0999999999999996</v>
      </c>
      <c r="G113" s="28">
        <f t="shared" si="1"/>
        <v>408</v>
      </c>
      <c r="H113" s="333"/>
      <c r="I113" s="333"/>
    </row>
    <row r="114" spans="1:9" ht="30.75" thickBot="1" x14ac:dyDescent="0.3">
      <c r="A114" s="56" t="s">
        <v>757</v>
      </c>
      <c r="B114" s="88" t="s">
        <v>157</v>
      </c>
      <c r="C114" s="50" t="s">
        <v>1527</v>
      </c>
      <c r="D114" s="51" t="s">
        <v>8</v>
      </c>
      <c r="E114" s="85">
        <v>3.6</v>
      </c>
      <c r="F114" s="139">
        <v>7.93</v>
      </c>
      <c r="G114" s="53">
        <f>ROUND((E114*F114),2)</f>
        <v>28.55</v>
      </c>
      <c r="H114" s="337" t="s">
        <v>59</v>
      </c>
      <c r="I114" s="339">
        <f>ROUND(SUM(G101:G114),2)</f>
        <v>7983.64</v>
      </c>
    </row>
    <row r="115" spans="1:9" ht="30" x14ac:dyDescent="0.25">
      <c r="A115" s="42" t="s">
        <v>1618</v>
      </c>
      <c r="B115" s="25" t="s">
        <v>63</v>
      </c>
      <c r="C115" s="24" t="s">
        <v>321</v>
      </c>
      <c r="D115" s="25" t="s">
        <v>18</v>
      </c>
      <c r="E115" s="46">
        <v>2</v>
      </c>
      <c r="F115" s="33">
        <v>151.41</v>
      </c>
      <c r="G115" s="27">
        <f t="shared" ref="G115:G121" si="2">ROUND((E115*F115),2)</f>
        <v>302.82</v>
      </c>
      <c r="H115" s="333"/>
      <c r="I115" s="333"/>
    </row>
    <row r="116" spans="1:9" ht="30" x14ac:dyDescent="0.25">
      <c r="A116" s="43" t="s">
        <v>1618</v>
      </c>
      <c r="B116" s="22" t="s">
        <v>180</v>
      </c>
      <c r="C116" s="2" t="s">
        <v>322</v>
      </c>
      <c r="D116" s="22" t="s">
        <v>18</v>
      </c>
      <c r="E116" s="19">
        <v>3</v>
      </c>
      <c r="F116" s="21">
        <v>70.25</v>
      </c>
      <c r="G116" s="28">
        <f t="shared" si="2"/>
        <v>210.75</v>
      </c>
      <c r="H116" s="333"/>
      <c r="I116" s="333"/>
    </row>
    <row r="117" spans="1:9" ht="30.75" thickBot="1" x14ac:dyDescent="0.3">
      <c r="A117" s="56" t="s">
        <v>1618</v>
      </c>
      <c r="B117" s="51" t="s">
        <v>181</v>
      </c>
      <c r="C117" s="50" t="s">
        <v>1433</v>
      </c>
      <c r="D117" s="51" t="s">
        <v>18</v>
      </c>
      <c r="E117" s="52">
        <v>5</v>
      </c>
      <c r="F117" s="60">
        <v>97.85</v>
      </c>
      <c r="G117" s="53">
        <f t="shared" si="2"/>
        <v>489.25</v>
      </c>
      <c r="H117" s="333"/>
      <c r="I117" s="333"/>
    </row>
    <row r="118" spans="1:9" ht="45" x14ac:dyDescent="0.25">
      <c r="A118" s="101" t="s">
        <v>1619</v>
      </c>
      <c r="B118" s="64" t="s">
        <v>182</v>
      </c>
      <c r="C118" s="63" t="s">
        <v>327</v>
      </c>
      <c r="D118" s="64" t="s">
        <v>10</v>
      </c>
      <c r="E118" s="65">
        <v>32</v>
      </c>
      <c r="F118" s="76">
        <v>37.49</v>
      </c>
      <c r="G118" s="59">
        <f t="shared" si="2"/>
        <v>1199.68</v>
      </c>
      <c r="H118" s="333"/>
      <c r="I118" s="333"/>
    </row>
    <row r="119" spans="1:9" ht="45.75" thickBot="1" x14ac:dyDescent="0.3">
      <c r="A119" s="98" t="s">
        <v>1619</v>
      </c>
      <c r="B119" s="51" t="s">
        <v>183</v>
      </c>
      <c r="C119" s="63" t="s">
        <v>693</v>
      </c>
      <c r="D119" s="64" t="s">
        <v>18</v>
      </c>
      <c r="E119" s="65">
        <v>1</v>
      </c>
      <c r="F119" s="76">
        <v>439.09</v>
      </c>
      <c r="G119" s="59">
        <f t="shared" si="2"/>
        <v>439.09</v>
      </c>
      <c r="H119" s="333"/>
      <c r="I119" s="333"/>
    </row>
    <row r="120" spans="1:9" ht="30.75" thickBot="1" x14ac:dyDescent="0.3">
      <c r="A120" s="125" t="s">
        <v>1620</v>
      </c>
      <c r="B120" s="61" t="s">
        <v>207</v>
      </c>
      <c r="C120" s="173" t="s">
        <v>331</v>
      </c>
      <c r="D120" s="61" t="s">
        <v>18</v>
      </c>
      <c r="E120" s="174">
        <v>23</v>
      </c>
      <c r="F120" s="145">
        <v>24.21</v>
      </c>
      <c r="G120" s="35">
        <f t="shared" si="2"/>
        <v>556.83000000000004</v>
      </c>
      <c r="H120" s="333"/>
      <c r="I120" s="333"/>
    </row>
    <row r="121" spans="1:9" ht="30.75" thickBot="1" x14ac:dyDescent="0.3">
      <c r="A121" s="98" t="s">
        <v>1621</v>
      </c>
      <c r="B121" s="51" t="s">
        <v>208</v>
      </c>
      <c r="C121" s="86" t="s">
        <v>333</v>
      </c>
      <c r="D121" s="51" t="s">
        <v>8</v>
      </c>
      <c r="E121" s="92">
        <v>103</v>
      </c>
      <c r="F121" s="89">
        <v>17</v>
      </c>
      <c r="G121" s="90">
        <f t="shared" si="2"/>
        <v>1751</v>
      </c>
      <c r="H121" s="331" t="s">
        <v>43</v>
      </c>
      <c r="I121" s="332">
        <f>ROUND(SUM(G115:G121),2)</f>
        <v>4949.42</v>
      </c>
    </row>
    <row r="122" spans="1:9" ht="43.5" thickBot="1" x14ac:dyDescent="0.3">
      <c r="A122" s="146"/>
      <c r="B122" s="147"/>
      <c r="C122" s="146"/>
      <c r="D122" s="4"/>
      <c r="E122" s="4"/>
      <c r="F122" s="54" t="s">
        <v>1276</v>
      </c>
      <c r="G122" s="55">
        <f>SUM(G5:G121)</f>
        <v>390658.13999999996</v>
      </c>
      <c r="H122" s="323"/>
      <c r="I122" s="336"/>
    </row>
    <row r="123" spans="1:9" x14ac:dyDescent="0.25">
      <c r="F123" s="350"/>
    </row>
  </sheetData>
  <sheetProtection algorithmName="SHA-512" hashValue="b2MRyBOHxc4MhyxVvn4KfK9TqZoGWifncO+uNZ1NigTwElpyjSiuq9eGbBdQbKdzvTo/PcoWhyQ5frAdME9ZSw==" saltValue="SYMIzjp302ftvrgEoF9ySg==" spinCount="100000" sheet="1" objects="1" scenarios="1"/>
  <mergeCells count="4">
    <mergeCell ref="A1:G1"/>
    <mergeCell ref="A3:G3"/>
    <mergeCell ref="H38:H66"/>
    <mergeCell ref="H68:H95"/>
  </mergeCells>
  <phoneticPr fontId="10"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6BF07-BC6B-477F-A231-A2E3AA443CB7}">
  <dimension ref="A1:I73"/>
  <sheetViews>
    <sheetView topLeftCell="A58" zoomScale="80" zoomScaleNormal="80" workbookViewId="0">
      <selection activeCell="H76" sqref="H76"/>
    </sheetView>
  </sheetViews>
  <sheetFormatPr defaultColWidth="9.140625" defaultRowHeight="15" x14ac:dyDescent="0.25"/>
  <cols>
    <col min="1" max="1" width="39.7109375" style="23" customWidth="1"/>
    <col min="2" max="2" width="10.5703125" style="10" customWidth="1"/>
    <col min="3" max="3" width="71.7109375" style="11" customWidth="1"/>
    <col min="4" max="4" width="9.140625" style="129"/>
    <col min="5" max="5" width="16.28515625" style="129" customWidth="1"/>
    <col min="6" max="6" width="20.7109375" style="17" customWidth="1"/>
    <col min="7" max="7" width="14.7109375" style="129" customWidth="1"/>
    <col min="8" max="8" width="21.5703125" style="68" customWidth="1"/>
    <col min="9" max="9" width="20.7109375" style="68" customWidth="1"/>
    <col min="10" max="16384" width="9.140625" style="8"/>
  </cols>
  <sheetData>
    <row r="1" spans="1:9" ht="39.950000000000003" customHeight="1" x14ac:dyDescent="0.25">
      <c r="A1" s="427" t="s">
        <v>3728</v>
      </c>
      <c r="B1" s="427"/>
      <c r="C1" s="427"/>
      <c r="D1" s="427"/>
      <c r="E1" s="427"/>
      <c r="F1" s="427"/>
      <c r="G1" s="427"/>
    </row>
    <row r="2" spans="1:9" ht="21.75" customHeight="1" thickBot="1" x14ac:dyDescent="0.3">
      <c r="A2" s="1"/>
      <c r="B2" s="1"/>
      <c r="C2" s="1"/>
      <c r="D2" s="127"/>
      <c r="E2" s="233"/>
      <c r="F2" s="1"/>
      <c r="G2" s="127"/>
    </row>
    <row r="3" spans="1:9" x14ac:dyDescent="0.25">
      <c r="A3" s="428" t="s">
        <v>1100</v>
      </c>
      <c r="B3" s="429"/>
      <c r="C3" s="429"/>
      <c r="D3" s="429"/>
      <c r="E3" s="429"/>
      <c r="F3" s="429"/>
      <c r="G3" s="430"/>
    </row>
    <row r="4" spans="1:9" ht="48" customHeight="1" thickBot="1" x14ac:dyDescent="0.3">
      <c r="A4" s="29" t="s">
        <v>38</v>
      </c>
      <c r="B4" s="44" t="s">
        <v>0</v>
      </c>
      <c r="C4" s="30" t="s">
        <v>1</v>
      </c>
      <c r="D4" s="248" t="s">
        <v>2</v>
      </c>
      <c r="E4" s="234" t="s">
        <v>3</v>
      </c>
      <c r="F4" s="32" t="s">
        <v>4</v>
      </c>
      <c r="G4" s="69" t="s">
        <v>5</v>
      </c>
      <c r="H4" s="142"/>
      <c r="I4" s="142"/>
    </row>
    <row r="5" spans="1:9" s="68" customFormat="1" ht="33" customHeight="1" thickBot="1" x14ac:dyDescent="0.3">
      <c r="A5" s="56" t="s">
        <v>6</v>
      </c>
      <c r="B5" s="57" t="s">
        <v>12</v>
      </c>
      <c r="C5" s="50" t="s">
        <v>756</v>
      </c>
      <c r="D5" s="51" t="s">
        <v>128</v>
      </c>
      <c r="E5" s="52">
        <v>0.21099999999999999</v>
      </c>
      <c r="F5" s="66">
        <v>790.22</v>
      </c>
      <c r="G5" s="53">
        <f t="shared" ref="G5:G65" si="0">ROUND((E5*F5),2)</f>
        <v>166.74</v>
      </c>
      <c r="H5" s="36" t="s">
        <v>39</v>
      </c>
      <c r="I5" s="70">
        <f>ROUND(SUM(G5:G5),2)</f>
        <v>166.74</v>
      </c>
    </row>
    <row r="6" spans="1:9" s="9" customFormat="1" ht="32.25" customHeight="1" x14ac:dyDescent="0.25">
      <c r="A6" s="42" t="s">
        <v>45</v>
      </c>
      <c r="B6" s="179" t="s">
        <v>19</v>
      </c>
      <c r="C6" s="180" t="s">
        <v>359</v>
      </c>
      <c r="D6" s="181" t="s">
        <v>9</v>
      </c>
      <c r="E6" s="182">
        <v>1208</v>
      </c>
      <c r="F6" s="218">
        <v>0.7</v>
      </c>
      <c r="G6" s="27">
        <f t="shared" si="0"/>
        <v>845.6</v>
      </c>
    </row>
    <row r="7" spans="1:9" s="9" customFormat="1" ht="30" x14ac:dyDescent="0.25">
      <c r="A7" s="43" t="s">
        <v>45</v>
      </c>
      <c r="B7" s="91" t="s">
        <v>20</v>
      </c>
      <c r="C7" s="103" t="s">
        <v>358</v>
      </c>
      <c r="D7" s="48" t="s">
        <v>9</v>
      </c>
      <c r="E7" s="84">
        <v>218</v>
      </c>
      <c r="F7" s="149">
        <v>0.94</v>
      </c>
      <c r="G7" s="28">
        <f t="shared" si="0"/>
        <v>204.92</v>
      </c>
    </row>
    <row r="8" spans="1:9" s="9" customFormat="1" ht="33" customHeight="1" x14ac:dyDescent="0.25">
      <c r="A8" s="43" t="s">
        <v>45</v>
      </c>
      <c r="B8" s="91" t="s">
        <v>21</v>
      </c>
      <c r="C8" s="103" t="s">
        <v>356</v>
      </c>
      <c r="D8" s="48" t="s">
        <v>9</v>
      </c>
      <c r="E8" s="84">
        <v>990</v>
      </c>
      <c r="F8" s="149">
        <v>2.5</v>
      </c>
      <c r="G8" s="28">
        <f t="shared" si="0"/>
        <v>2475</v>
      </c>
    </row>
    <row r="9" spans="1:9" s="9" customFormat="1" ht="33" customHeight="1" x14ac:dyDescent="0.25">
      <c r="A9" s="43" t="s">
        <v>45</v>
      </c>
      <c r="B9" s="91" t="s">
        <v>22</v>
      </c>
      <c r="C9" s="103" t="s">
        <v>275</v>
      </c>
      <c r="D9" s="48" t="s">
        <v>9</v>
      </c>
      <c r="E9" s="84">
        <v>133</v>
      </c>
      <c r="F9" s="149">
        <v>5.51</v>
      </c>
      <c r="G9" s="28">
        <f t="shared" si="0"/>
        <v>732.83</v>
      </c>
    </row>
    <row r="10" spans="1:9" s="9" customFormat="1" ht="33" customHeight="1" x14ac:dyDescent="0.25">
      <c r="A10" s="43" t="s">
        <v>45</v>
      </c>
      <c r="B10" s="91" t="s">
        <v>23</v>
      </c>
      <c r="C10" s="103" t="s">
        <v>1374</v>
      </c>
      <c r="D10" s="48" t="s">
        <v>9</v>
      </c>
      <c r="E10" s="84">
        <v>217</v>
      </c>
      <c r="F10" s="149">
        <v>0.94</v>
      </c>
      <c r="G10" s="28">
        <f t="shared" si="0"/>
        <v>203.98</v>
      </c>
    </row>
    <row r="11" spans="1:9" s="9" customFormat="1" ht="45" x14ac:dyDescent="0.25">
      <c r="A11" s="43" t="s">
        <v>45</v>
      </c>
      <c r="B11" s="91" t="s">
        <v>24</v>
      </c>
      <c r="C11" s="103" t="s">
        <v>276</v>
      </c>
      <c r="D11" s="48" t="s">
        <v>9</v>
      </c>
      <c r="E11" s="84">
        <v>217</v>
      </c>
      <c r="F11" s="149">
        <v>4.4000000000000004</v>
      </c>
      <c r="G11" s="28">
        <f t="shared" si="0"/>
        <v>954.8</v>
      </c>
    </row>
    <row r="12" spans="1:9" s="9" customFormat="1" ht="45" x14ac:dyDescent="0.25">
      <c r="A12" s="43" t="s">
        <v>45</v>
      </c>
      <c r="B12" s="91" t="s">
        <v>25</v>
      </c>
      <c r="C12" s="103" t="s">
        <v>273</v>
      </c>
      <c r="D12" s="48" t="s">
        <v>9</v>
      </c>
      <c r="E12" s="84">
        <v>991</v>
      </c>
      <c r="F12" s="149">
        <v>15.46</v>
      </c>
      <c r="G12" s="28">
        <f t="shared" si="0"/>
        <v>15320.86</v>
      </c>
    </row>
    <row r="13" spans="1:9" s="9" customFormat="1" ht="32.25" customHeight="1" x14ac:dyDescent="0.25">
      <c r="A13" s="43" t="s">
        <v>45</v>
      </c>
      <c r="B13" s="91" t="s">
        <v>26</v>
      </c>
      <c r="C13" s="103" t="s">
        <v>264</v>
      </c>
      <c r="D13" s="48" t="s">
        <v>9</v>
      </c>
      <c r="E13" s="84">
        <v>14</v>
      </c>
      <c r="F13" s="149">
        <v>13.16</v>
      </c>
      <c r="G13" s="28">
        <f t="shared" si="0"/>
        <v>184.24</v>
      </c>
    </row>
    <row r="14" spans="1:9" s="9" customFormat="1" ht="32.25" customHeight="1" x14ac:dyDescent="0.25">
      <c r="A14" s="43" t="s">
        <v>45</v>
      </c>
      <c r="B14" s="91" t="s">
        <v>27</v>
      </c>
      <c r="C14" s="103" t="s">
        <v>265</v>
      </c>
      <c r="D14" s="48" t="s">
        <v>8</v>
      </c>
      <c r="E14" s="84">
        <v>2695</v>
      </c>
      <c r="F14" s="149">
        <v>0.1</v>
      </c>
      <c r="G14" s="28">
        <f t="shared" si="0"/>
        <v>269.5</v>
      </c>
    </row>
    <row r="15" spans="1:9" s="9" customFormat="1" ht="32.25" customHeight="1" x14ac:dyDescent="0.25">
      <c r="A15" s="43" t="s">
        <v>45</v>
      </c>
      <c r="B15" s="91" t="s">
        <v>68</v>
      </c>
      <c r="C15" s="103" t="s">
        <v>1486</v>
      </c>
      <c r="D15" s="48" t="s">
        <v>9</v>
      </c>
      <c r="E15" s="84">
        <v>809</v>
      </c>
      <c r="F15" s="149">
        <v>1.28</v>
      </c>
      <c r="G15" s="28">
        <f t="shared" si="0"/>
        <v>1035.52</v>
      </c>
    </row>
    <row r="16" spans="1:9" s="9" customFormat="1" ht="32.25" customHeight="1" x14ac:dyDescent="0.25">
      <c r="A16" s="43" t="s">
        <v>45</v>
      </c>
      <c r="B16" s="91" t="s">
        <v>69</v>
      </c>
      <c r="C16" s="103" t="s">
        <v>267</v>
      </c>
      <c r="D16" s="48" t="s">
        <v>8</v>
      </c>
      <c r="E16" s="84">
        <v>1082</v>
      </c>
      <c r="F16" s="149">
        <v>0.2</v>
      </c>
      <c r="G16" s="28">
        <f t="shared" si="0"/>
        <v>216.4</v>
      </c>
    </row>
    <row r="17" spans="1:9" s="9" customFormat="1" ht="32.25" customHeight="1" x14ac:dyDescent="0.25">
      <c r="A17" s="43" t="s">
        <v>45</v>
      </c>
      <c r="B17" s="91" t="s">
        <v>70</v>
      </c>
      <c r="C17" s="103" t="s">
        <v>477</v>
      </c>
      <c r="D17" s="48" t="s">
        <v>8</v>
      </c>
      <c r="E17" s="84">
        <v>285</v>
      </c>
      <c r="F17" s="149">
        <v>0.2</v>
      </c>
      <c r="G17" s="28">
        <f t="shared" si="0"/>
        <v>57</v>
      </c>
    </row>
    <row r="18" spans="1:9" s="9" customFormat="1" ht="32.25" customHeight="1" x14ac:dyDescent="0.25">
      <c r="A18" s="43" t="s">
        <v>45</v>
      </c>
      <c r="B18" s="91" t="s">
        <v>127</v>
      </c>
      <c r="C18" s="103" t="s">
        <v>278</v>
      </c>
      <c r="D18" s="48" t="s">
        <v>8</v>
      </c>
      <c r="E18" s="84">
        <v>422</v>
      </c>
      <c r="F18" s="149">
        <v>0.1</v>
      </c>
      <c r="G18" s="28">
        <f t="shared" si="0"/>
        <v>42.2</v>
      </c>
    </row>
    <row r="19" spans="1:9" s="9" customFormat="1" ht="32.25" customHeight="1" x14ac:dyDescent="0.25">
      <c r="A19" s="43" t="s">
        <v>45</v>
      </c>
      <c r="B19" s="91" t="s">
        <v>165</v>
      </c>
      <c r="C19" s="103" t="s">
        <v>268</v>
      </c>
      <c r="D19" s="48" t="s">
        <v>8</v>
      </c>
      <c r="E19" s="84">
        <v>189</v>
      </c>
      <c r="F19" s="149">
        <v>0.21</v>
      </c>
      <c r="G19" s="28">
        <f t="shared" si="0"/>
        <v>39.69</v>
      </c>
    </row>
    <row r="20" spans="1:9" s="9" customFormat="1" ht="32.25" customHeight="1" x14ac:dyDescent="0.25">
      <c r="A20" s="43" t="s">
        <v>45</v>
      </c>
      <c r="B20" s="91" t="s">
        <v>166</v>
      </c>
      <c r="C20" s="103" t="s">
        <v>269</v>
      </c>
      <c r="D20" s="48" t="s">
        <v>8</v>
      </c>
      <c r="E20" s="84">
        <v>198</v>
      </c>
      <c r="F20" s="149">
        <v>0.24</v>
      </c>
      <c r="G20" s="28">
        <f t="shared" si="0"/>
        <v>47.52</v>
      </c>
    </row>
    <row r="21" spans="1:9" s="9" customFormat="1" ht="45" x14ac:dyDescent="0.25">
      <c r="A21" s="43" t="s">
        <v>45</v>
      </c>
      <c r="B21" s="91" t="s">
        <v>167</v>
      </c>
      <c r="C21" s="103" t="s">
        <v>1487</v>
      </c>
      <c r="D21" s="48" t="s">
        <v>9</v>
      </c>
      <c r="E21" s="84">
        <v>218</v>
      </c>
      <c r="F21" s="149">
        <v>4.4000000000000004</v>
      </c>
      <c r="G21" s="28">
        <f t="shared" si="0"/>
        <v>959.2</v>
      </c>
    </row>
    <row r="22" spans="1:9" s="9" customFormat="1" ht="33" customHeight="1" x14ac:dyDescent="0.25">
      <c r="A22" s="43" t="s">
        <v>45</v>
      </c>
      <c r="B22" s="91" t="s">
        <v>168</v>
      </c>
      <c r="C22" s="103" t="s">
        <v>340</v>
      </c>
      <c r="D22" s="48" t="s">
        <v>8</v>
      </c>
      <c r="E22" s="84">
        <v>1978</v>
      </c>
      <c r="F22" s="149">
        <v>1.49</v>
      </c>
      <c r="G22" s="28">
        <f t="shared" si="0"/>
        <v>2947.22</v>
      </c>
    </row>
    <row r="23" spans="1:9" s="9" customFormat="1" ht="33" customHeight="1" thickBot="1" x14ac:dyDescent="0.3">
      <c r="A23" s="43" t="s">
        <v>45</v>
      </c>
      <c r="B23" s="91" t="s">
        <v>169</v>
      </c>
      <c r="C23" s="103" t="s">
        <v>709</v>
      </c>
      <c r="D23" s="48" t="s">
        <v>8</v>
      </c>
      <c r="E23" s="84">
        <v>198</v>
      </c>
      <c r="F23" s="149">
        <v>1.44</v>
      </c>
      <c r="G23" s="28">
        <f t="shared" si="0"/>
        <v>285.12</v>
      </c>
    </row>
    <row r="24" spans="1:9" s="9" customFormat="1" ht="60.75" thickBot="1" x14ac:dyDescent="0.3">
      <c r="A24" s="56" t="s">
        <v>45</v>
      </c>
      <c r="B24" s="219" t="s">
        <v>170</v>
      </c>
      <c r="C24" s="104" t="s">
        <v>1837</v>
      </c>
      <c r="D24" s="51" t="s">
        <v>9</v>
      </c>
      <c r="E24" s="85">
        <v>113</v>
      </c>
      <c r="F24" s="177">
        <v>15.46</v>
      </c>
      <c r="G24" s="53">
        <f t="shared" si="0"/>
        <v>1746.98</v>
      </c>
      <c r="H24" s="36" t="s">
        <v>40</v>
      </c>
      <c r="I24" s="70">
        <f>ROUND(SUM(G6:G24),2)</f>
        <v>28568.58</v>
      </c>
    </row>
    <row r="25" spans="1:9" s="9" customFormat="1" ht="30" x14ac:dyDescent="0.25">
      <c r="A25" s="67" t="s">
        <v>1503</v>
      </c>
      <c r="B25" s="226" t="s">
        <v>34</v>
      </c>
      <c r="C25" s="213" t="s">
        <v>1751</v>
      </c>
      <c r="D25" s="64" t="s">
        <v>10</v>
      </c>
      <c r="E25" s="65">
        <v>20.5</v>
      </c>
      <c r="F25" s="76">
        <v>198.41</v>
      </c>
      <c r="G25" s="59">
        <f t="shared" si="0"/>
        <v>4067.41</v>
      </c>
      <c r="H25" s="153"/>
      <c r="I25" s="138"/>
    </row>
    <row r="26" spans="1:9" s="9" customFormat="1" ht="45" x14ac:dyDescent="0.25">
      <c r="A26" s="43" t="s">
        <v>1503</v>
      </c>
      <c r="B26" s="22" t="s">
        <v>35</v>
      </c>
      <c r="C26" s="2" t="s">
        <v>353</v>
      </c>
      <c r="D26" s="22" t="s">
        <v>9</v>
      </c>
      <c r="E26" s="65">
        <v>52.2</v>
      </c>
      <c r="F26" s="76">
        <v>2.35</v>
      </c>
      <c r="G26" s="28">
        <f t="shared" si="0"/>
        <v>122.67</v>
      </c>
      <c r="H26" s="153"/>
      <c r="I26" s="138"/>
    </row>
    <row r="27" spans="1:9" s="9" customFormat="1" ht="33" customHeight="1" x14ac:dyDescent="0.25">
      <c r="A27" s="43" t="s">
        <v>1503</v>
      </c>
      <c r="B27" s="22" t="s">
        <v>36</v>
      </c>
      <c r="C27" s="2" t="s">
        <v>289</v>
      </c>
      <c r="D27" s="22" t="s">
        <v>8</v>
      </c>
      <c r="E27" s="65">
        <v>30.1</v>
      </c>
      <c r="F27" s="76">
        <v>0.54</v>
      </c>
      <c r="G27" s="28">
        <f t="shared" si="0"/>
        <v>16.25</v>
      </c>
      <c r="H27" s="153"/>
      <c r="I27" s="138"/>
    </row>
    <row r="28" spans="1:9" s="9" customFormat="1" ht="33" customHeight="1" x14ac:dyDescent="0.25">
      <c r="A28" s="43" t="s">
        <v>1503</v>
      </c>
      <c r="B28" s="22" t="s">
        <v>37</v>
      </c>
      <c r="C28" s="2" t="s">
        <v>290</v>
      </c>
      <c r="D28" s="22" t="s">
        <v>9</v>
      </c>
      <c r="E28" s="65">
        <v>16.8</v>
      </c>
      <c r="F28" s="76">
        <v>34.880000000000003</v>
      </c>
      <c r="G28" s="28">
        <f t="shared" si="0"/>
        <v>585.98</v>
      </c>
      <c r="H28" s="153"/>
      <c r="I28" s="138"/>
    </row>
    <row r="29" spans="1:9" s="9" customFormat="1" ht="33" customHeight="1" x14ac:dyDescent="0.25">
      <c r="A29" s="43" t="s">
        <v>1503</v>
      </c>
      <c r="B29" s="22" t="s">
        <v>82</v>
      </c>
      <c r="C29" s="2" t="s">
        <v>291</v>
      </c>
      <c r="D29" s="22" t="s">
        <v>8</v>
      </c>
      <c r="E29" s="65">
        <v>182.8</v>
      </c>
      <c r="F29" s="76">
        <v>1.26</v>
      </c>
      <c r="G29" s="28">
        <f t="shared" si="0"/>
        <v>230.33</v>
      </c>
      <c r="H29" s="153"/>
      <c r="I29" s="138"/>
    </row>
    <row r="30" spans="1:9" s="9" customFormat="1" ht="33" customHeight="1" x14ac:dyDescent="0.25">
      <c r="A30" s="43" t="s">
        <v>1503</v>
      </c>
      <c r="B30" s="22" t="s">
        <v>105</v>
      </c>
      <c r="C30" s="2" t="s">
        <v>277</v>
      </c>
      <c r="D30" s="22" t="s">
        <v>8</v>
      </c>
      <c r="E30" s="65">
        <v>14</v>
      </c>
      <c r="F30" s="76">
        <v>8.6199999999999992</v>
      </c>
      <c r="G30" s="28">
        <f t="shared" si="0"/>
        <v>120.68</v>
      </c>
      <c r="H30" s="153"/>
      <c r="I30" s="138"/>
    </row>
    <row r="31" spans="1:9" s="9" customFormat="1" ht="33" customHeight="1" x14ac:dyDescent="0.25">
      <c r="A31" s="43" t="s">
        <v>1503</v>
      </c>
      <c r="B31" s="22" t="s">
        <v>106</v>
      </c>
      <c r="C31" s="2" t="s">
        <v>1701</v>
      </c>
      <c r="D31" s="22" t="s">
        <v>8</v>
      </c>
      <c r="E31" s="65">
        <v>33.9</v>
      </c>
      <c r="F31" s="76">
        <v>87.46</v>
      </c>
      <c r="G31" s="28">
        <f t="shared" si="0"/>
        <v>2964.89</v>
      </c>
      <c r="H31" s="153"/>
      <c r="I31" s="138"/>
    </row>
    <row r="32" spans="1:9" s="9" customFormat="1" ht="33" customHeight="1" x14ac:dyDescent="0.25">
      <c r="A32" s="43" t="s">
        <v>1503</v>
      </c>
      <c r="B32" s="22" t="s">
        <v>107</v>
      </c>
      <c r="C32" s="2" t="s">
        <v>293</v>
      </c>
      <c r="D32" s="22" t="s">
        <v>9</v>
      </c>
      <c r="E32" s="65">
        <v>0.7</v>
      </c>
      <c r="F32" s="76">
        <v>113.64</v>
      </c>
      <c r="G32" s="28">
        <f t="shared" si="0"/>
        <v>79.55</v>
      </c>
      <c r="H32" s="153"/>
      <c r="I32" s="138"/>
    </row>
    <row r="33" spans="1:9" s="9" customFormat="1" ht="33" customHeight="1" x14ac:dyDescent="0.25">
      <c r="A33" s="43" t="s">
        <v>1503</v>
      </c>
      <c r="B33" s="22" t="s">
        <v>108</v>
      </c>
      <c r="C33" s="2" t="s">
        <v>294</v>
      </c>
      <c r="D33" s="22" t="s">
        <v>18</v>
      </c>
      <c r="E33" s="65">
        <v>3</v>
      </c>
      <c r="F33" s="76">
        <v>380.21</v>
      </c>
      <c r="G33" s="28">
        <f t="shared" si="0"/>
        <v>1140.6300000000001</v>
      </c>
      <c r="H33" s="153"/>
      <c r="I33" s="138"/>
    </row>
    <row r="34" spans="1:9" s="9" customFormat="1" ht="33" customHeight="1" x14ac:dyDescent="0.25">
      <c r="A34" s="43" t="s">
        <v>1503</v>
      </c>
      <c r="B34" s="22" t="s">
        <v>109</v>
      </c>
      <c r="C34" s="2" t="s">
        <v>295</v>
      </c>
      <c r="D34" s="22" t="s">
        <v>8</v>
      </c>
      <c r="E34" s="65">
        <v>4.2</v>
      </c>
      <c r="F34" s="76">
        <v>1.26</v>
      </c>
      <c r="G34" s="28">
        <f t="shared" si="0"/>
        <v>5.29</v>
      </c>
      <c r="H34" s="153"/>
      <c r="I34" s="138"/>
    </row>
    <row r="35" spans="1:9" s="9" customFormat="1" ht="33" customHeight="1" thickBot="1" x14ac:dyDescent="0.3">
      <c r="A35" s="43" t="s">
        <v>1503</v>
      </c>
      <c r="B35" s="22" t="s">
        <v>110</v>
      </c>
      <c r="C35" s="2" t="s">
        <v>296</v>
      </c>
      <c r="D35" s="22" t="s">
        <v>9</v>
      </c>
      <c r="E35" s="65">
        <v>30.2</v>
      </c>
      <c r="F35" s="76">
        <v>25.42</v>
      </c>
      <c r="G35" s="28">
        <f t="shared" si="0"/>
        <v>767.68</v>
      </c>
      <c r="H35" s="153"/>
      <c r="I35" s="138"/>
    </row>
    <row r="36" spans="1:9" s="9" customFormat="1" ht="45.75" thickBot="1" x14ac:dyDescent="0.3">
      <c r="A36" s="56" t="s">
        <v>1503</v>
      </c>
      <c r="B36" s="51" t="s">
        <v>111</v>
      </c>
      <c r="C36" s="50" t="s">
        <v>352</v>
      </c>
      <c r="D36" s="51" t="s">
        <v>9</v>
      </c>
      <c r="E36" s="52">
        <v>5.2</v>
      </c>
      <c r="F36" s="139">
        <v>16.87</v>
      </c>
      <c r="G36" s="53">
        <f t="shared" si="0"/>
        <v>87.72</v>
      </c>
      <c r="H36" s="36" t="s">
        <v>41</v>
      </c>
      <c r="I36" s="70">
        <f>ROUND(SUM(G25:G36),2)</f>
        <v>10189.08</v>
      </c>
    </row>
    <row r="37" spans="1:9" s="9" customFormat="1" ht="33" customHeight="1" x14ac:dyDescent="0.25">
      <c r="A37" s="101" t="s">
        <v>388</v>
      </c>
      <c r="B37" s="123" t="s">
        <v>71</v>
      </c>
      <c r="C37" s="63" t="s">
        <v>715</v>
      </c>
      <c r="D37" s="64" t="s">
        <v>8</v>
      </c>
      <c r="E37" s="83">
        <v>2695</v>
      </c>
      <c r="F37" s="76">
        <v>0</v>
      </c>
      <c r="G37" s="59">
        <f t="shared" si="0"/>
        <v>0</v>
      </c>
      <c r="H37" s="434" t="s">
        <v>318</v>
      </c>
    </row>
    <row r="38" spans="1:9" s="9" customFormat="1" ht="33" customHeight="1" x14ac:dyDescent="0.25">
      <c r="A38" s="67" t="s">
        <v>388</v>
      </c>
      <c r="B38" s="41" t="s">
        <v>72</v>
      </c>
      <c r="C38" s="2" t="s">
        <v>1569</v>
      </c>
      <c r="D38" s="22" t="s">
        <v>9</v>
      </c>
      <c r="E38" s="84">
        <v>542</v>
      </c>
      <c r="F38" s="77">
        <v>0</v>
      </c>
      <c r="G38" s="28">
        <f t="shared" si="0"/>
        <v>0</v>
      </c>
      <c r="H38" s="435"/>
    </row>
    <row r="39" spans="1:9" s="9" customFormat="1" ht="33" customHeight="1" x14ac:dyDescent="0.25">
      <c r="A39" s="67" t="s">
        <v>388</v>
      </c>
      <c r="B39" s="41" t="s">
        <v>73</v>
      </c>
      <c r="C39" s="2" t="s">
        <v>300</v>
      </c>
      <c r="D39" s="22" t="s">
        <v>8</v>
      </c>
      <c r="E39" s="84">
        <v>1718</v>
      </c>
      <c r="F39" s="77">
        <v>0</v>
      </c>
      <c r="G39" s="28">
        <f t="shared" si="0"/>
        <v>0</v>
      </c>
      <c r="H39" s="435"/>
    </row>
    <row r="40" spans="1:9" s="9" customFormat="1" ht="33" customHeight="1" x14ac:dyDescent="0.25">
      <c r="A40" s="67" t="s">
        <v>388</v>
      </c>
      <c r="B40" s="41" t="s">
        <v>74</v>
      </c>
      <c r="C40" s="2" t="s">
        <v>1507</v>
      </c>
      <c r="D40" s="22" t="s">
        <v>8</v>
      </c>
      <c r="E40" s="84">
        <v>1446</v>
      </c>
      <c r="F40" s="77">
        <v>0</v>
      </c>
      <c r="G40" s="28">
        <f t="shared" si="0"/>
        <v>0</v>
      </c>
      <c r="H40" s="435"/>
    </row>
    <row r="41" spans="1:9" s="9" customFormat="1" ht="33" customHeight="1" x14ac:dyDescent="0.25">
      <c r="A41" s="67" t="s">
        <v>388</v>
      </c>
      <c r="B41" s="41" t="s">
        <v>75</v>
      </c>
      <c r="C41" s="2" t="s">
        <v>313</v>
      </c>
      <c r="D41" s="22" t="s">
        <v>10</v>
      </c>
      <c r="E41" s="84">
        <v>85</v>
      </c>
      <c r="F41" s="77">
        <v>0</v>
      </c>
      <c r="G41" s="28">
        <f t="shared" si="0"/>
        <v>0</v>
      </c>
      <c r="H41" s="435"/>
    </row>
    <row r="42" spans="1:9" s="9" customFormat="1" ht="33" customHeight="1" x14ac:dyDescent="0.25">
      <c r="A42" s="67" t="s">
        <v>388</v>
      </c>
      <c r="B42" s="41" t="s">
        <v>76</v>
      </c>
      <c r="C42" s="2" t="s">
        <v>302</v>
      </c>
      <c r="D42" s="22" t="s">
        <v>8</v>
      </c>
      <c r="E42" s="84">
        <v>1435</v>
      </c>
      <c r="F42" s="77">
        <v>0</v>
      </c>
      <c r="G42" s="28">
        <f t="shared" si="0"/>
        <v>0</v>
      </c>
      <c r="H42" s="435"/>
    </row>
    <row r="43" spans="1:9" s="9" customFormat="1" ht="33" customHeight="1" x14ac:dyDescent="0.25">
      <c r="A43" s="67" t="s">
        <v>388</v>
      </c>
      <c r="B43" s="41" t="s">
        <v>77</v>
      </c>
      <c r="C43" s="2" t="s">
        <v>314</v>
      </c>
      <c r="D43" s="22" t="s">
        <v>8</v>
      </c>
      <c r="E43" s="84">
        <v>1426</v>
      </c>
      <c r="F43" s="77">
        <v>0</v>
      </c>
      <c r="G43" s="28">
        <f t="shared" si="0"/>
        <v>0</v>
      </c>
      <c r="H43" s="435"/>
    </row>
    <row r="44" spans="1:9" s="9" customFormat="1" ht="33" customHeight="1" x14ac:dyDescent="0.25">
      <c r="A44" s="67" t="s">
        <v>388</v>
      </c>
      <c r="B44" s="41" t="s">
        <v>122</v>
      </c>
      <c r="C44" s="2" t="s">
        <v>315</v>
      </c>
      <c r="D44" s="22" t="s">
        <v>10</v>
      </c>
      <c r="E44" s="84">
        <v>85</v>
      </c>
      <c r="F44" s="77">
        <v>0</v>
      </c>
      <c r="G44" s="28">
        <f t="shared" si="0"/>
        <v>0</v>
      </c>
      <c r="H44" s="435"/>
    </row>
    <row r="45" spans="1:9" s="9" customFormat="1" ht="33" customHeight="1" x14ac:dyDescent="0.25">
      <c r="A45" s="67" t="s">
        <v>388</v>
      </c>
      <c r="B45" s="41" t="s">
        <v>123</v>
      </c>
      <c r="C45" s="2" t="s">
        <v>1509</v>
      </c>
      <c r="D45" s="22" t="s">
        <v>8</v>
      </c>
      <c r="E45" s="84">
        <v>1415</v>
      </c>
      <c r="F45" s="77">
        <v>0</v>
      </c>
      <c r="G45" s="28">
        <f t="shared" si="0"/>
        <v>0</v>
      </c>
      <c r="H45" s="435"/>
    </row>
    <row r="46" spans="1:9" s="9" customFormat="1" ht="33" customHeight="1" x14ac:dyDescent="0.25">
      <c r="A46" s="67" t="s">
        <v>388</v>
      </c>
      <c r="B46" s="41" t="s">
        <v>124</v>
      </c>
      <c r="C46" s="2" t="s">
        <v>1510</v>
      </c>
      <c r="D46" s="22" t="s">
        <v>8</v>
      </c>
      <c r="E46" s="84">
        <v>1414</v>
      </c>
      <c r="F46" s="77">
        <v>0</v>
      </c>
      <c r="G46" s="28">
        <f t="shared" si="0"/>
        <v>0</v>
      </c>
      <c r="H46" s="435"/>
    </row>
    <row r="47" spans="1:9" s="9" customFormat="1" ht="33" customHeight="1" x14ac:dyDescent="0.25">
      <c r="A47" s="67" t="s">
        <v>388</v>
      </c>
      <c r="B47" s="41" t="s">
        <v>125</v>
      </c>
      <c r="C47" s="2" t="s">
        <v>1511</v>
      </c>
      <c r="D47" s="22" t="s">
        <v>10</v>
      </c>
      <c r="E47" s="84">
        <v>85</v>
      </c>
      <c r="F47" s="77">
        <v>0</v>
      </c>
      <c r="G47" s="28">
        <f t="shared" si="0"/>
        <v>0</v>
      </c>
      <c r="H47" s="435"/>
    </row>
    <row r="48" spans="1:9" s="9" customFormat="1" ht="33" customHeight="1" x14ac:dyDescent="0.25">
      <c r="A48" s="67" t="s">
        <v>388</v>
      </c>
      <c r="B48" s="41" t="s">
        <v>126</v>
      </c>
      <c r="C48" s="2" t="s">
        <v>304</v>
      </c>
      <c r="D48" s="22" t="s">
        <v>8</v>
      </c>
      <c r="E48" s="84">
        <v>1408</v>
      </c>
      <c r="F48" s="77">
        <v>0</v>
      </c>
      <c r="G48" s="28">
        <f t="shared" si="0"/>
        <v>0</v>
      </c>
      <c r="H48" s="435"/>
    </row>
    <row r="49" spans="1:8" s="9" customFormat="1" ht="33" customHeight="1" x14ac:dyDescent="0.25">
      <c r="A49" s="67" t="s">
        <v>388</v>
      </c>
      <c r="B49" s="41" t="s">
        <v>216</v>
      </c>
      <c r="C49" s="2" t="s">
        <v>305</v>
      </c>
      <c r="D49" s="22" t="s">
        <v>10</v>
      </c>
      <c r="E49" s="84">
        <v>146</v>
      </c>
      <c r="F49" s="77">
        <v>0</v>
      </c>
      <c r="G49" s="28">
        <f t="shared" si="0"/>
        <v>0</v>
      </c>
      <c r="H49" s="435"/>
    </row>
    <row r="50" spans="1:8" s="9" customFormat="1" ht="33" customHeight="1" x14ac:dyDescent="0.25">
      <c r="A50" s="67" t="s">
        <v>388</v>
      </c>
      <c r="B50" s="41" t="s">
        <v>217</v>
      </c>
      <c r="C50" s="2" t="s">
        <v>306</v>
      </c>
      <c r="D50" s="22" t="s">
        <v>9</v>
      </c>
      <c r="E50" s="84">
        <v>314</v>
      </c>
      <c r="F50" s="77">
        <v>0</v>
      </c>
      <c r="G50" s="28">
        <f t="shared" si="0"/>
        <v>0</v>
      </c>
      <c r="H50" s="435"/>
    </row>
    <row r="51" spans="1:8" s="9" customFormat="1" ht="33" customHeight="1" thickBot="1" x14ac:dyDescent="0.3">
      <c r="A51" s="56" t="s">
        <v>388</v>
      </c>
      <c r="B51" s="74" t="s">
        <v>218</v>
      </c>
      <c r="C51" s="50" t="s">
        <v>307</v>
      </c>
      <c r="D51" s="51" t="s">
        <v>8</v>
      </c>
      <c r="E51" s="85">
        <v>636</v>
      </c>
      <c r="F51" s="139">
        <v>0</v>
      </c>
      <c r="G51" s="53">
        <f t="shared" si="0"/>
        <v>0</v>
      </c>
      <c r="H51" s="435"/>
    </row>
    <row r="52" spans="1:8" s="9" customFormat="1" ht="33" customHeight="1" x14ac:dyDescent="0.25">
      <c r="A52" s="101" t="s">
        <v>1504</v>
      </c>
      <c r="B52" s="123" t="s">
        <v>71</v>
      </c>
      <c r="C52" s="63" t="s">
        <v>715</v>
      </c>
      <c r="D52" s="64" t="s">
        <v>8</v>
      </c>
      <c r="E52" s="83">
        <v>2695</v>
      </c>
      <c r="F52" s="135">
        <v>4.07</v>
      </c>
      <c r="G52" s="59">
        <f t="shared" si="0"/>
        <v>10968.65</v>
      </c>
      <c r="H52" s="435"/>
    </row>
    <row r="53" spans="1:8" s="9" customFormat="1" ht="33" customHeight="1" x14ac:dyDescent="0.25">
      <c r="A53" s="67" t="s">
        <v>1504</v>
      </c>
      <c r="B53" s="41" t="s">
        <v>72</v>
      </c>
      <c r="C53" s="2" t="s">
        <v>1803</v>
      </c>
      <c r="D53" s="22" t="s">
        <v>9</v>
      </c>
      <c r="E53" s="84">
        <v>680</v>
      </c>
      <c r="F53" s="133">
        <v>25.11</v>
      </c>
      <c r="G53" s="28">
        <f t="shared" si="0"/>
        <v>17074.8</v>
      </c>
      <c r="H53" s="435"/>
    </row>
    <row r="54" spans="1:8" s="9" customFormat="1" ht="33" customHeight="1" x14ac:dyDescent="0.25">
      <c r="A54" s="67" t="s">
        <v>1504</v>
      </c>
      <c r="B54" s="41" t="s">
        <v>73</v>
      </c>
      <c r="C54" s="2" t="s">
        <v>312</v>
      </c>
      <c r="D54" s="22" t="s">
        <v>8</v>
      </c>
      <c r="E54" s="84">
        <v>1683</v>
      </c>
      <c r="F54" s="133">
        <v>15.26</v>
      </c>
      <c r="G54" s="28">
        <f t="shared" si="0"/>
        <v>25682.58</v>
      </c>
      <c r="H54" s="435"/>
    </row>
    <row r="55" spans="1:8" s="9" customFormat="1" ht="33" customHeight="1" x14ac:dyDescent="0.25">
      <c r="A55" s="67" t="s">
        <v>1504</v>
      </c>
      <c r="B55" s="41" t="s">
        <v>74</v>
      </c>
      <c r="C55" s="2" t="s">
        <v>1507</v>
      </c>
      <c r="D55" s="22" t="s">
        <v>8</v>
      </c>
      <c r="E55" s="84">
        <v>1446</v>
      </c>
      <c r="F55" s="133">
        <v>17.760000000000002</v>
      </c>
      <c r="G55" s="28">
        <f t="shared" si="0"/>
        <v>25680.959999999999</v>
      </c>
      <c r="H55" s="435"/>
    </row>
    <row r="56" spans="1:8" s="9" customFormat="1" ht="33" customHeight="1" x14ac:dyDescent="0.25">
      <c r="A56" s="67" t="s">
        <v>1504</v>
      </c>
      <c r="B56" s="41" t="s">
        <v>75</v>
      </c>
      <c r="C56" s="2" t="s">
        <v>313</v>
      </c>
      <c r="D56" s="22" t="s">
        <v>10</v>
      </c>
      <c r="E56" s="84">
        <v>85</v>
      </c>
      <c r="F56" s="133">
        <v>0.95</v>
      </c>
      <c r="G56" s="28">
        <f t="shared" si="0"/>
        <v>80.75</v>
      </c>
      <c r="H56" s="435"/>
    </row>
    <row r="57" spans="1:8" s="9" customFormat="1" ht="33" customHeight="1" x14ac:dyDescent="0.25">
      <c r="A57" s="67" t="s">
        <v>1504</v>
      </c>
      <c r="B57" s="41" t="s">
        <v>76</v>
      </c>
      <c r="C57" s="2" t="s">
        <v>302</v>
      </c>
      <c r="D57" s="22" t="s">
        <v>8</v>
      </c>
      <c r="E57" s="84">
        <v>1435</v>
      </c>
      <c r="F57" s="133">
        <v>0.38</v>
      </c>
      <c r="G57" s="28">
        <f t="shared" si="0"/>
        <v>545.29999999999995</v>
      </c>
      <c r="H57" s="435"/>
    </row>
    <row r="58" spans="1:8" s="9" customFormat="1" ht="33" customHeight="1" x14ac:dyDescent="0.25">
      <c r="A58" s="67" t="s">
        <v>1504</v>
      </c>
      <c r="B58" s="41" t="s">
        <v>77</v>
      </c>
      <c r="C58" s="2" t="s">
        <v>314</v>
      </c>
      <c r="D58" s="22" t="s">
        <v>8</v>
      </c>
      <c r="E58" s="84">
        <v>1426</v>
      </c>
      <c r="F58" s="133">
        <v>23.99</v>
      </c>
      <c r="G58" s="28">
        <f t="shared" si="0"/>
        <v>34209.74</v>
      </c>
      <c r="H58" s="435"/>
    </row>
    <row r="59" spans="1:8" s="9" customFormat="1" ht="33" customHeight="1" x14ac:dyDescent="0.25">
      <c r="A59" s="67" t="s">
        <v>1504</v>
      </c>
      <c r="B59" s="41" t="s">
        <v>122</v>
      </c>
      <c r="C59" s="2" t="s">
        <v>315</v>
      </c>
      <c r="D59" s="22" t="s">
        <v>10</v>
      </c>
      <c r="E59" s="84">
        <v>85</v>
      </c>
      <c r="F59" s="133">
        <v>0.86</v>
      </c>
      <c r="G59" s="28">
        <f t="shared" si="0"/>
        <v>73.099999999999994</v>
      </c>
      <c r="H59" s="435"/>
    </row>
    <row r="60" spans="1:8" s="9" customFormat="1" ht="33" customHeight="1" x14ac:dyDescent="0.25">
      <c r="A60" s="67" t="s">
        <v>1504</v>
      </c>
      <c r="B60" s="41" t="s">
        <v>123</v>
      </c>
      <c r="C60" s="2" t="s">
        <v>1509</v>
      </c>
      <c r="D60" s="22" t="s">
        <v>8</v>
      </c>
      <c r="E60" s="84">
        <v>1415</v>
      </c>
      <c r="F60" s="133">
        <v>0.38</v>
      </c>
      <c r="G60" s="28">
        <f t="shared" si="0"/>
        <v>537.70000000000005</v>
      </c>
      <c r="H60" s="435"/>
    </row>
    <row r="61" spans="1:8" s="9" customFormat="1" ht="33" customHeight="1" x14ac:dyDescent="0.25">
      <c r="A61" s="67" t="s">
        <v>1504</v>
      </c>
      <c r="B61" s="41" t="s">
        <v>124</v>
      </c>
      <c r="C61" s="2" t="s">
        <v>1510</v>
      </c>
      <c r="D61" s="22" t="s">
        <v>8</v>
      </c>
      <c r="E61" s="84">
        <v>1414</v>
      </c>
      <c r="F61" s="133">
        <v>16.27</v>
      </c>
      <c r="G61" s="28">
        <f t="shared" si="0"/>
        <v>23005.78</v>
      </c>
      <c r="H61" s="435"/>
    </row>
    <row r="62" spans="1:8" s="9" customFormat="1" ht="33" customHeight="1" x14ac:dyDescent="0.25">
      <c r="A62" s="67" t="s">
        <v>1504</v>
      </c>
      <c r="B62" s="41" t="s">
        <v>125</v>
      </c>
      <c r="C62" s="2" t="s">
        <v>1511</v>
      </c>
      <c r="D62" s="22" t="s">
        <v>10</v>
      </c>
      <c r="E62" s="84">
        <v>85</v>
      </c>
      <c r="F62" s="133">
        <v>0.42</v>
      </c>
      <c r="G62" s="28">
        <f t="shared" si="0"/>
        <v>35.700000000000003</v>
      </c>
      <c r="H62" s="435"/>
    </row>
    <row r="63" spans="1:8" s="9" customFormat="1" ht="33" customHeight="1" x14ac:dyDescent="0.25">
      <c r="A63" s="67" t="s">
        <v>1504</v>
      </c>
      <c r="B63" s="41" t="s">
        <v>126</v>
      </c>
      <c r="C63" s="2" t="s">
        <v>304</v>
      </c>
      <c r="D63" s="22" t="s">
        <v>8</v>
      </c>
      <c r="E63" s="84">
        <v>1408</v>
      </c>
      <c r="F63" s="133">
        <v>0.22</v>
      </c>
      <c r="G63" s="28">
        <f t="shared" si="0"/>
        <v>309.76</v>
      </c>
      <c r="H63" s="435"/>
    </row>
    <row r="64" spans="1:8" s="9" customFormat="1" ht="33" customHeight="1" x14ac:dyDescent="0.25">
      <c r="A64" s="67" t="s">
        <v>1504</v>
      </c>
      <c r="B64" s="41" t="s">
        <v>216</v>
      </c>
      <c r="C64" s="2" t="s">
        <v>305</v>
      </c>
      <c r="D64" s="22" t="s">
        <v>10</v>
      </c>
      <c r="E64" s="84">
        <v>146</v>
      </c>
      <c r="F64" s="133">
        <v>15.46</v>
      </c>
      <c r="G64" s="28">
        <f t="shared" si="0"/>
        <v>2257.16</v>
      </c>
      <c r="H64" s="435"/>
    </row>
    <row r="65" spans="1:9" s="9" customFormat="1" ht="33" customHeight="1" thickBot="1" x14ac:dyDescent="0.3">
      <c r="A65" s="67" t="s">
        <v>1504</v>
      </c>
      <c r="B65" s="41" t="s">
        <v>217</v>
      </c>
      <c r="C65" s="2" t="s">
        <v>306</v>
      </c>
      <c r="D65" s="22" t="s">
        <v>9</v>
      </c>
      <c r="E65" s="84">
        <v>314</v>
      </c>
      <c r="F65" s="133">
        <v>6.49</v>
      </c>
      <c r="G65" s="28">
        <f t="shared" si="0"/>
        <v>2037.86</v>
      </c>
      <c r="H65" s="435"/>
    </row>
    <row r="66" spans="1:9" s="9" customFormat="1" ht="30.75" thickBot="1" x14ac:dyDescent="0.3">
      <c r="A66" s="56" t="s">
        <v>1504</v>
      </c>
      <c r="B66" s="74" t="s">
        <v>218</v>
      </c>
      <c r="C66" s="50" t="s">
        <v>307</v>
      </c>
      <c r="D66" s="51" t="s">
        <v>8</v>
      </c>
      <c r="E66" s="85">
        <v>636</v>
      </c>
      <c r="F66" s="87">
        <v>7.02</v>
      </c>
      <c r="G66" s="99">
        <f>ROUND((E66*F66),2)</f>
        <v>4464.72</v>
      </c>
      <c r="H66" s="36" t="s">
        <v>78</v>
      </c>
      <c r="I66" s="72">
        <f>ROUND(SUM(G37:G66),2)</f>
        <v>146964.56</v>
      </c>
    </row>
    <row r="67" spans="1:9" ht="30" x14ac:dyDescent="0.25">
      <c r="A67" s="42" t="s">
        <v>1584</v>
      </c>
      <c r="B67" s="25" t="s">
        <v>28</v>
      </c>
      <c r="C67" s="24" t="s">
        <v>321</v>
      </c>
      <c r="D67" s="25" t="s">
        <v>18</v>
      </c>
      <c r="E67" s="46">
        <v>3</v>
      </c>
      <c r="F67" s="136">
        <v>151.41</v>
      </c>
      <c r="G67" s="27">
        <f t="shared" ref="G67:G72" si="1">ROUND((E67*F67),2)</f>
        <v>454.23</v>
      </c>
      <c r="H67" s="9"/>
      <c r="I67" s="9"/>
    </row>
    <row r="68" spans="1:9" ht="30" x14ac:dyDescent="0.25">
      <c r="A68" s="43" t="s">
        <v>1584</v>
      </c>
      <c r="B68" s="22" t="s">
        <v>29</v>
      </c>
      <c r="C68" s="2" t="s">
        <v>322</v>
      </c>
      <c r="D68" s="22" t="s">
        <v>18</v>
      </c>
      <c r="E68" s="19">
        <v>2</v>
      </c>
      <c r="F68" s="77">
        <v>71.28</v>
      </c>
      <c r="G68" s="28">
        <f t="shared" si="1"/>
        <v>142.56</v>
      </c>
      <c r="H68" s="9"/>
      <c r="I68" s="9"/>
    </row>
    <row r="69" spans="1:9" ht="30" x14ac:dyDescent="0.25">
      <c r="A69" s="43" t="s">
        <v>1584</v>
      </c>
      <c r="B69" s="48" t="s">
        <v>30</v>
      </c>
      <c r="C69" s="47" t="s">
        <v>1540</v>
      </c>
      <c r="D69" s="22" t="s">
        <v>18</v>
      </c>
      <c r="E69" s="49">
        <v>1</v>
      </c>
      <c r="F69" s="231">
        <v>231.34</v>
      </c>
      <c r="G69" s="28">
        <f t="shared" si="1"/>
        <v>231.34</v>
      </c>
      <c r="H69" s="9"/>
      <c r="I69" s="9"/>
    </row>
    <row r="70" spans="1:9" ht="30.75" thickBot="1" x14ac:dyDescent="0.3">
      <c r="A70" s="56" t="s">
        <v>1584</v>
      </c>
      <c r="B70" s="51" t="s">
        <v>31</v>
      </c>
      <c r="C70" s="50" t="s">
        <v>347</v>
      </c>
      <c r="D70" s="51" t="s">
        <v>18</v>
      </c>
      <c r="E70" s="52">
        <v>1</v>
      </c>
      <c r="F70" s="139">
        <v>82.09</v>
      </c>
      <c r="G70" s="53">
        <f t="shared" si="1"/>
        <v>82.09</v>
      </c>
      <c r="H70" s="9"/>
      <c r="I70" s="9"/>
    </row>
    <row r="71" spans="1:9" ht="30.75" thickBot="1" x14ac:dyDescent="0.3">
      <c r="A71" s="125" t="s">
        <v>1585</v>
      </c>
      <c r="B71" s="61" t="s">
        <v>32</v>
      </c>
      <c r="C71" s="173" t="s">
        <v>331</v>
      </c>
      <c r="D71" s="61" t="s">
        <v>18</v>
      </c>
      <c r="E71" s="174">
        <v>25</v>
      </c>
      <c r="F71" s="145">
        <v>24.21</v>
      </c>
      <c r="G71" s="35">
        <f t="shared" si="1"/>
        <v>605.25</v>
      </c>
      <c r="H71" s="9"/>
      <c r="I71" s="9"/>
    </row>
    <row r="72" spans="1:9" ht="30.75" thickBot="1" x14ac:dyDescent="0.3">
      <c r="A72" s="98" t="s">
        <v>1586</v>
      </c>
      <c r="B72" s="51" t="s">
        <v>33</v>
      </c>
      <c r="C72" s="86" t="s">
        <v>333</v>
      </c>
      <c r="D72" s="51" t="s">
        <v>8</v>
      </c>
      <c r="E72" s="92">
        <v>79</v>
      </c>
      <c r="F72" s="89">
        <v>17</v>
      </c>
      <c r="G72" s="90">
        <f t="shared" si="1"/>
        <v>1343</v>
      </c>
      <c r="H72" s="36" t="s">
        <v>42</v>
      </c>
      <c r="I72" s="70">
        <f>ROUND(SUM(G67:G72),2)</f>
        <v>2858.47</v>
      </c>
    </row>
    <row r="73" spans="1:9" ht="43.5" thickBot="1" x14ac:dyDescent="0.3">
      <c r="A73" s="146"/>
      <c r="B73" s="147"/>
      <c r="C73" s="146"/>
      <c r="D73" s="4"/>
      <c r="E73" s="4"/>
      <c r="F73" s="54" t="s">
        <v>1277</v>
      </c>
      <c r="G73" s="55">
        <f>SUM(G5:G72)</f>
        <v>188747.43000000005</v>
      </c>
      <c r="H73" s="34"/>
      <c r="I73" s="73"/>
    </row>
  </sheetData>
  <sheetProtection algorithmName="SHA-512" hashValue="wab20Eo3LPmCaomLV3eqijH0e1P6aA5gL8IqUQ7oF79J0vv5xfsuaDV30UOdpXxkkDV/LsEfn5L8eJnoKdInbA==" saltValue="FPSkN3ki8hvZr+x9N/w0GA==" spinCount="100000" sheet="1" objects="1" scenarios="1"/>
  <mergeCells count="3">
    <mergeCell ref="A1:G1"/>
    <mergeCell ref="A3:G3"/>
    <mergeCell ref="H37:H65"/>
  </mergeCells>
  <phoneticPr fontId="10"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FF313-08AE-4309-A281-C2248BAC3495}">
  <dimension ref="A1:I68"/>
  <sheetViews>
    <sheetView topLeftCell="A55" zoomScale="80" zoomScaleNormal="80" workbookViewId="0">
      <selection activeCell="I14" sqref="I14"/>
    </sheetView>
  </sheetViews>
  <sheetFormatPr defaultColWidth="9.140625" defaultRowHeight="15" x14ac:dyDescent="0.25"/>
  <cols>
    <col min="1" max="1" width="39.7109375" style="23" customWidth="1"/>
    <col min="2" max="2" width="10.5703125" style="10" customWidth="1"/>
    <col min="3" max="3" width="71.7109375" style="11" customWidth="1"/>
    <col min="4" max="4" width="9.140625" style="129"/>
    <col min="5" max="5" width="16.28515625" style="129" customWidth="1"/>
    <col min="6" max="6" width="20.7109375" style="17" customWidth="1"/>
    <col min="7" max="7" width="14.7109375" style="129" customWidth="1"/>
    <col min="8" max="8" width="21.5703125" style="68" customWidth="1"/>
    <col min="9" max="9" width="20.7109375" style="68" customWidth="1"/>
    <col min="10" max="16384" width="9.140625" style="8"/>
  </cols>
  <sheetData>
    <row r="1" spans="1:9" ht="39.950000000000003" customHeight="1" x14ac:dyDescent="0.25">
      <c r="A1" s="427" t="s">
        <v>3728</v>
      </c>
      <c r="B1" s="427"/>
      <c r="C1" s="427"/>
      <c r="D1" s="427"/>
      <c r="E1" s="427"/>
      <c r="F1" s="427"/>
      <c r="G1" s="427"/>
    </row>
    <row r="2" spans="1:9" ht="21.75" customHeight="1" thickBot="1" x14ac:dyDescent="0.3">
      <c r="A2" s="1"/>
      <c r="B2" s="1"/>
      <c r="C2" s="1"/>
      <c r="D2" s="127"/>
      <c r="E2" s="233"/>
      <c r="F2" s="1"/>
      <c r="G2" s="127"/>
    </row>
    <row r="3" spans="1:9" x14ac:dyDescent="0.25">
      <c r="A3" s="428" t="s">
        <v>1101</v>
      </c>
      <c r="B3" s="429"/>
      <c r="C3" s="429"/>
      <c r="D3" s="429"/>
      <c r="E3" s="429"/>
      <c r="F3" s="429"/>
      <c r="G3" s="430"/>
    </row>
    <row r="4" spans="1:9" ht="40.9" customHeight="1" thickBot="1" x14ac:dyDescent="0.3">
      <c r="A4" s="29" t="s">
        <v>38</v>
      </c>
      <c r="B4" s="44" t="s">
        <v>0</v>
      </c>
      <c r="C4" s="30" t="s">
        <v>1</v>
      </c>
      <c r="D4" s="248" t="s">
        <v>2</v>
      </c>
      <c r="E4" s="234" t="s">
        <v>3</v>
      </c>
      <c r="F4" s="32" t="s">
        <v>4</v>
      </c>
      <c r="G4" s="69" t="s">
        <v>5</v>
      </c>
      <c r="H4" s="142"/>
      <c r="I4" s="142"/>
    </row>
    <row r="5" spans="1:9" s="68" customFormat="1" ht="33" customHeight="1" thickBot="1" x14ac:dyDescent="0.3">
      <c r="A5" s="56" t="s">
        <v>6</v>
      </c>
      <c r="B5" s="57" t="s">
        <v>12</v>
      </c>
      <c r="C5" s="50" t="s">
        <v>756</v>
      </c>
      <c r="D5" s="51" t="s">
        <v>128</v>
      </c>
      <c r="E5" s="52">
        <v>0.11700000000000001</v>
      </c>
      <c r="F5" s="66">
        <v>790.22</v>
      </c>
      <c r="G5" s="53">
        <f t="shared" ref="G5:G52" si="0">ROUND((E5*F5),2)</f>
        <v>92.46</v>
      </c>
      <c r="H5" s="36" t="s">
        <v>39</v>
      </c>
      <c r="I5" s="70">
        <f>ROUND(SUM(G5:G5),2)</f>
        <v>92.46</v>
      </c>
    </row>
    <row r="6" spans="1:9" s="9" customFormat="1" ht="32.25" customHeight="1" x14ac:dyDescent="0.25">
      <c r="A6" s="42" t="s">
        <v>45</v>
      </c>
      <c r="B6" s="179" t="s">
        <v>19</v>
      </c>
      <c r="C6" s="180" t="s">
        <v>359</v>
      </c>
      <c r="D6" s="181" t="s">
        <v>9</v>
      </c>
      <c r="E6" s="182">
        <v>1189</v>
      </c>
      <c r="F6" s="218">
        <v>0.7</v>
      </c>
      <c r="G6" s="27">
        <f t="shared" si="0"/>
        <v>832.3</v>
      </c>
    </row>
    <row r="7" spans="1:9" s="9" customFormat="1" ht="30" x14ac:dyDescent="0.25">
      <c r="A7" s="43" t="s">
        <v>45</v>
      </c>
      <c r="B7" s="91" t="s">
        <v>20</v>
      </c>
      <c r="C7" s="103" t="s">
        <v>358</v>
      </c>
      <c r="D7" s="48" t="s">
        <v>9</v>
      </c>
      <c r="E7" s="84">
        <v>174</v>
      </c>
      <c r="F7" s="149">
        <v>0.94</v>
      </c>
      <c r="G7" s="28">
        <f t="shared" si="0"/>
        <v>163.56</v>
      </c>
    </row>
    <row r="8" spans="1:9" s="9" customFormat="1" ht="33" customHeight="1" x14ac:dyDescent="0.25">
      <c r="A8" s="43" t="s">
        <v>45</v>
      </c>
      <c r="B8" s="91" t="s">
        <v>21</v>
      </c>
      <c r="C8" s="103" t="s">
        <v>356</v>
      </c>
      <c r="D8" s="48" t="s">
        <v>9</v>
      </c>
      <c r="E8" s="84">
        <v>1015</v>
      </c>
      <c r="F8" s="149">
        <v>2.5</v>
      </c>
      <c r="G8" s="28">
        <f t="shared" si="0"/>
        <v>2537.5</v>
      </c>
    </row>
    <row r="9" spans="1:9" s="9" customFormat="1" ht="33" customHeight="1" x14ac:dyDescent="0.25">
      <c r="A9" s="43" t="s">
        <v>45</v>
      </c>
      <c r="B9" s="91" t="s">
        <v>22</v>
      </c>
      <c r="C9" s="103" t="s">
        <v>275</v>
      </c>
      <c r="D9" s="48" t="s">
        <v>9</v>
      </c>
      <c r="E9" s="84">
        <v>189</v>
      </c>
      <c r="F9" s="149">
        <v>5.51</v>
      </c>
      <c r="G9" s="28">
        <f t="shared" si="0"/>
        <v>1041.3900000000001</v>
      </c>
    </row>
    <row r="10" spans="1:9" s="9" customFormat="1" ht="33" customHeight="1" x14ac:dyDescent="0.25">
      <c r="A10" s="43" t="s">
        <v>45</v>
      </c>
      <c r="B10" s="91" t="s">
        <v>23</v>
      </c>
      <c r="C10" s="103" t="s">
        <v>1374</v>
      </c>
      <c r="D10" s="48" t="s">
        <v>9</v>
      </c>
      <c r="E10" s="84">
        <v>216</v>
      </c>
      <c r="F10" s="149">
        <v>1.23</v>
      </c>
      <c r="G10" s="28">
        <f t="shared" si="0"/>
        <v>265.68</v>
      </c>
    </row>
    <row r="11" spans="1:9" s="9" customFormat="1" ht="45" x14ac:dyDescent="0.25">
      <c r="A11" s="43" t="s">
        <v>45</v>
      </c>
      <c r="B11" s="91" t="s">
        <v>24</v>
      </c>
      <c r="C11" s="103" t="s">
        <v>276</v>
      </c>
      <c r="D11" s="48" t="s">
        <v>9</v>
      </c>
      <c r="E11" s="84">
        <v>216</v>
      </c>
      <c r="F11" s="149">
        <v>4.4000000000000004</v>
      </c>
      <c r="G11" s="28">
        <f t="shared" si="0"/>
        <v>950.4</v>
      </c>
    </row>
    <row r="12" spans="1:9" s="9" customFormat="1" ht="45" x14ac:dyDescent="0.25">
      <c r="A12" s="43" t="s">
        <v>45</v>
      </c>
      <c r="B12" s="91" t="s">
        <v>25</v>
      </c>
      <c r="C12" s="103" t="s">
        <v>273</v>
      </c>
      <c r="D12" s="48" t="s">
        <v>9</v>
      </c>
      <c r="E12" s="84">
        <v>925</v>
      </c>
      <c r="F12" s="149">
        <v>15.91</v>
      </c>
      <c r="G12" s="28">
        <f t="shared" si="0"/>
        <v>14716.75</v>
      </c>
    </row>
    <row r="13" spans="1:9" s="9" customFormat="1" ht="32.25" customHeight="1" x14ac:dyDescent="0.25">
      <c r="A13" s="43" t="s">
        <v>45</v>
      </c>
      <c r="B13" s="91" t="s">
        <v>26</v>
      </c>
      <c r="C13" s="103" t="s">
        <v>264</v>
      </c>
      <c r="D13" s="48" t="s">
        <v>9</v>
      </c>
      <c r="E13" s="84">
        <v>15</v>
      </c>
      <c r="F13" s="149">
        <v>13.16</v>
      </c>
      <c r="G13" s="28">
        <f t="shared" si="0"/>
        <v>197.4</v>
      </c>
    </row>
    <row r="14" spans="1:9" s="9" customFormat="1" ht="32.25" customHeight="1" x14ac:dyDescent="0.25">
      <c r="A14" s="43" t="s">
        <v>45</v>
      </c>
      <c r="B14" s="91" t="s">
        <v>27</v>
      </c>
      <c r="C14" s="103" t="s">
        <v>265</v>
      </c>
      <c r="D14" s="48" t="s">
        <v>8</v>
      </c>
      <c r="E14" s="84">
        <v>1532</v>
      </c>
      <c r="F14" s="149">
        <v>0.1</v>
      </c>
      <c r="G14" s="28">
        <f t="shared" si="0"/>
        <v>153.19999999999999</v>
      </c>
    </row>
    <row r="15" spans="1:9" s="9" customFormat="1" ht="32.25" customHeight="1" x14ac:dyDescent="0.25">
      <c r="A15" s="43" t="s">
        <v>45</v>
      </c>
      <c r="B15" s="91" t="s">
        <v>68</v>
      </c>
      <c r="C15" s="103" t="s">
        <v>1486</v>
      </c>
      <c r="D15" s="48" t="s">
        <v>9</v>
      </c>
      <c r="E15" s="84">
        <v>460</v>
      </c>
      <c r="F15" s="149">
        <v>1.28</v>
      </c>
      <c r="G15" s="28">
        <f t="shared" si="0"/>
        <v>588.79999999999995</v>
      </c>
    </row>
    <row r="16" spans="1:9" s="9" customFormat="1" ht="32.25" customHeight="1" x14ac:dyDescent="0.25">
      <c r="A16" s="43" t="s">
        <v>45</v>
      </c>
      <c r="B16" s="91" t="s">
        <v>69</v>
      </c>
      <c r="C16" s="103" t="s">
        <v>267</v>
      </c>
      <c r="D16" s="48" t="s">
        <v>8</v>
      </c>
      <c r="E16" s="84">
        <v>918</v>
      </c>
      <c r="F16" s="149">
        <v>0.2</v>
      </c>
      <c r="G16" s="28">
        <f t="shared" si="0"/>
        <v>183.6</v>
      </c>
    </row>
    <row r="17" spans="1:9" s="9" customFormat="1" ht="32.25" customHeight="1" x14ac:dyDescent="0.25">
      <c r="A17" s="43" t="s">
        <v>45</v>
      </c>
      <c r="B17" s="91" t="s">
        <v>70</v>
      </c>
      <c r="C17" s="103" t="s">
        <v>477</v>
      </c>
      <c r="D17" s="48" t="s">
        <v>8</v>
      </c>
      <c r="E17" s="84">
        <v>333</v>
      </c>
      <c r="F17" s="149">
        <v>0.2</v>
      </c>
      <c r="G17" s="28">
        <f t="shared" si="0"/>
        <v>66.599999999999994</v>
      </c>
    </row>
    <row r="18" spans="1:9" s="9" customFormat="1" ht="32.25" customHeight="1" x14ac:dyDescent="0.25">
      <c r="A18" s="43" t="s">
        <v>45</v>
      </c>
      <c r="B18" s="91" t="s">
        <v>127</v>
      </c>
      <c r="C18" s="103" t="s">
        <v>278</v>
      </c>
      <c r="D18" s="48" t="s">
        <v>8</v>
      </c>
      <c r="E18" s="84">
        <v>234</v>
      </c>
      <c r="F18" s="149">
        <v>0.1</v>
      </c>
      <c r="G18" s="28">
        <f t="shared" si="0"/>
        <v>23.4</v>
      </c>
    </row>
    <row r="19" spans="1:9" s="9" customFormat="1" ht="32.25" customHeight="1" x14ac:dyDescent="0.25">
      <c r="A19" s="43" t="s">
        <v>45</v>
      </c>
      <c r="B19" s="91" t="s">
        <v>165</v>
      </c>
      <c r="C19" s="103" t="s">
        <v>268</v>
      </c>
      <c r="D19" s="48" t="s">
        <v>8</v>
      </c>
      <c r="E19" s="84">
        <v>121</v>
      </c>
      <c r="F19" s="149">
        <v>0.21</v>
      </c>
      <c r="G19" s="28">
        <f t="shared" si="0"/>
        <v>25.41</v>
      </c>
    </row>
    <row r="20" spans="1:9" s="9" customFormat="1" ht="32.25" customHeight="1" x14ac:dyDescent="0.25">
      <c r="A20" s="43" t="s">
        <v>45</v>
      </c>
      <c r="B20" s="91" t="s">
        <v>166</v>
      </c>
      <c r="C20" s="103" t="s">
        <v>269</v>
      </c>
      <c r="D20" s="48" t="s">
        <v>8</v>
      </c>
      <c r="E20" s="84">
        <v>161</v>
      </c>
      <c r="F20" s="149">
        <v>0.24</v>
      </c>
      <c r="G20" s="28">
        <f t="shared" si="0"/>
        <v>38.64</v>
      </c>
    </row>
    <row r="21" spans="1:9" s="9" customFormat="1" ht="45" x14ac:dyDescent="0.25">
      <c r="A21" s="43" t="s">
        <v>45</v>
      </c>
      <c r="B21" s="91" t="s">
        <v>167</v>
      </c>
      <c r="C21" s="103" t="s">
        <v>1487</v>
      </c>
      <c r="D21" s="48" t="s">
        <v>9</v>
      </c>
      <c r="E21" s="84">
        <v>174</v>
      </c>
      <c r="F21" s="149">
        <v>4.4000000000000004</v>
      </c>
      <c r="G21" s="28">
        <f t="shared" si="0"/>
        <v>765.6</v>
      </c>
    </row>
    <row r="22" spans="1:9" s="9" customFormat="1" ht="33" customHeight="1" x14ac:dyDescent="0.25">
      <c r="A22" s="43" t="s">
        <v>45</v>
      </c>
      <c r="B22" s="91" t="s">
        <v>168</v>
      </c>
      <c r="C22" s="103" t="s">
        <v>340</v>
      </c>
      <c r="D22" s="48" t="s">
        <v>8</v>
      </c>
      <c r="E22" s="84">
        <v>1583</v>
      </c>
      <c r="F22" s="149">
        <v>1.49</v>
      </c>
      <c r="G22" s="28">
        <f t="shared" si="0"/>
        <v>2358.67</v>
      </c>
    </row>
    <row r="23" spans="1:9" s="9" customFormat="1" ht="33" customHeight="1" x14ac:dyDescent="0.25">
      <c r="A23" s="43" t="s">
        <v>45</v>
      </c>
      <c r="B23" s="91" t="s">
        <v>169</v>
      </c>
      <c r="C23" s="103" t="s">
        <v>709</v>
      </c>
      <c r="D23" s="48" t="s">
        <v>8</v>
      </c>
      <c r="E23" s="84">
        <v>161</v>
      </c>
      <c r="F23" s="149">
        <v>1.44</v>
      </c>
      <c r="G23" s="28">
        <f t="shared" si="0"/>
        <v>231.84</v>
      </c>
    </row>
    <row r="24" spans="1:9" s="9" customFormat="1" ht="15.75" thickBot="1" x14ac:dyDescent="0.3">
      <c r="A24" s="43" t="s">
        <v>45</v>
      </c>
      <c r="B24" s="91" t="s">
        <v>170</v>
      </c>
      <c r="C24" s="103" t="s">
        <v>271</v>
      </c>
      <c r="D24" s="48" t="s">
        <v>8</v>
      </c>
      <c r="E24" s="84">
        <v>23</v>
      </c>
      <c r="F24" s="149">
        <v>7.91</v>
      </c>
      <c r="G24" s="28">
        <f t="shared" si="0"/>
        <v>181.93</v>
      </c>
    </row>
    <row r="25" spans="1:9" s="9" customFormat="1" ht="33" customHeight="1" thickBot="1" x14ac:dyDescent="0.3">
      <c r="A25" s="56" t="s">
        <v>45</v>
      </c>
      <c r="B25" s="219" t="s">
        <v>171</v>
      </c>
      <c r="C25" s="104" t="s">
        <v>362</v>
      </c>
      <c r="D25" s="51" t="s">
        <v>8</v>
      </c>
      <c r="E25" s="85">
        <v>296</v>
      </c>
      <c r="F25" s="177">
        <v>4.49</v>
      </c>
      <c r="G25" s="53">
        <f t="shared" si="0"/>
        <v>1329.04</v>
      </c>
      <c r="H25" s="36" t="s">
        <v>40</v>
      </c>
      <c r="I25" s="70">
        <f>ROUND(SUM(G6:G25),2)</f>
        <v>26651.71</v>
      </c>
    </row>
    <row r="26" spans="1:9" s="9" customFormat="1" ht="33" customHeight="1" x14ac:dyDescent="0.25">
      <c r="A26" s="101" t="s">
        <v>1567</v>
      </c>
      <c r="B26" s="188" t="s">
        <v>34</v>
      </c>
      <c r="C26" s="63" t="s">
        <v>1550</v>
      </c>
      <c r="D26" s="64" t="s">
        <v>8</v>
      </c>
      <c r="E26" s="83">
        <v>1532</v>
      </c>
      <c r="F26" s="76">
        <v>0</v>
      </c>
      <c r="G26" s="59">
        <f t="shared" si="0"/>
        <v>0</v>
      </c>
      <c r="H26" s="434" t="s">
        <v>318</v>
      </c>
    </row>
    <row r="27" spans="1:9" s="9" customFormat="1" ht="33" customHeight="1" x14ac:dyDescent="0.25">
      <c r="A27" s="67" t="s">
        <v>1567</v>
      </c>
      <c r="B27" s="108" t="s">
        <v>35</v>
      </c>
      <c r="C27" s="2" t="s">
        <v>1632</v>
      </c>
      <c r="D27" s="22" t="s">
        <v>9</v>
      </c>
      <c r="E27" s="84">
        <v>463</v>
      </c>
      <c r="F27" s="77">
        <v>0</v>
      </c>
      <c r="G27" s="28">
        <f t="shared" si="0"/>
        <v>0</v>
      </c>
      <c r="H27" s="435"/>
    </row>
    <row r="28" spans="1:9" s="9" customFormat="1" ht="33" customHeight="1" x14ac:dyDescent="0.25">
      <c r="A28" s="67" t="s">
        <v>1567</v>
      </c>
      <c r="B28" s="108" t="s">
        <v>36</v>
      </c>
      <c r="C28" s="2" t="s">
        <v>1552</v>
      </c>
      <c r="D28" s="22" t="s">
        <v>8</v>
      </c>
      <c r="E28" s="84">
        <v>1001</v>
      </c>
      <c r="F28" s="77">
        <v>0</v>
      </c>
      <c r="G28" s="28">
        <f t="shared" si="0"/>
        <v>0</v>
      </c>
      <c r="H28" s="435"/>
    </row>
    <row r="29" spans="1:9" s="9" customFormat="1" ht="33" customHeight="1" x14ac:dyDescent="0.25">
      <c r="A29" s="67" t="s">
        <v>1567</v>
      </c>
      <c r="B29" s="108" t="s">
        <v>37</v>
      </c>
      <c r="C29" s="2" t="s">
        <v>1506</v>
      </c>
      <c r="D29" s="22" t="s">
        <v>9</v>
      </c>
      <c r="E29" s="84">
        <v>58</v>
      </c>
      <c r="F29" s="77">
        <v>0</v>
      </c>
      <c r="G29" s="28">
        <f t="shared" si="0"/>
        <v>0</v>
      </c>
      <c r="H29" s="435"/>
    </row>
    <row r="30" spans="1:9" s="9" customFormat="1" ht="33" customHeight="1" x14ac:dyDescent="0.25">
      <c r="A30" s="67" t="s">
        <v>1567</v>
      </c>
      <c r="B30" s="108" t="s">
        <v>82</v>
      </c>
      <c r="C30" s="2" t="s">
        <v>1635</v>
      </c>
      <c r="D30" s="22" t="s">
        <v>8</v>
      </c>
      <c r="E30" s="84">
        <v>997</v>
      </c>
      <c r="F30" s="77">
        <v>0</v>
      </c>
      <c r="G30" s="28">
        <f t="shared" si="0"/>
        <v>0</v>
      </c>
      <c r="H30" s="435"/>
    </row>
    <row r="31" spans="1:9" s="9" customFormat="1" ht="33" customHeight="1" x14ac:dyDescent="0.25">
      <c r="A31" s="67" t="s">
        <v>1567</v>
      </c>
      <c r="B31" s="108" t="s">
        <v>105</v>
      </c>
      <c r="C31" s="2" t="s">
        <v>313</v>
      </c>
      <c r="D31" s="22" t="s">
        <v>10</v>
      </c>
      <c r="E31" s="84">
        <v>135.30000000000001</v>
      </c>
      <c r="F31" s="77">
        <v>0</v>
      </c>
      <c r="G31" s="28">
        <f t="shared" si="0"/>
        <v>0</v>
      </c>
      <c r="H31" s="435"/>
    </row>
    <row r="32" spans="1:9" s="9" customFormat="1" ht="33" customHeight="1" x14ac:dyDescent="0.25">
      <c r="A32" s="67" t="s">
        <v>1567</v>
      </c>
      <c r="B32" s="108" t="s">
        <v>106</v>
      </c>
      <c r="C32" s="2" t="s">
        <v>1509</v>
      </c>
      <c r="D32" s="22" t="s">
        <v>8</v>
      </c>
      <c r="E32" s="84">
        <v>992</v>
      </c>
      <c r="F32" s="77">
        <v>0</v>
      </c>
      <c r="G32" s="28">
        <f t="shared" si="0"/>
        <v>0</v>
      </c>
      <c r="H32" s="435"/>
    </row>
    <row r="33" spans="1:8" s="9" customFormat="1" ht="33" customHeight="1" x14ac:dyDescent="0.25">
      <c r="A33" s="67" t="s">
        <v>1567</v>
      </c>
      <c r="B33" s="108" t="s">
        <v>107</v>
      </c>
      <c r="C33" s="2" t="s">
        <v>1637</v>
      </c>
      <c r="D33" s="22" t="s">
        <v>8</v>
      </c>
      <c r="E33" s="84">
        <v>990</v>
      </c>
      <c r="F33" s="77">
        <v>0</v>
      </c>
      <c r="G33" s="28">
        <f t="shared" si="0"/>
        <v>0</v>
      </c>
      <c r="H33" s="435"/>
    </row>
    <row r="34" spans="1:8" s="9" customFormat="1" ht="33" customHeight="1" x14ac:dyDescent="0.25">
      <c r="A34" s="67" t="s">
        <v>1567</v>
      </c>
      <c r="B34" s="108" t="s">
        <v>108</v>
      </c>
      <c r="C34" s="2" t="s">
        <v>1511</v>
      </c>
      <c r="D34" s="22" t="s">
        <v>10</v>
      </c>
      <c r="E34" s="84">
        <v>135.30000000000001</v>
      </c>
      <c r="F34" s="77">
        <v>0</v>
      </c>
      <c r="G34" s="28">
        <f t="shared" si="0"/>
        <v>0</v>
      </c>
      <c r="H34" s="435"/>
    </row>
    <row r="35" spans="1:8" s="9" customFormat="1" ht="33" customHeight="1" x14ac:dyDescent="0.25">
      <c r="A35" s="67" t="s">
        <v>1567</v>
      </c>
      <c r="B35" s="108" t="s">
        <v>109</v>
      </c>
      <c r="C35" s="2" t="s">
        <v>304</v>
      </c>
      <c r="D35" s="22" t="s">
        <v>8</v>
      </c>
      <c r="E35" s="84">
        <v>988</v>
      </c>
      <c r="F35" s="77">
        <v>0</v>
      </c>
      <c r="G35" s="28">
        <f t="shared" si="0"/>
        <v>0</v>
      </c>
      <c r="H35" s="435"/>
    </row>
    <row r="36" spans="1:8" s="9" customFormat="1" ht="33" customHeight="1" x14ac:dyDescent="0.25">
      <c r="A36" s="67" t="s">
        <v>1567</v>
      </c>
      <c r="B36" s="108" t="s">
        <v>110</v>
      </c>
      <c r="C36" s="2" t="s">
        <v>305</v>
      </c>
      <c r="D36" s="22" t="s">
        <v>10</v>
      </c>
      <c r="E36" s="84">
        <v>17</v>
      </c>
      <c r="F36" s="77">
        <v>0</v>
      </c>
      <c r="G36" s="28">
        <f t="shared" si="0"/>
        <v>0</v>
      </c>
      <c r="H36" s="435"/>
    </row>
    <row r="37" spans="1:8" s="9" customFormat="1" ht="33" customHeight="1" thickBot="1" x14ac:dyDescent="0.3">
      <c r="A37" s="56" t="s">
        <v>1567</v>
      </c>
      <c r="B37" s="74" t="s">
        <v>111</v>
      </c>
      <c r="C37" s="50" t="s">
        <v>1639</v>
      </c>
      <c r="D37" s="51" t="s">
        <v>8</v>
      </c>
      <c r="E37" s="85">
        <v>243</v>
      </c>
      <c r="F37" s="139">
        <v>0</v>
      </c>
      <c r="G37" s="53">
        <f t="shared" si="0"/>
        <v>0</v>
      </c>
      <c r="H37" s="435"/>
    </row>
    <row r="38" spans="1:8" s="9" customFormat="1" ht="33" customHeight="1" x14ac:dyDescent="0.25">
      <c r="A38" s="101" t="s">
        <v>1568</v>
      </c>
      <c r="B38" s="188" t="s">
        <v>34</v>
      </c>
      <c r="C38" s="63" t="s">
        <v>1550</v>
      </c>
      <c r="D38" s="64" t="s">
        <v>8</v>
      </c>
      <c r="E38" s="83">
        <v>1532</v>
      </c>
      <c r="F38" s="135">
        <v>4.3899999999999997</v>
      </c>
      <c r="G38" s="59">
        <f t="shared" si="0"/>
        <v>6725.48</v>
      </c>
      <c r="H38" s="435"/>
    </row>
    <row r="39" spans="1:8" s="9" customFormat="1" ht="33" customHeight="1" x14ac:dyDescent="0.25">
      <c r="A39" s="67" t="s">
        <v>1568</v>
      </c>
      <c r="B39" s="108" t="s">
        <v>35</v>
      </c>
      <c r="C39" s="2" t="s">
        <v>1645</v>
      </c>
      <c r="D39" s="22" t="s">
        <v>9</v>
      </c>
      <c r="E39" s="84">
        <v>532</v>
      </c>
      <c r="F39" s="133">
        <v>24.85</v>
      </c>
      <c r="G39" s="28">
        <f t="shared" si="0"/>
        <v>13220.2</v>
      </c>
      <c r="H39" s="435"/>
    </row>
    <row r="40" spans="1:8" s="9" customFormat="1" ht="33" customHeight="1" x14ac:dyDescent="0.25">
      <c r="A40" s="67" t="s">
        <v>1568</v>
      </c>
      <c r="B40" s="108" t="s">
        <v>36</v>
      </c>
      <c r="C40" s="2" t="s">
        <v>1556</v>
      </c>
      <c r="D40" s="22" t="s">
        <v>8</v>
      </c>
      <c r="E40" s="84">
        <v>1001</v>
      </c>
      <c r="F40" s="133">
        <v>15.26</v>
      </c>
      <c r="G40" s="28">
        <f t="shared" si="0"/>
        <v>15275.26</v>
      </c>
      <c r="H40" s="435"/>
    </row>
    <row r="41" spans="1:8" s="9" customFormat="1" ht="33" customHeight="1" x14ac:dyDescent="0.25">
      <c r="A41" s="67" t="s">
        <v>1568</v>
      </c>
      <c r="B41" s="108" t="s">
        <v>37</v>
      </c>
      <c r="C41" s="2" t="s">
        <v>1506</v>
      </c>
      <c r="D41" s="22" t="s">
        <v>9</v>
      </c>
      <c r="E41" s="84">
        <v>47</v>
      </c>
      <c r="F41" s="133">
        <v>74.47</v>
      </c>
      <c r="G41" s="28">
        <f t="shared" si="0"/>
        <v>3500.09</v>
      </c>
      <c r="H41" s="435"/>
    </row>
    <row r="42" spans="1:8" s="9" customFormat="1" ht="33" customHeight="1" x14ac:dyDescent="0.25">
      <c r="A42" s="67" t="s">
        <v>1568</v>
      </c>
      <c r="B42" s="108" t="s">
        <v>82</v>
      </c>
      <c r="C42" s="2" t="s">
        <v>1635</v>
      </c>
      <c r="D42" s="22" t="s">
        <v>8</v>
      </c>
      <c r="E42" s="84">
        <v>997</v>
      </c>
      <c r="F42" s="133">
        <v>14.57</v>
      </c>
      <c r="G42" s="28">
        <f t="shared" si="0"/>
        <v>14526.29</v>
      </c>
      <c r="H42" s="435"/>
    </row>
    <row r="43" spans="1:8" s="9" customFormat="1" ht="33" customHeight="1" x14ac:dyDescent="0.25">
      <c r="A43" s="67" t="s">
        <v>1568</v>
      </c>
      <c r="B43" s="108" t="s">
        <v>105</v>
      </c>
      <c r="C43" s="2" t="s">
        <v>313</v>
      </c>
      <c r="D43" s="22" t="s">
        <v>10</v>
      </c>
      <c r="E43" s="84">
        <v>135.30000000000001</v>
      </c>
      <c r="F43" s="133">
        <v>0.77</v>
      </c>
      <c r="G43" s="28">
        <f t="shared" si="0"/>
        <v>104.18</v>
      </c>
      <c r="H43" s="435"/>
    </row>
    <row r="44" spans="1:8" s="9" customFormat="1" ht="33" customHeight="1" x14ac:dyDescent="0.25">
      <c r="A44" s="67" t="s">
        <v>1568</v>
      </c>
      <c r="B44" s="108" t="s">
        <v>106</v>
      </c>
      <c r="C44" s="2" t="s">
        <v>1509</v>
      </c>
      <c r="D44" s="22" t="s">
        <v>8</v>
      </c>
      <c r="E44" s="84">
        <v>992</v>
      </c>
      <c r="F44" s="133">
        <v>0.38</v>
      </c>
      <c r="G44" s="28">
        <f t="shared" si="0"/>
        <v>376.96</v>
      </c>
      <c r="H44" s="435"/>
    </row>
    <row r="45" spans="1:8" s="9" customFormat="1" ht="33" customHeight="1" x14ac:dyDescent="0.25">
      <c r="A45" s="67" t="s">
        <v>1568</v>
      </c>
      <c r="B45" s="108" t="s">
        <v>107</v>
      </c>
      <c r="C45" s="2" t="s">
        <v>1637</v>
      </c>
      <c r="D45" s="22" t="s">
        <v>8</v>
      </c>
      <c r="E45" s="84">
        <v>990</v>
      </c>
      <c r="F45" s="133">
        <v>11.27</v>
      </c>
      <c r="G45" s="28">
        <f t="shared" si="0"/>
        <v>11157.3</v>
      </c>
      <c r="H45" s="435"/>
    </row>
    <row r="46" spans="1:8" s="9" customFormat="1" ht="33" customHeight="1" x14ac:dyDescent="0.25">
      <c r="A46" s="67" t="s">
        <v>1568</v>
      </c>
      <c r="B46" s="108" t="s">
        <v>108</v>
      </c>
      <c r="C46" s="2" t="s">
        <v>1511</v>
      </c>
      <c r="D46" s="22" t="s">
        <v>10</v>
      </c>
      <c r="E46" s="84">
        <v>135.30000000000001</v>
      </c>
      <c r="F46" s="133">
        <v>0.42</v>
      </c>
      <c r="G46" s="28">
        <f t="shared" si="0"/>
        <v>56.83</v>
      </c>
      <c r="H46" s="435"/>
    </row>
    <row r="47" spans="1:8" s="9" customFormat="1" ht="33" customHeight="1" x14ac:dyDescent="0.25">
      <c r="A47" s="67" t="s">
        <v>1568</v>
      </c>
      <c r="B47" s="108" t="s">
        <v>109</v>
      </c>
      <c r="C47" s="2" t="s">
        <v>304</v>
      </c>
      <c r="D47" s="22" t="s">
        <v>8</v>
      </c>
      <c r="E47" s="84">
        <v>988</v>
      </c>
      <c r="F47" s="133">
        <v>0.22</v>
      </c>
      <c r="G47" s="28">
        <f t="shared" si="0"/>
        <v>217.36</v>
      </c>
      <c r="H47" s="435"/>
    </row>
    <row r="48" spans="1:8" s="9" customFormat="1" ht="33" customHeight="1" thickBot="1" x14ac:dyDescent="0.3">
      <c r="A48" s="67" t="s">
        <v>1568</v>
      </c>
      <c r="B48" s="108" t="s">
        <v>110</v>
      </c>
      <c r="C48" s="2" t="s">
        <v>305</v>
      </c>
      <c r="D48" s="22" t="s">
        <v>10</v>
      </c>
      <c r="E48" s="84">
        <v>17</v>
      </c>
      <c r="F48" s="133">
        <v>1.25</v>
      </c>
      <c r="G48" s="28">
        <f t="shared" si="0"/>
        <v>21.25</v>
      </c>
      <c r="H48" s="435"/>
    </row>
    <row r="49" spans="1:9" s="9" customFormat="1" ht="30.75" thickBot="1" x14ac:dyDescent="0.3">
      <c r="A49" s="56" t="s">
        <v>1568</v>
      </c>
      <c r="B49" s="74" t="s">
        <v>111</v>
      </c>
      <c r="C49" s="50" t="s">
        <v>1639</v>
      </c>
      <c r="D49" s="51" t="s">
        <v>8</v>
      </c>
      <c r="E49" s="85">
        <v>243</v>
      </c>
      <c r="F49" s="87">
        <v>5.95</v>
      </c>
      <c r="G49" s="99">
        <f>ROUND((E49*F49),2)</f>
        <v>1445.85</v>
      </c>
      <c r="H49" s="36" t="s">
        <v>41</v>
      </c>
      <c r="I49" s="72">
        <f>ROUND(SUM(G26:G49),2)</f>
        <v>66627.05</v>
      </c>
    </row>
    <row r="50" spans="1:9" ht="45" x14ac:dyDescent="0.25">
      <c r="A50" s="42" t="s">
        <v>1575</v>
      </c>
      <c r="B50" s="202" t="s">
        <v>71</v>
      </c>
      <c r="C50" s="24" t="s">
        <v>1516</v>
      </c>
      <c r="D50" s="25" t="s">
        <v>9</v>
      </c>
      <c r="E50" s="182">
        <v>43</v>
      </c>
      <c r="F50" s="136">
        <v>5.51</v>
      </c>
      <c r="G50" s="27">
        <f t="shared" si="0"/>
        <v>236.93</v>
      </c>
      <c r="H50" s="9"/>
      <c r="I50" s="9"/>
    </row>
    <row r="51" spans="1:9" x14ac:dyDescent="0.25">
      <c r="A51" s="67" t="s">
        <v>1575</v>
      </c>
      <c r="B51" s="22" t="s">
        <v>72</v>
      </c>
      <c r="C51" s="2" t="s">
        <v>346</v>
      </c>
      <c r="D51" s="64" t="s">
        <v>8</v>
      </c>
      <c r="E51" s="84">
        <v>158</v>
      </c>
      <c r="F51" s="77">
        <v>0.2</v>
      </c>
      <c r="G51" s="28">
        <f t="shared" si="0"/>
        <v>31.6</v>
      </c>
      <c r="H51" s="9"/>
      <c r="I51" s="9"/>
    </row>
    <row r="52" spans="1:9" ht="90" x14ac:dyDescent="0.25">
      <c r="A52" s="67" t="s">
        <v>1575</v>
      </c>
      <c r="B52" s="22" t="s">
        <v>73</v>
      </c>
      <c r="C52" s="2" t="s">
        <v>1838</v>
      </c>
      <c r="D52" s="64" t="s">
        <v>7</v>
      </c>
      <c r="E52" s="84">
        <v>1</v>
      </c>
      <c r="F52" s="77">
        <v>3954.67</v>
      </c>
      <c r="G52" s="28">
        <f t="shared" si="0"/>
        <v>3954.67</v>
      </c>
      <c r="H52" s="9"/>
      <c r="I52" s="9"/>
    </row>
    <row r="53" spans="1:9" ht="30" customHeight="1" x14ac:dyDescent="0.25">
      <c r="A53" s="67" t="s">
        <v>1575</v>
      </c>
      <c r="B53" s="22" t="s">
        <v>74</v>
      </c>
      <c r="C53" s="2" t="s">
        <v>1523</v>
      </c>
      <c r="D53" s="64" t="s">
        <v>18</v>
      </c>
      <c r="E53" s="83">
        <v>2</v>
      </c>
      <c r="F53" s="77">
        <v>76.33</v>
      </c>
      <c r="G53" s="28">
        <f t="shared" ref="G53:G60" si="1">ROUND((E53*F53),2)</f>
        <v>152.66</v>
      </c>
      <c r="H53" s="9"/>
      <c r="I53" s="9"/>
    </row>
    <row r="54" spans="1:9" x14ac:dyDescent="0.25">
      <c r="A54" s="67" t="s">
        <v>1575</v>
      </c>
      <c r="B54" s="22" t="s">
        <v>75</v>
      </c>
      <c r="C54" s="2" t="s">
        <v>1344</v>
      </c>
      <c r="D54" s="64" t="s">
        <v>10</v>
      </c>
      <c r="E54" s="83">
        <v>15</v>
      </c>
      <c r="F54" s="77">
        <v>0.42</v>
      </c>
      <c r="G54" s="28">
        <f t="shared" si="1"/>
        <v>6.3</v>
      </c>
      <c r="H54" s="9"/>
      <c r="I54" s="9"/>
    </row>
    <row r="55" spans="1:9" ht="30" x14ac:dyDescent="0.25">
      <c r="A55" s="67" t="s">
        <v>1575</v>
      </c>
      <c r="B55" s="22" t="s">
        <v>76</v>
      </c>
      <c r="C55" s="2" t="s">
        <v>1839</v>
      </c>
      <c r="D55" s="64" t="s">
        <v>8</v>
      </c>
      <c r="E55" s="83">
        <v>14</v>
      </c>
      <c r="F55" s="77">
        <v>18.600000000000001</v>
      </c>
      <c r="G55" s="28">
        <f t="shared" si="1"/>
        <v>260.39999999999998</v>
      </c>
      <c r="H55" s="9"/>
      <c r="I55" s="9"/>
    </row>
    <row r="56" spans="1:9" ht="30" x14ac:dyDescent="0.25">
      <c r="A56" s="67" t="s">
        <v>1575</v>
      </c>
      <c r="B56" s="22" t="s">
        <v>77</v>
      </c>
      <c r="C56" s="2" t="s">
        <v>1840</v>
      </c>
      <c r="D56" s="64" t="s">
        <v>8</v>
      </c>
      <c r="E56" s="83">
        <v>14</v>
      </c>
      <c r="F56" s="77">
        <v>0.38</v>
      </c>
      <c r="G56" s="28">
        <f t="shared" si="1"/>
        <v>5.32</v>
      </c>
      <c r="H56" s="9"/>
      <c r="I56" s="9"/>
    </row>
    <row r="57" spans="1:9" ht="30" x14ac:dyDescent="0.25">
      <c r="A57" s="67" t="s">
        <v>1575</v>
      </c>
      <c r="B57" s="22" t="s">
        <v>122</v>
      </c>
      <c r="C57" s="2" t="s">
        <v>1841</v>
      </c>
      <c r="D57" s="64" t="s">
        <v>8</v>
      </c>
      <c r="E57" s="83">
        <v>14</v>
      </c>
      <c r="F57" s="77">
        <v>15.79</v>
      </c>
      <c r="G57" s="28">
        <f t="shared" si="1"/>
        <v>221.06</v>
      </c>
      <c r="H57" s="9"/>
      <c r="I57" s="9"/>
    </row>
    <row r="58" spans="1:9" ht="30" x14ac:dyDescent="0.25">
      <c r="A58" s="67" t="s">
        <v>1575</v>
      </c>
      <c r="B58" s="22" t="s">
        <v>123</v>
      </c>
      <c r="C58" s="2" t="s">
        <v>344</v>
      </c>
      <c r="D58" s="64" t="s">
        <v>8</v>
      </c>
      <c r="E58" s="83">
        <v>30</v>
      </c>
      <c r="F58" s="77">
        <v>0.87</v>
      </c>
      <c r="G58" s="28">
        <f t="shared" si="1"/>
        <v>26.1</v>
      </c>
      <c r="H58" s="9"/>
      <c r="I58" s="9"/>
    </row>
    <row r="59" spans="1:9" x14ac:dyDescent="0.25">
      <c r="A59" s="67" t="s">
        <v>1575</v>
      </c>
      <c r="B59" s="22" t="s">
        <v>124</v>
      </c>
      <c r="C59" s="2" t="s">
        <v>385</v>
      </c>
      <c r="D59" s="64" t="s">
        <v>8</v>
      </c>
      <c r="E59" s="83">
        <v>77</v>
      </c>
      <c r="F59" s="77">
        <v>5.0999999999999996</v>
      </c>
      <c r="G59" s="28">
        <f t="shared" si="1"/>
        <v>392.7</v>
      </c>
      <c r="H59" s="9"/>
      <c r="I59" s="9"/>
    </row>
    <row r="60" spans="1:9" ht="15.75" thickBot="1" x14ac:dyDescent="0.3">
      <c r="A60" s="67" t="s">
        <v>1575</v>
      </c>
      <c r="B60" s="22" t="s">
        <v>125</v>
      </c>
      <c r="C60" s="2" t="s">
        <v>345</v>
      </c>
      <c r="D60" s="64" t="s">
        <v>1798</v>
      </c>
      <c r="E60" s="83">
        <v>9</v>
      </c>
      <c r="F60" s="77">
        <v>3.7</v>
      </c>
      <c r="G60" s="28">
        <f t="shared" si="1"/>
        <v>33.299999999999997</v>
      </c>
      <c r="H60" s="9"/>
      <c r="I60" s="9"/>
    </row>
    <row r="61" spans="1:9" ht="30.75" thickBot="1" x14ac:dyDescent="0.3">
      <c r="A61" s="56" t="s">
        <v>1575</v>
      </c>
      <c r="B61" s="51" t="s">
        <v>126</v>
      </c>
      <c r="C61" s="50" t="s">
        <v>1527</v>
      </c>
      <c r="D61" s="51" t="s">
        <v>8</v>
      </c>
      <c r="E61" s="85">
        <v>3.6</v>
      </c>
      <c r="F61" s="139">
        <v>7.22</v>
      </c>
      <c r="G61" s="53">
        <f>ROUND((E61*F61),2)</f>
        <v>25.99</v>
      </c>
      <c r="H61" s="169" t="s">
        <v>78</v>
      </c>
      <c r="I61" s="72">
        <f>ROUND(SUM(G50:G61),2)</f>
        <v>5347.03</v>
      </c>
    </row>
    <row r="62" spans="1:9" ht="30" x14ac:dyDescent="0.25">
      <c r="A62" s="42" t="s">
        <v>1584</v>
      </c>
      <c r="B62" s="25" t="s">
        <v>28</v>
      </c>
      <c r="C62" s="24" t="s">
        <v>321</v>
      </c>
      <c r="D62" s="25" t="s">
        <v>18</v>
      </c>
      <c r="E62" s="46">
        <v>4</v>
      </c>
      <c r="F62" s="33">
        <v>151.41</v>
      </c>
      <c r="G62" s="27">
        <f t="shared" ref="G62:G67" si="2">ROUND((E62*F62),2)</f>
        <v>605.64</v>
      </c>
      <c r="H62" s="9"/>
      <c r="I62" s="9"/>
    </row>
    <row r="63" spans="1:9" ht="30.75" thickBot="1" x14ac:dyDescent="0.3">
      <c r="A63" s="56" t="s">
        <v>1584</v>
      </c>
      <c r="B63" s="51" t="s">
        <v>29</v>
      </c>
      <c r="C63" s="50" t="s">
        <v>322</v>
      </c>
      <c r="D63" s="51" t="s">
        <v>18</v>
      </c>
      <c r="E63" s="52">
        <v>8</v>
      </c>
      <c r="F63" s="60">
        <v>57.17</v>
      </c>
      <c r="G63" s="53">
        <f t="shared" si="2"/>
        <v>457.36</v>
      </c>
      <c r="H63" s="9"/>
      <c r="I63" s="9"/>
    </row>
    <row r="64" spans="1:9" ht="45" x14ac:dyDescent="0.25">
      <c r="A64" s="101" t="s">
        <v>1771</v>
      </c>
      <c r="B64" s="64" t="s">
        <v>30</v>
      </c>
      <c r="C64" s="63" t="s">
        <v>324</v>
      </c>
      <c r="D64" s="64" t="s">
        <v>10</v>
      </c>
      <c r="E64" s="65">
        <v>32</v>
      </c>
      <c r="F64" s="76">
        <v>37.49</v>
      </c>
      <c r="G64" s="59">
        <f t="shared" si="2"/>
        <v>1199.68</v>
      </c>
      <c r="H64" s="9"/>
      <c r="I64" s="9"/>
    </row>
    <row r="65" spans="1:9" ht="45.75" thickBot="1" x14ac:dyDescent="0.3">
      <c r="A65" s="98" t="s">
        <v>1771</v>
      </c>
      <c r="B65" s="51" t="s">
        <v>31</v>
      </c>
      <c r="C65" s="63" t="s">
        <v>328</v>
      </c>
      <c r="D65" s="64" t="s">
        <v>18</v>
      </c>
      <c r="E65" s="65">
        <v>1</v>
      </c>
      <c r="F65" s="76">
        <v>439.09</v>
      </c>
      <c r="G65" s="59">
        <f t="shared" si="2"/>
        <v>439.09</v>
      </c>
      <c r="H65" s="9"/>
      <c r="I65" s="9"/>
    </row>
    <row r="66" spans="1:9" ht="30.75" thickBot="1" x14ac:dyDescent="0.3">
      <c r="A66" s="125" t="s">
        <v>1585</v>
      </c>
      <c r="B66" s="61" t="s">
        <v>32</v>
      </c>
      <c r="C66" s="173" t="s">
        <v>331</v>
      </c>
      <c r="D66" s="61" t="s">
        <v>18</v>
      </c>
      <c r="E66" s="174">
        <v>8</v>
      </c>
      <c r="F66" s="145">
        <v>24.21</v>
      </c>
      <c r="G66" s="35">
        <f t="shared" si="2"/>
        <v>193.68</v>
      </c>
      <c r="H66" s="9"/>
      <c r="I66" s="9"/>
    </row>
    <row r="67" spans="1:9" ht="30.75" thickBot="1" x14ac:dyDescent="0.3">
      <c r="A67" s="98" t="s">
        <v>1586</v>
      </c>
      <c r="B67" s="51" t="s">
        <v>33</v>
      </c>
      <c r="C67" s="86" t="s">
        <v>333</v>
      </c>
      <c r="D67" s="51" t="s">
        <v>8</v>
      </c>
      <c r="E67" s="92">
        <v>45.5</v>
      </c>
      <c r="F67" s="89">
        <v>17</v>
      </c>
      <c r="G67" s="90">
        <f t="shared" si="2"/>
        <v>773.5</v>
      </c>
      <c r="H67" s="36" t="s">
        <v>42</v>
      </c>
      <c r="I67" s="70">
        <f>ROUND(SUM(G62:G67),2)</f>
        <v>3668.95</v>
      </c>
    </row>
    <row r="68" spans="1:9" ht="43.5" thickBot="1" x14ac:dyDescent="0.3">
      <c r="A68" s="146"/>
      <c r="B68" s="147"/>
      <c r="C68" s="146"/>
      <c r="D68" s="4"/>
      <c r="E68" s="4"/>
      <c r="F68" s="54" t="s">
        <v>1278</v>
      </c>
      <c r="G68" s="55">
        <f>SUM(G5:G67)</f>
        <v>102387.20000000003</v>
      </c>
      <c r="H68" s="34"/>
      <c r="I68" s="73"/>
    </row>
  </sheetData>
  <sheetProtection algorithmName="SHA-512" hashValue="CbbuDGDkUBpheAFZtL4nvSIS37mpUdtutnLERu2e67bZ4QPA90lh5hHmze+wfgZig2ZO9OOo6MYDM15OaYnV4w==" saltValue="JJHjGpRWmYl4Yo3oO+jToA==" spinCount="100000" sheet="1" objects="1" scenarios="1"/>
  <mergeCells count="3">
    <mergeCell ref="A1:G1"/>
    <mergeCell ref="A3:G3"/>
    <mergeCell ref="H26:H48"/>
  </mergeCells>
  <phoneticPr fontId="10"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A7D14-7A0F-4C29-8559-7B96A03D87D4}">
  <dimension ref="A1:I57"/>
  <sheetViews>
    <sheetView topLeftCell="A40" zoomScale="80" zoomScaleNormal="80" workbookViewId="0">
      <selection activeCell="H11" sqref="H11"/>
    </sheetView>
  </sheetViews>
  <sheetFormatPr defaultColWidth="9.140625" defaultRowHeight="15" x14ac:dyDescent="0.25"/>
  <cols>
    <col min="1" max="1" width="39.7109375" style="23" customWidth="1"/>
    <col min="2" max="2" width="10.5703125" style="10" customWidth="1"/>
    <col min="3" max="3" width="71.7109375" style="11" customWidth="1"/>
    <col min="4" max="4" width="9.140625" style="129"/>
    <col min="5" max="5" width="16.28515625" style="129" customWidth="1"/>
    <col min="6" max="6" width="20.7109375" style="17" customWidth="1"/>
    <col min="7" max="7" width="14.7109375" style="129" customWidth="1"/>
    <col min="8" max="8" width="21.5703125" style="68" customWidth="1"/>
    <col min="9" max="9" width="20.7109375" style="68" customWidth="1"/>
    <col min="10" max="16384" width="9.140625" style="8"/>
  </cols>
  <sheetData>
    <row r="1" spans="1:9" ht="39.950000000000003" customHeight="1" x14ac:dyDescent="0.25">
      <c r="A1" s="427" t="s">
        <v>3728</v>
      </c>
      <c r="B1" s="427"/>
      <c r="C1" s="427"/>
      <c r="D1" s="427"/>
      <c r="E1" s="427"/>
      <c r="F1" s="427"/>
      <c r="G1" s="427"/>
    </row>
    <row r="2" spans="1:9" ht="21.75" customHeight="1" thickBot="1" x14ac:dyDescent="0.3">
      <c r="A2" s="1"/>
      <c r="B2" s="1"/>
      <c r="C2" s="1"/>
      <c r="D2" s="127"/>
      <c r="E2" s="233"/>
      <c r="F2" s="1"/>
      <c r="G2" s="127"/>
    </row>
    <row r="3" spans="1:9" x14ac:dyDescent="0.25">
      <c r="A3" s="428" t="s">
        <v>1102</v>
      </c>
      <c r="B3" s="429"/>
      <c r="C3" s="429"/>
      <c r="D3" s="429"/>
      <c r="E3" s="429"/>
      <c r="F3" s="429"/>
      <c r="G3" s="430"/>
    </row>
    <row r="4" spans="1:9" ht="43.9" customHeight="1" thickBot="1" x14ac:dyDescent="0.3">
      <c r="A4" s="29" t="s">
        <v>38</v>
      </c>
      <c r="B4" s="44" t="s">
        <v>0</v>
      </c>
      <c r="C4" s="30" t="s">
        <v>1</v>
      </c>
      <c r="D4" s="248" t="s">
        <v>2</v>
      </c>
      <c r="E4" s="234" t="s">
        <v>3</v>
      </c>
      <c r="F4" s="32" t="s">
        <v>4</v>
      </c>
      <c r="G4" s="69" t="s">
        <v>5</v>
      </c>
      <c r="H4" s="142"/>
      <c r="I4" s="142"/>
    </row>
    <row r="5" spans="1:9" s="68" customFormat="1" ht="33" customHeight="1" thickBot="1" x14ac:dyDescent="0.3">
      <c r="A5" s="56" t="s">
        <v>6</v>
      </c>
      <c r="B5" s="57" t="s">
        <v>12</v>
      </c>
      <c r="C5" s="50" t="s">
        <v>756</v>
      </c>
      <c r="D5" s="51" t="s">
        <v>128</v>
      </c>
      <c r="E5" s="52">
        <v>0.16400000000000001</v>
      </c>
      <c r="F5" s="66">
        <v>790.22</v>
      </c>
      <c r="G5" s="53">
        <f t="shared" ref="G5:G43" si="0">ROUND((E5*F5),2)</f>
        <v>129.6</v>
      </c>
      <c r="H5" s="36" t="s">
        <v>39</v>
      </c>
      <c r="I5" s="70">
        <f>ROUND(SUM(G5:G5),2)</f>
        <v>129.6</v>
      </c>
    </row>
    <row r="6" spans="1:9" s="9" customFormat="1" ht="32.25" customHeight="1" x14ac:dyDescent="0.25">
      <c r="A6" s="42" t="s">
        <v>45</v>
      </c>
      <c r="B6" s="179" t="s">
        <v>19</v>
      </c>
      <c r="C6" s="180" t="s">
        <v>359</v>
      </c>
      <c r="D6" s="181" t="s">
        <v>9</v>
      </c>
      <c r="E6" s="182">
        <v>1690</v>
      </c>
      <c r="F6" s="218">
        <v>0.7</v>
      </c>
      <c r="G6" s="27">
        <f t="shared" si="0"/>
        <v>1183</v>
      </c>
    </row>
    <row r="7" spans="1:9" s="9" customFormat="1" ht="30" x14ac:dyDescent="0.25">
      <c r="A7" s="43" t="s">
        <v>45</v>
      </c>
      <c r="B7" s="91" t="s">
        <v>20</v>
      </c>
      <c r="C7" s="103" t="s">
        <v>358</v>
      </c>
      <c r="D7" s="48" t="s">
        <v>9</v>
      </c>
      <c r="E7" s="84">
        <v>203</v>
      </c>
      <c r="F7" s="149">
        <v>0.94</v>
      </c>
      <c r="G7" s="28">
        <f t="shared" si="0"/>
        <v>190.82</v>
      </c>
    </row>
    <row r="8" spans="1:9" s="9" customFormat="1" ht="33" customHeight="1" x14ac:dyDescent="0.25">
      <c r="A8" s="43" t="s">
        <v>45</v>
      </c>
      <c r="B8" s="91" t="s">
        <v>21</v>
      </c>
      <c r="C8" s="103" t="s">
        <v>356</v>
      </c>
      <c r="D8" s="48" t="s">
        <v>9</v>
      </c>
      <c r="E8" s="84">
        <v>1487</v>
      </c>
      <c r="F8" s="149">
        <v>2.5</v>
      </c>
      <c r="G8" s="28">
        <f t="shared" si="0"/>
        <v>3717.5</v>
      </c>
    </row>
    <row r="9" spans="1:9" s="9" customFormat="1" ht="33" customHeight="1" x14ac:dyDescent="0.25">
      <c r="A9" s="43" t="s">
        <v>45</v>
      </c>
      <c r="B9" s="91" t="s">
        <v>22</v>
      </c>
      <c r="C9" s="103" t="s">
        <v>275</v>
      </c>
      <c r="D9" s="48" t="s">
        <v>9</v>
      </c>
      <c r="E9" s="84">
        <v>345</v>
      </c>
      <c r="F9" s="149">
        <v>5.51</v>
      </c>
      <c r="G9" s="28">
        <f t="shared" si="0"/>
        <v>1900.95</v>
      </c>
    </row>
    <row r="10" spans="1:9" s="9" customFormat="1" ht="33" customHeight="1" x14ac:dyDescent="0.25">
      <c r="A10" s="43" t="s">
        <v>45</v>
      </c>
      <c r="B10" s="91" t="s">
        <v>23</v>
      </c>
      <c r="C10" s="103" t="s">
        <v>1374</v>
      </c>
      <c r="D10" s="48" t="s">
        <v>9</v>
      </c>
      <c r="E10" s="84">
        <v>971</v>
      </c>
      <c r="F10" s="149">
        <v>0.94</v>
      </c>
      <c r="G10" s="28">
        <f t="shared" si="0"/>
        <v>912.74</v>
      </c>
    </row>
    <row r="11" spans="1:9" s="9" customFormat="1" ht="45" x14ac:dyDescent="0.25">
      <c r="A11" s="43" t="s">
        <v>45</v>
      </c>
      <c r="B11" s="91" t="s">
        <v>24</v>
      </c>
      <c r="C11" s="103" t="s">
        <v>276</v>
      </c>
      <c r="D11" s="48" t="s">
        <v>9</v>
      </c>
      <c r="E11" s="84">
        <v>971</v>
      </c>
      <c r="F11" s="149">
        <v>4.4000000000000004</v>
      </c>
      <c r="G11" s="28">
        <f t="shared" si="0"/>
        <v>4272.3999999999996</v>
      </c>
    </row>
    <row r="12" spans="1:9" s="9" customFormat="1" ht="45" x14ac:dyDescent="0.25">
      <c r="A12" s="43" t="s">
        <v>45</v>
      </c>
      <c r="B12" s="91" t="s">
        <v>25</v>
      </c>
      <c r="C12" s="103" t="s">
        <v>273</v>
      </c>
      <c r="D12" s="48" t="s">
        <v>9</v>
      </c>
      <c r="E12" s="84">
        <v>371</v>
      </c>
      <c r="F12" s="149">
        <v>15.46</v>
      </c>
      <c r="G12" s="28">
        <f t="shared" si="0"/>
        <v>5735.66</v>
      </c>
    </row>
    <row r="13" spans="1:9" s="9" customFormat="1" ht="32.25" customHeight="1" x14ac:dyDescent="0.25">
      <c r="A13" s="43" t="s">
        <v>45</v>
      </c>
      <c r="B13" s="91" t="s">
        <v>26</v>
      </c>
      <c r="C13" s="103" t="s">
        <v>264</v>
      </c>
      <c r="D13" s="48" t="s">
        <v>9</v>
      </c>
      <c r="E13" s="84">
        <v>27</v>
      </c>
      <c r="F13" s="149">
        <v>13.16</v>
      </c>
      <c r="G13" s="28">
        <f t="shared" si="0"/>
        <v>355.32</v>
      </c>
    </row>
    <row r="14" spans="1:9" s="9" customFormat="1" ht="32.25" customHeight="1" x14ac:dyDescent="0.25">
      <c r="A14" s="43" t="s">
        <v>45</v>
      </c>
      <c r="B14" s="91" t="s">
        <v>27</v>
      </c>
      <c r="C14" s="103" t="s">
        <v>265</v>
      </c>
      <c r="D14" s="48" t="s">
        <v>8</v>
      </c>
      <c r="E14" s="84">
        <v>1999</v>
      </c>
      <c r="F14" s="149">
        <v>0.1</v>
      </c>
      <c r="G14" s="28">
        <f t="shared" si="0"/>
        <v>199.9</v>
      </c>
    </row>
    <row r="15" spans="1:9" s="9" customFormat="1" ht="32.25" customHeight="1" x14ac:dyDescent="0.25">
      <c r="A15" s="43" t="s">
        <v>45</v>
      </c>
      <c r="B15" s="91" t="s">
        <v>68</v>
      </c>
      <c r="C15" s="103" t="s">
        <v>1486</v>
      </c>
      <c r="D15" s="48" t="s">
        <v>9</v>
      </c>
      <c r="E15" s="84">
        <v>600</v>
      </c>
      <c r="F15" s="149">
        <v>1.28</v>
      </c>
      <c r="G15" s="28">
        <f t="shared" si="0"/>
        <v>768</v>
      </c>
    </row>
    <row r="16" spans="1:9" s="9" customFormat="1" ht="32.25" customHeight="1" x14ac:dyDescent="0.25">
      <c r="A16" s="43" t="s">
        <v>45</v>
      </c>
      <c r="B16" s="91" t="s">
        <v>69</v>
      </c>
      <c r="C16" s="103" t="s">
        <v>267</v>
      </c>
      <c r="D16" s="48" t="s">
        <v>8</v>
      </c>
      <c r="E16" s="84">
        <v>888</v>
      </c>
      <c r="F16" s="149">
        <v>0.2</v>
      </c>
      <c r="G16" s="28">
        <f t="shared" si="0"/>
        <v>177.6</v>
      </c>
    </row>
    <row r="17" spans="1:9" s="9" customFormat="1" ht="32.25" customHeight="1" x14ac:dyDescent="0.25">
      <c r="A17" s="43" t="s">
        <v>45</v>
      </c>
      <c r="B17" s="91" t="s">
        <v>70</v>
      </c>
      <c r="C17" s="103" t="s">
        <v>477</v>
      </c>
      <c r="D17" s="48" t="s">
        <v>8</v>
      </c>
      <c r="E17" s="84">
        <v>476</v>
      </c>
      <c r="F17" s="149">
        <v>0.2</v>
      </c>
      <c r="G17" s="28">
        <f t="shared" si="0"/>
        <v>95.2</v>
      </c>
    </row>
    <row r="18" spans="1:9" s="9" customFormat="1" ht="32.25" customHeight="1" x14ac:dyDescent="0.25">
      <c r="A18" s="43" t="s">
        <v>45</v>
      </c>
      <c r="B18" s="91" t="s">
        <v>127</v>
      </c>
      <c r="C18" s="103" t="s">
        <v>278</v>
      </c>
      <c r="D18" s="48" t="s">
        <v>8</v>
      </c>
      <c r="E18" s="84">
        <v>328</v>
      </c>
      <c r="F18" s="149">
        <v>0.1</v>
      </c>
      <c r="G18" s="28">
        <f t="shared" si="0"/>
        <v>32.799999999999997</v>
      </c>
    </row>
    <row r="19" spans="1:9" s="9" customFormat="1" ht="32.25" customHeight="1" x14ac:dyDescent="0.25">
      <c r="A19" s="43" t="s">
        <v>45</v>
      </c>
      <c r="B19" s="91" t="s">
        <v>165</v>
      </c>
      <c r="C19" s="103" t="s">
        <v>268</v>
      </c>
      <c r="D19" s="48" t="s">
        <v>8</v>
      </c>
      <c r="E19" s="84">
        <v>159</v>
      </c>
      <c r="F19" s="149">
        <v>0.21</v>
      </c>
      <c r="G19" s="28">
        <f t="shared" si="0"/>
        <v>33.39</v>
      </c>
    </row>
    <row r="20" spans="1:9" s="9" customFormat="1" ht="32.25" customHeight="1" x14ac:dyDescent="0.25">
      <c r="A20" s="43" t="s">
        <v>45</v>
      </c>
      <c r="B20" s="91" t="s">
        <v>166</v>
      </c>
      <c r="C20" s="103" t="s">
        <v>269</v>
      </c>
      <c r="D20" s="48" t="s">
        <v>8</v>
      </c>
      <c r="E20" s="84">
        <v>185</v>
      </c>
      <c r="F20" s="149">
        <v>0.24</v>
      </c>
      <c r="G20" s="28">
        <f t="shared" si="0"/>
        <v>44.4</v>
      </c>
    </row>
    <row r="21" spans="1:9" s="9" customFormat="1" ht="45" x14ac:dyDescent="0.25">
      <c r="A21" s="43" t="s">
        <v>45</v>
      </c>
      <c r="B21" s="91" t="s">
        <v>167</v>
      </c>
      <c r="C21" s="103" t="s">
        <v>1487</v>
      </c>
      <c r="D21" s="48" t="s">
        <v>9</v>
      </c>
      <c r="E21" s="84">
        <v>203</v>
      </c>
      <c r="F21" s="149">
        <v>4.4000000000000004</v>
      </c>
      <c r="G21" s="28">
        <f t="shared" si="0"/>
        <v>893.2</v>
      </c>
    </row>
    <row r="22" spans="1:9" s="9" customFormat="1" ht="33" customHeight="1" thickBot="1" x14ac:dyDescent="0.3">
      <c r="A22" s="43" t="s">
        <v>45</v>
      </c>
      <c r="B22" s="91" t="s">
        <v>168</v>
      </c>
      <c r="C22" s="103" t="s">
        <v>340</v>
      </c>
      <c r="D22" s="48" t="s">
        <v>8</v>
      </c>
      <c r="E22" s="84">
        <v>1850</v>
      </c>
      <c r="F22" s="149">
        <v>1.49</v>
      </c>
      <c r="G22" s="28">
        <f t="shared" si="0"/>
        <v>2756.5</v>
      </c>
    </row>
    <row r="23" spans="1:9" s="9" customFormat="1" ht="33" customHeight="1" thickBot="1" x14ac:dyDescent="0.3">
      <c r="A23" s="56" t="s">
        <v>45</v>
      </c>
      <c r="B23" s="219" t="s">
        <v>169</v>
      </c>
      <c r="C23" s="104" t="s">
        <v>709</v>
      </c>
      <c r="D23" s="51" t="s">
        <v>8</v>
      </c>
      <c r="E23" s="85">
        <v>185</v>
      </c>
      <c r="F23" s="150">
        <v>1.44</v>
      </c>
      <c r="G23" s="53">
        <f t="shared" si="0"/>
        <v>266.39999999999998</v>
      </c>
      <c r="H23" s="36" t="s">
        <v>40</v>
      </c>
      <c r="I23" s="70">
        <f>ROUND(SUM(G6:G23),2)</f>
        <v>23535.78</v>
      </c>
    </row>
    <row r="24" spans="1:9" s="9" customFormat="1" ht="33" customHeight="1" x14ac:dyDescent="0.25">
      <c r="A24" s="101" t="s">
        <v>1567</v>
      </c>
      <c r="B24" s="123" t="s">
        <v>34</v>
      </c>
      <c r="C24" s="63" t="s">
        <v>1758</v>
      </c>
      <c r="D24" s="64" t="s">
        <v>8</v>
      </c>
      <c r="E24" s="83">
        <v>1999</v>
      </c>
      <c r="F24" s="76">
        <v>0</v>
      </c>
      <c r="G24" s="59">
        <f t="shared" si="0"/>
        <v>0</v>
      </c>
      <c r="H24" s="434" t="s">
        <v>318</v>
      </c>
    </row>
    <row r="25" spans="1:9" s="9" customFormat="1" ht="33" customHeight="1" x14ac:dyDescent="0.25">
      <c r="A25" s="67" t="s">
        <v>1567</v>
      </c>
      <c r="B25" s="108" t="s">
        <v>35</v>
      </c>
      <c r="C25" s="2" t="s">
        <v>1777</v>
      </c>
      <c r="D25" s="22" t="s">
        <v>9</v>
      </c>
      <c r="E25" s="84">
        <v>594</v>
      </c>
      <c r="F25" s="77">
        <v>0</v>
      </c>
      <c r="G25" s="28">
        <f t="shared" si="0"/>
        <v>0</v>
      </c>
      <c r="H25" s="435"/>
    </row>
    <row r="26" spans="1:9" s="9" customFormat="1" ht="33" customHeight="1" x14ac:dyDescent="0.25">
      <c r="A26" s="67" t="s">
        <v>1567</v>
      </c>
      <c r="B26" s="108" t="s">
        <v>36</v>
      </c>
      <c r="C26" s="2" t="s">
        <v>1552</v>
      </c>
      <c r="D26" s="22" t="s">
        <v>8</v>
      </c>
      <c r="E26" s="84">
        <v>1301</v>
      </c>
      <c r="F26" s="77">
        <v>0</v>
      </c>
      <c r="G26" s="28">
        <f t="shared" si="0"/>
        <v>0</v>
      </c>
      <c r="H26" s="435"/>
    </row>
    <row r="27" spans="1:9" s="9" customFormat="1" ht="33" customHeight="1" x14ac:dyDescent="0.25">
      <c r="A27" s="67" t="s">
        <v>1567</v>
      </c>
      <c r="B27" s="108" t="s">
        <v>37</v>
      </c>
      <c r="C27" s="2" t="s">
        <v>1506</v>
      </c>
      <c r="D27" s="22" t="s">
        <v>9</v>
      </c>
      <c r="E27" s="84">
        <v>82</v>
      </c>
      <c r="F27" s="77">
        <v>0</v>
      </c>
      <c r="G27" s="28">
        <f t="shared" si="0"/>
        <v>0</v>
      </c>
      <c r="H27" s="435"/>
    </row>
    <row r="28" spans="1:9" s="9" customFormat="1" ht="33" customHeight="1" x14ac:dyDescent="0.25">
      <c r="A28" s="67" t="s">
        <v>1567</v>
      </c>
      <c r="B28" s="108" t="s">
        <v>82</v>
      </c>
      <c r="C28" s="2" t="s">
        <v>1553</v>
      </c>
      <c r="D28" s="22" t="s">
        <v>8</v>
      </c>
      <c r="E28" s="84">
        <v>1296</v>
      </c>
      <c r="F28" s="77">
        <v>0</v>
      </c>
      <c r="G28" s="28">
        <f t="shared" si="0"/>
        <v>0</v>
      </c>
      <c r="H28" s="435"/>
    </row>
    <row r="29" spans="1:9" s="9" customFormat="1" ht="33" customHeight="1" x14ac:dyDescent="0.25">
      <c r="A29" s="67" t="s">
        <v>1567</v>
      </c>
      <c r="B29" s="108" t="s">
        <v>105</v>
      </c>
      <c r="C29" s="2" t="s">
        <v>1511</v>
      </c>
      <c r="D29" s="22" t="s">
        <v>10</v>
      </c>
      <c r="E29" s="84">
        <v>181.5</v>
      </c>
      <c r="F29" s="77">
        <v>0</v>
      </c>
      <c r="G29" s="28">
        <f t="shared" si="0"/>
        <v>0</v>
      </c>
      <c r="H29" s="435"/>
    </row>
    <row r="30" spans="1:9" s="9" customFormat="1" ht="33" customHeight="1" x14ac:dyDescent="0.25">
      <c r="A30" s="67" t="s">
        <v>1567</v>
      </c>
      <c r="B30" s="108" t="s">
        <v>106</v>
      </c>
      <c r="C30" s="2" t="s">
        <v>304</v>
      </c>
      <c r="D30" s="22" t="s">
        <v>8</v>
      </c>
      <c r="E30" s="84">
        <v>1289</v>
      </c>
      <c r="F30" s="77">
        <v>0</v>
      </c>
      <c r="G30" s="28">
        <f t="shared" si="0"/>
        <v>0</v>
      </c>
      <c r="H30" s="435"/>
    </row>
    <row r="31" spans="1:9" s="9" customFormat="1" ht="33" customHeight="1" x14ac:dyDescent="0.25">
      <c r="A31" s="67" t="s">
        <v>1567</v>
      </c>
      <c r="B31" s="108" t="s">
        <v>107</v>
      </c>
      <c r="C31" s="2" t="s">
        <v>305</v>
      </c>
      <c r="D31" s="22" t="s">
        <v>10</v>
      </c>
      <c r="E31" s="84">
        <v>130</v>
      </c>
      <c r="F31" s="77">
        <v>0</v>
      </c>
      <c r="G31" s="28">
        <f t="shared" si="0"/>
        <v>0</v>
      </c>
      <c r="H31" s="435"/>
    </row>
    <row r="32" spans="1:9" s="9" customFormat="1" ht="33" customHeight="1" thickBot="1" x14ac:dyDescent="0.3">
      <c r="A32" s="56" t="s">
        <v>1567</v>
      </c>
      <c r="B32" s="74" t="s">
        <v>108</v>
      </c>
      <c r="C32" s="50" t="s">
        <v>1554</v>
      </c>
      <c r="D32" s="51" t="s">
        <v>8</v>
      </c>
      <c r="E32" s="85">
        <v>306</v>
      </c>
      <c r="F32" s="139">
        <v>0</v>
      </c>
      <c r="G32" s="53">
        <f t="shared" si="0"/>
        <v>0</v>
      </c>
      <c r="H32" s="435"/>
    </row>
    <row r="33" spans="1:9" s="9" customFormat="1" ht="33" customHeight="1" x14ac:dyDescent="0.25">
      <c r="A33" s="101" t="s">
        <v>1568</v>
      </c>
      <c r="B33" s="123" t="s">
        <v>34</v>
      </c>
      <c r="C33" s="63" t="s">
        <v>1758</v>
      </c>
      <c r="D33" s="64" t="s">
        <v>8</v>
      </c>
      <c r="E33" s="83">
        <v>1999</v>
      </c>
      <c r="F33" s="135">
        <v>4.3899999999999997</v>
      </c>
      <c r="G33" s="59">
        <f t="shared" si="0"/>
        <v>8775.61</v>
      </c>
      <c r="H33" s="435"/>
    </row>
    <row r="34" spans="1:9" s="9" customFormat="1" ht="33" customHeight="1" x14ac:dyDescent="0.25">
      <c r="A34" s="67" t="s">
        <v>1568</v>
      </c>
      <c r="B34" s="108" t="s">
        <v>35</v>
      </c>
      <c r="C34" s="2" t="s">
        <v>1842</v>
      </c>
      <c r="D34" s="22" t="s">
        <v>9</v>
      </c>
      <c r="E34" s="84">
        <v>683</v>
      </c>
      <c r="F34" s="133">
        <v>24.87</v>
      </c>
      <c r="G34" s="28">
        <f t="shared" si="0"/>
        <v>16986.21</v>
      </c>
      <c r="H34" s="435"/>
    </row>
    <row r="35" spans="1:9" s="9" customFormat="1" ht="33" customHeight="1" x14ac:dyDescent="0.25">
      <c r="A35" s="67" t="s">
        <v>1568</v>
      </c>
      <c r="B35" s="108" t="s">
        <v>36</v>
      </c>
      <c r="C35" s="2" t="s">
        <v>1556</v>
      </c>
      <c r="D35" s="22" t="s">
        <v>8</v>
      </c>
      <c r="E35" s="84">
        <v>1301</v>
      </c>
      <c r="F35" s="133">
        <v>15.26</v>
      </c>
      <c r="G35" s="28">
        <f t="shared" si="0"/>
        <v>19853.259999999998</v>
      </c>
      <c r="H35" s="435"/>
    </row>
    <row r="36" spans="1:9" s="9" customFormat="1" ht="33" customHeight="1" x14ac:dyDescent="0.25">
      <c r="A36" s="67" t="s">
        <v>1568</v>
      </c>
      <c r="B36" s="108" t="s">
        <v>37</v>
      </c>
      <c r="C36" s="2" t="s">
        <v>1506</v>
      </c>
      <c r="D36" s="22" t="s">
        <v>9</v>
      </c>
      <c r="E36" s="84">
        <v>65</v>
      </c>
      <c r="F36" s="133">
        <v>74.47</v>
      </c>
      <c r="G36" s="28">
        <f t="shared" si="0"/>
        <v>4840.55</v>
      </c>
      <c r="H36" s="435"/>
    </row>
    <row r="37" spans="1:9" s="9" customFormat="1" ht="33" customHeight="1" x14ac:dyDescent="0.25">
      <c r="A37" s="67" t="s">
        <v>1568</v>
      </c>
      <c r="B37" s="108" t="s">
        <v>82</v>
      </c>
      <c r="C37" s="2" t="s">
        <v>1553</v>
      </c>
      <c r="D37" s="22" t="s">
        <v>8</v>
      </c>
      <c r="E37" s="84">
        <v>1296</v>
      </c>
      <c r="F37" s="133">
        <v>15.86</v>
      </c>
      <c r="G37" s="28">
        <f t="shared" si="0"/>
        <v>20554.560000000001</v>
      </c>
      <c r="H37" s="435"/>
    </row>
    <row r="38" spans="1:9" s="9" customFormat="1" ht="33" customHeight="1" x14ac:dyDescent="0.25">
      <c r="A38" s="67" t="s">
        <v>1568</v>
      </c>
      <c r="B38" s="108" t="s">
        <v>105</v>
      </c>
      <c r="C38" s="2" t="s">
        <v>1511</v>
      </c>
      <c r="D38" s="22" t="s">
        <v>10</v>
      </c>
      <c r="E38" s="84">
        <v>181.5</v>
      </c>
      <c r="F38" s="133">
        <v>0.95</v>
      </c>
      <c r="G38" s="28">
        <f t="shared" si="0"/>
        <v>172.43</v>
      </c>
      <c r="H38" s="435"/>
    </row>
    <row r="39" spans="1:9" s="9" customFormat="1" ht="33" customHeight="1" x14ac:dyDescent="0.25">
      <c r="A39" s="67" t="s">
        <v>1568</v>
      </c>
      <c r="B39" s="108" t="s">
        <v>106</v>
      </c>
      <c r="C39" s="2" t="s">
        <v>304</v>
      </c>
      <c r="D39" s="22" t="s">
        <v>8</v>
      </c>
      <c r="E39" s="84">
        <v>1289</v>
      </c>
      <c r="F39" s="133">
        <v>0.22</v>
      </c>
      <c r="G39" s="28">
        <f t="shared" si="0"/>
        <v>283.58</v>
      </c>
      <c r="H39" s="435"/>
    </row>
    <row r="40" spans="1:9" s="9" customFormat="1" ht="33" customHeight="1" thickBot="1" x14ac:dyDescent="0.3">
      <c r="A40" s="67" t="s">
        <v>1568</v>
      </c>
      <c r="B40" s="108" t="s">
        <v>107</v>
      </c>
      <c r="C40" s="2" t="s">
        <v>305</v>
      </c>
      <c r="D40" s="22" t="s">
        <v>10</v>
      </c>
      <c r="E40" s="84">
        <v>130</v>
      </c>
      <c r="F40" s="133">
        <v>1.25</v>
      </c>
      <c r="G40" s="28">
        <f t="shared" si="0"/>
        <v>162.5</v>
      </c>
      <c r="H40" s="435"/>
    </row>
    <row r="41" spans="1:9" s="9" customFormat="1" ht="30.75" thickBot="1" x14ac:dyDescent="0.3">
      <c r="A41" s="56" t="s">
        <v>1568</v>
      </c>
      <c r="B41" s="74" t="s">
        <v>108</v>
      </c>
      <c r="C41" s="50" t="s">
        <v>1554</v>
      </c>
      <c r="D41" s="51" t="s">
        <v>8</v>
      </c>
      <c r="E41" s="85">
        <v>306</v>
      </c>
      <c r="F41" s="87">
        <v>4.3499999999999996</v>
      </c>
      <c r="G41" s="99">
        <f>ROUND((E41*F41),2)</f>
        <v>1331.1</v>
      </c>
      <c r="H41" s="36" t="s">
        <v>41</v>
      </c>
      <c r="I41" s="72">
        <f>ROUND(SUM(G24:G41),2)</f>
        <v>72959.8</v>
      </c>
    </row>
    <row r="42" spans="1:9" ht="45" x14ac:dyDescent="0.25">
      <c r="A42" s="42" t="s">
        <v>1575</v>
      </c>
      <c r="B42" s="202" t="s">
        <v>71</v>
      </c>
      <c r="C42" s="24" t="s">
        <v>1516</v>
      </c>
      <c r="D42" s="25" t="s">
        <v>9</v>
      </c>
      <c r="E42" s="182">
        <v>83</v>
      </c>
      <c r="F42" s="136">
        <v>5.51</v>
      </c>
      <c r="G42" s="27">
        <f t="shared" si="0"/>
        <v>457.33</v>
      </c>
      <c r="H42" s="9"/>
      <c r="I42" s="9"/>
    </row>
    <row r="43" spans="1:9" x14ac:dyDescent="0.25">
      <c r="A43" s="67" t="s">
        <v>1575</v>
      </c>
      <c r="B43" s="22" t="s">
        <v>72</v>
      </c>
      <c r="C43" s="2" t="s">
        <v>346</v>
      </c>
      <c r="D43" s="64" t="s">
        <v>8</v>
      </c>
      <c r="E43" s="84">
        <v>248</v>
      </c>
      <c r="F43" s="77">
        <v>0.2</v>
      </c>
      <c r="G43" s="28">
        <f t="shared" si="0"/>
        <v>49.6</v>
      </c>
      <c r="H43" s="9"/>
      <c r="I43" s="9"/>
    </row>
    <row r="44" spans="1:9" ht="90" x14ac:dyDescent="0.25">
      <c r="A44" s="67" t="s">
        <v>1575</v>
      </c>
      <c r="B44" s="22" t="s">
        <v>73</v>
      </c>
      <c r="C44" s="2" t="s">
        <v>1843</v>
      </c>
      <c r="D44" s="64" t="s">
        <v>7</v>
      </c>
      <c r="E44" s="84">
        <v>1</v>
      </c>
      <c r="F44" s="77">
        <v>5939.43</v>
      </c>
      <c r="G44" s="28">
        <f t="shared" ref="G44:G52" si="1">ROUND((E44*F44),2)</f>
        <v>5939.43</v>
      </c>
      <c r="H44" s="9"/>
      <c r="I44" s="9"/>
    </row>
    <row r="45" spans="1:9" x14ac:dyDescent="0.25">
      <c r="A45" s="67" t="s">
        <v>1575</v>
      </c>
      <c r="B45" s="22" t="s">
        <v>74</v>
      </c>
      <c r="C45" s="2" t="s">
        <v>1523</v>
      </c>
      <c r="D45" s="64" t="s">
        <v>18</v>
      </c>
      <c r="E45" s="83">
        <v>4</v>
      </c>
      <c r="F45" s="77">
        <v>76.33</v>
      </c>
      <c r="G45" s="28">
        <f t="shared" si="1"/>
        <v>305.32</v>
      </c>
      <c r="H45" s="9"/>
      <c r="I45" s="9"/>
    </row>
    <row r="46" spans="1:9" x14ac:dyDescent="0.25">
      <c r="A46" s="67" t="s">
        <v>1575</v>
      </c>
      <c r="B46" s="22" t="s">
        <v>75</v>
      </c>
      <c r="C46" s="2" t="s">
        <v>1344</v>
      </c>
      <c r="D46" s="64" t="s">
        <v>10</v>
      </c>
      <c r="E46" s="83">
        <v>31</v>
      </c>
      <c r="F46" s="77">
        <v>0.42</v>
      </c>
      <c r="G46" s="28">
        <f t="shared" si="1"/>
        <v>13.02</v>
      </c>
      <c r="H46" s="9"/>
      <c r="I46" s="9"/>
    </row>
    <row r="47" spans="1:9" ht="30" x14ac:dyDescent="0.25">
      <c r="A47" s="67" t="s">
        <v>1575</v>
      </c>
      <c r="B47" s="22" t="s">
        <v>76</v>
      </c>
      <c r="C47" s="2" t="s">
        <v>1345</v>
      </c>
      <c r="D47" s="64" t="s">
        <v>8</v>
      </c>
      <c r="E47" s="83">
        <v>48</v>
      </c>
      <c r="F47" s="77">
        <v>15.62</v>
      </c>
      <c r="G47" s="28">
        <f t="shared" si="1"/>
        <v>749.76</v>
      </c>
      <c r="H47" s="9"/>
      <c r="I47" s="9"/>
    </row>
    <row r="48" spans="1:9" ht="45" x14ac:dyDescent="0.25">
      <c r="A48" s="67" t="s">
        <v>1575</v>
      </c>
      <c r="B48" s="22" t="s">
        <v>77</v>
      </c>
      <c r="C48" s="2" t="s">
        <v>1749</v>
      </c>
      <c r="D48" s="64" t="s">
        <v>8</v>
      </c>
      <c r="E48" s="83">
        <v>17</v>
      </c>
      <c r="F48" s="77">
        <v>19.12</v>
      </c>
      <c r="G48" s="28">
        <f t="shared" si="1"/>
        <v>325.04000000000002</v>
      </c>
      <c r="H48" s="9"/>
      <c r="I48" s="9"/>
    </row>
    <row r="49" spans="1:9" ht="30" x14ac:dyDescent="0.25">
      <c r="A49" s="67" t="s">
        <v>1575</v>
      </c>
      <c r="B49" s="22" t="s">
        <v>122</v>
      </c>
      <c r="C49" s="2" t="s">
        <v>344</v>
      </c>
      <c r="D49" s="64" t="s">
        <v>8</v>
      </c>
      <c r="E49" s="83">
        <v>50</v>
      </c>
      <c r="F49" s="77">
        <v>0.87</v>
      </c>
      <c r="G49" s="28">
        <f t="shared" si="1"/>
        <v>43.5</v>
      </c>
      <c r="H49" s="9"/>
      <c r="I49" s="9"/>
    </row>
    <row r="50" spans="1:9" x14ac:dyDescent="0.25">
      <c r="A50" s="67" t="s">
        <v>1575</v>
      </c>
      <c r="B50" s="22" t="s">
        <v>123</v>
      </c>
      <c r="C50" s="2" t="s">
        <v>385</v>
      </c>
      <c r="D50" s="64" t="s">
        <v>8</v>
      </c>
      <c r="E50" s="83">
        <v>66</v>
      </c>
      <c r="F50" s="77">
        <v>4.46</v>
      </c>
      <c r="G50" s="28">
        <f t="shared" si="1"/>
        <v>294.36</v>
      </c>
      <c r="H50" s="9"/>
      <c r="I50" s="9"/>
    </row>
    <row r="51" spans="1:9" ht="15.75" thickBot="1" x14ac:dyDescent="0.3">
      <c r="A51" s="67" t="s">
        <v>1575</v>
      </c>
      <c r="B51" s="22" t="s">
        <v>124</v>
      </c>
      <c r="C51" s="2" t="s">
        <v>345</v>
      </c>
      <c r="D51" s="64" t="s">
        <v>8</v>
      </c>
      <c r="E51" s="83">
        <v>27</v>
      </c>
      <c r="F51" s="77">
        <v>3.7</v>
      </c>
      <c r="G51" s="28">
        <f t="shared" si="1"/>
        <v>99.9</v>
      </c>
      <c r="H51" s="9"/>
      <c r="I51" s="9"/>
    </row>
    <row r="52" spans="1:9" ht="30.75" thickBot="1" x14ac:dyDescent="0.3">
      <c r="A52" s="67" t="s">
        <v>1575</v>
      </c>
      <c r="B52" s="51" t="s">
        <v>125</v>
      </c>
      <c r="C52" s="2" t="s">
        <v>1527</v>
      </c>
      <c r="D52" s="64" t="s">
        <v>8</v>
      </c>
      <c r="E52" s="83">
        <v>7.2</v>
      </c>
      <c r="F52" s="77">
        <v>7.22</v>
      </c>
      <c r="G52" s="28">
        <f t="shared" si="1"/>
        <v>51.98</v>
      </c>
      <c r="H52" s="169" t="s">
        <v>78</v>
      </c>
      <c r="I52" s="72">
        <f>ROUND(SUM(G42:G52),2)</f>
        <v>8329.24</v>
      </c>
    </row>
    <row r="53" spans="1:9" ht="30" x14ac:dyDescent="0.25">
      <c r="A53" s="42" t="s">
        <v>1584</v>
      </c>
      <c r="B53" s="25" t="s">
        <v>28</v>
      </c>
      <c r="C53" s="24" t="s">
        <v>321</v>
      </c>
      <c r="D53" s="25" t="s">
        <v>18</v>
      </c>
      <c r="E53" s="46">
        <v>6</v>
      </c>
      <c r="F53" s="136">
        <v>231.34</v>
      </c>
      <c r="G53" s="27">
        <f t="shared" ref="G53:G56" si="2">ROUND((E53*F53),2)</f>
        <v>1388.04</v>
      </c>
      <c r="H53" s="9"/>
      <c r="I53" s="9"/>
    </row>
    <row r="54" spans="1:9" ht="30.75" thickBot="1" x14ac:dyDescent="0.3">
      <c r="A54" s="56" t="s">
        <v>1584</v>
      </c>
      <c r="B54" s="51" t="s">
        <v>29</v>
      </c>
      <c r="C54" s="50" t="s">
        <v>322</v>
      </c>
      <c r="D54" s="51" t="s">
        <v>18</v>
      </c>
      <c r="E54" s="52">
        <v>12</v>
      </c>
      <c r="F54" s="139">
        <v>82.09</v>
      </c>
      <c r="G54" s="53">
        <f t="shared" si="2"/>
        <v>985.08</v>
      </c>
      <c r="H54" s="9"/>
      <c r="I54" s="9"/>
    </row>
    <row r="55" spans="1:9" ht="30.75" thickBot="1" x14ac:dyDescent="0.3">
      <c r="A55" s="125" t="s">
        <v>1585</v>
      </c>
      <c r="B55" s="61" t="s">
        <v>30</v>
      </c>
      <c r="C55" s="173" t="s">
        <v>331</v>
      </c>
      <c r="D55" s="61" t="s">
        <v>18</v>
      </c>
      <c r="E55" s="174">
        <v>15</v>
      </c>
      <c r="F55" s="145">
        <v>24.21</v>
      </c>
      <c r="G55" s="35">
        <f t="shared" si="2"/>
        <v>363.15</v>
      </c>
      <c r="H55" s="9"/>
      <c r="I55" s="9"/>
    </row>
    <row r="56" spans="1:9" ht="30.75" thickBot="1" x14ac:dyDescent="0.3">
      <c r="A56" s="98" t="s">
        <v>1586</v>
      </c>
      <c r="B56" s="51" t="s">
        <v>31</v>
      </c>
      <c r="C56" s="86" t="s">
        <v>333</v>
      </c>
      <c r="D56" s="51" t="s">
        <v>8</v>
      </c>
      <c r="E56" s="92">
        <v>61.5</v>
      </c>
      <c r="F56" s="89">
        <v>17</v>
      </c>
      <c r="G56" s="90">
        <f t="shared" si="2"/>
        <v>1045.5</v>
      </c>
      <c r="H56" s="36" t="s">
        <v>42</v>
      </c>
      <c r="I56" s="70">
        <f>ROUND(SUM(G53:G56),2)</f>
        <v>3781.77</v>
      </c>
    </row>
    <row r="57" spans="1:9" ht="43.5" thickBot="1" x14ac:dyDescent="0.3">
      <c r="A57" s="146"/>
      <c r="B57" s="147"/>
      <c r="C57" s="146"/>
      <c r="D57" s="4"/>
      <c r="E57" s="4"/>
      <c r="F57" s="54" t="s">
        <v>1279</v>
      </c>
      <c r="G57" s="55">
        <f>SUM(G5:G56)</f>
        <v>108736.18999999999</v>
      </c>
      <c r="H57" s="34"/>
      <c r="I57" s="73"/>
    </row>
  </sheetData>
  <sheetProtection algorithmName="SHA-512" hashValue="DsPhwGz+iXcCaWXq3Fhsz6drUEhVs99BtMhFYGNpfTSO1rIr8Kz/S4jQXiloz/5QkojP0iyHCtAsy5YMFTbLqQ==" saltValue="gAhfuxRKfC9YFTd7PdpJZA==" spinCount="100000" sheet="1" objects="1" scenarios="1"/>
  <mergeCells count="3">
    <mergeCell ref="A1:G1"/>
    <mergeCell ref="A3:G3"/>
    <mergeCell ref="H24:H40"/>
  </mergeCells>
  <phoneticPr fontId="10" type="noConversion"/>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B0563-CEF5-42A3-AB88-CD6CBD8B37F5}">
  <dimension ref="A1:I59"/>
  <sheetViews>
    <sheetView topLeftCell="A40" zoomScale="80" zoomScaleNormal="80" workbookViewId="0">
      <selection activeCell="J59" sqref="J59"/>
    </sheetView>
  </sheetViews>
  <sheetFormatPr defaultColWidth="9.140625" defaultRowHeight="15" x14ac:dyDescent="0.25"/>
  <cols>
    <col min="1" max="1" width="39.7109375" style="23" customWidth="1"/>
    <col min="2" max="2" width="10.5703125" style="10" customWidth="1"/>
    <col min="3" max="3" width="71.7109375" style="11" customWidth="1"/>
    <col min="4" max="4" width="9.140625" style="129"/>
    <col min="5" max="5" width="16.28515625" style="129" customWidth="1"/>
    <col min="6" max="6" width="20.7109375" style="17" customWidth="1"/>
    <col min="7" max="7" width="14.7109375" style="129" customWidth="1"/>
    <col min="8" max="8" width="21.5703125" style="68" customWidth="1"/>
    <col min="9" max="9" width="20.7109375" style="68" customWidth="1"/>
    <col min="10" max="16384" width="9.140625" style="8"/>
  </cols>
  <sheetData>
    <row r="1" spans="1:9" ht="39.950000000000003" customHeight="1" x14ac:dyDescent="0.25">
      <c r="A1" s="427" t="s">
        <v>3728</v>
      </c>
      <c r="B1" s="427"/>
      <c r="C1" s="427"/>
      <c r="D1" s="427"/>
      <c r="E1" s="427"/>
      <c r="F1" s="427"/>
      <c r="G1" s="427"/>
    </row>
    <row r="2" spans="1:9" ht="21.75" customHeight="1" thickBot="1" x14ac:dyDescent="0.3">
      <c r="A2" s="1"/>
      <c r="B2" s="1"/>
      <c r="C2" s="1"/>
      <c r="D2" s="127"/>
      <c r="E2" s="233"/>
      <c r="F2" s="1"/>
      <c r="G2" s="127"/>
    </row>
    <row r="3" spans="1:9" x14ac:dyDescent="0.25">
      <c r="A3" s="428" t="s">
        <v>1103</v>
      </c>
      <c r="B3" s="429"/>
      <c r="C3" s="429"/>
      <c r="D3" s="429"/>
      <c r="E3" s="429"/>
      <c r="F3" s="429"/>
      <c r="G3" s="430"/>
    </row>
    <row r="4" spans="1:9" ht="42.6" customHeight="1" thickBot="1" x14ac:dyDescent="0.3">
      <c r="A4" s="29" t="s">
        <v>38</v>
      </c>
      <c r="B4" s="44" t="s">
        <v>0</v>
      </c>
      <c r="C4" s="30" t="s">
        <v>1</v>
      </c>
      <c r="D4" s="248" t="s">
        <v>2</v>
      </c>
      <c r="E4" s="234" t="s">
        <v>3</v>
      </c>
      <c r="F4" s="32" t="s">
        <v>4</v>
      </c>
      <c r="G4" s="69" t="s">
        <v>5</v>
      </c>
      <c r="H4" s="142"/>
      <c r="I4" s="142"/>
    </row>
    <row r="5" spans="1:9" s="68" customFormat="1" ht="33" customHeight="1" thickBot="1" x14ac:dyDescent="0.3">
      <c r="A5" s="56" t="s">
        <v>6</v>
      </c>
      <c r="B5" s="57" t="s">
        <v>12</v>
      </c>
      <c r="C5" s="50" t="s">
        <v>756</v>
      </c>
      <c r="D5" s="51" t="s">
        <v>128</v>
      </c>
      <c r="E5" s="52">
        <v>0.122</v>
      </c>
      <c r="F5" s="66">
        <v>790.22</v>
      </c>
      <c r="G5" s="53">
        <f t="shared" ref="G5:G45" si="0">ROUND((E5*F5),2)</f>
        <v>96.41</v>
      </c>
      <c r="H5" s="36" t="s">
        <v>39</v>
      </c>
      <c r="I5" s="70">
        <f>ROUND(SUM(G5:G5),2)</f>
        <v>96.41</v>
      </c>
    </row>
    <row r="6" spans="1:9" s="9" customFormat="1" ht="32.25" customHeight="1" x14ac:dyDescent="0.25">
      <c r="A6" s="42" t="s">
        <v>45</v>
      </c>
      <c r="B6" s="179" t="s">
        <v>19</v>
      </c>
      <c r="C6" s="180" t="s">
        <v>359</v>
      </c>
      <c r="D6" s="181" t="s">
        <v>9</v>
      </c>
      <c r="E6" s="182">
        <v>1298</v>
      </c>
      <c r="F6" s="218">
        <v>0.7</v>
      </c>
      <c r="G6" s="27">
        <f t="shared" si="0"/>
        <v>908.6</v>
      </c>
    </row>
    <row r="7" spans="1:9" s="9" customFormat="1" ht="30" x14ac:dyDescent="0.25">
      <c r="A7" s="43" t="s">
        <v>45</v>
      </c>
      <c r="B7" s="91" t="s">
        <v>20</v>
      </c>
      <c r="C7" s="103" t="s">
        <v>358</v>
      </c>
      <c r="D7" s="48" t="s">
        <v>9</v>
      </c>
      <c r="E7" s="84">
        <v>174</v>
      </c>
      <c r="F7" s="149">
        <v>0.94</v>
      </c>
      <c r="G7" s="28">
        <f t="shared" si="0"/>
        <v>163.56</v>
      </c>
    </row>
    <row r="8" spans="1:9" s="9" customFormat="1" ht="33" customHeight="1" x14ac:dyDescent="0.25">
      <c r="A8" s="43" t="s">
        <v>45</v>
      </c>
      <c r="B8" s="91" t="s">
        <v>21</v>
      </c>
      <c r="C8" s="103" t="s">
        <v>356</v>
      </c>
      <c r="D8" s="48" t="s">
        <v>9</v>
      </c>
      <c r="E8" s="84">
        <v>1124</v>
      </c>
      <c r="F8" s="149">
        <v>2.5</v>
      </c>
      <c r="G8" s="28">
        <f t="shared" si="0"/>
        <v>2810</v>
      </c>
    </row>
    <row r="9" spans="1:9" s="9" customFormat="1" ht="33" customHeight="1" x14ac:dyDescent="0.25">
      <c r="A9" s="43" t="s">
        <v>45</v>
      </c>
      <c r="B9" s="91" t="s">
        <v>22</v>
      </c>
      <c r="C9" s="103" t="s">
        <v>275</v>
      </c>
      <c r="D9" s="48" t="s">
        <v>9</v>
      </c>
      <c r="E9" s="84">
        <v>1299</v>
      </c>
      <c r="F9" s="149">
        <v>5.51</v>
      </c>
      <c r="G9" s="28">
        <f t="shared" si="0"/>
        <v>7157.49</v>
      </c>
    </row>
    <row r="10" spans="1:9" s="9" customFormat="1" ht="33" customHeight="1" x14ac:dyDescent="0.25">
      <c r="A10" s="43" t="s">
        <v>45</v>
      </c>
      <c r="B10" s="91" t="s">
        <v>23</v>
      </c>
      <c r="C10" s="103" t="s">
        <v>1374</v>
      </c>
      <c r="D10" s="48" t="s">
        <v>9</v>
      </c>
      <c r="E10" s="84">
        <v>2828</v>
      </c>
      <c r="F10" s="149">
        <v>0.94</v>
      </c>
      <c r="G10" s="28">
        <f t="shared" si="0"/>
        <v>2658.32</v>
      </c>
    </row>
    <row r="11" spans="1:9" s="9" customFormat="1" ht="45" x14ac:dyDescent="0.25">
      <c r="A11" s="43" t="s">
        <v>45</v>
      </c>
      <c r="B11" s="108" t="s">
        <v>24</v>
      </c>
      <c r="C11" s="103" t="s">
        <v>276</v>
      </c>
      <c r="D11" s="48" t="s">
        <v>9</v>
      </c>
      <c r="E11" s="84">
        <v>2828</v>
      </c>
      <c r="F11" s="149">
        <v>4.4000000000000004</v>
      </c>
      <c r="G11" s="28">
        <f t="shared" si="0"/>
        <v>12443.2</v>
      </c>
    </row>
    <row r="12" spans="1:9" s="9" customFormat="1" ht="32.25" customHeight="1" x14ac:dyDescent="0.25">
      <c r="A12" s="43" t="s">
        <v>45</v>
      </c>
      <c r="B12" s="108" t="s">
        <v>25</v>
      </c>
      <c r="C12" s="103" t="s">
        <v>264</v>
      </c>
      <c r="D12" s="48" t="s">
        <v>9</v>
      </c>
      <c r="E12" s="84">
        <v>70</v>
      </c>
      <c r="F12" s="149">
        <v>13.16</v>
      </c>
      <c r="G12" s="28">
        <f t="shared" si="0"/>
        <v>921.2</v>
      </c>
    </row>
    <row r="13" spans="1:9" s="9" customFormat="1" ht="45" x14ac:dyDescent="0.25">
      <c r="A13" s="43" t="s">
        <v>45</v>
      </c>
      <c r="B13" s="108" t="s">
        <v>26</v>
      </c>
      <c r="C13" s="103" t="s">
        <v>1661</v>
      </c>
      <c r="D13" s="48" t="s">
        <v>9</v>
      </c>
      <c r="E13" s="84">
        <v>3824</v>
      </c>
      <c r="F13" s="149">
        <v>4.4000000000000004</v>
      </c>
      <c r="G13" s="28">
        <f t="shared" si="0"/>
        <v>16825.599999999999</v>
      </c>
    </row>
    <row r="14" spans="1:9" s="9" customFormat="1" ht="32.25" customHeight="1" x14ac:dyDescent="0.25">
      <c r="A14" s="43" t="s">
        <v>45</v>
      </c>
      <c r="B14" s="108" t="s">
        <v>27</v>
      </c>
      <c r="C14" s="103" t="s">
        <v>265</v>
      </c>
      <c r="D14" s="48" t="s">
        <v>8</v>
      </c>
      <c r="E14" s="84">
        <v>1474</v>
      </c>
      <c r="F14" s="149">
        <v>0.1</v>
      </c>
      <c r="G14" s="28">
        <f t="shared" si="0"/>
        <v>147.4</v>
      </c>
    </row>
    <row r="15" spans="1:9" s="9" customFormat="1" ht="32.25" customHeight="1" x14ac:dyDescent="0.25">
      <c r="A15" s="43" t="s">
        <v>45</v>
      </c>
      <c r="B15" s="108" t="s">
        <v>68</v>
      </c>
      <c r="C15" s="103" t="s">
        <v>1486</v>
      </c>
      <c r="D15" s="48" t="s">
        <v>9</v>
      </c>
      <c r="E15" s="84">
        <v>443</v>
      </c>
      <c r="F15" s="149">
        <v>1.28</v>
      </c>
      <c r="G15" s="28">
        <f t="shared" si="0"/>
        <v>567.04</v>
      </c>
    </row>
    <row r="16" spans="1:9" s="9" customFormat="1" ht="32.25" customHeight="1" x14ac:dyDescent="0.25">
      <c r="A16" s="43" t="s">
        <v>45</v>
      </c>
      <c r="B16" s="108" t="s">
        <v>69</v>
      </c>
      <c r="C16" s="103" t="s">
        <v>267</v>
      </c>
      <c r="D16" s="48" t="s">
        <v>8</v>
      </c>
      <c r="E16" s="84">
        <v>413</v>
      </c>
      <c r="F16" s="149">
        <v>0.2</v>
      </c>
      <c r="G16" s="28">
        <f t="shared" si="0"/>
        <v>82.6</v>
      </c>
    </row>
    <row r="17" spans="1:9" s="9" customFormat="1" ht="32.25" customHeight="1" x14ac:dyDescent="0.25">
      <c r="A17" s="43" t="s">
        <v>45</v>
      </c>
      <c r="B17" s="108" t="s">
        <v>70</v>
      </c>
      <c r="C17" s="103" t="s">
        <v>477</v>
      </c>
      <c r="D17" s="48" t="s">
        <v>8</v>
      </c>
      <c r="E17" s="84">
        <v>919</v>
      </c>
      <c r="F17" s="149">
        <v>0.2</v>
      </c>
      <c r="G17" s="28">
        <f t="shared" si="0"/>
        <v>183.8</v>
      </c>
    </row>
    <row r="18" spans="1:9" s="9" customFormat="1" ht="32.25" customHeight="1" x14ac:dyDescent="0.25">
      <c r="A18" s="43" t="s">
        <v>45</v>
      </c>
      <c r="B18" s="108" t="s">
        <v>127</v>
      </c>
      <c r="C18" s="103" t="s">
        <v>278</v>
      </c>
      <c r="D18" s="48" t="s">
        <v>8</v>
      </c>
      <c r="E18" s="84">
        <v>244</v>
      </c>
      <c r="F18" s="149">
        <v>0.1</v>
      </c>
      <c r="G18" s="28">
        <f t="shared" si="0"/>
        <v>24.4</v>
      </c>
    </row>
    <row r="19" spans="1:9" s="9" customFormat="1" ht="32.25" customHeight="1" x14ac:dyDescent="0.25">
      <c r="A19" s="43" t="s">
        <v>45</v>
      </c>
      <c r="B19" s="108" t="s">
        <v>165</v>
      </c>
      <c r="C19" s="103" t="s">
        <v>268</v>
      </c>
      <c r="D19" s="48" t="s">
        <v>8</v>
      </c>
      <c r="E19" s="84">
        <v>122</v>
      </c>
      <c r="F19" s="149">
        <v>0.21</v>
      </c>
      <c r="G19" s="28">
        <f t="shared" si="0"/>
        <v>25.62</v>
      </c>
    </row>
    <row r="20" spans="1:9" s="9" customFormat="1" ht="32.25" customHeight="1" x14ac:dyDescent="0.25">
      <c r="A20" s="43" t="s">
        <v>45</v>
      </c>
      <c r="B20" s="108" t="s">
        <v>166</v>
      </c>
      <c r="C20" s="103" t="s">
        <v>269</v>
      </c>
      <c r="D20" s="48" t="s">
        <v>8</v>
      </c>
      <c r="E20" s="84">
        <v>170</v>
      </c>
      <c r="F20" s="149">
        <v>0.24</v>
      </c>
      <c r="G20" s="28">
        <f t="shared" si="0"/>
        <v>40.799999999999997</v>
      </c>
    </row>
    <row r="21" spans="1:9" s="9" customFormat="1" ht="45" x14ac:dyDescent="0.25">
      <c r="A21" s="43" t="s">
        <v>45</v>
      </c>
      <c r="B21" s="108" t="s">
        <v>167</v>
      </c>
      <c r="C21" s="103" t="s">
        <v>1487</v>
      </c>
      <c r="D21" s="48" t="s">
        <v>9</v>
      </c>
      <c r="E21" s="84">
        <v>174</v>
      </c>
      <c r="F21" s="149">
        <v>4.4000000000000004</v>
      </c>
      <c r="G21" s="28">
        <f t="shared" si="0"/>
        <v>765.6</v>
      </c>
    </row>
    <row r="22" spans="1:9" s="9" customFormat="1" ht="33" customHeight="1" x14ac:dyDescent="0.25">
      <c r="A22" s="43" t="s">
        <v>45</v>
      </c>
      <c r="B22" s="108" t="s">
        <v>168</v>
      </c>
      <c r="C22" s="103" t="s">
        <v>340</v>
      </c>
      <c r="D22" s="48" t="s">
        <v>8</v>
      </c>
      <c r="E22" s="84">
        <v>1568</v>
      </c>
      <c r="F22" s="149">
        <v>1.49</v>
      </c>
      <c r="G22" s="28">
        <f t="shared" si="0"/>
        <v>2336.3200000000002</v>
      </c>
    </row>
    <row r="23" spans="1:9" s="9" customFormat="1" ht="33" customHeight="1" x14ac:dyDescent="0.25">
      <c r="A23" s="43" t="s">
        <v>45</v>
      </c>
      <c r="B23" s="108" t="s">
        <v>169</v>
      </c>
      <c r="C23" s="103" t="s">
        <v>709</v>
      </c>
      <c r="D23" s="48" t="s">
        <v>8</v>
      </c>
      <c r="E23" s="84">
        <v>170</v>
      </c>
      <c r="F23" s="149">
        <v>1.44</v>
      </c>
      <c r="G23" s="28">
        <f t="shared" si="0"/>
        <v>244.8</v>
      </c>
    </row>
    <row r="24" spans="1:9" s="9" customFormat="1" ht="33" customHeight="1" thickBot="1" x14ac:dyDescent="0.3">
      <c r="A24" s="43" t="s">
        <v>45</v>
      </c>
      <c r="B24" s="108" t="s">
        <v>170</v>
      </c>
      <c r="C24" s="103" t="s">
        <v>272</v>
      </c>
      <c r="D24" s="48" t="s">
        <v>8</v>
      </c>
      <c r="E24" s="84">
        <v>131</v>
      </c>
      <c r="F24" s="149">
        <v>7.91</v>
      </c>
      <c r="G24" s="28">
        <f t="shared" si="0"/>
        <v>1036.21</v>
      </c>
    </row>
    <row r="25" spans="1:9" s="9" customFormat="1" ht="33" customHeight="1" thickBot="1" x14ac:dyDescent="0.3">
      <c r="A25" s="56" t="s">
        <v>45</v>
      </c>
      <c r="B25" s="74" t="s">
        <v>171</v>
      </c>
      <c r="C25" s="104" t="s">
        <v>362</v>
      </c>
      <c r="D25" s="51" t="s">
        <v>8</v>
      </c>
      <c r="E25" s="85">
        <v>748</v>
      </c>
      <c r="F25" s="150">
        <v>4.49</v>
      </c>
      <c r="G25" s="53">
        <f t="shared" si="0"/>
        <v>3358.52</v>
      </c>
      <c r="H25" s="36" t="s">
        <v>40</v>
      </c>
      <c r="I25" s="70">
        <f>ROUND(SUM(G6:G25),2)</f>
        <v>52701.08</v>
      </c>
    </row>
    <row r="26" spans="1:9" s="9" customFormat="1" ht="33" customHeight="1" x14ac:dyDescent="0.25">
      <c r="A26" s="101" t="s">
        <v>1567</v>
      </c>
      <c r="B26" s="123" t="s">
        <v>34</v>
      </c>
      <c r="C26" s="63" t="s">
        <v>1758</v>
      </c>
      <c r="D26" s="64" t="s">
        <v>8</v>
      </c>
      <c r="E26" s="83">
        <v>1474</v>
      </c>
      <c r="F26" s="76">
        <v>0</v>
      </c>
      <c r="G26" s="59">
        <f t="shared" si="0"/>
        <v>0</v>
      </c>
      <c r="H26" s="434" t="s">
        <v>318</v>
      </c>
    </row>
    <row r="27" spans="1:9" s="9" customFormat="1" ht="33" customHeight="1" x14ac:dyDescent="0.25">
      <c r="A27" s="67" t="s">
        <v>1567</v>
      </c>
      <c r="B27" s="108" t="s">
        <v>35</v>
      </c>
      <c r="C27" s="2" t="s">
        <v>1844</v>
      </c>
      <c r="D27" s="22" t="s">
        <v>9</v>
      </c>
      <c r="E27" s="84">
        <v>431</v>
      </c>
      <c r="F27" s="77">
        <v>0</v>
      </c>
      <c r="G27" s="28">
        <f t="shared" si="0"/>
        <v>0</v>
      </c>
      <c r="H27" s="435"/>
    </row>
    <row r="28" spans="1:9" s="9" customFormat="1" ht="33" customHeight="1" x14ac:dyDescent="0.25">
      <c r="A28" s="67" t="s">
        <v>1567</v>
      </c>
      <c r="B28" s="108" t="s">
        <v>36</v>
      </c>
      <c r="C28" s="2" t="s">
        <v>1552</v>
      </c>
      <c r="D28" s="22" t="s">
        <v>8</v>
      </c>
      <c r="E28" s="84">
        <v>959</v>
      </c>
      <c r="F28" s="77">
        <v>0</v>
      </c>
      <c r="G28" s="28">
        <f t="shared" si="0"/>
        <v>0</v>
      </c>
      <c r="H28" s="435"/>
    </row>
    <row r="29" spans="1:9" s="9" customFormat="1" ht="33" customHeight="1" x14ac:dyDescent="0.25">
      <c r="A29" s="67" t="s">
        <v>1567</v>
      </c>
      <c r="B29" s="108" t="s">
        <v>37</v>
      </c>
      <c r="C29" s="2" t="s">
        <v>1506</v>
      </c>
      <c r="D29" s="22" t="s">
        <v>9</v>
      </c>
      <c r="E29" s="84">
        <v>62</v>
      </c>
      <c r="F29" s="77">
        <v>0</v>
      </c>
      <c r="G29" s="28">
        <f t="shared" si="0"/>
        <v>0</v>
      </c>
      <c r="H29" s="435"/>
    </row>
    <row r="30" spans="1:9" s="9" customFormat="1" ht="33" customHeight="1" x14ac:dyDescent="0.25">
      <c r="A30" s="67" t="s">
        <v>1567</v>
      </c>
      <c r="B30" s="108" t="s">
        <v>82</v>
      </c>
      <c r="C30" s="2" t="s">
        <v>1553</v>
      </c>
      <c r="D30" s="22" t="s">
        <v>8</v>
      </c>
      <c r="E30" s="84">
        <v>953</v>
      </c>
      <c r="F30" s="77">
        <v>0</v>
      </c>
      <c r="G30" s="28">
        <f t="shared" si="0"/>
        <v>0</v>
      </c>
      <c r="H30" s="435"/>
    </row>
    <row r="31" spans="1:9" s="9" customFormat="1" ht="33" customHeight="1" x14ac:dyDescent="0.25">
      <c r="A31" s="67" t="s">
        <v>1567</v>
      </c>
      <c r="B31" s="108" t="s">
        <v>105</v>
      </c>
      <c r="C31" s="2" t="s">
        <v>1511</v>
      </c>
      <c r="D31" s="22" t="s">
        <v>10</v>
      </c>
      <c r="E31" s="84">
        <v>138.69999999999999</v>
      </c>
      <c r="F31" s="77">
        <v>0</v>
      </c>
      <c r="G31" s="28">
        <f t="shared" si="0"/>
        <v>0</v>
      </c>
      <c r="H31" s="435"/>
    </row>
    <row r="32" spans="1:9" s="9" customFormat="1" ht="33" customHeight="1" x14ac:dyDescent="0.25">
      <c r="A32" s="67" t="s">
        <v>1567</v>
      </c>
      <c r="B32" s="108" t="s">
        <v>106</v>
      </c>
      <c r="C32" s="2" t="s">
        <v>304</v>
      </c>
      <c r="D32" s="22" t="s">
        <v>8</v>
      </c>
      <c r="E32" s="84">
        <v>949</v>
      </c>
      <c r="F32" s="77">
        <v>0</v>
      </c>
      <c r="G32" s="28">
        <f t="shared" si="0"/>
        <v>0</v>
      </c>
      <c r="H32" s="435"/>
    </row>
    <row r="33" spans="1:9" s="9" customFormat="1" ht="33" customHeight="1" x14ac:dyDescent="0.25">
      <c r="A33" s="67" t="s">
        <v>1567</v>
      </c>
      <c r="B33" s="108" t="s">
        <v>107</v>
      </c>
      <c r="C33" s="2" t="s">
        <v>305</v>
      </c>
      <c r="D33" s="22" t="s">
        <v>10</v>
      </c>
      <c r="E33" s="84">
        <v>64</v>
      </c>
      <c r="F33" s="77">
        <v>0</v>
      </c>
      <c r="G33" s="28">
        <f t="shared" si="0"/>
        <v>0</v>
      </c>
      <c r="H33" s="435"/>
    </row>
    <row r="34" spans="1:9" s="9" customFormat="1" ht="33" customHeight="1" thickBot="1" x14ac:dyDescent="0.3">
      <c r="A34" s="56" t="s">
        <v>1567</v>
      </c>
      <c r="B34" s="74" t="s">
        <v>108</v>
      </c>
      <c r="C34" s="50" t="s">
        <v>1554</v>
      </c>
      <c r="D34" s="51" t="s">
        <v>8</v>
      </c>
      <c r="E34" s="85">
        <v>209</v>
      </c>
      <c r="F34" s="139">
        <v>0</v>
      </c>
      <c r="G34" s="53">
        <f t="shared" si="0"/>
        <v>0</v>
      </c>
      <c r="H34" s="435"/>
    </row>
    <row r="35" spans="1:9" s="9" customFormat="1" ht="33" customHeight="1" x14ac:dyDescent="0.25">
      <c r="A35" s="101" t="s">
        <v>1568</v>
      </c>
      <c r="B35" s="123" t="s">
        <v>34</v>
      </c>
      <c r="C35" s="63" t="s">
        <v>1758</v>
      </c>
      <c r="D35" s="64" t="s">
        <v>8</v>
      </c>
      <c r="E35" s="83">
        <v>1474</v>
      </c>
      <c r="F35" s="135">
        <v>4.3899999999999997</v>
      </c>
      <c r="G35" s="59">
        <f t="shared" si="0"/>
        <v>6470.86</v>
      </c>
      <c r="H35" s="435"/>
    </row>
    <row r="36" spans="1:9" s="9" customFormat="1" ht="33" customHeight="1" x14ac:dyDescent="0.25">
      <c r="A36" s="67" t="s">
        <v>1568</v>
      </c>
      <c r="B36" s="108" t="s">
        <v>35</v>
      </c>
      <c r="C36" s="2" t="s">
        <v>1842</v>
      </c>
      <c r="D36" s="22" t="s">
        <v>9</v>
      </c>
      <c r="E36" s="84">
        <v>495</v>
      </c>
      <c r="F36" s="133">
        <v>24.87</v>
      </c>
      <c r="G36" s="28">
        <f t="shared" si="0"/>
        <v>12310.65</v>
      </c>
      <c r="H36" s="435"/>
    </row>
    <row r="37" spans="1:9" s="9" customFormat="1" ht="33" customHeight="1" x14ac:dyDescent="0.25">
      <c r="A37" s="67" t="s">
        <v>1568</v>
      </c>
      <c r="B37" s="108" t="s">
        <v>36</v>
      </c>
      <c r="C37" s="2" t="s">
        <v>1556</v>
      </c>
      <c r="D37" s="22" t="s">
        <v>8</v>
      </c>
      <c r="E37" s="84">
        <v>959</v>
      </c>
      <c r="F37" s="133">
        <v>15.26</v>
      </c>
      <c r="G37" s="28">
        <f t="shared" si="0"/>
        <v>14634.34</v>
      </c>
      <c r="H37" s="435"/>
    </row>
    <row r="38" spans="1:9" s="9" customFormat="1" ht="33" customHeight="1" x14ac:dyDescent="0.25">
      <c r="A38" s="67" t="s">
        <v>1568</v>
      </c>
      <c r="B38" s="108" t="s">
        <v>37</v>
      </c>
      <c r="C38" s="2" t="s">
        <v>1506</v>
      </c>
      <c r="D38" s="22" t="s">
        <v>9</v>
      </c>
      <c r="E38" s="84">
        <v>49</v>
      </c>
      <c r="F38" s="133">
        <v>74.47</v>
      </c>
      <c r="G38" s="28">
        <f t="shared" si="0"/>
        <v>3649.03</v>
      </c>
      <c r="H38" s="435"/>
    </row>
    <row r="39" spans="1:9" s="9" customFormat="1" ht="33" customHeight="1" x14ac:dyDescent="0.25">
      <c r="A39" s="67" t="s">
        <v>1568</v>
      </c>
      <c r="B39" s="108" t="s">
        <v>82</v>
      </c>
      <c r="C39" s="2" t="s">
        <v>1553</v>
      </c>
      <c r="D39" s="22" t="s">
        <v>8</v>
      </c>
      <c r="E39" s="84">
        <v>953</v>
      </c>
      <c r="F39" s="133">
        <v>15.86</v>
      </c>
      <c r="G39" s="28">
        <f t="shared" si="0"/>
        <v>15114.58</v>
      </c>
      <c r="H39" s="435"/>
    </row>
    <row r="40" spans="1:9" s="9" customFormat="1" ht="33" customHeight="1" x14ac:dyDescent="0.25">
      <c r="A40" s="67" t="s">
        <v>1568</v>
      </c>
      <c r="B40" s="108" t="s">
        <v>105</v>
      </c>
      <c r="C40" s="2" t="s">
        <v>1511</v>
      </c>
      <c r="D40" s="22" t="s">
        <v>10</v>
      </c>
      <c r="E40" s="84">
        <v>138.69999999999999</v>
      </c>
      <c r="F40" s="133">
        <v>0.95</v>
      </c>
      <c r="G40" s="28">
        <f t="shared" si="0"/>
        <v>131.77000000000001</v>
      </c>
      <c r="H40" s="435"/>
    </row>
    <row r="41" spans="1:9" s="9" customFormat="1" ht="33" customHeight="1" x14ac:dyDescent="0.25">
      <c r="A41" s="67" t="s">
        <v>1568</v>
      </c>
      <c r="B41" s="108" t="s">
        <v>106</v>
      </c>
      <c r="C41" s="2" t="s">
        <v>304</v>
      </c>
      <c r="D41" s="22" t="s">
        <v>8</v>
      </c>
      <c r="E41" s="84">
        <v>949</v>
      </c>
      <c r="F41" s="133">
        <v>0.22</v>
      </c>
      <c r="G41" s="28">
        <f t="shared" si="0"/>
        <v>208.78</v>
      </c>
      <c r="H41" s="435"/>
    </row>
    <row r="42" spans="1:9" s="9" customFormat="1" ht="33" customHeight="1" thickBot="1" x14ac:dyDescent="0.3">
      <c r="A42" s="67" t="s">
        <v>1568</v>
      </c>
      <c r="B42" s="108" t="s">
        <v>107</v>
      </c>
      <c r="C42" s="2" t="s">
        <v>305</v>
      </c>
      <c r="D42" s="22" t="s">
        <v>10</v>
      </c>
      <c r="E42" s="84">
        <v>64</v>
      </c>
      <c r="F42" s="133">
        <v>1.25</v>
      </c>
      <c r="G42" s="28">
        <f t="shared" si="0"/>
        <v>80</v>
      </c>
      <c r="H42" s="435"/>
    </row>
    <row r="43" spans="1:9" s="9" customFormat="1" ht="30.75" thickBot="1" x14ac:dyDescent="0.3">
      <c r="A43" s="56" t="s">
        <v>1568</v>
      </c>
      <c r="B43" s="74" t="s">
        <v>108</v>
      </c>
      <c r="C43" s="50" t="s">
        <v>1554</v>
      </c>
      <c r="D43" s="51" t="s">
        <v>8</v>
      </c>
      <c r="E43" s="85">
        <v>209</v>
      </c>
      <c r="F43" s="87">
        <v>4.3499999999999996</v>
      </c>
      <c r="G43" s="99">
        <f>ROUND((E43*F43),2)</f>
        <v>909.15</v>
      </c>
      <c r="H43" s="36" t="s">
        <v>41</v>
      </c>
      <c r="I43" s="72">
        <f>ROUND(SUM(G26:G43),2)</f>
        <v>53509.16</v>
      </c>
    </row>
    <row r="44" spans="1:9" ht="45" x14ac:dyDescent="0.25">
      <c r="A44" s="42" t="s">
        <v>1575</v>
      </c>
      <c r="B44" s="202" t="s">
        <v>71</v>
      </c>
      <c r="C44" s="24" t="s">
        <v>1516</v>
      </c>
      <c r="D44" s="25" t="s">
        <v>9</v>
      </c>
      <c r="E44" s="182">
        <v>47</v>
      </c>
      <c r="F44" s="136">
        <v>5.51</v>
      </c>
      <c r="G44" s="27">
        <f t="shared" si="0"/>
        <v>258.97000000000003</v>
      </c>
      <c r="H44" s="9"/>
      <c r="I44" s="9"/>
    </row>
    <row r="45" spans="1:9" x14ac:dyDescent="0.25">
      <c r="A45" s="67" t="s">
        <v>1575</v>
      </c>
      <c r="B45" s="22" t="s">
        <v>72</v>
      </c>
      <c r="C45" s="2" t="s">
        <v>346</v>
      </c>
      <c r="D45" s="64" t="s">
        <v>8</v>
      </c>
      <c r="E45" s="84">
        <v>306</v>
      </c>
      <c r="F45" s="77">
        <v>0.2</v>
      </c>
      <c r="G45" s="28">
        <f t="shared" si="0"/>
        <v>61.2</v>
      </c>
      <c r="H45" s="9"/>
      <c r="I45" s="9"/>
    </row>
    <row r="46" spans="1:9" ht="90" x14ac:dyDescent="0.25">
      <c r="A46" s="67" t="s">
        <v>1575</v>
      </c>
      <c r="B46" s="22" t="s">
        <v>73</v>
      </c>
      <c r="C46" s="2" t="s">
        <v>1845</v>
      </c>
      <c r="D46" s="64" t="s">
        <v>7</v>
      </c>
      <c r="E46" s="84">
        <v>1</v>
      </c>
      <c r="F46" s="77">
        <v>7263.34</v>
      </c>
      <c r="G46" s="28">
        <f t="shared" ref="G46:G52" si="1">ROUND((E46*F46),2)</f>
        <v>7263.34</v>
      </c>
      <c r="H46" s="9"/>
      <c r="I46" s="9"/>
    </row>
    <row r="47" spans="1:9" ht="30.75" customHeight="1" x14ac:dyDescent="0.25">
      <c r="A47" s="67" t="s">
        <v>1575</v>
      </c>
      <c r="B47" s="22" t="s">
        <v>74</v>
      </c>
      <c r="C47" s="2" t="s">
        <v>1523</v>
      </c>
      <c r="D47" s="64" t="s">
        <v>18</v>
      </c>
      <c r="E47" s="83">
        <v>4</v>
      </c>
      <c r="F47" s="77">
        <v>76.33</v>
      </c>
      <c r="G47" s="28">
        <f t="shared" si="1"/>
        <v>305.32</v>
      </c>
      <c r="H47" s="9"/>
      <c r="I47" s="9"/>
    </row>
    <row r="48" spans="1:9" x14ac:dyDescent="0.25">
      <c r="A48" s="67" t="s">
        <v>1575</v>
      </c>
      <c r="B48" s="22" t="s">
        <v>75</v>
      </c>
      <c r="C48" s="2" t="s">
        <v>1344</v>
      </c>
      <c r="D48" s="64" t="s">
        <v>10</v>
      </c>
      <c r="E48" s="83">
        <v>31</v>
      </c>
      <c r="F48" s="77">
        <v>0.42</v>
      </c>
      <c r="G48" s="28">
        <f t="shared" si="1"/>
        <v>13.02</v>
      </c>
      <c r="H48" s="9"/>
      <c r="I48" s="9"/>
    </row>
    <row r="49" spans="1:9" ht="30" x14ac:dyDescent="0.25">
      <c r="A49" s="67" t="s">
        <v>1575</v>
      </c>
      <c r="B49" s="22" t="s">
        <v>76</v>
      </c>
      <c r="C49" s="2" t="s">
        <v>1846</v>
      </c>
      <c r="D49" s="64" t="s">
        <v>8</v>
      </c>
      <c r="E49" s="83">
        <v>28</v>
      </c>
      <c r="F49" s="77">
        <v>19.12</v>
      </c>
      <c r="G49" s="28">
        <f t="shared" si="1"/>
        <v>535.36</v>
      </c>
      <c r="H49" s="9"/>
      <c r="I49" s="9"/>
    </row>
    <row r="50" spans="1:9" ht="30" x14ac:dyDescent="0.25">
      <c r="A50" s="67" t="s">
        <v>1575</v>
      </c>
      <c r="B50" s="22" t="s">
        <v>77</v>
      </c>
      <c r="C50" s="2" t="s">
        <v>344</v>
      </c>
      <c r="D50" s="64" t="s">
        <v>8</v>
      </c>
      <c r="E50" s="83">
        <v>62</v>
      </c>
      <c r="F50" s="77">
        <v>0.87</v>
      </c>
      <c r="G50" s="28">
        <f t="shared" si="1"/>
        <v>53.94</v>
      </c>
      <c r="H50" s="9"/>
      <c r="I50" s="9"/>
    </row>
    <row r="51" spans="1:9" x14ac:dyDescent="0.25">
      <c r="A51" s="67" t="s">
        <v>1575</v>
      </c>
      <c r="B51" s="22" t="s">
        <v>122</v>
      </c>
      <c r="C51" s="2" t="s">
        <v>385</v>
      </c>
      <c r="D51" s="64" t="s">
        <v>8</v>
      </c>
      <c r="E51" s="83">
        <v>145</v>
      </c>
      <c r="F51" s="77">
        <v>4.46</v>
      </c>
      <c r="G51" s="28">
        <f t="shared" si="1"/>
        <v>646.70000000000005</v>
      </c>
      <c r="H51" s="9"/>
      <c r="I51" s="9"/>
    </row>
    <row r="52" spans="1:9" ht="15.75" thickBot="1" x14ac:dyDescent="0.3">
      <c r="A52" s="67" t="s">
        <v>1575</v>
      </c>
      <c r="B52" s="22" t="s">
        <v>123</v>
      </c>
      <c r="C52" s="2" t="s">
        <v>345</v>
      </c>
      <c r="D52" s="64" t="s">
        <v>8</v>
      </c>
      <c r="E52" s="83">
        <v>18</v>
      </c>
      <c r="F52" s="77">
        <v>3.7</v>
      </c>
      <c r="G52" s="28">
        <f t="shared" si="1"/>
        <v>66.599999999999994</v>
      </c>
      <c r="H52" s="9"/>
      <c r="I52" s="9"/>
    </row>
    <row r="53" spans="1:9" ht="30.75" thickBot="1" x14ac:dyDescent="0.3">
      <c r="A53" s="56" t="s">
        <v>1575</v>
      </c>
      <c r="B53" s="51" t="s">
        <v>124</v>
      </c>
      <c r="C53" s="50" t="s">
        <v>1527</v>
      </c>
      <c r="D53" s="51" t="s">
        <v>8</v>
      </c>
      <c r="E53" s="85">
        <v>7.2</v>
      </c>
      <c r="F53" s="139">
        <v>7.22</v>
      </c>
      <c r="G53" s="53">
        <f>ROUND((E53*F53),2)</f>
        <v>51.98</v>
      </c>
      <c r="H53" s="169" t="s">
        <v>78</v>
      </c>
      <c r="I53" s="72">
        <f>ROUND(SUM(G44:G53),2)</f>
        <v>9256.43</v>
      </c>
    </row>
    <row r="54" spans="1:9" ht="30" x14ac:dyDescent="0.25">
      <c r="A54" s="42" t="s">
        <v>1584</v>
      </c>
      <c r="B54" s="25" t="s">
        <v>28</v>
      </c>
      <c r="C54" s="24" t="s">
        <v>321</v>
      </c>
      <c r="D54" s="25" t="s">
        <v>18</v>
      </c>
      <c r="E54" s="46">
        <v>5</v>
      </c>
      <c r="F54" s="136">
        <v>151.41</v>
      </c>
      <c r="G54" s="27">
        <f t="shared" ref="G54:G58" si="2">ROUND((E54*F54),2)</f>
        <v>757.05</v>
      </c>
      <c r="H54" s="9"/>
      <c r="I54" s="9"/>
    </row>
    <row r="55" spans="1:9" ht="30.75" thickBot="1" x14ac:dyDescent="0.3">
      <c r="A55" s="56" t="s">
        <v>1584</v>
      </c>
      <c r="B55" s="51" t="s">
        <v>29</v>
      </c>
      <c r="C55" s="50" t="s">
        <v>322</v>
      </c>
      <c r="D55" s="51" t="s">
        <v>18</v>
      </c>
      <c r="E55" s="52">
        <v>10</v>
      </c>
      <c r="F55" s="139">
        <v>59.33</v>
      </c>
      <c r="G55" s="53">
        <f t="shared" si="2"/>
        <v>593.29999999999995</v>
      </c>
      <c r="H55" s="9"/>
      <c r="I55" s="9"/>
    </row>
    <row r="56" spans="1:9" ht="45.75" thickBot="1" x14ac:dyDescent="0.3">
      <c r="A56" s="101" t="s">
        <v>1771</v>
      </c>
      <c r="B56" s="64" t="s">
        <v>30</v>
      </c>
      <c r="C56" s="63" t="s">
        <v>328</v>
      </c>
      <c r="D56" s="64" t="s">
        <v>18</v>
      </c>
      <c r="E56" s="65">
        <v>1</v>
      </c>
      <c r="F56" s="76">
        <v>414.68</v>
      </c>
      <c r="G56" s="59">
        <f t="shared" si="2"/>
        <v>414.68</v>
      </c>
      <c r="H56" s="9"/>
      <c r="I56" s="9"/>
    </row>
    <row r="57" spans="1:9" ht="30.75" thickBot="1" x14ac:dyDescent="0.3">
      <c r="A57" s="125" t="s">
        <v>1585</v>
      </c>
      <c r="B57" s="61" t="s">
        <v>31</v>
      </c>
      <c r="C57" s="173" t="s">
        <v>331</v>
      </c>
      <c r="D57" s="61" t="s">
        <v>18</v>
      </c>
      <c r="E57" s="174">
        <v>11</v>
      </c>
      <c r="F57" s="145">
        <v>24.21</v>
      </c>
      <c r="G57" s="35">
        <f t="shared" si="2"/>
        <v>266.31</v>
      </c>
      <c r="H57" s="9"/>
      <c r="I57" s="9"/>
    </row>
    <row r="58" spans="1:9" ht="30.75" thickBot="1" x14ac:dyDescent="0.3">
      <c r="A58" s="98" t="s">
        <v>1586</v>
      </c>
      <c r="B58" s="51" t="s">
        <v>32</v>
      </c>
      <c r="C58" s="86" t="s">
        <v>333</v>
      </c>
      <c r="D58" s="51" t="s">
        <v>8</v>
      </c>
      <c r="E58" s="92">
        <v>46</v>
      </c>
      <c r="F58" s="89">
        <v>17</v>
      </c>
      <c r="G58" s="90">
        <f t="shared" si="2"/>
        <v>782</v>
      </c>
      <c r="H58" s="36" t="s">
        <v>42</v>
      </c>
      <c r="I58" s="70">
        <f>ROUND(SUM(G54:G58),2)</f>
        <v>2813.34</v>
      </c>
    </row>
    <row r="59" spans="1:9" ht="43.5" thickBot="1" x14ac:dyDescent="0.3">
      <c r="A59" s="146"/>
      <c r="B59" s="147"/>
      <c r="C59" s="146"/>
      <c r="D59" s="4"/>
      <c r="E59" s="4"/>
      <c r="F59" s="54" t="s">
        <v>1280</v>
      </c>
      <c r="G59" s="55">
        <f>SUM(G5:G58)</f>
        <v>118376.42000000001</v>
      </c>
      <c r="H59" s="34"/>
      <c r="I59" s="73"/>
    </row>
  </sheetData>
  <sheetProtection algorithmName="SHA-512" hashValue="hJ/OO8kRwiOGIXJAV98fLnicDWtbKIQPT9Fc/Jq9u+ExBW1v8n14sD4vM1eJ/Hbf1PE2t/ab3EZ8CMTwCCxVFg==" saltValue="GluCH27uNeFut56LA3Q+zA==" spinCount="100000" sheet="1" objects="1" scenarios="1"/>
  <mergeCells count="3">
    <mergeCell ref="A1:G1"/>
    <mergeCell ref="A3:G3"/>
    <mergeCell ref="H26:H42"/>
  </mergeCells>
  <phoneticPr fontId="10" type="noConversion"/>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4E031-E5E4-49DF-A5EC-CC13D12403E9}">
  <dimension ref="A1:I84"/>
  <sheetViews>
    <sheetView topLeftCell="A70" zoomScale="80" zoomScaleNormal="80" workbookViewId="0">
      <selection activeCell="F87" sqref="F87"/>
    </sheetView>
  </sheetViews>
  <sheetFormatPr defaultColWidth="9.140625" defaultRowHeight="15" x14ac:dyDescent="0.25"/>
  <cols>
    <col min="1" max="1" width="39.7109375" style="23" customWidth="1"/>
    <col min="2" max="2" width="10.5703125" style="10" customWidth="1"/>
    <col min="3" max="3" width="71.7109375" style="11" customWidth="1"/>
    <col min="4" max="4" width="9.140625" style="129"/>
    <col min="5" max="5" width="16.28515625" style="129" customWidth="1"/>
    <col min="6" max="6" width="20.7109375" style="17" customWidth="1"/>
    <col min="7" max="7" width="14.7109375" style="129" customWidth="1"/>
    <col min="8" max="8" width="21.5703125" style="68" customWidth="1"/>
    <col min="9" max="9" width="20.7109375" style="68" customWidth="1"/>
    <col min="10" max="16384" width="9.140625" style="8"/>
  </cols>
  <sheetData>
    <row r="1" spans="1:9" ht="39.950000000000003" customHeight="1" x14ac:dyDescent="0.25">
      <c r="A1" s="427" t="s">
        <v>3728</v>
      </c>
      <c r="B1" s="427"/>
      <c r="C1" s="427"/>
      <c r="D1" s="427"/>
      <c r="E1" s="427"/>
      <c r="F1" s="427"/>
      <c r="G1" s="427"/>
    </row>
    <row r="2" spans="1:9" ht="21.75" customHeight="1" thickBot="1" x14ac:dyDescent="0.3">
      <c r="A2" s="1"/>
      <c r="B2" s="1"/>
      <c r="C2" s="1"/>
      <c r="D2" s="127"/>
      <c r="E2" s="233"/>
      <c r="F2" s="1"/>
      <c r="G2" s="127"/>
    </row>
    <row r="3" spans="1:9" x14ac:dyDescent="0.25">
      <c r="A3" s="428" t="s">
        <v>1104</v>
      </c>
      <c r="B3" s="429"/>
      <c r="C3" s="429"/>
      <c r="D3" s="429"/>
      <c r="E3" s="429"/>
      <c r="F3" s="429"/>
      <c r="G3" s="430"/>
    </row>
    <row r="4" spans="1:9" ht="39" customHeight="1" thickBot="1" x14ac:dyDescent="0.3">
      <c r="A4" s="29" t="s">
        <v>38</v>
      </c>
      <c r="B4" s="44" t="s">
        <v>0</v>
      </c>
      <c r="C4" s="30" t="s">
        <v>1</v>
      </c>
      <c r="D4" s="248" t="s">
        <v>2</v>
      </c>
      <c r="E4" s="234" t="s">
        <v>3</v>
      </c>
      <c r="F4" s="32" t="s">
        <v>4</v>
      </c>
      <c r="G4" s="69" t="s">
        <v>5</v>
      </c>
      <c r="H4" s="142"/>
      <c r="I4" s="142"/>
    </row>
    <row r="5" spans="1:9" s="68" customFormat="1" ht="33" customHeight="1" thickBot="1" x14ac:dyDescent="0.3">
      <c r="A5" s="56" t="s">
        <v>6</v>
      </c>
      <c r="B5" s="57" t="s">
        <v>12</v>
      </c>
      <c r="C5" s="50" t="s">
        <v>756</v>
      </c>
      <c r="D5" s="51" t="s">
        <v>128</v>
      </c>
      <c r="E5" s="52">
        <v>0.221</v>
      </c>
      <c r="F5" s="66">
        <v>790.22</v>
      </c>
      <c r="G5" s="53">
        <f t="shared" ref="G5:G65" si="0">ROUND((E5*F5),2)</f>
        <v>174.64</v>
      </c>
      <c r="H5" s="36" t="s">
        <v>39</v>
      </c>
      <c r="I5" s="70">
        <f>ROUND(SUM(G5:G5),2)</f>
        <v>174.64</v>
      </c>
    </row>
    <row r="6" spans="1:9" s="9" customFormat="1" ht="32.25" customHeight="1" x14ac:dyDescent="0.25">
      <c r="A6" s="42" t="s">
        <v>45</v>
      </c>
      <c r="B6" s="179" t="s">
        <v>19</v>
      </c>
      <c r="C6" s="180" t="s">
        <v>359</v>
      </c>
      <c r="D6" s="181" t="s">
        <v>9</v>
      </c>
      <c r="E6" s="182">
        <v>3142</v>
      </c>
      <c r="F6" s="218">
        <v>0.7</v>
      </c>
      <c r="G6" s="27">
        <f t="shared" si="0"/>
        <v>2199.4</v>
      </c>
    </row>
    <row r="7" spans="1:9" s="9" customFormat="1" ht="30" x14ac:dyDescent="0.25">
      <c r="A7" s="43" t="s">
        <v>45</v>
      </c>
      <c r="B7" s="91" t="s">
        <v>20</v>
      </c>
      <c r="C7" s="103" t="s">
        <v>358</v>
      </c>
      <c r="D7" s="48" t="s">
        <v>9</v>
      </c>
      <c r="E7" s="84">
        <v>475</v>
      </c>
      <c r="F7" s="149">
        <v>0.94</v>
      </c>
      <c r="G7" s="28">
        <f t="shared" si="0"/>
        <v>446.5</v>
      </c>
    </row>
    <row r="8" spans="1:9" s="9" customFormat="1" ht="33" customHeight="1" x14ac:dyDescent="0.25">
      <c r="A8" s="43" t="s">
        <v>45</v>
      </c>
      <c r="B8" s="91" t="s">
        <v>21</v>
      </c>
      <c r="C8" s="103" t="s">
        <v>356</v>
      </c>
      <c r="D8" s="48" t="s">
        <v>9</v>
      </c>
      <c r="E8" s="84">
        <v>2667</v>
      </c>
      <c r="F8" s="149">
        <v>2.5</v>
      </c>
      <c r="G8" s="28">
        <f t="shared" si="0"/>
        <v>6667.5</v>
      </c>
    </row>
    <row r="9" spans="1:9" s="9" customFormat="1" ht="33" customHeight="1" x14ac:dyDescent="0.25">
      <c r="A9" s="43" t="s">
        <v>45</v>
      </c>
      <c r="B9" s="91" t="s">
        <v>22</v>
      </c>
      <c r="C9" s="103" t="s">
        <v>275</v>
      </c>
      <c r="D9" s="48" t="s">
        <v>9</v>
      </c>
      <c r="E9" s="84">
        <v>450</v>
      </c>
      <c r="F9" s="149">
        <v>5.51</v>
      </c>
      <c r="G9" s="28">
        <f t="shared" si="0"/>
        <v>2479.5</v>
      </c>
    </row>
    <row r="10" spans="1:9" s="9" customFormat="1" ht="33" customHeight="1" x14ac:dyDescent="0.25">
      <c r="A10" s="43" t="s">
        <v>45</v>
      </c>
      <c r="B10" s="91" t="s">
        <v>23</v>
      </c>
      <c r="C10" s="103" t="s">
        <v>1374</v>
      </c>
      <c r="D10" s="48" t="s">
        <v>9</v>
      </c>
      <c r="E10" s="84">
        <v>820</v>
      </c>
      <c r="F10" s="149">
        <v>0.94</v>
      </c>
      <c r="G10" s="28">
        <f t="shared" si="0"/>
        <v>770.8</v>
      </c>
    </row>
    <row r="11" spans="1:9" s="9" customFormat="1" ht="45" x14ac:dyDescent="0.25">
      <c r="A11" s="43" t="s">
        <v>45</v>
      </c>
      <c r="B11" s="91" t="s">
        <v>24</v>
      </c>
      <c r="C11" s="103" t="s">
        <v>276</v>
      </c>
      <c r="D11" s="48" t="s">
        <v>9</v>
      </c>
      <c r="E11" s="84">
        <v>820</v>
      </c>
      <c r="F11" s="149">
        <v>4.4000000000000004</v>
      </c>
      <c r="G11" s="28">
        <f t="shared" si="0"/>
        <v>3608</v>
      </c>
    </row>
    <row r="12" spans="1:9" s="9" customFormat="1" ht="45" x14ac:dyDescent="0.25">
      <c r="A12" s="43" t="s">
        <v>45</v>
      </c>
      <c r="B12" s="91" t="s">
        <v>25</v>
      </c>
      <c r="C12" s="103" t="s">
        <v>273</v>
      </c>
      <c r="D12" s="48" t="s">
        <v>9</v>
      </c>
      <c r="E12" s="84">
        <v>11410</v>
      </c>
      <c r="F12" s="149">
        <v>15.46</v>
      </c>
      <c r="G12" s="28">
        <f t="shared" si="0"/>
        <v>176398.6</v>
      </c>
    </row>
    <row r="13" spans="1:9" s="9" customFormat="1" ht="32.25" customHeight="1" x14ac:dyDescent="0.25">
      <c r="A13" s="43" t="s">
        <v>45</v>
      </c>
      <c r="B13" s="91" t="s">
        <v>26</v>
      </c>
      <c r="C13" s="103" t="s">
        <v>264</v>
      </c>
      <c r="D13" s="48" t="s">
        <v>9</v>
      </c>
      <c r="E13" s="84">
        <v>67</v>
      </c>
      <c r="F13" s="149">
        <v>13.16</v>
      </c>
      <c r="G13" s="28">
        <f t="shared" si="0"/>
        <v>881.72</v>
      </c>
    </row>
    <row r="14" spans="1:9" s="9" customFormat="1" ht="32.25" customHeight="1" x14ac:dyDescent="0.25">
      <c r="A14" s="43" t="s">
        <v>45</v>
      </c>
      <c r="B14" s="91" t="s">
        <v>27</v>
      </c>
      <c r="C14" s="103" t="s">
        <v>265</v>
      </c>
      <c r="D14" s="48" t="s">
        <v>8</v>
      </c>
      <c r="E14" s="84">
        <v>2868</v>
      </c>
      <c r="F14" s="149">
        <v>0.1</v>
      </c>
      <c r="G14" s="28">
        <f t="shared" si="0"/>
        <v>286.8</v>
      </c>
    </row>
    <row r="15" spans="1:9" s="9" customFormat="1" ht="32.25" customHeight="1" x14ac:dyDescent="0.25">
      <c r="A15" s="43" t="s">
        <v>45</v>
      </c>
      <c r="B15" s="91" t="s">
        <v>68</v>
      </c>
      <c r="C15" s="103" t="s">
        <v>1486</v>
      </c>
      <c r="D15" s="48" t="s">
        <v>9</v>
      </c>
      <c r="E15" s="84">
        <v>861</v>
      </c>
      <c r="F15" s="149">
        <v>1.28</v>
      </c>
      <c r="G15" s="28">
        <f t="shared" si="0"/>
        <v>1102.08</v>
      </c>
    </row>
    <row r="16" spans="1:9" s="9" customFormat="1" ht="32.25" customHeight="1" x14ac:dyDescent="0.25">
      <c r="A16" s="43" t="s">
        <v>45</v>
      </c>
      <c r="B16" s="91" t="s">
        <v>69</v>
      </c>
      <c r="C16" s="103" t="s">
        <v>267</v>
      </c>
      <c r="D16" s="48" t="s">
        <v>8</v>
      </c>
      <c r="E16" s="84">
        <v>3201</v>
      </c>
      <c r="F16" s="149">
        <v>0.2</v>
      </c>
      <c r="G16" s="28">
        <f t="shared" si="0"/>
        <v>640.20000000000005</v>
      </c>
    </row>
    <row r="17" spans="1:9" s="9" customFormat="1" ht="32.25" customHeight="1" x14ac:dyDescent="0.25">
      <c r="A17" s="43" t="s">
        <v>45</v>
      </c>
      <c r="B17" s="91" t="s">
        <v>70</v>
      </c>
      <c r="C17" s="103" t="s">
        <v>477</v>
      </c>
      <c r="D17" s="48" t="s">
        <v>8</v>
      </c>
      <c r="E17" s="84">
        <v>595</v>
      </c>
      <c r="F17" s="149">
        <v>0.2</v>
      </c>
      <c r="G17" s="28">
        <f t="shared" si="0"/>
        <v>119</v>
      </c>
    </row>
    <row r="18" spans="1:9" s="9" customFormat="1" ht="32.25" customHeight="1" x14ac:dyDescent="0.25">
      <c r="A18" s="43" t="s">
        <v>45</v>
      </c>
      <c r="B18" s="91" t="s">
        <v>127</v>
      </c>
      <c r="C18" s="103" t="s">
        <v>278</v>
      </c>
      <c r="D18" s="48" t="s">
        <v>8</v>
      </c>
      <c r="E18" s="84">
        <v>442</v>
      </c>
      <c r="F18" s="149">
        <v>0.1</v>
      </c>
      <c r="G18" s="28">
        <f t="shared" si="0"/>
        <v>44.2</v>
      </c>
    </row>
    <row r="19" spans="1:9" s="9" customFormat="1" ht="32.25" customHeight="1" x14ac:dyDescent="0.25">
      <c r="A19" s="43" t="s">
        <v>45</v>
      </c>
      <c r="B19" s="91" t="s">
        <v>165</v>
      </c>
      <c r="C19" s="103" t="s">
        <v>268</v>
      </c>
      <c r="D19" s="48" t="s">
        <v>8</v>
      </c>
      <c r="E19" s="84">
        <v>225</v>
      </c>
      <c r="F19" s="149">
        <v>0.21</v>
      </c>
      <c r="G19" s="28">
        <f t="shared" si="0"/>
        <v>47.25</v>
      </c>
    </row>
    <row r="20" spans="1:9" s="9" customFormat="1" ht="32.25" customHeight="1" x14ac:dyDescent="0.25">
      <c r="A20" s="43" t="s">
        <v>45</v>
      </c>
      <c r="B20" s="108" t="s">
        <v>166</v>
      </c>
      <c r="C20" s="103" t="s">
        <v>269</v>
      </c>
      <c r="D20" s="48" t="s">
        <v>8</v>
      </c>
      <c r="E20" s="84">
        <v>446</v>
      </c>
      <c r="F20" s="149">
        <v>0.24</v>
      </c>
      <c r="G20" s="28">
        <f t="shared" si="0"/>
        <v>107.04</v>
      </c>
    </row>
    <row r="21" spans="1:9" s="9" customFormat="1" ht="45" x14ac:dyDescent="0.25">
      <c r="A21" s="43" t="s">
        <v>45</v>
      </c>
      <c r="B21" s="108" t="s">
        <v>167</v>
      </c>
      <c r="C21" s="103" t="s">
        <v>1487</v>
      </c>
      <c r="D21" s="48" t="s">
        <v>9</v>
      </c>
      <c r="E21" s="84">
        <v>475</v>
      </c>
      <c r="F21" s="149">
        <v>4.4000000000000004</v>
      </c>
      <c r="G21" s="28">
        <f t="shared" si="0"/>
        <v>2090</v>
      </c>
    </row>
    <row r="22" spans="1:9" s="9" customFormat="1" ht="33" customHeight="1" x14ac:dyDescent="0.25">
      <c r="A22" s="43" t="s">
        <v>45</v>
      </c>
      <c r="B22" s="108" t="s">
        <v>168</v>
      </c>
      <c r="C22" s="103" t="s">
        <v>340</v>
      </c>
      <c r="D22" s="48" t="s">
        <v>8</v>
      </c>
      <c r="E22" s="84">
        <v>4305</v>
      </c>
      <c r="F22" s="149">
        <v>1.49</v>
      </c>
      <c r="G22" s="28">
        <f t="shared" si="0"/>
        <v>6414.45</v>
      </c>
    </row>
    <row r="23" spans="1:9" s="9" customFormat="1" ht="33" customHeight="1" x14ac:dyDescent="0.25">
      <c r="A23" s="43" t="s">
        <v>45</v>
      </c>
      <c r="B23" s="108" t="s">
        <v>169</v>
      </c>
      <c r="C23" s="103" t="s">
        <v>709</v>
      </c>
      <c r="D23" s="48" t="s">
        <v>8</v>
      </c>
      <c r="E23" s="84">
        <v>446</v>
      </c>
      <c r="F23" s="149">
        <v>1.44</v>
      </c>
      <c r="G23" s="28">
        <f t="shared" si="0"/>
        <v>642.24</v>
      </c>
    </row>
    <row r="24" spans="1:9" s="9" customFormat="1" x14ac:dyDescent="0.25">
      <c r="A24" s="43" t="s">
        <v>45</v>
      </c>
      <c r="B24" s="108" t="s">
        <v>170</v>
      </c>
      <c r="C24" s="103" t="s">
        <v>271</v>
      </c>
      <c r="D24" s="48" t="s">
        <v>8</v>
      </c>
      <c r="E24" s="84">
        <v>23</v>
      </c>
      <c r="F24" s="149">
        <v>7.91</v>
      </c>
      <c r="G24" s="28">
        <f t="shared" si="0"/>
        <v>181.93</v>
      </c>
    </row>
    <row r="25" spans="1:9" s="9" customFormat="1" ht="33" customHeight="1" x14ac:dyDescent="0.25">
      <c r="A25" s="43" t="s">
        <v>45</v>
      </c>
      <c r="B25" s="108" t="s">
        <v>171</v>
      </c>
      <c r="C25" s="103" t="s">
        <v>272</v>
      </c>
      <c r="D25" s="48" t="s">
        <v>8</v>
      </c>
      <c r="E25" s="84">
        <v>135</v>
      </c>
      <c r="F25" s="149">
        <v>7.81</v>
      </c>
      <c r="G25" s="28">
        <f t="shared" si="0"/>
        <v>1054.3499999999999</v>
      </c>
    </row>
    <row r="26" spans="1:9" s="9" customFormat="1" ht="33" customHeight="1" thickBot="1" x14ac:dyDescent="0.3">
      <c r="A26" s="43" t="s">
        <v>45</v>
      </c>
      <c r="B26" s="108" t="s">
        <v>172</v>
      </c>
      <c r="C26" s="103" t="s">
        <v>362</v>
      </c>
      <c r="D26" s="48" t="s">
        <v>8</v>
      </c>
      <c r="E26" s="84">
        <v>2583</v>
      </c>
      <c r="F26" s="149">
        <v>4.49</v>
      </c>
      <c r="G26" s="28">
        <f t="shared" si="0"/>
        <v>11597.67</v>
      </c>
    </row>
    <row r="27" spans="1:9" s="9" customFormat="1" ht="33" customHeight="1" thickBot="1" x14ac:dyDescent="0.3">
      <c r="A27" s="56" t="s">
        <v>45</v>
      </c>
      <c r="B27" s="74" t="s">
        <v>173</v>
      </c>
      <c r="C27" s="104" t="s">
        <v>1485</v>
      </c>
      <c r="D27" s="51" t="s">
        <v>18</v>
      </c>
      <c r="E27" s="85">
        <v>6</v>
      </c>
      <c r="F27" s="150">
        <v>80.34</v>
      </c>
      <c r="G27" s="53">
        <f t="shared" si="0"/>
        <v>482.04</v>
      </c>
      <c r="H27" s="36" t="s">
        <v>40</v>
      </c>
      <c r="I27" s="70">
        <f>ROUND(SUM(G6:G27),2)</f>
        <v>218261.27</v>
      </c>
    </row>
    <row r="28" spans="1:9" s="9" customFormat="1" ht="30" x14ac:dyDescent="0.25">
      <c r="A28" s="67" t="s">
        <v>1503</v>
      </c>
      <c r="B28" s="226" t="s">
        <v>34</v>
      </c>
      <c r="C28" s="213" t="s">
        <v>364</v>
      </c>
      <c r="D28" s="64" t="s">
        <v>10</v>
      </c>
      <c r="E28" s="65">
        <v>39</v>
      </c>
      <c r="F28" s="76">
        <v>320.36</v>
      </c>
      <c r="G28" s="59">
        <f t="shared" si="0"/>
        <v>12494.04</v>
      </c>
      <c r="H28" s="153"/>
      <c r="I28" s="138"/>
    </row>
    <row r="29" spans="1:9" s="9" customFormat="1" ht="45" x14ac:dyDescent="0.25">
      <c r="A29" s="43" t="s">
        <v>1503</v>
      </c>
      <c r="B29" s="22" t="s">
        <v>35</v>
      </c>
      <c r="C29" s="2" t="s">
        <v>353</v>
      </c>
      <c r="D29" s="22" t="s">
        <v>9</v>
      </c>
      <c r="E29" s="65">
        <v>790.1</v>
      </c>
      <c r="F29" s="76">
        <v>2.35</v>
      </c>
      <c r="G29" s="28">
        <f t="shared" si="0"/>
        <v>1856.74</v>
      </c>
      <c r="H29" s="153"/>
      <c r="I29" s="138"/>
    </row>
    <row r="30" spans="1:9" s="9" customFormat="1" ht="33" customHeight="1" x14ac:dyDescent="0.25">
      <c r="A30" s="43" t="s">
        <v>1503</v>
      </c>
      <c r="B30" s="22" t="s">
        <v>36</v>
      </c>
      <c r="C30" s="2" t="s">
        <v>289</v>
      </c>
      <c r="D30" s="22" t="s">
        <v>8</v>
      </c>
      <c r="E30" s="65">
        <v>68</v>
      </c>
      <c r="F30" s="76">
        <v>0.54</v>
      </c>
      <c r="G30" s="28">
        <f t="shared" si="0"/>
        <v>36.72</v>
      </c>
      <c r="H30" s="153"/>
      <c r="I30" s="138"/>
    </row>
    <row r="31" spans="1:9" s="9" customFormat="1" ht="33" customHeight="1" x14ac:dyDescent="0.25">
      <c r="A31" s="43" t="s">
        <v>1503</v>
      </c>
      <c r="B31" s="22" t="s">
        <v>37</v>
      </c>
      <c r="C31" s="2" t="s">
        <v>290</v>
      </c>
      <c r="D31" s="22" t="s">
        <v>9</v>
      </c>
      <c r="E31" s="65">
        <v>26</v>
      </c>
      <c r="F31" s="76">
        <v>34.880000000000003</v>
      </c>
      <c r="G31" s="28">
        <f t="shared" si="0"/>
        <v>906.88</v>
      </c>
      <c r="H31" s="153"/>
      <c r="I31" s="138"/>
    </row>
    <row r="32" spans="1:9" s="9" customFormat="1" ht="33" customHeight="1" x14ac:dyDescent="0.25">
      <c r="A32" s="43" t="s">
        <v>1503</v>
      </c>
      <c r="B32" s="22" t="s">
        <v>82</v>
      </c>
      <c r="C32" s="2" t="s">
        <v>291</v>
      </c>
      <c r="D32" s="22" t="s">
        <v>8</v>
      </c>
      <c r="E32" s="65">
        <v>387.5</v>
      </c>
      <c r="F32" s="76">
        <v>1.26</v>
      </c>
      <c r="G32" s="28">
        <f t="shared" si="0"/>
        <v>488.25</v>
      </c>
      <c r="H32" s="153"/>
      <c r="I32" s="138"/>
    </row>
    <row r="33" spans="1:9" s="9" customFormat="1" ht="33" customHeight="1" x14ac:dyDescent="0.25">
      <c r="A33" s="43" t="s">
        <v>1503</v>
      </c>
      <c r="B33" s="22" t="s">
        <v>105</v>
      </c>
      <c r="C33" s="2" t="s">
        <v>277</v>
      </c>
      <c r="D33" s="22" t="s">
        <v>8</v>
      </c>
      <c r="E33" s="65">
        <v>15.6</v>
      </c>
      <c r="F33" s="76">
        <v>8.6199999999999992</v>
      </c>
      <c r="G33" s="28">
        <f t="shared" si="0"/>
        <v>134.47</v>
      </c>
      <c r="H33" s="153"/>
      <c r="I33" s="138"/>
    </row>
    <row r="34" spans="1:9" s="9" customFormat="1" ht="33" customHeight="1" x14ac:dyDescent="0.25">
      <c r="A34" s="43" t="s">
        <v>1503</v>
      </c>
      <c r="B34" s="22" t="s">
        <v>106</v>
      </c>
      <c r="C34" s="2" t="s">
        <v>1701</v>
      </c>
      <c r="D34" s="22" t="s">
        <v>8</v>
      </c>
      <c r="E34" s="65">
        <v>96.3</v>
      </c>
      <c r="F34" s="76">
        <v>87.46</v>
      </c>
      <c r="G34" s="28">
        <f t="shared" si="0"/>
        <v>8422.4</v>
      </c>
      <c r="H34" s="153"/>
      <c r="I34" s="138"/>
    </row>
    <row r="35" spans="1:9" s="9" customFormat="1" ht="33" customHeight="1" x14ac:dyDescent="0.25">
      <c r="A35" s="43" t="s">
        <v>1503</v>
      </c>
      <c r="B35" s="22" t="s">
        <v>107</v>
      </c>
      <c r="C35" s="2" t="s">
        <v>293</v>
      </c>
      <c r="D35" s="22" t="s">
        <v>9</v>
      </c>
      <c r="E35" s="65">
        <v>2</v>
      </c>
      <c r="F35" s="76">
        <v>113.64</v>
      </c>
      <c r="G35" s="28">
        <f t="shared" si="0"/>
        <v>227.28</v>
      </c>
      <c r="H35" s="153"/>
      <c r="I35" s="138"/>
    </row>
    <row r="36" spans="1:9" s="9" customFormat="1" ht="33" customHeight="1" x14ac:dyDescent="0.25">
      <c r="A36" s="43" t="s">
        <v>1503</v>
      </c>
      <c r="B36" s="22" t="s">
        <v>108</v>
      </c>
      <c r="C36" s="2" t="s">
        <v>1702</v>
      </c>
      <c r="D36" s="22" t="s">
        <v>8</v>
      </c>
      <c r="E36" s="65">
        <v>11.1</v>
      </c>
      <c r="F36" s="76">
        <v>12.03</v>
      </c>
      <c r="G36" s="28">
        <f t="shared" si="0"/>
        <v>133.53</v>
      </c>
      <c r="H36" s="153"/>
      <c r="I36" s="138"/>
    </row>
    <row r="37" spans="1:9" s="9" customFormat="1" ht="33" customHeight="1" x14ac:dyDescent="0.25">
      <c r="A37" s="43" t="s">
        <v>1503</v>
      </c>
      <c r="B37" s="22" t="s">
        <v>109</v>
      </c>
      <c r="C37" s="2" t="s">
        <v>294</v>
      </c>
      <c r="D37" s="22" t="s">
        <v>18</v>
      </c>
      <c r="E37" s="65">
        <v>4</v>
      </c>
      <c r="F37" s="76">
        <v>528.66999999999996</v>
      </c>
      <c r="G37" s="28">
        <f t="shared" si="0"/>
        <v>2114.6799999999998</v>
      </c>
      <c r="H37" s="153"/>
      <c r="I37" s="138"/>
    </row>
    <row r="38" spans="1:9" s="9" customFormat="1" ht="33" customHeight="1" x14ac:dyDescent="0.25">
      <c r="A38" s="43" t="s">
        <v>1503</v>
      </c>
      <c r="B38" s="22" t="s">
        <v>110</v>
      </c>
      <c r="C38" s="2" t="s">
        <v>295</v>
      </c>
      <c r="D38" s="22" t="s">
        <v>8</v>
      </c>
      <c r="E38" s="65">
        <v>12</v>
      </c>
      <c r="F38" s="76">
        <v>1.26</v>
      </c>
      <c r="G38" s="28">
        <f t="shared" si="0"/>
        <v>15.12</v>
      </c>
      <c r="H38" s="153"/>
      <c r="I38" s="138"/>
    </row>
    <row r="39" spans="1:9" s="9" customFormat="1" ht="33" customHeight="1" x14ac:dyDescent="0.25">
      <c r="A39" s="43" t="s">
        <v>1503</v>
      </c>
      <c r="B39" s="22" t="s">
        <v>111</v>
      </c>
      <c r="C39" s="2" t="s">
        <v>296</v>
      </c>
      <c r="D39" s="22" t="s">
        <v>9</v>
      </c>
      <c r="E39" s="65">
        <v>111.4</v>
      </c>
      <c r="F39" s="76">
        <v>25.42</v>
      </c>
      <c r="G39" s="28">
        <f t="shared" si="0"/>
        <v>2831.79</v>
      </c>
      <c r="H39" s="153"/>
      <c r="I39" s="138"/>
    </row>
    <row r="40" spans="1:9" s="9" customFormat="1" ht="45.75" thickBot="1" x14ac:dyDescent="0.3">
      <c r="A40" s="43" t="s">
        <v>1503</v>
      </c>
      <c r="B40" s="22" t="s">
        <v>112</v>
      </c>
      <c r="C40" s="47" t="s">
        <v>352</v>
      </c>
      <c r="D40" s="48" t="s">
        <v>9</v>
      </c>
      <c r="E40" s="80">
        <v>652.70000000000005</v>
      </c>
      <c r="F40" s="141">
        <v>16.87</v>
      </c>
      <c r="G40" s="28">
        <f t="shared" si="0"/>
        <v>11011.05</v>
      </c>
      <c r="H40" s="153"/>
      <c r="I40" s="138"/>
    </row>
    <row r="41" spans="1:9" s="9" customFormat="1" ht="30.75" thickBot="1" x14ac:dyDescent="0.3">
      <c r="A41" s="56" t="s">
        <v>1503</v>
      </c>
      <c r="B41" s="51" t="s">
        <v>113</v>
      </c>
      <c r="C41" s="50" t="s">
        <v>297</v>
      </c>
      <c r="D41" s="51" t="s">
        <v>9</v>
      </c>
      <c r="E41" s="52">
        <v>10</v>
      </c>
      <c r="F41" s="139">
        <v>14.34</v>
      </c>
      <c r="G41" s="53">
        <f t="shared" si="0"/>
        <v>143.4</v>
      </c>
      <c r="H41" s="36" t="s">
        <v>41</v>
      </c>
      <c r="I41" s="70">
        <f>ROUND(SUM(G28:G41),2)</f>
        <v>40816.35</v>
      </c>
    </row>
    <row r="42" spans="1:9" s="9" customFormat="1" ht="33" customHeight="1" x14ac:dyDescent="0.25">
      <c r="A42" s="101" t="s">
        <v>388</v>
      </c>
      <c r="B42" s="123" t="s">
        <v>71</v>
      </c>
      <c r="C42" s="63" t="s">
        <v>1550</v>
      </c>
      <c r="D42" s="64" t="s">
        <v>8</v>
      </c>
      <c r="E42" s="83">
        <v>2868</v>
      </c>
      <c r="F42" s="76">
        <v>0</v>
      </c>
      <c r="G42" s="59">
        <f t="shared" si="0"/>
        <v>0</v>
      </c>
      <c r="H42" s="434" t="s">
        <v>318</v>
      </c>
    </row>
    <row r="43" spans="1:9" s="9" customFormat="1" ht="33" customHeight="1" x14ac:dyDescent="0.25">
      <c r="A43" s="67" t="s">
        <v>388</v>
      </c>
      <c r="B43" s="41" t="s">
        <v>72</v>
      </c>
      <c r="C43" s="2" t="s">
        <v>1634</v>
      </c>
      <c r="D43" s="22" t="s">
        <v>9</v>
      </c>
      <c r="E43" s="84">
        <v>156</v>
      </c>
      <c r="F43" s="77">
        <v>0</v>
      </c>
      <c r="G43" s="28">
        <f t="shared" si="0"/>
        <v>0</v>
      </c>
      <c r="H43" s="435"/>
    </row>
    <row r="44" spans="1:9" s="9" customFormat="1" ht="33" customHeight="1" x14ac:dyDescent="0.25">
      <c r="A44" s="67" t="s">
        <v>388</v>
      </c>
      <c r="B44" s="41" t="s">
        <v>73</v>
      </c>
      <c r="C44" s="2" t="s">
        <v>505</v>
      </c>
      <c r="D44" s="22" t="s">
        <v>8</v>
      </c>
      <c r="E44" s="84">
        <v>2197</v>
      </c>
      <c r="F44" s="77">
        <v>0</v>
      </c>
      <c r="G44" s="28">
        <f t="shared" si="0"/>
        <v>0</v>
      </c>
      <c r="H44" s="435"/>
    </row>
    <row r="45" spans="1:9" s="9" customFormat="1" ht="33" customHeight="1" x14ac:dyDescent="0.25">
      <c r="A45" s="67" t="s">
        <v>388</v>
      </c>
      <c r="B45" s="41" t="s">
        <v>74</v>
      </c>
      <c r="C45" s="2" t="s">
        <v>1636</v>
      </c>
      <c r="D45" s="22" t="s">
        <v>8</v>
      </c>
      <c r="E45" s="84">
        <v>1680</v>
      </c>
      <c r="F45" s="77">
        <v>0</v>
      </c>
      <c r="G45" s="28">
        <f t="shared" si="0"/>
        <v>0</v>
      </c>
      <c r="H45" s="435"/>
    </row>
    <row r="46" spans="1:9" s="9" customFormat="1" ht="33" customHeight="1" x14ac:dyDescent="0.25">
      <c r="A46" s="67" t="s">
        <v>388</v>
      </c>
      <c r="B46" s="41" t="s">
        <v>75</v>
      </c>
      <c r="C46" s="2" t="s">
        <v>313</v>
      </c>
      <c r="D46" s="22" t="s">
        <v>10</v>
      </c>
      <c r="E46" s="84">
        <v>236.6</v>
      </c>
      <c r="F46" s="77">
        <v>0</v>
      </c>
      <c r="G46" s="28">
        <f t="shared" si="0"/>
        <v>0</v>
      </c>
      <c r="H46" s="435"/>
    </row>
    <row r="47" spans="1:9" s="9" customFormat="1" ht="33" customHeight="1" x14ac:dyDescent="0.25">
      <c r="A47" s="67" t="s">
        <v>388</v>
      </c>
      <c r="B47" s="108" t="s">
        <v>76</v>
      </c>
      <c r="C47" s="2" t="s">
        <v>1509</v>
      </c>
      <c r="D47" s="22" t="s">
        <v>8</v>
      </c>
      <c r="E47" s="84">
        <v>1669</v>
      </c>
      <c r="F47" s="77">
        <v>0</v>
      </c>
      <c r="G47" s="28">
        <f t="shared" si="0"/>
        <v>0</v>
      </c>
      <c r="H47" s="435"/>
    </row>
    <row r="48" spans="1:9" s="9" customFormat="1" ht="33" customHeight="1" x14ac:dyDescent="0.25">
      <c r="A48" s="67" t="s">
        <v>388</v>
      </c>
      <c r="B48" s="108" t="s">
        <v>77</v>
      </c>
      <c r="C48" s="2" t="s">
        <v>1638</v>
      </c>
      <c r="D48" s="22" t="s">
        <v>8</v>
      </c>
      <c r="E48" s="84">
        <v>1664</v>
      </c>
      <c r="F48" s="77">
        <v>0</v>
      </c>
      <c r="G48" s="28">
        <f t="shared" si="0"/>
        <v>0</v>
      </c>
      <c r="H48" s="435"/>
    </row>
    <row r="49" spans="1:9" s="9" customFormat="1" ht="33" customHeight="1" x14ac:dyDescent="0.25">
      <c r="A49" s="67" t="s">
        <v>388</v>
      </c>
      <c r="B49" s="108" t="s">
        <v>122</v>
      </c>
      <c r="C49" s="2" t="s">
        <v>1511</v>
      </c>
      <c r="D49" s="22" t="s">
        <v>10</v>
      </c>
      <c r="E49" s="84">
        <v>236.6</v>
      </c>
      <c r="F49" s="77">
        <v>0</v>
      </c>
      <c r="G49" s="28">
        <f t="shared" si="0"/>
        <v>0</v>
      </c>
      <c r="H49" s="435"/>
    </row>
    <row r="50" spans="1:9" s="9" customFormat="1" ht="33" customHeight="1" x14ac:dyDescent="0.25">
      <c r="A50" s="67" t="s">
        <v>388</v>
      </c>
      <c r="B50" s="108" t="s">
        <v>123</v>
      </c>
      <c r="C50" s="2" t="s">
        <v>304</v>
      </c>
      <c r="D50" s="22" t="s">
        <v>8</v>
      </c>
      <c r="E50" s="84">
        <v>1662</v>
      </c>
      <c r="F50" s="77">
        <v>0</v>
      </c>
      <c r="G50" s="28">
        <f t="shared" si="0"/>
        <v>0</v>
      </c>
      <c r="H50" s="435"/>
    </row>
    <row r="51" spans="1:9" s="9" customFormat="1" ht="33" customHeight="1" x14ac:dyDescent="0.25">
      <c r="A51" s="67" t="s">
        <v>388</v>
      </c>
      <c r="B51" s="108" t="s">
        <v>124</v>
      </c>
      <c r="C51" s="2" t="s">
        <v>305</v>
      </c>
      <c r="D51" s="22" t="s">
        <v>10</v>
      </c>
      <c r="E51" s="84">
        <v>94</v>
      </c>
      <c r="F51" s="77">
        <v>0</v>
      </c>
      <c r="G51" s="28">
        <f t="shared" si="0"/>
        <v>0</v>
      </c>
      <c r="H51" s="435"/>
    </row>
    <row r="52" spans="1:9" s="9" customFormat="1" ht="33" customHeight="1" thickBot="1" x14ac:dyDescent="0.3">
      <c r="A52" s="56" t="s">
        <v>388</v>
      </c>
      <c r="B52" s="74" t="s">
        <v>125</v>
      </c>
      <c r="C52" s="50" t="s">
        <v>1640</v>
      </c>
      <c r="D52" s="51" t="s">
        <v>8</v>
      </c>
      <c r="E52" s="85">
        <v>535</v>
      </c>
      <c r="F52" s="139">
        <v>0</v>
      </c>
      <c r="G52" s="53">
        <f t="shared" si="0"/>
        <v>0</v>
      </c>
      <c r="H52" s="435"/>
    </row>
    <row r="53" spans="1:9" s="9" customFormat="1" ht="33" customHeight="1" x14ac:dyDescent="0.25">
      <c r="A53" s="101" t="s">
        <v>1504</v>
      </c>
      <c r="B53" s="123" t="s">
        <v>71</v>
      </c>
      <c r="C53" s="63" t="s">
        <v>1550</v>
      </c>
      <c r="D53" s="64" t="s">
        <v>8</v>
      </c>
      <c r="E53" s="83">
        <v>2868</v>
      </c>
      <c r="F53" s="135">
        <v>4.3899999999999997</v>
      </c>
      <c r="G53" s="59">
        <f t="shared" si="0"/>
        <v>12590.52</v>
      </c>
      <c r="H53" s="435"/>
    </row>
    <row r="54" spans="1:9" s="9" customFormat="1" ht="33" customHeight="1" x14ac:dyDescent="0.25">
      <c r="A54" s="67" t="s">
        <v>1504</v>
      </c>
      <c r="B54" s="41" t="s">
        <v>72</v>
      </c>
      <c r="C54" s="2" t="s">
        <v>1646</v>
      </c>
      <c r="D54" s="22" t="s">
        <v>9</v>
      </c>
      <c r="E54" s="84">
        <v>156</v>
      </c>
      <c r="F54" s="133">
        <v>25.06</v>
      </c>
      <c r="G54" s="28">
        <f t="shared" si="0"/>
        <v>3909.36</v>
      </c>
      <c r="H54" s="435"/>
    </row>
    <row r="55" spans="1:9" s="9" customFormat="1" ht="33" customHeight="1" x14ac:dyDescent="0.25">
      <c r="A55" s="67" t="s">
        <v>1504</v>
      </c>
      <c r="B55" s="41" t="s">
        <v>73</v>
      </c>
      <c r="C55" s="2" t="s">
        <v>1556</v>
      </c>
      <c r="D55" s="22" t="s">
        <v>8</v>
      </c>
      <c r="E55" s="84">
        <v>2197</v>
      </c>
      <c r="F55" s="133">
        <v>15.26</v>
      </c>
      <c r="G55" s="28">
        <f t="shared" si="0"/>
        <v>33526.22</v>
      </c>
      <c r="H55" s="435"/>
    </row>
    <row r="56" spans="1:9" s="9" customFormat="1" ht="33" customHeight="1" x14ac:dyDescent="0.25">
      <c r="A56" s="67" t="s">
        <v>1504</v>
      </c>
      <c r="B56" s="41" t="s">
        <v>74</v>
      </c>
      <c r="C56" s="2" t="s">
        <v>1636</v>
      </c>
      <c r="D56" s="22" t="s">
        <v>8</v>
      </c>
      <c r="E56" s="84">
        <v>1680</v>
      </c>
      <c r="F56" s="133">
        <v>17.760000000000002</v>
      </c>
      <c r="G56" s="28">
        <f t="shared" si="0"/>
        <v>29836.799999999999</v>
      </c>
      <c r="H56" s="435"/>
    </row>
    <row r="57" spans="1:9" s="9" customFormat="1" ht="33" customHeight="1" x14ac:dyDescent="0.25">
      <c r="A57" s="67" t="s">
        <v>1504</v>
      </c>
      <c r="B57" s="41" t="s">
        <v>75</v>
      </c>
      <c r="C57" s="2" t="s">
        <v>313</v>
      </c>
      <c r="D57" s="22" t="s">
        <v>10</v>
      </c>
      <c r="E57" s="84">
        <v>236.6</v>
      </c>
      <c r="F57" s="133">
        <v>0.95</v>
      </c>
      <c r="G57" s="28">
        <f t="shared" si="0"/>
        <v>224.77</v>
      </c>
      <c r="H57" s="435"/>
    </row>
    <row r="58" spans="1:9" s="9" customFormat="1" ht="33" customHeight="1" x14ac:dyDescent="0.25">
      <c r="A58" s="67" t="s">
        <v>1504</v>
      </c>
      <c r="B58" s="108" t="s">
        <v>76</v>
      </c>
      <c r="C58" s="2" t="s">
        <v>1509</v>
      </c>
      <c r="D58" s="22" t="s">
        <v>8</v>
      </c>
      <c r="E58" s="84">
        <v>1669</v>
      </c>
      <c r="F58" s="133">
        <v>0.38</v>
      </c>
      <c r="G58" s="28">
        <f t="shared" si="0"/>
        <v>634.22</v>
      </c>
      <c r="H58" s="435"/>
    </row>
    <row r="59" spans="1:9" s="9" customFormat="1" ht="33" customHeight="1" x14ac:dyDescent="0.25">
      <c r="A59" s="67" t="s">
        <v>1504</v>
      </c>
      <c r="B59" s="108" t="s">
        <v>77</v>
      </c>
      <c r="C59" s="2" t="s">
        <v>1638</v>
      </c>
      <c r="D59" s="22" t="s">
        <v>8</v>
      </c>
      <c r="E59" s="84">
        <v>1664</v>
      </c>
      <c r="F59" s="133">
        <v>9.1</v>
      </c>
      <c r="G59" s="28">
        <f t="shared" si="0"/>
        <v>15142.4</v>
      </c>
      <c r="H59" s="435"/>
    </row>
    <row r="60" spans="1:9" s="9" customFormat="1" ht="33" customHeight="1" x14ac:dyDescent="0.25">
      <c r="A60" s="67" t="s">
        <v>1504</v>
      </c>
      <c r="B60" s="108" t="s">
        <v>122</v>
      </c>
      <c r="C60" s="2" t="s">
        <v>1511</v>
      </c>
      <c r="D60" s="22" t="s">
        <v>10</v>
      </c>
      <c r="E60" s="84">
        <v>236.6</v>
      </c>
      <c r="F60" s="133">
        <v>0.42</v>
      </c>
      <c r="G60" s="28">
        <f t="shared" si="0"/>
        <v>99.37</v>
      </c>
      <c r="H60" s="435"/>
    </row>
    <row r="61" spans="1:9" s="9" customFormat="1" ht="33" customHeight="1" x14ac:dyDescent="0.25">
      <c r="A61" s="67" t="s">
        <v>1504</v>
      </c>
      <c r="B61" s="108" t="s">
        <v>123</v>
      </c>
      <c r="C61" s="2" t="s">
        <v>304</v>
      </c>
      <c r="D61" s="22" t="s">
        <v>8</v>
      </c>
      <c r="E61" s="84">
        <v>1662</v>
      </c>
      <c r="F61" s="133">
        <v>0.22</v>
      </c>
      <c r="G61" s="28">
        <f t="shared" si="0"/>
        <v>365.64</v>
      </c>
      <c r="H61" s="435"/>
    </row>
    <row r="62" spans="1:9" s="9" customFormat="1" ht="33" customHeight="1" thickBot="1" x14ac:dyDescent="0.3">
      <c r="A62" s="67" t="s">
        <v>1504</v>
      </c>
      <c r="B62" s="108" t="s">
        <v>124</v>
      </c>
      <c r="C62" s="2" t="s">
        <v>305</v>
      </c>
      <c r="D62" s="22" t="s">
        <v>10</v>
      </c>
      <c r="E62" s="84">
        <v>94</v>
      </c>
      <c r="F62" s="133">
        <v>1.25</v>
      </c>
      <c r="G62" s="28">
        <f t="shared" si="0"/>
        <v>117.5</v>
      </c>
      <c r="H62" s="435"/>
    </row>
    <row r="63" spans="1:9" s="9" customFormat="1" ht="30.75" thickBot="1" x14ac:dyDescent="0.3">
      <c r="A63" s="56" t="s">
        <v>1504</v>
      </c>
      <c r="B63" s="74" t="s">
        <v>125</v>
      </c>
      <c r="C63" s="50" t="s">
        <v>1640</v>
      </c>
      <c r="D63" s="51" t="s">
        <v>8</v>
      </c>
      <c r="E63" s="85">
        <v>535</v>
      </c>
      <c r="F63" s="87">
        <v>7.02</v>
      </c>
      <c r="G63" s="99">
        <f>ROUND((E63*F63),2)</f>
        <v>3755.7</v>
      </c>
      <c r="H63" s="36" t="s">
        <v>78</v>
      </c>
      <c r="I63" s="72">
        <f>ROUND(SUM(G42:G63),2)</f>
        <v>100202.5</v>
      </c>
    </row>
    <row r="64" spans="1:9" ht="45" x14ac:dyDescent="0.25">
      <c r="A64" s="42" t="s">
        <v>1557</v>
      </c>
      <c r="B64" s="202" t="s">
        <v>28</v>
      </c>
      <c r="C64" s="24" t="s">
        <v>1516</v>
      </c>
      <c r="D64" s="25" t="s">
        <v>9</v>
      </c>
      <c r="E64" s="182">
        <v>119</v>
      </c>
      <c r="F64" s="136">
        <v>5.51</v>
      </c>
      <c r="G64" s="27">
        <f t="shared" si="0"/>
        <v>655.69</v>
      </c>
      <c r="H64" s="9"/>
      <c r="I64" s="9"/>
    </row>
    <row r="65" spans="1:9" x14ac:dyDescent="0.25">
      <c r="A65" s="67" t="s">
        <v>1557</v>
      </c>
      <c r="B65" s="22" t="s">
        <v>29</v>
      </c>
      <c r="C65" s="2" t="s">
        <v>346</v>
      </c>
      <c r="D65" s="64" t="s">
        <v>8</v>
      </c>
      <c r="E65" s="84">
        <v>124</v>
      </c>
      <c r="F65" s="77">
        <v>0.2</v>
      </c>
      <c r="G65" s="28">
        <f t="shared" si="0"/>
        <v>24.8</v>
      </c>
      <c r="H65" s="9"/>
      <c r="I65" s="9"/>
    </row>
    <row r="66" spans="1:9" ht="90" x14ac:dyDescent="0.25">
      <c r="A66" s="67" t="s">
        <v>1557</v>
      </c>
      <c r="B66" s="22" t="s">
        <v>30</v>
      </c>
      <c r="C66" s="2" t="s">
        <v>1847</v>
      </c>
      <c r="D66" s="64" t="s">
        <v>7</v>
      </c>
      <c r="E66" s="84">
        <v>1</v>
      </c>
      <c r="F66" s="77">
        <v>3507.59</v>
      </c>
      <c r="G66" s="28">
        <f t="shared" ref="G66:G74" si="1">ROUND((E66*F66),2)</f>
        <v>3507.59</v>
      </c>
      <c r="H66" s="9"/>
      <c r="I66" s="9"/>
    </row>
    <row r="67" spans="1:9" x14ac:dyDescent="0.25">
      <c r="A67" s="67" t="s">
        <v>1557</v>
      </c>
      <c r="B67" s="22" t="s">
        <v>31</v>
      </c>
      <c r="C67" s="2" t="s">
        <v>1523</v>
      </c>
      <c r="D67" s="64" t="s">
        <v>18</v>
      </c>
      <c r="E67" s="83">
        <v>2</v>
      </c>
      <c r="F67" s="77">
        <v>76.33</v>
      </c>
      <c r="G67" s="28">
        <f t="shared" si="1"/>
        <v>152.66</v>
      </c>
      <c r="H67" s="9"/>
      <c r="I67" s="9"/>
    </row>
    <row r="68" spans="1:9" x14ac:dyDescent="0.25">
      <c r="A68" s="67" t="s">
        <v>1557</v>
      </c>
      <c r="B68" s="22" t="s">
        <v>32</v>
      </c>
      <c r="C68" s="2" t="s">
        <v>1344</v>
      </c>
      <c r="D68" s="64" t="s">
        <v>10</v>
      </c>
      <c r="E68" s="83">
        <v>19</v>
      </c>
      <c r="F68" s="77">
        <v>0.42</v>
      </c>
      <c r="G68" s="28">
        <f t="shared" si="1"/>
        <v>7.98</v>
      </c>
      <c r="H68" s="9"/>
      <c r="I68" s="9"/>
    </row>
    <row r="69" spans="1:9" ht="30" x14ac:dyDescent="0.25">
      <c r="A69" s="67" t="s">
        <v>1557</v>
      </c>
      <c r="B69" s="22" t="s">
        <v>33</v>
      </c>
      <c r="C69" s="2" t="s">
        <v>1848</v>
      </c>
      <c r="D69" s="64" t="s">
        <v>8</v>
      </c>
      <c r="E69" s="83">
        <v>14</v>
      </c>
      <c r="F69" s="77">
        <v>20.84</v>
      </c>
      <c r="G69" s="28">
        <f t="shared" si="1"/>
        <v>291.76</v>
      </c>
      <c r="H69" s="9"/>
      <c r="I69" s="9"/>
    </row>
    <row r="70" spans="1:9" ht="45" x14ac:dyDescent="0.25">
      <c r="A70" s="67" t="s">
        <v>1557</v>
      </c>
      <c r="B70" s="22" t="s">
        <v>47</v>
      </c>
      <c r="C70" s="2" t="s">
        <v>1849</v>
      </c>
      <c r="D70" s="64" t="s">
        <v>8</v>
      </c>
      <c r="E70" s="83">
        <v>14</v>
      </c>
      <c r="F70" s="77">
        <v>0.38</v>
      </c>
      <c r="G70" s="28">
        <f t="shared" si="1"/>
        <v>5.32</v>
      </c>
      <c r="H70" s="9"/>
      <c r="I70" s="9"/>
    </row>
    <row r="71" spans="1:9" ht="30" x14ac:dyDescent="0.25">
      <c r="A71" s="67" t="s">
        <v>1557</v>
      </c>
      <c r="B71" s="22" t="s">
        <v>48</v>
      </c>
      <c r="C71" s="2" t="s">
        <v>1850</v>
      </c>
      <c r="D71" s="64" t="s">
        <v>8</v>
      </c>
      <c r="E71" s="83">
        <v>14</v>
      </c>
      <c r="F71" s="77">
        <v>12.19</v>
      </c>
      <c r="G71" s="28">
        <f t="shared" si="1"/>
        <v>170.66</v>
      </c>
      <c r="H71" s="9"/>
      <c r="I71" s="9"/>
    </row>
    <row r="72" spans="1:9" ht="30" x14ac:dyDescent="0.25">
      <c r="A72" s="67" t="s">
        <v>1557</v>
      </c>
      <c r="B72" s="22" t="s">
        <v>58</v>
      </c>
      <c r="C72" s="2" t="s">
        <v>344</v>
      </c>
      <c r="D72" s="64" t="s">
        <v>8</v>
      </c>
      <c r="E72" s="83">
        <v>28</v>
      </c>
      <c r="F72" s="77">
        <v>0.87</v>
      </c>
      <c r="G72" s="28">
        <f t="shared" si="1"/>
        <v>24.36</v>
      </c>
      <c r="H72" s="9"/>
      <c r="I72" s="9"/>
    </row>
    <row r="73" spans="1:9" x14ac:dyDescent="0.25">
      <c r="A73" s="67" t="s">
        <v>1557</v>
      </c>
      <c r="B73" s="22" t="s">
        <v>64</v>
      </c>
      <c r="C73" s="2" t="s">
        <v>385</v>
      </c>
      <c r="D73" s="64" t="s">
        <v>8</v>
      </c>
      <c r="E73" s="83">
        <v>78</v>
      </c>
      <c r="F73" s="77">
        <v>5.0999999999999996</v>
      </c>
      <c r="G73" s="28">
        <f t="shared" si="1"/>
        <v>397.8</v>
      </c>
      <c r="H73" s="9"/>
      <c r="I73" s="9"/>
    </row>
    <row r="74" spans="1:9" ht="15.75" thickBot="1" x14ac:dyDescent="0.3">
      <c r="A74" s="67" t="s">
        <v>1557</v>
      </c>
      <c r="B74" s="22" t="s">
        <v>65</v>
      </c>
      <c r="C74" s="2" t="s">
        <v>345</v>
      </c>
      <c r="D74" s="64" t="s">
        <v>8</v>
      </c>
      <c r="E74" s="83">
        <v>9</v>
      </c>
      <c r="F74" s="77">
        <v>3.7</v>
      </c>
      <c r="G74" s="28">
        <f t="shared" si="1"/>
        <v>33.299999999999997</v>
      </c>
      <c r="H74" s="9"/>
      <c r="I74" s="9"/>
    </row>
    <row r="75" spans="1:9" ht="30.75" thickBot="1" x14ac:dyDescent="0.3">
      <c r="A75" s="56" t="s">
        <v>1557</v>
      </c>
      <c r="B75" s="51" t="s">
        <v>66</v>
      </c>
      <c r="C75" s="50" t="s">
        <v>1527</v>
      </c>
      <c r="D75" s="51" t="s">
        <v>8</v>
      </c>
      <c r="E75" s="85">
        <v>3.6</v>
      </c>
      <c r="F75" s="139">
        <v>7.22</v>
      </c>
      <c r="G75" s="53">
        <f>ROUND((E75*F75),2)</f>
        <v>25.99</v>
      </c>
      <c r="H75" s="169" t="s">
        <v>42</v>
      </c>
      <c r="I75" s="72">
        <f>ROUND(SUM(G64:G75),2)</f>
        <v>5297.91</v>
      </c>
    </row>
    <row r="76" spans="1:9" ht="30" x14ac:dyDescent="0.25">
      <c r="A76" s="42" t="s">
        <v>1561</v>
      </c>
      <c r="B76" s="25" t="s">
        <v>11</v>
      </c>
      <c r="C76" s="24" t="s">
        <v>321</v>
      </c>
      <c r="D76" s="25" t="s">
        <v>18</v>
      </c>
      <c r="E76" s="46">
        <v>7</v>
      </c>
      <c r="F76" s="136">
        <v>151.41</v>
      </c>
      <c r="G76" s="27">
        <f t="shared" ref="G76:G83" si="2">ROUND((E76*F76),2)</f>
        <v>1059.8699999999999</v>
      </c>
      <c r="H76" s="9"/>
      <c r="I76" s="9"/>
    </row>
    <row r="77" spans="1:9" ht="30" x14ac:dyDescent="0.25">
      <c r="A77" s="43" t="s">
        <v>1561</v>
      </c>
      <c r="B77" s="22" t="s">
        <v>83</v>
      </c>
      <c r="C77" s="2" t="s">
        <v>1622</v>
      </c>
      <c r="D77" s="22" t="s">
        <v>18</v>
      </c>
      <c r="E77" s="19">
        <v>1</v>
      </c>
      <c r="F77" s="77">
        <v>354.32</v>
      </c>
      <c r="G77" s="28">
        <f t="shared" si="2"/>
        <v>354.32</v>
      </c>
      <c r="H77" s="9"/>
      <c r="I77" s="9"/>
    </row>
    <row r="78" spans="1:9" ht="30" x14ac:dyDescent="0.25">
      <c r="A78" s="43" t="s">
        <v>1561</v>
      </c>
      <c r="B78" s="22" t="s">
        <v>84</v>
      </c>
      <c r="C78" s="2" t="s">
        <v>322</v>
      </c>
      <c r="D78" s="22" t="s">
        <v>18</v>
      </c>
      <c r="E78" s="19">
        <v>15</v>
      </c>
      <c r="F78" s="77">
        <v>58.61</v>
      </c>
      <c r="G78" s="28">
        <f t="shared" si="2"/>
        <v>879.15</v>
      </c>
      <c r="H78" s="9"/>
      <c r="I78" s="9"/>
    </row>
    <row r="79" spans="1:9" ht="30.75" thickBot="1" x14ac:dyDescent="0.3">
      <c r="A79" s="56" t="s">
        <v>1561</v>
      </c>
      <c r="B79" s="51" t="s">
        <v>85</v>
      </c>
      <c r="C79" s="50" t="s">
        <v>354</v>
      </c>
      <c r="D79" s="51" t="s">
        <v>18</v>
      </c>
      <c r="E79" s="52">
        <v>1</v>
      </c>
      <c r="F79" s="139">
        <v>257.91000000000003</v>
      </c>
      <c r="G79" s="53">
        <f t="shared" si="2"/>
        <v>257.91000000000003</v>
      </c>
      <c r="H79" s="9"/>
      <c r="I79" s="9"/>
    </row>
    <row r="80" spans="1:9" ht="45" x14ac:dyDescent="0.25">
      <c r="A80" s="101" t="s">
        <v>1562</v>
      </c>
      <c r="B80" s="64" t="s">
        <v>86</v>
      </c>
      <c r="C80" s="63" t="s">
        <v>324</v>
      </c>
      <c r="D80" s="64" t="s">
        <v>10</v>
      </c>
      <c r="E80" s="65">
        <v>204</v>
      </c>
      <c r="F80" s="76">
        <v>35.020000000000003</v>
      </c>
      <c r="G80" s="59">
        <f t="shared" si="2"/>
        <v>7144.08</v>
      </c>
      <c r="H80" s="9"/>
      <c r="I80" s="9"/>
    </row>
    <row r="81" spans="1:9" ht="45.75" thickBot="1" x14ac:dyDescent="0.3">
      <c r="A81" s="98" t="s">
        <v>1562</v>
      </c>
      <c r="B81" s="51" t="s">
        <v>87</v>
      </c>
      <c r="C81" s="63" t="s">
        <v>1543</v>
      </c>
      <c r="D81" s="64" t="s">
        <v>18</v>
      </c>
      <c r="E81" s="65">
        <v>3</v>
      </c>
      <c r="F81" s="76">
        <v>414.68</v>
      </c>
      <c r="G81" s="59">
        <f t="shared" si="2"/>
        <v>1244.04</v>
      </c>
      <c r="H81" s="9"/>
      <c r="I81" s="9"/>
    </row>
    <row r="82" spans="1:9" ht="30.75" thickBot="1" x14ac:dyDescent="0.3">
      <c r="A82" s="125" t="s">
        <v>1563</v>
      </c>
      <c r="B82" s="61" t="s">
        <v>88</v>
      </c>
      <c r="C82" s="173" t="s">
        <v>331</v>
      </c>
      <c r="D82" s="61" t="s">
        <v>18</v>
      </c>
      <c r="E82" s="174">
        <v>10</v>
      </c>
      <c r="F82" s="145">
        <v>24.21</v>
      </c>
      <c r="G82" s="35">
        <f t="shared" si="2"/>
        <v>242.1</v>
      </c>
      <c r="H82" s="9"/>
      <c r="I82" s="9"/>
    </row>
    <row r="83" spans="1:9" ht="30.75" thickBot="1" x14ac:dyDescent="0.3">
      <c r="A83" s="98" t="s">
        <v>1564</v>
      </c>
      <c r="B83" s="51" t="s">
        <v>89</v>
      </c>
      <c r="C83" s="86" t="s">
        <v>333</v>
      </c>
      <c r="D83" s="51" t="s">
        <v>8</v>
      </c>
      <c r="E83" s="92">
        <v>83</v>
      </c>
      <c r="F83" s="89">
        <v>17</v>
      </c>
      <c r="G83" s="90">
        <f t="shared" si="2"/>
        <v>1411</v>
      </c>
      <c r="H83" s="36" t="s">
        <v>59</v>
      </c>
      <c r="I83" s="70">
        <f>ROUND(SUM(G76:G83),2)</f>
        <v>12592.47</v>
      </c>
    </row>
    <row r="84" spans="1:9" ht="43.5" thickBot="1" x14ac:dyDescent="0.3">
      <c r="A84" s="146"/>
      <c r="B84" s="147"/>
      <c r="C84" s="146"/>
      <c r="D84" s="4"/>
      <c r="E84" s="4"/>
      <c r="F84" s="54" t="s">
        <v>1281</v>
      </c>
      <c r="G84" s="55">
        <f>SUM(G5:G83)</f>
        <v>377345.1399999999</v>
      </c>
      <c r="H84" s="34"/>
      <c r="I84" s="73"/>
    </row>
  </sheetData>
  <sheetProtection algorithmName="SHA-512" hashValue="/svOVAepMtwZWhnCDU6lw5wWAHSZCxJvrJcaD9TvSNc8SOBn1fCoD+bdjK5hnxVusDSvMX7ou/oH+EkPPHgeig==" saltValue="TylOKk6MO1Y+0WLzTLAZGg==" spinCount="100000" sheet="1" objects="1" scenarios="1"/>
  <mergeCells count="3">
    <mergeCell ref="A1:G1"/>
    <mergeCell ref="A3:G3"/>
    <mergeCell ref="H42:H62"/>
  </mergeCells>
  <phoneticPr fontId="10" type="noConversion"/>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B8605-95BF-4636-9F2B-41B558F0CF7C}">
  <dimension ref="A1:I79"/>
  <sheetViews>
    <sheetView topLeftCell="A67" zoomScale="80" zoomScaleNormal="80" workbookViewId="0">
      <selection activeCell="I13" sqref="I13"/>
    </sheetView>
  </sheetViews>
  <sheetFormatPr defaultColWidth="9.140625" defaultRowHeight="15" x14ac:dyDescent="0.25"/>
  <cols>
    <col min="1" max="1" width="39.7109375" style="23" customWidth="1"/>
    <col min="2" max="2" width="10.5703125" style="10" customWidth="1"/>
    <col min="3" max="3" width="71.7109375" style="11" customWidth="1"/>
    <col min="4" max="4" width="9.140625" style="129"/>
    <col min="5" max="5" width="16.28515625" style="129" customWidth="1"/>
    <col min="6" max="6" width="20.7109375" style="17" customWidth="1"/>
    <col min="7" max="7" width="14.7109375" style="129" customWidth="1"/>
    <col min="8" max="8" width="21.5703125" style="68" customWidth="1"/>
    <col min="9" max="9" width="20.7109375" style="68" customWidth="1"/>
    <col min="10" max="16384" width="9.140625" style="8"/>
  </cols>
  <sheetData>
    <row r="1" spans="1:9" ht="39.950000000000003" customHeight="1" x14ac:dyDescent="0.25">
      <c r="A1" s="427" t="s">
        <v>3728</v>
      </c>
      <c r="B1" s="427"/>
      <c r="C1" s="427"/>
      <c r="D1" s="427"/>
      <c r="E1" s="427"/>
      <c r="F1" s="427"/>
      <c r="G1" s="427"/>
    </row>
    <row r="2" spans="1:9" ht="21.75" customHeight="1" thickBot="1" x14ac:dyDescent="0.3">
      <c r="A2" s="1"/>
      <c r="B2" s="1"/>
      <c r="C2" s="1"/>
      <c r="D2" s="127"/>
      <c r="E2" s="233"/>
      <c r="F2" s="1"/>
      <c r="G2" s="127"/>
    </row>
    <row r="3" spans="1:9" x14ac:dyDescent="0.25">
      <c r="A3" s="428" t="s">
        <v>1105</v>
      </c>
      <c r="B3" s="429"/>
      <c r="C3" s="429"/>
      <c r="D3" s="429"/>
      <c r="E3" s="429"/>
      <c r="F3" s="429"/>
      <c r="G3" s="430"/>
    </row>
    <row r="4" spans="1:9" ht="45" customHeight="1" thickBot="1" x14ac:dyDescent="0.3">
      <c r="A4" s="29" t="s">
        <v>38</v>
      </c>
      <c r="B4" s="44" t="s">
        <v>0</v>
      </c>
      <c r="C4" s="30" t="s">
        <v>1</v>
      </c>
      <c r="D4" s="248" t="s">
        <v>2</v>
      </c>
      <c r="E4" s="234" t="s">
        <v>3</v>
      </c>
      <c r="F4" s="32" t="s">
        <v>4</v>
      </c>
      <c r="G4" s="69" t="s">
        <v>5</v>
      </c>
      <c r="H4" s="142"/>
      <c r="I4" s="142"/>
    </row>
    <row r="5" spans="1:9" s="68" customFormat="1" ht="33" customHeight="1" thickBot="1" x14ac:dyDescent="0.3">
      <c r="A5" s="56" t="s">
        <v>6</v>
      </c>
      <c r="B5" s="57" t="s">
        <v>12</v>
      </c>
      <c r="C5" s="50" t="s">
        <v>756</v>
      </c>
      <c r="D5" s="51" t="s">
        <v>128</v>
      </c>
      <c r="E5" s="52">
        <v>0.251</v>
      </c>
      <c r="F5" s="66">
        <v>790.22</v>
      </c>
      <c r="G5" s="53">
        <f t="shared" ref="G5:G62" si="0">ROUND((E5*F5),2)</f>
        <v>198.35</v>
      </c>
      <c r="H5" s="36" t="s">
        <v>39</v>
      </c>
      <c r="I5" s="70">
        <f>ROUND(SUM(G5:G5),2)</f>
        <v>198.35</v>
      </c>
    </row>
    <row r="6" spans="1:9" s="9" customFormat="1" ht="32.25" customHeight="1" x14ac:dyDescent="0.25">
      <c r="A6" s="42" t="s">
        <v>45</v>
      </c>
      <c r="B6" s="179" t="s">
        <v>19</v>
      </c>
      <c r="C6" s="180" t="s">
        <v>359</v>
      </c>
      <c r="D6" s="181" t="s">
        <v>9</v>
      </c>
      <c r="E6" s="182">
        <v>3610</v>
      </c>
      <c r="F6" s="218">
        <v>0.7</v>
      </c>
      <c r="G6" s="27">
        <f t="shared" si="0"/>
        <v>2527</v>
      </c>
    </row>
    <row r="7" spans="1:9" s="9" customFormat="1" ht="30" x14ac:dyDescent="0.25">
      <c r="A7" s="43" t="s">
        <v>45</v>
      </c>
      <c r="B7" s="91" t="s">
        <v>20</v>
      </c>
      <c r="C7" s="103" t="s">
        <v>358</v>
      </c>
      <c r="D7" s="48" t="s">
        <v>9</v>
      </c>
      <c r="E7" s="84">
        <v>464</v>
      </c>
      <c r="F7" s="149">
        <v>0.94</v>
      </c>
      <c r="G7" s="28">
        <f t="shared" si="0"/>
        <v>436.16</v>
      </c>
    </row>
    <row r="8" spans="1:9" s="9" customFormat="1" ht="33" customHeight="1" x14ac:dyDescent="0.25">
      <c r="A8" s="43" t="s">
        <v>45</v>
      </c>
      <c r="B8" s="91" t="s">
        <v>21</v>
      </c>
      <c r="C8" s="103" t="s">
        <v>356</v>
      </c>
      <c r="D8" s="48" t="s">
        <v>9</v>
      </c>
      <c r="E8" s="84">
        <v>3146</v>
      </c>
      <c r="F8" s="149">
        <v>2.5</v>
      </c>
      <c r="G8" s="28">
        <f t="shared" si="0"/>
        <v>7865</v>
      </c>
    </row>
    <row r="9" spans="1:9" s="9" customFormat="1" ht="33" customHeight="1" x14ac:dyDescent="0.25">
      <c r="A9" s="43" t="s">
        <v>45</v>
      </c>
      <c r="B9" s="91" t="s">
        <v>22</v>
      </c>
      <c r="C9" s="103" t="s">
        <v>275</v>
      </c>
      <c r="D9" s="48" t="s">
        <v>9</v>
      </c>
      <c r="E9" s="84">
        <v>173</v>
      </c>
      <c r="F9" s="149">
        <v>5.51</v>
      </c>
      <c r="G9" s="28">
        <f t="shared" si="0"/>
        <v>953.23</v>
      </c>
    </row>
    <row r="10" spans="1:9" s="9" customFormat="1" ht="33" customHeight="1" x14ac:dyDescent="0.25">
      <c r="A10" s="43" t="s">
        <v>45</v>
      </c>
      <c r="B10" s="91" t="s">
        <v>23</v>
      </c>
      <c r="C10" s="103" t="s">
        <v>1374</v>
      </c>
      <c r="D10" s="48" t="s">
        <v>9</v>
      </c>
      <c r="E10" s="84">
        <v>359</v>
      </c>
      <c r="F10" s="149">
        <v>0.94</v>
      </c>
      <c r="G10" s="28">
        <f t="shared" si="0"/>
        <v>337.46</v>
      </c>
    </row>
    <row r="11" spans="1:9" s="9" customFormat="1" ht="45" x14ac:dyDescent="0.25">
      <c r="A11" s="43" t="s">
        <v>45</v>
      </c>
      <c r="B11" s="91" t="s">
        <v>24</v>
      </c>
      <c r="C11" s="103" t="s">
        <v>276</v>
      </c>
      <c r="D11" s="48" t="s">
        <v>9</v>
      </c>
      <c r="E11" s="84">
        <v>359</v>
      </c>
      <c r="F11" s="149">
        <v>4.4000000000000004</v>
      </c>
      <c r="G11" s="28">
        <f t="shared" si="0"/>
        <v>1579.6</v>
      </c>
    </row>
    <row r="12" spans="1:9" s="9" customFormat="1" ht="45" x14ac:dyDescent="0.25">
      <c r="A12" s="43" t="s">
        <v>45</v>
      </c>
      <c r="B12" s="91" t="s">
        <v>25</v>
      </c>
      <c r="C12" s="103" t="s">
        <v>273</v>
      </c>
      <c r="D12" s="48" t="s">
        <v>9</v>
      </c>
      <c r="E12" s="84">
        <v>11222</v>
      </c>
      <c r="F12" s="149">
        <v>15.46</v>
      </c>
      <c r="G12" s="28">
        <f t="shared" si="0"/>
        <v>173492.12</v>
      </c>
    </row>
    <row r="13" spans="1:9" s="9" customFormat="1" ht="32.25" customHeight="1" x14ac:dyDescent="0.25">
      <c r="A13" s="43" t="s">
        <v>45</v>
      </c>
      <c r="B13" s="91" t="s">
        <v>26</v>
      </c>
      <c r="C13" s="103" t="s">
        <v>264</v>
      </c>
      <c r="D13" s="48" t="s">
        <v>9</v>
      </c>
      <c r="E13" s="84">
        <v>121</v>
      </c>
      <c r="F13" s="149">
        <v>13.16</v>
      </c>
      <c r="G13" s="28">
        <f t="shared" si="0"/>
        <v>1592.36</v>
      </c>
    </row>
    <row r="14" spans="1:9" s="9" customFormat="1" ht="32.25" customHeight="1" x14ac:dyDescent="0.25">
      <c r="A14" s="43" t="s">
        <v>45</v>
      </c>
      <c r="B14" s="91" t="s">
        <v>27</v>
      </c>
      <c r="C14" s="103" t="s">
        <v>265</v>
      </c>
      <c r="D14" s="48" t="s">
        <v>8</v>
      </c>
      <c r="E14" s="84">
        <v>3250</v>
      </c>
      <c r="F14" s="149">
        <v>0.1</v>
      </c>
      <c r="G14" s="28">
        <f t="shared" si="0"/>
        <v>325</v>
      </c>
    </row>
    <row r="15" spans="1:9" s="9" customFormat="1" ht="32.25" customHeight="1" x14ac:dyDescent="0.25">
      <c r="A15" s="43" t="s">
        <v>45</v>
      </c>
      <c r="B15" s="108" t="s">
        <v>68</v>
      </c>
      <c r="C15" s="103" t="s">
        <v>1486</v>
      </c>
      <c r="D15" s="48" t="s">
        <v>9</v>
      </c>
      <c r="E15" s="84">
        <v>975</v>
      </c>
      <c r="F15" s="149">
        <v>1.28</v>
      </c>
      <c r="G15" s="28">
        <f t="shared" si="0"/>
        <v>1248</v>
      </c>
    </row>
    <row r="16" spans="1:9" s="9" customFormat="1" ht="32.25" customHeight="1" x14ac:dyDescent="0.25">
      <c r="A16" s="43" t="s">
        <v>45</v>
      </c>
      <c r="B16" s="108" t="s">
        <v>69</v>
      </c>
      <c r="C16" s="103" t="s">
        <v>267</v>
      </c>
      <c r="D16" s="48" t="s">
        <v>8</v>
      </c>
      <c r="E16" s="84">
        <v>3018</v>
      </c>
      <c r="F16" s="149">
        <v>0.2</v>
      </c>
      <c r="G16" s="28">
        <f t="shared" si="0"/>
        <v>603.6</v>
      </c>
    </row>
    <row r="17" spans="1:9" s="9" customFormat="1" ht="32.25" customHeight="1" x14ac:dyDescent="0.25">
      <c r="A17" s="43" t="s">
        <v>45</v>
      </c>
      <c r="B17" s="108" t="s">
        <v>70</v>
      </c>
      <c r="C17" s="103" t="s">
        <v>477</v>
      </c>
      <c r="D17" s="48" t="s">
        <v>8</v>
      </c>
      <c r="E17" s="84">
        <v>446</v>
      </c>
      <c r="F17" s="149">
        <v>0.2</v>
      </c>
      <c r="G17" s="28">
        <f t="shared" si="0"/>
        <v>89.2</v>
      </c>
    </row>
    <row r="18" spans="1:9" s="9" customFormat="1" ht="32.25" customHeight="1" x14ac:dyDescent="0.25">
      <c r="A18" s="43" t="s">
        <v>45</v>
      </c>
      <c r="B18" s="108" t="s">
        <v>127</v>
      </c>
      <c r="C18" s="103" t="s">
        <v>278</v>
      </c>
      <c r="D18" s="48" t="s">
        <v>8</v>
      </c>
      <c r="E18" s="84">
        <v>502</v>
      </c>
      <c r="F18" s="149">
        <v>0.1</v>
      </c>
      <c r="G18" s="28">
        <f t="shared" si="0"/>
        <v>50.2</v>
      </c>
    </row>
    <row r="19" spans="1:9" s="9" customFormat="1" ht="32.25" customHeight="1" x14ac:dyDescent="0.25">
      <c r="A19" s="43" t="s">
        <v>45</v>
      </c>
      <c r="B19" s="108" t="s">
        <v>165</v>
      </c>
      <c r="C19" s="103" t="s">
        <v>268</v>
      </c>
      <c r="D19" s="48" t="s">
        <v>8</v>
      </c>
      <c r="E19" s="84">
        <v>250</v>
      </c>
      <c r="F19" s="149">
        <v>0.21</v>
      </c>
      <c r="G19" s="28">
        <f t="shared" si="0"/>
        <v>52.5</v>
      </c>
    </row>
    <row r="20" spans="1:9" s="9" customFormat="1" ht="32.25" customHeight="1" x14ac:dyDescent="0.25">
      <c r="A20" s="43" t="s">
        <v>45</v>
      </c>
      <c r="B20" s="108" t="s">
        <v>166</v>
      </c>
      <c r="C20" s="103" t="s">
        <v>269</v>
      </c>
      <c r="D20" s="48" t="s">
        <v>8</v>
      </c>
      <c r="E20" s="84">
        <v>422</v>
      </c>
      <c r="F20" s="149">
        <v>0.24</v>
      </c>
      <c r="G20" s="28">
        <f t="shared" si="0"/>
        <v>101.28</v>
      </c>
    </row>
    <row r="21" spans="1:9" s="9" customFormat="1" ht="45" x14ac:dyDescent="0.25">
      <c r="A21" s="43" t="s">
        <v>45</v>
      </c>
      <c r="B21" s="108" t="s">
        <v>167</v>
      </c>
      <c r="C21" s="103" t="s">
        <v>1487</v>
      </c>
      <c r="D21" s="48" t="s">
        <v>9</v>
      </c>
      <c r="E21" s="84">
        <v>464</v>
      </c>
      <c r="F21" s="149">
        <v>4.4000000000000004</v>
      </c>
      <c r="G21" s="28">
        <f t="shared" si="0"/>
        <v>2041.6</v>
      </c>
    </row>
    <row r="22" spans="1:9" s="9" customFormat="1" ht="33" customHeight="1" x14ac:dyDescent="0.25">
      <c r="A22" s="43" t="s">
        <v>45</v>
      </c>
      <c r="B22" s="108" t="s">
        <v>168</v>
      </c>
      <c r="C22" s="103" t="s">
        <v>340</v>
      </c>
      <c r="D22" s="48" t="s">
        <v>8</v>
      </c>
      <c r="E22" s="84">
        <v>4216</v>
      </c>
      <c r="F22" s="149">
        <v>1.49</v>
      </c>
      <c r="G22" s="28">
        <f t="shared" si="0"/>
        <v>6281.84</v>
      </c>
    </row>
    <row r="23" spans="1:9" s="9" customFormat="1" ht="33" customHeight="1" thickBot="1" x14ac:dyDescent="0.3">
      <c r="A23" s="43" t="s">
        <v>45</v>
      </c>
      <c r="B23" s="108" t="s">
        <v>169</v>
      </c>
      <c r="C23" s="103" t="s">
        <v>709</v>
      </c>
      <c r="D23" s="48" t="s">
        <v>8</v>
      </c>
      <c r="E23" s="84">
        <v>422</v>
      </c>
      <c r="F23" s="149">
        <v>1.44</v>
      </c>
      <c r="G23" s="28">
        <f t="shared" si="0"/>
        <v>607.67999999999995</v>
      </c>
    </row>
    <row r="24" spans="1:9" s="9" customFormat="1" ht="33" customHeight="1" thickBot="1" x14ac:dyDescent="0.3">
      <c r="A24" s="56" t="s">
        <v>45</v>
      </c>
      <c r="B24" s="74" t="s">
        <v>170</v>
      </c>
      <c r="C24" s="104" t="s">
        <v>362</v>
      </c>
      <c r="D24" s="51" t="s">
        <v>8</v>
      </c>
      <c r="E24" s="85">
        <v>2428</v>
      </c>
      <c r="F24" s="150">
        <v>4.49</v>
      </c>
      <c r="G24" s="53">
        <f t="shared" si="0"/>
        <v>10901.72</v>
      </c>
      <c r="H24" s="36" t="s">
        <v>40</v>
      </c>
      <c r="I24" s="70">
        <f>ROUND(SUM(G6:G24),2)</f>
        <v>211085.55</v>
      </c>
    </row>
    <row r="25" spans="1:9" s="9" customFormat="1" ht="30" x14ac:dyDescent="0.25">
      <c r="A25" s="67" t="s">
        <v>1503</v>
      </c>
      <c r="B25" s="226" t="s">
        <v>34</v>
      </c>
      <c r="C25" s="213" t="s">
        <v>387</v>
      </c>
      <c r="D25" s="64" t="s">
        <v>10</v>
      </c>
      <c r="E25" s="65">
        <v>16</v>
      </c>
      <c r="F25" s="76">
        <v>261.45</v>
      </c>
      <c r="G25" s="59">
        <f t="shared" si="0"/>
        <v>4183.2</v>
      </c>
      <c r="H25" s="153"/>
      <c r="I25" s="138"/>
    </row>
    <row r="26" spans="1:9" s="9" customFormat="1" ht="45" x14ac:dyDescent="0.25">
      <c r="A26" s="43" t="s">
        <v>1503</v>
      </c>
      <c r="B26" s="22" t="s">
        <v>35</v>
      </c>
      <c r="C26" s="2" t="s">
        <v>353</v>
      </c>
      <c r="D26" s="22" t="s">
        <v>9</v>
      </c>
      <c r="E26" s="65">
        <v>49.7</v>
      </c>
      <c r="F26" s="76">
        <v>2.35</v>
      </c>
      <c r="G26" s="28">
        <f t="shared" si="0"/>
        <v>116.8</v>
      </c>
      <c r="H26" s="153"/>
      <c r="I26" s="138"/>
    </row>
    <row r="27" spans="1:9" s="9" customFormat="1" ht="33" customHeight="1" x14ac:dyDescent="0.25">
      <c r="A27" s="43" t="s">
        <v>1503</v>
      </c>
      <c r="B27" s="22" t="s">
        <v>36</v>
      </c>
      <c r="C27" s="2" t="s">
        <v>289</v>
      </c>
      <c r="D27" s="22" t="s">
        <v>8</v>
      </c>
      <c r="E27" s="65">
        <v>28.9</v>
      </c>
      <c r="F27" s="76">
        <v>0.54</v>
      </c>
      <c r="G27" s="28">
        <f t="shared" si="0"/>
        <v>15.61</v>
      </c>
      <c r="H27" s="153"/>
      <c r="I27" s="138"/>
    </row>
    <row r="28" spans="1:9" s="9" customFormat="1" ht="33" customHeight="1" x14ac:dyDescent="0.25">
      <c r="A28" s="43" t="s">
        <v>1503</v>
      </c>
      <c r="B28" s="22" t="s">
        <v>37</v>
      </c>
      <c r="C28" s="2" t="s">
        <v>290</v>
      </c>
      <c r="D28" s="22" t="s">
        <v>9</v>
      </c>
      <c r="E28" s="65">
        <v>17.7</v>
      </c>
      <c r="F28" s="76">
        <v>34.880000000000003</v>
      </c>
      <c r="G28" s="28">
        <f t="shared" si="0"/>
        <v>617.38</v>
      </c>
      <c r="H28" s="153"/>
      <c r="I28" s="138"/>
    </row>
    <row r="29" spans="1:9" s="9" customFormat="1" ht="33" customHeight="1" x14ac:dyDescent="0.25">
      <c r="A29" s="43" t="s">
        <v>1503</v>
      </c>
      <c r="B29" s="22" t="s">
        <v>82</v>
      </c>
      <c r="C29" s="2" t="s">
        <v>291</v>
      </c>
      <c r="D29" s="22" t="s">
        <v>8</v>
      </c>
      <c r="E29" s="65">
        <v>168.8</v>
      </c>
      <c r="F29" s="76">
        <v>1.26</v>
      </c>
      <c r="G29" s="28">
        <f t="shared" si="0"/>
        <v>212.69</v>
      </c>
      <c r="H29" s="153"/>
      <c r="I29" s="138"/>
    </row>
    <row r="30" spans="1:9" s="9" customFormat="1" ht="33" customHeight="1" x14ac:dyDescent="0.25">
      <c r="A30" s="43" t="s">
        <v>1503</v>
      </c>
      <c r="B30" s="22" t="s">
        <v>105</v>
      </c>
      <c r="C30" s="2" t="s">
        <v>277</v>
      </c>
      <c r="D30" s="22" t="s">
        <v>8</v>
      </c>
      <c r="E30" s="65">
        <v>14.8</v>
      </c>
      <c r="F30" s="76">
        <v>8.6199999999999992</v>
      </c>
      <c r="G30" s="28">
        <f t="shared" si="0"/>
        <v>127.58</v>
      </c>
      <c r="H30" s="153"/>
      <c r="I30" s="138"/>
    </row>
    <row r="31" spans="1:9" s="9" customFormat="1" ht="33" customHeight="1" x14ac:dyDescent="0.25">
      <c r="A31" s="43" t="s">
        <v>1503</v>
      </c>
      <c r="B31" s="22" t="s">
        <v>106</v>
      </c>
      <c r="C31" s="2" t="s">
        <v>1701</v>
      </c>
      <c r="D31" s="22" t="s">
        <v>8</v>
      </c>
      <c r="E31" s="65">
        <v>95.6</v>
      </c>
      <c r="F31" s="76">
        <v>87.46</v>
      </c>
      <c r="G31" s="28">
        <f t="shared" si="0"/>
        <v>8361.18</v>
      </c>
      <c r="H31" s="153"/>
      <c r="I31" s="138"/>
    </row>
    <row r="32" spans="1:9" s="9" customFormat="1" ht="33" customHeight="1" x14ac:dyDescent="0.25">
      <c r="A32" s="43" t="s">
        <v>1503</v>
      </c>
      <c r="B32" s="22" t="s">
        <v>107</v>
      </c>
      <c r="C32" s="2" t="s">
        <v>293</v>
      </c>
      <c r="D32" s="22" t="s">
        <v>9</v>
      </c>
      <c r="E32" s="65">
        <v>1.9</v>
      </c>
      <c r="F32" s="76">
        <v>113.64</v>
      </c>
      <c r="G32" s="28">
        <f t="shared" si="0"/>
        <v>215.92</v>
      </c>
      <c r="H32" s="153"/>
      <c r="I32" s="138"/>
    </row>
    <row r="33" spans="1:9" s="9" customFormat="1" ht="33" customHeight="1" x14ac:dyDescent="0.25">
      <c r="A33" s="43" t="s">
        <v>1503</v>
      </c>
      <c r="B33" s="22" t="s">
        <v>108</v>
      </c>
      <c r="C33" s="2" t="s">
        <v>294</v>
      </c>
      <c r="D33" s="22" t="s">
        <v>18</v>
      </c>
      <c r="E33" s="65">
        <v>2</v>
      </c>
      <c r="F33" s="76">
        <v>448.41</v>
      </c>
      <c r="G33" s="28">
        <f t="shared" si="0"/>
        <v>896.82</v>
      </c>
      <c r="H33" s="153"/>
      <c r="I33" s="138"/>
    </row>
    <row r="34" spans="1:9" s="9" customFormat="1" ht="33" customHeight="1" x14ac:dyDescent="0.25">
      <c r="A34" s="43" t="s">
        <v>1503</v>
      </c>
      <c r="B34" s="22" t="s">
        <v>109</v>
      </c>
      <c r="C34" s="2" t="s">
        <v>295</v>
      </c>
      <c r="D34" s="22" t="s">
        <v>8</v>
      </c>
      <c r="E34" s="65">
        <v>4.3</v>
      </c>
      <c r="F34" s="76">
        <v>1.26</v>
      </c>
      <c r="G34" s="28">
        <f t="shared" si="0"/>
        <v>5.42</v>
      </c>
      <c r="H34" s="153"/>
      <c r="I34" s="138"/>
    </row>
    <row r="35" spans="1:9" s="9" customFormat="1" ht="33" customHeight="1" thickBot="1" x14ac:dyDescent="0.3">
      <c r="A35" s="43" t="s">
        <v>1503</v>
      </c>
      <c r="B35" s="22" t="s">
        <v>110</v>
      </c>
      <c r="C35" s="2" t="s">
        <v>296</v>
      </c>
      <c r="D35" s="22" t="s">
        <v>9</v>
      </c>
      <c r="E35" s="65">
        <v>27.4</v>
      </c>
      <c r="F35" s="76">
        <v>25.42</v>
      </c>
      <c r="G35" s="28">
        <f t="shared" si="0"/>
        <v>696.51</v>
      </c>
      <c r="H35" s="153"/>
      <c r="I35" s="138"/>
    </row>
    <row r="36" spans="1:9" s="9" customFormat="1" ht="45.75" thickBot="1" x14ac:dyDescent="0.3">
      <c r="A36" s="56" t="s">
        <v>1503</v>
      </c>
      <c r="B36" s="51" t="s">
        <v>111</v>
      </c>
      <c r="C36" s="50" t="s">
        <v>352</v>
      </c>
      <c r="D36" s="51" t="s">
        <v>9</v>
      </c>
      <c r="E36" s="52">
        <v>4.5999999999999996</v>
      </c>
      <c r="F36" s="139">
        <v>16.87</v>
      </c>
      <c r="G36" s="53">
        <f t="shared" si="0"/>
        <v>77.599999999999994</v>
      </c>
      <c r="H36" s="36" t="s">
        <v>41</v>
      </c>
      <c r="I36" s="70">
        <f>ROUND(SUM(G25:G36),2)</f>
        <v>15526.71</v>
      </c>
    </row>
    <row r="37" spans="1:9" s="9" customFormat="1" ht="33" customHeight="1" x14ac:dyDescent="0.25">
      <c r="A37" s="101" t="s">
        <v>388</v>
      </c>
      <c r="B37" s="123" t="s">
        <v>71</v>
      </c>
      <c r="C37" s="63" t="s">
        <v>1550</v>
      </c>
      <c r="D37" s="64" t="s">
        <v>8</v>
      </c>
      <c r="E37" s="83">
        <v>3250</v>
      </c>
      <c r="F37" s="76">
        <v>0</v>
      </c>
      <c r="G37" s="59">
        <f t="shared" si="0"/>
        <v>0</v>
      </c>
      <c r="H37" s="434" t="s">
        <v>318</v>
      </c>
    </row>
    <row r="38" spans="1:9" s="9" customFormat="1" ht="33" customHeight="1" x14ac:dyDescent="0.25">
      <c r="A38" s="67" t="s">
        <v>388</v>
      </c>
      <c r="B38" s="41" t="s">
        <v>72</v>
      </c>
      <c r="C38" s="2" t="s">
        <v>1634</v>
      </c>
      <c r="D38" s="22" t="s">
        <v>9</v>
      </c>
      <c r="E38" s="84">
        <v>1367</v>
      </c>
      <c r="F38" s="77">
        <v>0</v>
      </c>
      <c r="G38" s="28">
        <f t="shared" si="0"/>
        <v>0</v>
      </c>
      <c r="H38" s="435"/>
    </row>
    <row r="39" spans="1:9" s="9" customFormat="1" ht="33" customHeight="1" x14ac:dyDescent="0.25">
      <c r="A39" s="67" t="s">
        <v>388</v>
      </c>
      <c r="B39" s="108" t="s">
        <v>73</v>
      </c>
      <c r="C39" s="2" t="s">
        <v>1552</v>
      </c>
      <c r="D39" s="22" t="s">
        <v>8</v>
      </c>
      <c r="E39" s="84">
        <v>1928</v>
      </c>
      <c r="F39" s="77">
        <v>0</v>
      </c>
      <c r="G39" s="28">
        <f t="shared" si="0"/>
        <v>0</v>
      </c>
      <c r="H39" s="435"/>
    </row>
    <row r="40" spans="1:9" s="9" customFormat="1" ht="33" customHeight="1" x14ac:dyDescent="0.25">
      <c r="A40" s="67" t="s">
        <v>388</v>
      </c>
      <c r="B40" s="108" t="s">
        <v>74</v>
      </c>
      <c r="C40" s="2" t="s">
        <v>1506</v>
      </c>
      <c r="D40" s="22" t="s">
        <v>9</v>
      </c>
      <c r="E40" s="84">
        <v>150</v>
      </c>
      <c r="F40" s="77">
        <v>0</v>
      </c>
      <c r="G40" s="28">
        <f t="shared" si="0"/>
        <v>0</v>
      </c>
      <c r="H40" s="435"/>
    </row>
    <row r="41" spans="1:9" s="9" customFormat="1" ht="33" customHeight="1" x14ac:dyDescent="0.25">
      <c r="A41" s="67" t="s">
        <v>388</v>
      </c>
      <c r="B41" s="108" t="s">
        <v>75</v>
      </c>
      <c r="C41" s="2" t="s">
        <v>1636</v>
      </c>
      <c r="D41" s="22" t="s">
        <v>8</v>
      </c>
      <c r="E41" s="84">
        <v>1915</v>
      </c>
      <c r="F41" s="77">
        <v>0</v>
      </c>
      <c r="G41" s="28">
        <f t="shared" si="0"/>
        <v>0</v>
      </c>
      <c r="H41" s="435"/>
    </row>
    <row r="42" spans="1:9" s="9" customFormat="1" ht="33" customHeight="1" x14ac:dyDescent="0.25">
      <c r="A42" s="67" t="s">
        <v>388</v>
      </c>
      <c r="B42" s="108" t="s">
        <v>76</v>
      </c>
      <c r="C42" s="2" t="s">
        <v>313</v>
      </c>
      <c r="D42" s="22" t="s">
        <v>10</v>
      </c>
      <c r="E42" s="84">
        <v>266.60000000000002</v>
      </c>
      <c r="F42" s="77">
        <v>0</v>
      </c>
      <c r="G42" s="28">
        <f t="shared" si="0"/>
        <v>0</v>
      </c>
      <c r="H42" s="435"/>
    </row>
    <row r="43" spans="1:9" s="9" customFormat="1" ht="33" customHeight="1" x14ac:dyDescent="0.25">
      <c r="A43" s="67" t="s">
        <v>388</v>
      </c>
      <c r="B43" s="108" t="s">
        <v>77</v>
      </c>
      <c r="C43" s="2" t="s">
        <v>1509</v>
      </c>
      <c r="D43" s="22" t="s">
        <v>8</v>
      </c>
      <c r="E43" s="84">
        <v>1902</v>
      </c>
      <c r="F43" s="77">
        <v>0</v>
      </c>
      <c r="G43" s="28">
        <f t="shared" si="0"/>
        <v>0</v>
      </c>
      <c r="H43" s="435"/>
    </row>
    <row r="44" spans="1:9" s="9" customFormat="1" ht="33" customHeight="1" x14ac:dyDescent="0.25">
      <c r="A44" s="67" t="s">
        <v>388</v>
      </c>
      <c r="B44" s="108" t="s">
        <v>122</v>
      </c>
      <c r="C44" s="2" t="s">
        <v>1638</v>
      </c>
      <c r="D44" s="22" t="s">
        <v>8</v>
      </c>
      <c r="E44" s="84">
        <v>1897</v>
      </c>
      <c r="F44" s="77">
        <v>0</v>
      </c>
      <c r="G44" s="28">
        <f t="shared" si="0"/>
        <v>0</v>
      </c>
      <c r="H44" s="435"/>
    </row>
    <row r="45" spans="1:9" s="9" customFormat="1" ht="33" customHeight="1" x14ac:dyDescent="0.25">
      <c r="A45" s="67" t="s">
        <v>388</v>
      </c>
      <c r="B45" s="108" t="s">
        <v>123</v>
      </c>
      <c r="C45" s="2" t="s">
        <v>1511</v>
      </c>
      <c r="D45" s="22" t="s">
        <v>10</v>
      </c>
      <c r="E45" s="84">
        <v>266.60000000000002</v>
      </c>
      <c r="F45" s="77">
        <v>0</v>
      </c>
      <c r="G45" s="28">
        <f t="shared" si="0"/>
        <v>0</v>
      </c>
      <c r="H45" s="435"/>
    </row>
    <row r="46" spans="1:9" s="9" customFormat="1" ht="33" customHeight="1" x14ac:dyDescent="0.25">
      <c r="A46" s="67" t="s">
        <v>388</v>
      </c>
      <c r="B46" s="108" t="s">
        <v>124</v>
      </c>
      <c r="C46" s="2" t="s">
        <v>304</v>
      </c>
      <c r="D46" s="22" t="s">
        <v>8</v>
      </c>
      <c r="E46" s="84">
        <v>1894</v>
      </c>
      <c r="F46" s="77">
        <v>0</v>
      </c>
      <c r="G46" s="28">
        <f t="shared" si="0"/>
        <v>0</v>
      </c>
      <c r="H46" s="435"/>
    </row>
    <row r="47" spans="1:9" s="9" customFormat="1" ht="33" customHeight="1" x14ac:dyDescent="0.25">
      <c r="A47" s="67" t="s">
        <v>388</v>
      </c>
      <c r="B47" s="108" t="s">
        <v>125</v>
      </c>
      <c r="C47" s="2" t="s">
        <v>305</v>
      </c>
      <c r="D47" s="22" t="s">
        <v>10</v>
      </c>
      <c r="E47" s="84">
        <v>116</v>
      </c>
      <c r="F47" s="77">
        <v>0</v>
      </c>
      <c r="G47" s="28">
        <f t="shared" si="0"/>
        <v>0</v>
      </c>
      <c r="H47" s="435"/>
    </row>
    <row r="48" spans="1:9" s="9" customFormat="1" ht="33" customHeight="1" thickBot="1" x14ac:dyDescent="0.3">
      <c r="A48" s="56" t="s">
        <v>388</v>
      </c>
      <c r="B48" s="74" t="s">
        <v>126</v>
      </c>
      <c r="C48" s="50" t="s">
        <v>1640</v>
      </c>
      <c r="D48" s="51" t="s">
        <v>8</v>
      </c>
      <c r="E48" s="85">
        <v>612</v>
      </c>
      <c r="F48" s="139">
        <v>0</v>
      </c>
      <c r="G48" s="53">
        <f t="shared" si="0"/>
        <v>0</v>
      </c>
      <c r="H48" s="435"/>
    </row>
    <row r="49" spans="1:9" s="9" customFormat="1" ht="33" customHeight="1" x14ac:dyDescent="0.25">
      <c r="A49" s="101" t="s">
        <v>1504</v>
      </c>
      <c r="B49" s="123" t="s">
        <v>71</v>
      </c>
      <c r="C49" s="63" t="s">
        <v>1550</v>
      </c>
      <c r="D49" s="64" t="s">
        <v>8</v>
      </c>
      <c r="E49" s="83">
        <v>3250</v>
      </c>
      <c r="F49" s="135">
        <v>4.3899999999999997</v>
      </c>
      <c r="G49" s="59">
        <f t="shared" si="0"/>
        <v>14267.5</v>
      </c>
      <c r="H49" s="435"/>
    </row>
    <row r="50" spans="1:9" s="9" customFormat="1" ht="33" customHeight="1" x14ac:dyDescent="0.25">
      <c r="A50" s="67" t="s">
        <v>1504</v>
      </c>
      <c r="B50" s="41" t="s">
        <v>72</v>
      </c>
      <c r="C50" s="2" t="s">
        <v>1646</v>
      </c>
      <c r="D50" s="22" t="s">
        <v>9</v>
      </c>
      <c r="E50" s="84">
        <v>1572</v>
      </c>
      <c r="F50" s="133">
        <v>25.06</v>
      </c>
      <c r="G50" s="28">
        <f t="shared" si="0"/>
        <v>39394.32</v>
      </c>
      <c r="H50" s="435"/>
    </row>
    <row r="51" spans="1:9" s="9" customFormat="1" ht="33" customHeight="1" x14ac:dyDescent="0.25">
      <c r="A51" s="67" t="s">
        <v>1504</v>
      </c>
      <c r="B51" s="108" t="s">
        <v>73</v>
      </c>
      <c r="C51" s="2" t="s">
        <v>1556</v>
      </c>
      <c r="D51" s="22" t="s">
        <v>8</v>
      </c>
      <c r="E51" s="84">
        <v>1928</v>
      </c>
      <c r="F51" s="133">
        <v>15.26</v>
      </c>
      <c r="G51" s="28">
        <f t="shared" si="0"/>
        <v>29421.279999999999</v>
      </c>
      <c r="H51" s="435"/>
    </row>
    <row r="52" spans="1:9" s="9" customFormat="1" ht="33" customHeight="1" x14ac:dyDescent="0.25">
      <c r="A52" s="67" t="s">
        <v>1504</v>
      </c>
      <c r="B52" s="108" t="s">
        <v>74</v>
      </c>
      <c r="C52" s="2" t="s">
        <v>1506</v>
      </c>
      <c r="D52" s="22" t="s">
        <v>9</v>
      </c>
      <c r="E52" s="84">
        <v>120</v>
      </c>
      <c r="F52" s="133">
        <v>74.47</v>
      </c>
      <c r="G52" s="28">
        <f t="shared" si="0"/>
        <v>8936.4</v>
      </c>
      <c r="H52" s="435"/>
    </row>
    <row r="53" spans="1:9" s="9" customFormat="1" ht="33" customHeight="1" x14ac:dyDescent="0.25">
      <c r="A53" s="67" t="s">
        <v>1504</v>
      </c>
      <c r="B53" s="108" t="s">
        <v>75</v>
      </c>
      <c r="C53" s="2" t="s">
        <v>1636</v>
      </c>
      <c r="D53" s="22" t="s">
        <v>8</v>
      </c>
      <c r="E53" s="84">
        <v>1915</v>
      </c>
      <c r="F53" s="133">
        <v>17.760000000000002</v>
      </c>
      <c r="G53" s="28">
        <f t="shared" si="0"/>
        <v>34010.400000000001</v>
      </c>
      <c r="H53" s="435"/>
    </row>
    <row r="54" spans="1:9" s="9" customFormat="1" ht="33" customHeight="1" x14ac:dyDescent="0.25">
      <c r="A54" s="67" t="s">
        <v>1504</v>
      </c>
      <c r="B54" s="108" t="s">
        <v>76</v>
      </c>
      <c r="C54" s="2" t="s">
        <v>313</v>
      </c>
      <c r="D54" s="22" t="s">
        <v>10</v>
      </c>
      <c r="E54" s="84">
        <v>266.60000000000002</v>
      </c>
      <c r="F54" s="133">
        <v>0.95</v>
      </c>
      <c r="G54" s="28">
        <f t="shared" si="0"/>
        <v>253.27</v>
      </c>
      <c r="H54" s="435"/>
    </row>
    <row r="55" spans="1:9" s="9" customFormat="1" ht="33" customHeight="1" x14ac:dyDescent="0.25">
      <c r="A55" s="67" t="s">
        <v>1504</v>
      </c>
      <c r="B55" s="108" t="s">
        <v>77</v>
      </c>
      <c r="C55" s="2" t="s">
        <v>1509</v>
      </c>
      <c r="D55" s="22" t="s">
        <v>8</v>
      </c>
      <c r="E55" s="84">
        <v>1902</v>
      </c>
      <c r="F55" s="133">
        <v>0.38</v>
      </c>
      <c r="G55" s="28">
        <f t="shared" si="0"/>
        <v>722.76</v>
      </c>
      <c r="H55" s="435"/>
    </row>
    <row r="56" spans="1:9" s="9" customFormat="1" ht="33" customHeight="1" x14ac:dyDescent="0.25">
      <c r="A56" s="67" t="s">
        <v>1504</v>
      </c>
      <c r="B56" s="108" t="s">
        <v>122</v>
      </c>
      <c r="C56" s="2" t="s">
        <v>1638</v>
      </c>
      <c r="D56" s="22" t="s">
        <v>8</v>
      </c>
      <c r="E56" s="84">
        <v>1897</v>
      </c>
      <c r="F56" s="133">
        <v>9.1</v>
      </c>
      <c r="G56" s="28">
        <f t="shared" si="0"/>
        <v>17262.7</v>
      </c>
      <c r="H56" s="435"/>
    </row>
    <row r="57" spans="1:9" s="9" customFormat="1" ht="33" customHeight="1" x14ac:dyDescent="0.25">
      <c r="A57" s="67" t="s">
        <v>1504</v>
      </c>
      <c r="B57" s="108" t="s">
        <v>123</v>
      </c>
      <c r="C57" s="2" t="s">
        <v>1511</v>
      </c>
      <c r="D57" s="22" t="s">
        <v>10</v>
      </c>
      <c r="E57" s="84">
        <v>266.60000000000002</v>
      </c>
      <c r="F57" s="133">
        <v>0.42</v>
      </c>
      <c r="G57" s="28">
        <f t="shared" si="0"/>
        <v>111.97</v>
      </c>
      <c r="H57" s="435"/>
    </row>
    <row r="58" spans="1:9" s="9" customFormat="1" ht="33" customHeight="1" x14ac:dyDescent="0.25">
      <c r="A58" s="67" t="s">
        <v>1504</v>
      </c>
      <c r="B58" s="108" t="s">
        <v>124</v>
      </c>
      <c r="C58" s="2" t="s">
        <v>304</v>
      </c>
      <c r="D58" s="22" t="s">
        <v>8</v>
      </c>
      <c r="E58" s="84">
        <v>1894</v>
      </c>
      <c r="F58" s="133">
        <v>0.22</v>
      </c>
      <c r="G58" s="28">
        <f t="shared" si="0"/>
        <v>416.68</v>
      </c>
      <c r="H58" s="435"/>
    </row>
    <row r="59" spans="1:9" s="9" customFormat="1" ht="33" customHeight="1" thickBot="1" x14ac:dyDescent="0.3">
      <c r="A59" s="67" t="s">
        <v>1504</v>
      </c>
      <c r="B59" s="108" t="s">
        <v>125</v>
      </c>
      <c r="C59" s="2" t="s">
        <v>305</v>
      </c>
      <c r="D59" s="22" t="s">
        <v>10</v>
      </c>
      <c r="E59" s="84">
        <v>116</v>
      </c>
      <c r="F59" s="133">
        <v>1.25</v>
      </c>
      <c r="G59" s="28">
        <f t="shared" si="0"/>
        <v>145</v>
      </c>
      <c r="H59" s="435"/>
    </row>
    <row r="60" spans="1:9" s="9" customFormat="1" ht="30.75" thickBot="1" x14ac:dyDescent="0.3">
      <c r="A60" s="56" t="s">
        <v>1504</v>
      </c>
      <c r="B60" s="74" t="s">
        <v>126</v>
      </c>
      <c r="C60" s="50" t="s">
        <v>1640</v>
      </c>
      <c r="D60" s="51" t="s">
        <v>8</v>
      </c>
      <c r="E60" s="85">
        <v>612</v>
      </c>
      <c r="F60" s="87">
        <v>7.02</v>
      </c>
      <c r="G60" s="99">
        <f>ROUND((E60*F60),2)</f>
        <v>4296.24</v>
      </c>
      <c r="H60" s="36" t="s">
        <v>78</v>
      </c>
      <c r="I60" s="72">
        <f>ROUND(SUM(G37:G60),2)</f>
        <v>149238.51999999999</v>
      </c>
    </row>
    <row r="61" spans="1:9" ht="45" x14ac:dyDescent="0.25">
      <c r="A61" s="42" t="s">
        <v>1557</v>
      </c>
      <c r="B61" s="202" t="s">
        <v>28</v>
      </c>
      <c r="C61" s="24" t="s">
        <v>1516</v>
      </c>
      <c r="D61" s="25" t="s">
        <v>9</v>
      </c>
      <c r="E61" s="182">
        <v>27</v>
      </c>
      <c r="F61" s="136">
        <v>5.51</v>
      </c>
      <c r="G61" s="27">
        <f t="shared" si="0"/>
        <v>148.77000000000001</v>
      </c>
      <c r="H61" s="9"/>
      <c r="I61" s="9"/>
    </row>
    <row r="62" spans="1:9" x14ac:dyDescent="0.25">
      <c r="A62" s="67" t="s">
        <v>1557</v>
      </c>
      <c r="B62" s="22" t="s">
        <v>29</v>
      </c>
      <c r="C62" s="2" t="s">
        <v>346</v>
      </c>
      <c r="D62" s="64" t="s">
        <v>8</v>
      </c>
      <c r="E62" s="84">
        <v>175</v>
      </c>
      <c r="F62" s="77">
        <v>0.2</v>
      </c>
      <c r="G62" s="28">
        <f t="shared" si="0"/>
        <v>35</v>
      </c>
      <c r="H62" s="9"/>
      <c r="I62" s="9"/>
    </row>
    <row r="63" spans="1:9" ht="90" x14ac:dyDescent="0.25">
      <c r="A63" s="67" t="s">
        <v>1557</v>
      </c>
      <c r="B63" s="22" t="s">
        <v>30</v>
      </c>
      <c r="C63" s="2" t="s">
        <v>1851</v>
      </c>
      <c r="D63" s="64" t="s">
        <v>7</v>
      </c>
      <c r="E63" s="84">
        <v>1</v>
      </c>
      <c r="F63" s="77">
        <v>5171.4399999999996</v>
      </c>
      <c r="G63" s="28">
        <f t="shared" ref="G63:G71" si="1">ROUND((E63*F63),2)</f>
        <v>5171.4399999999996</v>
      </c>
      <c r="H63" s="9"/>
      <c r="I63" s="9"/>
    </row>
    <row r="64" spans="1:9" x14ac:dyDescent="0.25">
      <c r="A64" s="67" t="s">
        <v>1557</v>
      </c>
      <c r="B64" s="22" t="s">
        <v>31</v>
      </c>
      <c r="C64" s="2" t="s">
        <v>1523</v>
      </c>
      <c r="D64" s="64" t="s">
        <v>18</v>
      </c>
      <c r="E64" s="83">
        <v>2</v>
      </c>
      <c r="F64" s="77">
        <v>76.33</v>
      </c>
      <c r="G64" s="28">
        <f t="shared" si="1"/>
        <v>152.66</v>
      </c>
      <c r="H64" s="9"/>
      <c r="I64" s="9"/>
    </row>
    <row r="65" spans="1:9" x14ac:dyDescent="0.25">
      <c r="A65" s="67" t="s">
        <v>1557</v>
      </c>
      <c r="B65" s="22" t="s">
        <v>32</v>
      </c>
      <c r="C65" s="2" t="s">
        <v>1344</v>
      </c>
      <c r="D65" s="64" t="s">
        <v>10</v>
      </c>
      <c r="E65" s="83">
        <v>15</v>
      </c>
      <c r="F65" s="77">
        <v>0.42</v>
      </c>
      <c r="G65" s="28">
        <f t="shared" si="1"/>
        <v>6.3</v>
      </c>
      <c r="H65" s="9"/>
      <c r="I65" s="9"/>
    </row>
    <row r="66" spans="1:9" ht="45" x14ac:dyDescent="0.25">
      <c r="A66" s="67" t="s">
        <v>1557</v>
      </c>
      <c r="B66" s="22" t="s">
        <v>33</v>
      </c>
      <c r="C66" s="2" t="s">
        <v>1852</v>
      </c>
      <c r="D66" s="64" t="s">
        <v>8</v>
      </c>
      <c r="E66" s="83">
        <v>14</v>
      </c>
      <c r="F66" s="77">
        <v>20.84</v>
      </c>
      <c r="G66" s="28">
        <f t="shared" si="1"/>
        <v>291.76</v>
      </c>
      <c r="H66" s="9"/>
      <c r="I66" s="9"/>
    </row>
    <row r="67" spans="1:9" ht="45" x14ac:dyDescent="0.25">
      <c r="A67" s="67" t="s">
        <v>1557</v>
      </c>
      <c r="B67" s="22" t="s">
        <v>47</v>
      </c>
      <c r="C67" s="2" t="s">
        <v>1853</v>
      </c>
      <c r="D67" s="64" t="s">
        <v>8</v>
      </c>
      <c r="E67" s="83">
        <v>14</v>
      </c>
      <c r="F67" s="77">
        <v>0.38</v>
      </c>
      <c r="G67" s="28">
        <f t="shared" si="1"/>
        <v>5.32</v>
      </c>
      <c r="H67" s="9"/>
      <c r="I67" s="9"/>
    </row>
    <row r="68" spans="1:9" ht="45" x14ac:dyDescent="0.25">
      <c r="A68" s="67" t="s">
        <v>1557</v>
      </c>
      <c r="B68" s="22" t="s">
        <v>48</v>
      </c>
      <c r="C68" s="2" t="s">
        <v>1854</v>
      </c>
      <c r="D68" s="64" t="s">
        <v>8</v>
      </c>
      <c r="E68" s="83">
        <v>14</v>
      </c>
      <c r="F68" s="77">
        <v>12.19</v>
      </c>
      <c r="G68" s="28">
        <f t="shared" si="1"/>
        <v>170.66</v>
      </c>
      <c r="H68" s="9"/>
      <c r="I68" s="9"/>
    </row>
    <row r="69" spans="1:9" ht="30" x14ac:dyDescent="0.25">
      <c r="A69" s="67" t="s">
        <v>1557</v>
      </c>
      <c r="B69" s="22" t="s">
        <v>58</v>
      </c>
      <c r="C69" s="2" t="s">
        <v>344</v>
      </c>
      <c r="D69" s="64" t="s">
        <v>8</v>
      </c>
      <c r="E69" s="83">
        <v>36</v>
      </c>
      <c r="F69" s="77">
        <v>0.87</v>
      </c>
      <c r="G69" s="28">
        <f t="shared" si="1"/>
        <v>31.32</v>
      </c>
      <c r="H69" s="9"/>
      <c r="I69" s="9"/>
    </row>
    <row r="70" spans="1:9" x14ac:dyDescent="0.25">
      <c r="A70" s="67" t="s">
        <v>1557</v>
      </c>
      <c r="B70" s="22" t="s">
        <v>64</v>
      </c>
      <c r="C70" s="2" t="s">
        <v>385</v>
      </c>
      <c r="D70" s="64" t="s">
        <v>8</v>
      </c>
      <c r="E70" s="83">
        <v>84</v>
      </c>
      <c r="F70" s="77">
        <v>5.0999999999999996</v>
      </c>
      <c r="G70" s="28">
        <f t="shared" si="1"/>
        <v>428.4</v>
      </c>
      <c r="H70" s="9"/>
      <c r="I70" s="9"/>
    </row>
    <row r="71" spans="1:9" ht="15.75" thickBot="1" x14ac:dyDescent="0.3">
      <c r="A71" s="67" t="s">
        <v>1557</v>
      </c>
      <c r="B71" s="22" t="s">
        <v>65</v>
      </c>
      <c r="C71" s="2" t="s">
        <v>345</v>
      </c>
      <c r="D71" s="64" t="s">
        <v>8</v>
      </c>
      <c r="E71" s="83">
        <v>9</v>
      </c>
      <c r="F71" s="77">
        <v>3.7</v>
      </c>
      <c r="G71" s="28">
        <f t="shared" si="1"/>
        <v>33.299999999999997</v>
      </c>
      <c r="H71" s="9"/>
      <c r="I71" s="9"/>
    </row>
    <row r="72" spans="1:9" ht="30.75" thickBot="1" x14ac:dyDescent="0.3">
      <c r="A72" s="56" t="s">
        <v>1557</v>
      </c>
      <c r="B72" s="51" t="s">
        <v>66</v>
      </c>
      <c r="C72" s="50" t="s">
        <v>1527</v>
      </c>
      <c r="D72" s="51" t="s">
        <v>8</v>
      </c>
      <c r="E72" s="85">
        <v>3.6</v>
      </c>
      <c r="F72" s="139">
        <v>7.22</v>
      </c>
      <c r="G72" s="53">
        <f>ROUND((E72*F72),2)</f>
        <v>25.99</v>
      </c>
      <c r="H72" s="169" t="s">
        <v>42</v>
      </c>
      <c r="I72" s="72">
        <f>ROUND(SUM(G61:G72),2)</f>
        <v>6500.92</v>
      </c>
    </row>
    <row r="73" spans="1:9" ht="30" x14ac:dyDescent="0.25">
      <c r="A73" s="42" t="s">
        <v>1561</v>
      </c>
      <c r="B73" s="25" t="s">
        <v>11</v>
      </c>
      <c r="C73" s="24" t="s">
        <v>321</v>
      </c>
      <c r="D73" s="25" t="s">
        <v>18</v>
      </c>
      <c r="E73" s="46">
        <v>7</v>
      </c>
      <c r="F73" s="136">
        <v>151.41</v>
      </c>
      <c r="G73" s="27">
        <f t="shared" ref="G73:G78" si="2">ROUND((E73*F73),2)</f>
        <v>1059.8699999999999</v>
      </c>
      <c r="H73" s="9"/>
      <c r="I73" s="9"/>
    </row>
    <row r="74" spans="1:9" ht="30.75" thickBot="1" x14ac:dyDescent="0.3">
      <c r="A74" s="56" t="s">
        <v>1561</v>
      </c>
      <c r="B74" s="51" t="s">
        <v>83</v>
      </c>
      <c r="C74" s="50" t="s">
        <v>322</v>
      </c>
      <c r="D74" s="51" t="s">
        <v>18</v>
      </c>
      <c r="E74" s="52">
        <v>14</v>
      </c>
      <c r="F74" s="139">
        <v>58.71</v>
      </c>
      <c r="G74" s="53">
        <f t="shared" si="2"/>
        <v>821.94</v>
      </c>
      <c r="H74" s="9"/>
      <c r="I74" s="9"/>
    </row>
    <row r="75" spans="1:9" ht="45" x14ac:dyDescent="0.25">
      <c r="A75" s="101" t="s">
        <v>1562</v>
      </c>
      <c r="B75" s="64" t="s">
        <v>84</v>
      </c>
      <c r="C75" s="63" t="s">
        <v>324</v>
      </c>
      <c r="D75" s="64" t="s">
        <v>10</v>
      </c>
      <c r="E75" s="65">
        <v>216</v>
      </c>
      <c r="F75" s="76">
        <v>35.020000000000003</v>
      </c>
      <c r="G75" s="59">
        <f t="shared" si="2"/>
        <v>7564.32</v>
      </c>
      <c r="H75" s="9"/>
      <c r="I75" s="9"/>
    </row>
    <row r="76" spans="1:9" ht="45.75" thickBot="1" x14ac:dyDescent="0.3">
      <c r="A76" s="98" t="s">
        <v>1562</v>
      </c>
      <c r="B76" s="51" t="s">
        <v>85</v>
      </c>
      <c r="C76" s="63" t="s">
        <v>1543</v>
      </c>
      <c r="D76" s="64" t="s">
        <v>18</v>
      </c>
      <c r="E76" s="65">
        <v>2</v>
      </c>
      <c r="F76" s="76">
        <v>414.68</v>
      </c>
      <c r="G76" s="59">
        <f t="shared" si="2"/>
        <v>829.36</v>
      </c>
      <c r="H76" s="9"/>
      <c r="I76" s="9"/>
    </row>
    <row r="77" spans="1:9" ht="30.75" thickBot="1" x14ac:dyDescent="0.3">
      <c r="A77" s="125" t="s">
        <v>1563</v>
      </c>
      <c r="B77" s="61" t="s">
        <v>86</v>
      </c>
      <c r="C77" s="173" t="s">
        <v>331</v>
      </c>
      <c r="D77" s="61" t="s">
        <v>18</v>
      </c>
      <c r="E77" s="174">
        <v>10</v>
      </c>
      <c r="F77" s="145">
        <v>24.21</v>
      </c>
      <c r="G77" s="35">
        <f t="shared" si="2"/>
        <v>242.1</v>
      </c>
      <c r="H77" s="9"/>
      <c r="I77" s="9"/>
    </row>
    <row r="78" spans="1:9" ht="30.75" thickBot="1" x14ac:dyDescent="0.3">
      <c r="A78" s="98" t="s">
        <v>1564</v>
      </c>
      <c r="B78" s="51" t="s">
        <v>87</v>
      </c>
      <c r="C78" s="86" t="s">
        <v>333</v>
      </c>
      <c r="D78" s="51" t="s">
        <v>8</v>
      </c>
      <c r="E78" s="92">
        <v>94</v>
      </c>
      <c r="F78" s="89">
        <v>17</v>
      </c>
      <c r="G78" s="90">
        <f t="shared" si="2"/>
        <v>1598</v>
      </c>
      <c r="H78" s="36" t="s">
        <v>59</v>
      </c>
      <c r="I78" s="70">
        <f>ROUND(SUM(G73:G78),2)</f>
        <v>12115.59</v>
      </c>
    </row>
    <row r="79" spans="1:9" ht="43.5" thickBot="1" x14ac:dyDescent="0.3">
      <c r="A79" s="146"/>
      <c r="B79" s="147"/>
      <c r="C79" s="146"/>
      <c r="D79" s="4"/>
      <c r="E79" s="4"/>
      <c r="F79" s="54" t="s">
        <v>1282</v>
      </c>
      <c r="G79" s="55">
        <f>SUM(G5:G78)</f>
        <v>394665.63999999996</v>
      </c>
      <c r="H79" s="34"/>
      <c r="I79" s="73"/>
    </row>
  </sheetData>
  <sheetProtection algorithmName="SHA-512" hashValue="IMCVutqCZC8gL+k9ej/4uIUllITDGCEgCmZSGV8SMQXeC5/H1w5OKLcWOKnraMFDGOcuR+603NxaPmKgEV781g==" saltValue="OwbMGGH6Fx/sRniTg7sS5g==" spinCount="100000" sheet="1" objects="1" scenarios="1"/>
  <mergeCells count="3">
    <mergeCell ref="A1:G1"/>
    <mergeCell ref="A3:G3"/>
    <mergeCell ref="H37:H59"/>
  </mergeCells>
  <phoneticPr fontId="10"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CFEF6-9053-4DC2-901D-0536780965C0}">
  <dimension ref="A1:J84"/>
  <sheetViews>
    <sheetView topLeftCell="A61" zoomScale="80" zoomScaleNormal="80" workbookViewId="0">
      <selection activeCell="J13" sqref="J13"/>
    </sheetView>
  </sheetViews>
  <sheetFormatPr defaultColWidth="9.140625" defaultRowHeight="15" x14ac:dyDescent="0.25"/>
  <cols>
    <col min="1" max="1" width="39.7109375" style="23" customWidth="1"/>
    <col min="2" max="2" width="10.5703125" style="10" customWidth="1"/>
    <col min="3" max="3" width="71.7109375" style="11" customWidth="1"/>
    <col min="4" max="4" width="9.140625" style="10"/>
    <col min="5" max="5" width="16.28515625" style="10" customWidth="1"/>
    <col min="6" max="6" width="20.7109375" style="17" customWidth="1"/>
    <col min="7" max="7" width="14.7109375" style="10" customWidth="1"/>
    <col min="8" max="8" width="21.5703125" style="68" customWidth="1"/>
    <col min="9" max="9" width="20.7109375" style="68" customWidth="1"/>
    <col min="10" max="16384" width="9.140625" style="8"/>
  </cols>
  <sheetData>
    <row r="1" spans="1:9" ht="39.950000000000003" customHeight="1" x14ac:dyDescent="0.25">
      <c r="A1" s="427" t="s">
        <v>3728</v>
      </c>
      <c r="B1" s="427"/>
      <c r="C1" s="427"/>
      <c r="D1" s="427"/>
      <c r="E1" s="427"/>
      <c r="F1" s="427"/>
      <c r="G1" s="427"/>
    </row>
    <row r="2" spans="1:9" ht="21.75" customHeight="1" thickBot="1" x14ac:dyDescent="0.3">
      <c r="A2" s="1"/>
      <c r="B2" s="1"/>
      <c r="C2" s="1"/>
      <c r="D2" s="1"/>
      <c r="E2" s="18"/>
      <c r="F2" s="1"/>
      <c r="G2" s="1"/>
    </row>
    <row r="3" spans="1:9" x14ac:dyDescent="0.25">
      <c r="A3" s="428" t="s">
        <v>1059</v>
      </c>
      <c r="B3" s="429"/>
      <c r="C3" s="429"/>
      <c r="D3" s="429"/>
      <c r="E3" s="429"/>
      <c r="F3" s="429"/>
      <c r="G3" s="430"/>
    </row>
    <row r="4" spans="1:9" ht="45" customHeight="1" thickBot="1" x14ac:dyDescent="0.3">
      <c r="A4" s="29" t="s">
        <v>38</v>
      </c>
      <c r="B4" s="44" t="s">
        <v>0</v>
      </c>
      <c r="C4" s="30" t="s">
        <v>1</v>
      </c>
      <c r="D4" s="30" t="s">
        <v>2</v>
      </c>
      <c r="E4" s="31" t="s">
        <v>3</v>
      </c>
      <c r="F4" s="32" t="s">
        <v>4</v>
      </c>
      <c r="G4" s="69" t="s">
        <v>5</v>
      </c>
      <c r="H4" s="142"/>
      <c r="I4" s="142"/>
    </row>
    <row r="5" spans="1:9" ht="33" customHeight="1" thickBot="1" x14ac:dyDescent="0.3">
      <c r="A5" s="56" t="s">
        <v>6</v>
      </c>
      <c r="B5" s="57" t="s">
        <v>12</v>
      </c>
      <c r="C5" s="50" t="s">
        <v>355</v>
      </c>
      <c r="D5" s="51" t="s">
        <v>128</v>
      </c>
      <c r="E5" s="52">
        <v>0.50600000000000001</v>
      </c>
      <c r="F5" s="66">
        <v>790.22</v>
      </c>
      <c r="G5" s="53">
        <f t="shared" ref="G5:G61" si="0">ROUND((E5*F5),2)</f>
        <v>399.85</v>
      </c>
      <c r="H5" s="36" t="s">
        <v>39</v>
      </c>
      <c r="I5" s="70">
        <f>ROUND(SUM(G5:G5),2)</f>
        <v>399.85</v>
      </c>
    </row>
    <row r="6" spans="1:9" s="9" customFormat="1" ht="32.25" customHeight="1" x14ac:dyDescent="0.25">
      <c r="A6" s="67" t="s">
        <v>45</v>
      </c>
      <c r="B6" s="93" t="s">
        <v>19</v>
      </c>
      <c r="C6" s="102" t="s">
        <v>711</v>
      </c>
      <c r="D6" s="79" t="s">
        <v>9</v>
      </c>
      <c r="E6" s="83">
        <v>630</v>
      </c>
      <c r="F6" s="94">
        <v>1.4</v>
      </c>
      <c r="G6" s="59">
        <f t="shared" si="0"/>
        <v>882</v>
      </c>
      <c r="H6" s="71"/>
      <c r="I6" s="71"/>
    </row>
    <row r="7" spans="1:9" s="9" customFormat="1" ht="30" x14ac:dyDescent="0.25">
      <c r="A7" s="43" t="s">
        <v>45</v>
      </c>
      <c r="B7" s="91" t="s">
        <v>20</v>
      </c>
      <c r="C7" s="103" t="s">
        <v>712</v>
      </c>
      <c r="D7" s="48" t="s">
        <v>9</v>
      </c>
      <c r="E7" s="84">
        <v>160</v>
      </c>
      <c r="F7" s="95">
        <v>0.94</v>
      </c>
      <c r="G7" s="28">
        <f t="shared" si="0"/>
        <v>150.4</v>
      </c>
      <c r="H7" s="71"/>
      <c r="I7" s="71"/>
    </row>
    <row r="8" spans="1:9" s="9" customFormat="1" ht="33" customHeight="1" x14ac:dyDescent="0.25">
      <c r="A8" s="43" t="s">
        <v>45</v>
      </c>
      <c r="B8" s="91" t="s">
        <v>21</v>
      </c>
      <c r="C8" s="103" t="s">
        <v>356</v>
      </c>
      <c r="D8" s="48" t="s">
        <v>9</v>
      </c>
      <c r="E8" s="84">
        <v>470</v>
      </c>
      <c r="F8" s="95">
        <v>2.5</v>
      </c>
      <c r="G8" s="28">
        <f t="shared" si="0"/>
        <v>1175</v>
      </c>
      <c r="H8" s="71"/>
      <c r="I8" s="71"/>
    </row>
    <row r="9" spans="1:9" s="9" customFormat="1" ht="33" customHeight="1" x14ac:dyDescent="0.25">
      <c r="A9" s="43" t="s">
        <v>45</v>
      </c>
      <c r="B9" s="91" t="s">
        <v>22</v>
      </c>
      <c r="C9" s="103" t="s">
        <v>357</v>
      </c>
      <c r="D9" s="48" t="s">
        <v>9</v>
      </c>
      <c r="E9" s="84">
        <v>160</v>
      </c>
      <c r="F9" s="95">
        <v>1.29</v>
      </c>
      <c r="G9" s="28">
        <f t="shared" si="0"/>
        <v>206.4</v>
      </c>
      <c r="H9" s="71"/>
      <c r="I9" s="71"/>
    </row>
    <row r="10" spans="1:9" s="9" customFormat="1" ht="45" x14ac:dyDescent="0.25">
      <c r="A10" s="43" t="s">
        <v>45</v>
      </c>
      <c r="B10" s="91" t="s">
        <v>23</v>
      </c>
      <c r="C10" s="103" t="s">
        <v>710</v>
      </c>
      <c r="D10" s="48" t="s">
        <v>9</v>
      </c>
      <c r="E10" s="84">
        <v>100</v>
      </c>
      <c r="F10" s="95">
        <v>1.18</v>
      </c>
      <c r="G10" s="28">
        <f t="shared" si="0"/>
        <v>118</v>
      </c>
      <c r="H10" s="71"/>
      <c r="I10" s="71"/>
    </row>
    <row r="11" spans="1:9" s="9" customFormat="1" ht="45" x14ac:dyDescent="0.25">
      <c r="A11" s="43" t="s">
        <v>45</v>
      </c>
      <c r="B11" s="91" t="s">
        <v>24</v>
      </c>
      <c r="C11" s="103" t="s">
        <v>382</v>
      </c>
      <c r="D11" s="48" t="s">
        <v>9</v>
      </c>
      <c r="E11" s="84">
        <v>4400</v>
      </c>
      <c r="F11" s="95">
        <v>15.46</v>
      </c>
      <c r="G11" s="28">
        <f t="shared" si="0"/>
        <v>68024</v>
      </c>
      <c r="H11" s="71"/>
      <c r="I11" s="71"/>
    </row>
    <row r="12" spans="1:9" s="9" customFormat="1" ht="30" x14ac:dyDescent="0.25">
      <c r="A12" s="43" t="s">
        <v>45</v>
      </c>
      <c r="B12" s="91" t="s">
        <v>25</v>
      </c>
      <c r="C12" s="103" t="s">
        <v>383</v>
      </c>
      <c r="D12" s="48" t="s">
        <v>9</v>
      </c>
      <c r="E12" s="84">
        <v>100</v>
      </c>
      <c r="F12" s="95">
        <v>4.4000000000000004</v>
      </c>
      <c r="G12" s="28">
        <f t="shared" si="0"/>
        <v>440</v>
      </c>
      <c r="H12" s="71"/>
      <c r="I12" s="71"/>
    </row>
    <row r="13" spans="1:9" s="9" customFormat="1" ht="32.25" customHeight="1" x14ac:dyDescent="0.25">
      <c r="A13" s="43" t="s">
        <v>45</v>
      </c>
      <c r="B13" s="91" t="s">
        <v>26</v>
      </c>
      <c r="C13" s="103" t="s">
        <v>360</v>
      </c>
      <c r="D13" s="48" t="s">
        <v>8</v>
      </c>
      <c r="E13" s="84">
        <v>3000</v>
      </c>
      <c r="F13" s="95">
        <v>0.11</v>
      </c>
      <c r="G13" s="28">
        <f t="shared" si="0"/>
        <v>330</v>
      </c>
      <c r="H13" s="71"/>
      <c r="I13" s="71"/>
    </row>
    <row r="14" spans="1:9" s="9" customFormat="1" ht="32.25" customHeight="1" x14ac:dyDescent="0.25">
      <c r="A14" s="43" t="s">
        <v>45</v>
      </c>
      <c r="B14" s="91" t="s">
        <v>27</v>
      </c>
      <c r="C14" s="103" t="s">
        <v>395</v>
      </c>
      <c r="D14" s="48" t="s">
        <v>9</v>
      </c>
      <c r="E14" s="84">
        <v>900</v>
      </c>
      <c r="F14" s="95">
        <v>1.28</v>
      </c>
      <c r="G14" s="28">
        <f t="shared" si="0"/>
        <v>1152</v>
      </c>
      <c r="H14" s="71"/>
      <c r="I14" s="71"/>
    </row>
    <row r="15" spans="1:9" s="9" customFormat="1" ht="32.25" customHeight="1" x14ac:dyDescent="0.25">
      <c r="A15" s="43" t="s">
        <v>45</v>
      </c>
      <c r="B15" s="91" t="s">
        <v>68</v>
      </c>
      <c r="C15" s="103" t="s">
        <v>384</v>
      </c>
      <c r="D15" s="48" t="s">
        <v>8</v>
      </c>
      <c r="E15" s="84">
        <v>485</v>
      </c>
      <c r="F15" s="95">
        <v>0.21</v>
      </c>
      <c r="G15" s="28">
        <f t="shared" si="0"/>
        <v>101.85</v>
      </c>
      <c r="H15" s="71"/>
      <c r="I15" s="71"/>
    </row>
    <row r="16" spans="1:9" s="9" customFormat="1" ht="32.25" customHeight="1" x14ac:dyDescent="0.25">
      <c r="A16" s="43" t="s">
        <v>45</v>
      </c>
      <c r="B16" s="91" t="s">
        <v>69</v>
      </c>
      <c r="C16" s="103" t="s">
        <v>268</v>
      </c>
      <c r="D16" s="48" t="s">
        <v>8</v>
      </c>
      <c r="E16" s="84">
        <v>50</v>
      </c>
      <c r="F16" s="95">
        <v>0.17</v>
      </c>
      <c r="G16" s="28">
        <f t="shared" si="0"/>
        <v>8.5</v>
      </c>
      <c r="H16" s="71"/>
      <c r="I16" s="71"/>
    </row>
    <row r="17" spans="1:9" s="9" customFormat="1" ht="32.25" customHeight="1" x14ac:dyDescent="0.25">
      <c r="A17" s="43" t="s">
        <v>45</v>
      </c>
      <c r="B17" s="91" t="s">
        <v>70</v>
      </c>
      <c r="C17" s="103" t="s">
        <v>270</v>
      </c>
      <c r="D17" s="48" t="s">
        <v>8</v>
      </c>
      <c r="E17" s="84">
        <v>850</v>
      </c>
      <c r="F17" s="95">
        <v>1.69</v>
      </c>
      <c r="G17" s="28">
        <f t="shared" si="0"/>
        <v>1436.5</v>
      </c>
      <c r="H17" s="71"/>
      <c r="I17" s="71"/>
    </row>
    <row r="18" spans="1:9" s="9" customFormat="1" ht="32.25" customHeight="1" thickBot="1" x14ac:dyDescent="0.3">
      <c r="A18" s="43" t="s">
        <v>45</v>
      </c>
      <c r="B18" s="91" t="s">
        <v>127</v>
      </c>
      <c r="C18" s="103" t="s">
        <v>713</v>
      </c>
      <c r="D18" s="48" t="s">
        <v>8</v>
      </c>
      <c r="E18" s="84">
        <v>750</v>
      </c>
      <c r="F18" s="95">
        <v>1.69</v>
      </c>
      <c r="G18" s="28">
        <f t="shared" si="0"/>
        <v>1267.5</v>
      </c>
      <c r="H18" s="71"/>
      <c r="I18" s="71"/>
    </row>
    <row r="19" spans="1:9" s="9" customFormat="1" ht="32.25" customHeight="1" thickBot="1" x14ac:dyDescent="0.3">
      <c r="A19" s="56" t="s">
        <v>45</v>
      </c>
      <c r="B19" s="91" t="s">
        <v>165</v>
      </c>
      <c r="C19" s="104" t="s">
        <v>271</v>
      </c>
      <c r="D19" s="51" t="s">
        <v>8</v>
      </c>
      <c r="E19" s="85">
        <v>30</v>
      </c>
      <c r="F19" s="177">
        <v>7.91</v>
      </c>
      <c r="G19" s="53">
        <f t="shared" si="0"/>
        <v>237.3</v>
      </c>
      <c r="H19" s="36" t="s">
        <v>40</v>
      </c>
      <c r="I19" s="70">
        <f>ROUND(SUM(G6:G19),2)</f>
        <v>75529.45</v>
      </c>
    </row>
    <row r="20" spans="1:9" s="9" customFormat="1" ht="45.75" thickBot="1" x14ac:dyDescent="0.3">
      <c r="A20" s="171" t="s">
        <v>574</v>
      </c>
      <c r="B20" s="172" t="s">
        <v>34</v>
      </c>
      <c r="C20" s="173" t="s">
        <v>714</v>
      </c>
      <c r="D20" s="61" t="s">
        <v>8</v>
      </c>
      <c r="E20" s="174">
        <v>85</v>
      </c>
      <c r="F20" s="62">
        <v>216.04</v>
      </c>
      <c r="G20" s="35">
        <f t="shared" si="0"/>
        <v>18363.400000000001</v>
      </c>
      <c r="H20" s="36" t="s">
        <v>41</v>
      </c>
      <c r="I20" s="70">
        <f>ROUND(SUM(G20:G20),2)</f>
        <v>18363.400000000001</v>
      </c>
    </row>
    <row r="21" spans="1:9" s="9" customFormat="1" ht="33" customHeight="1" x14ac:dyDescent="0.25">
      <c r="A21" s="101" t="s">
        <v>388</v>
      </c>
      <c r="B21" s="123" t="s">
        <v>71</v>
      </c>
      <c r="C21" s="63" t="s">
        <v>715</v>
      </c>
      <c r="D21" s="64" t="s">
        <v>8</v>
      </c>
      <c r="E21" s="83">
        <v>3000</v>
      </c>
      <c r="F21" s="58">
        <v>0</v>
      </c>
      <c r="G21" s="59">
        <f t="shared" si="0"/>
        <v>0</v>
      </c>
      <c r="H21" s="434" t="s">
        <v>318</v>
      </c>
    </row>
    <row r="22" spans="1:9" s="9" customFormat="1" ht="33" customHeight="1" x14ac:dyDescent="0.25">
      <c r="A22" s="67" t="s">
        <v>388</v>
      </c>
      <c r="B22" s="41" t="s">
        <v>72</v>
      </c>
      <c r="C22" s="2" t="s">
        <v>1164</v>
      </c>
      <c r="D22" s="22" t="s">
        <v>9</v>
      </c>
      <c r="E22" s="84">
        <v>95</v>
      </c>
      <c r="F22" s="21">
        <v>0</v>
      </c>
      <c r="G22" s="28">
        <f t="shared" si="0"/>
        <v>0</v>
      </c>
      <c r="H22" s="435"/>
    </row>
    <row r="23" spans="1:9" s="9" customFormat="1" ht="33" customHeight="1" x14ac:dyDescent="0.25">
      <c r="A23" s="67" t="s">
        <v>388</v>
      </c>
      <c r="B23" s="41" t="s">
        <v>73</v>
      </c>
      <c r="C23" s="2" t="s">
        <v>1165</v>
      </c>
      <c r="D23" s="22" t="s">
        <v>9</v>
      </c>
      <c r="E23" s="84">
        <v>750</v>
      </c>
      <c r="F23" s="21">
        <v>0</v>
      </c>
      <c r="G23" s="28">
        <f t="shared" si="0"/>
        <v>0</v>
      </c>
      <c r="H23" s="435"/>
    </row>
    <row r="24" spans="1:9" s="9" customFormat="1" ht="33" customHeight="1" x14ac:dyDescent="0.25">
      <c r="A24" s="67" t="s">
        <v>388</v>
      </c>
      <c r="B24" s="41" t="s">
        <v>74</v>
      </c>
      <c r="C24" s="2" t="s">
        <v>718</v>
      </c>
      <c r="D24" s="22" t="s">
        <v>8</v>
      </c>
      <c r="E24" s="84">
        <v>1900</v>
      </c>
      <c r="F24" s="21">
        <v>0</v>
      </c>
      <c r="G24" s="28">
        <f t="shared" si="0"/>
        <v>0</v>
      </c>
      <c r="H24" s="435"/>
    </row>
    <row r="25" spans="1:9" s="9" customFormat="1" ht="33" customHeight="1" x14ac:dyDescent="0.25">
      <c r="A25" s="67" t="s">
        <v>388</v>
      </c>
      <c r="B25" s="41" t="s">
        <v>75</v>
      </c>
      <c r="C25" s="2" t="s">
        <v>719</v>
      </c>
      <c r="D25" s="22" t="s">
        <v>8</v>
      </c>
      <c r="E25" s="84">
        <v>145</v>
      </c>
      <c r="F25" s="21">
        <v>0</v>
      </c>
      <c r="G25" s="28">
        <f t="shared" si="0"/>
        <v>0</v>
      </c>
      <c r="H25" s="435"/>
    </row>
    <row r="26" spans="1:9" s="9" customFormat="1" ht="33" customHeight="1" x14ac:dyDescent="0.25">
      <c r="A26" s="67" t="s">
        <v>388</v>
      </c>
      <c r="B26" s="41" t="s">
        <v>76</v>
      </c>
      <c r="C26" s="2" t="s">
        <v>1166</v>
      </c>
      <c r="D26" s="22" t="s">
        <v>8</v>
      </c>
      <c r="E26" s="84">
        <v>1350</v>
      </c>
      <c r="F26" s="21">
        <v>0</v>
      </c>
      <c r="G26" s="28">
        <f t="shared" si="0"/>
        <v>0</v>
      </c>
      <c r="H26" s="435"/>
    </row>
    <row r="27" spans="1:9" s="9" customFormat="1" ht="33" customHeight="1" x14ac:dyDescent="0.25">
      <c r="A27" s="67" t="s">
        <v>388</v>
      </c>
      <c r="B27" s="41" t="s">
        <v>77</v>
      </c>
      <c r="C27" s="2" t="s">
        <v>721</v>
      </c>
      <c r="D27" s="22" t="s">
        <v>8</v>
      </c>
      <c r="E27" s="84">
        <v>1350</v>
      </c>
      <c r="F27" s="21">
        <v>0</v>
      </c>
      <c r="G27" s="28">
        <f t="shared" si="0"/>
        <v>0</v>
      </c>
      <c r="H27" s="435"/>
    </row>
    <row r="28" spans="1:9" s="9" customFormat="1" ht="33" customHeight="1" x14ac:dyDescent="0.25">
      <c r="A28" s="67" t="s">
        <v>388</v>
      </c>
      <c r="B28" s="41" t="s">
        <v>122</v>
      </c>
      <c r="C28" s="2" t="s">
        <v>1167</v>
      </c>
      <c r="D28" s="22" t="s">
        <v>8</v>
      </c>
      <c r="E28" s="84">
        <v>1450</v>
      </c>
      <c r="F28" s="21">
        <v>0</v>
      </c>
      <c r="G28" s="28">
        <f t="shared" si="0"/>
        <v>0</v>
      </c>
      <c r="H28" s="435"/>
    </row>
    <row r="29" spans="1:9" s="9" customFormat="1" ht="33" customHeight="1" x14ac:dyDescent="0.25">
      <c r="A29" s="67" t="s">
        <v>388</v>
      </c>
      <c r="B29" s="41" t="s">
        <v>123</v>
      </c>
      <c r="C29" s="2" t="s">
        <v>390</v>
      </c>
      <c r="D29" s="22" t="s">
        <v>8</v>
      </c>
      <c r="E29" s="84">
        <v>1450</v>
      </c>
      <c r="F29" s="21">
        <v>0</v>
      </c>
      <c r="G29" s="28">
        <f t="shared" si="0"/>
        <v>0</v>
      </c>
      <c r="H29" s="435"/>
    </row>
    <row r="30" spans="1:9" s="9" customFormat="1" ht="33" customHeight="1" x14ac:dyDescent="0.25">
      <c r="A30" s="67" t="s">
        <v>388</v>
      </c>
      <c r="B30" s="41" t="s">
        <v>124</v>
      </c>
      <c r="C30" s="2" t="s">
        <v>723</v>
      </c>
      <c r="D30" s="22" t="s">
        <v>8</v>
      </c>
      <c r="E30" s="84">
        <v>1450</v>
      </c>
      <c r="F30" s="21">
        <v>0</v>
      </c>
      <c r="G30" s="28">
        <f t="shared" si="0"/>
        <v>0</v>
      </c>
      <c r="H30" s="435"/>
    </row>
    <row r="31" spans="1:9" s="9" customFormat="1" ht="33" customHeight="1" x14ac:dyDescent="0.25">
      <c r="A31" s="67" t="s">
        <v>388</v>
      </c>
      <c r="B31" s="41" t="s">
        <v>125</v>
      </c>
      <c r="C31" s="2" t="s">
        <v>304</v>
      </c>
      <c r="D31" s="22" t="s">
        <v>8</v>
      </c>
      <c r="E31" s="84">
        <v>1450</v>
      </c>
      <c r="F31" s="21">
        <v>0</v>
      </c>
      <c r="G31" s="28">
        <f t="shared" si="0"/>
        <v>0</v>
      </c>
      <c r="H31" s="435"/>
    </row>
    <row r="32" spans="1:9" s="9" customFormat="1" ht="33" customHeight="1" x14ac:dyDescent="0.25">
      <c r="A32" s="67" t="s">
        <v>388</v>
      </c>
      <c r="B32" s="41" t="s">
        <v>126</v>
      </c>
      <c r="C32" s="2" t="s">
        <v>724</v>
      </c>
      <c r="D32" s="22" t="s">
        <v>9</v>
      </c>
      <c r="E32" s="84">
        <v>220</v>
      </c>
      <c r="F32" s="21">
        <v>0</v>
      </c>
      <c r="G32" s="28">
        <f t="shared" si="0"/>
        <v>0</v>
      </c>
      <c r="H32" s="435"/>
    </row>
    <row r="33" spans="1:9" s="9" customFormat="1" ht="33" customHeight="1" thickBot="1" x14ac:dyDescent="0.3">
      <c r="A33" s="56" t="s">
        <v>388</v>
      </c>
      <c r="B33" s="74" t="s">
        <v>216</v>
      </c>
      <c r="C33" s="50" t="s">
        <v>725</v>
      </c>
      <c r="D33" s="51" t="s">
        <v>8</v>
      </c>
      <c r="E33" s="85">
        <v>165</v>
      </c>
      <c r="F33" s="60">
        <v>0</v>
      </c>
      <c r="G33" s="53">
        <f t="shared" si="0"/>
        <v>0</v>
      </c>
      <c r="H33" s="435"/>
    </row>
    <row r="34" spans="1:9" s="9" customFormat="1" ht="33" customHeight="1" x14ac:dyDescent="0.25">
      <c r="A34" s="101" t="s">
        <v>1504</v>
      </c>
      <c r="B34" s="123" t="s">
        <v>71</v>
      </c>
      <c r="C34" s="63" t="s">
        <v>715</v>
      </c>
      <c r="D34" s="64" t="s">
        <v>8</v>
      </c>
      <c r="E34" s="83">
        <v>3000</v>
      </c>
      <c r="F34" s="120">
        <v>4.07</v>
      </c>
      <c r="G34" s="59">
        <f t="shared" si="0"/>
        <v>12210</v>
      </c>
      <c r="H34" s="435"/>
    </row>
    <row r="35" spans="1:9" s="9" customFormat="1" ht="33" customHeight="1" x14ac:dyDescent="0.25">
      <c r="A35" s="67" t="s">
        <v>1504</v>
      </c>
      <c r="B35" s="41" t="s">
        <v>72</v>
      </c>
      <c r="C35" s="2" t="s">
        <v>1164</v>
      </c>
      <c r="D35" s="22" t="s">
        <v>9</v>
      </c>
      <c r="E35" s="84">
        <v>95</v>
      </c>
      <c r="F35" s="121">
        <v>25.83</v>
      </c>
      <c r="G35" s="28">
        <f t="shared" si="0"/>
        <v>2453.85</v>
      </c>
      <c r="H35" s="435"/>
    </row>
    <row r="36" spans="1:9" s="9" customFormat="1" ht="33" customHeight="1" x14ac:dyDescent="0.25">
      <c r="A36" s="67" t="s">
        <v>1504</v>
      </c>
      <c r="B36" s="41" t="s">
        <v>73</v>
      </c>
      <c r="C36" s="2" t="s">
        <v>1168</v>
      </c>
      <c r="D36" s="22" t="s">
        <v>9</v>
      </c>
      <c r="E36" s="84">
        <v>1010</v>
      </c>
      <c r="F36" s="121">
        <v>25.65</v>
      </c>
      <c r="G36" s="28">
        <f t="shared" si="0"/>
        <v>25906.5</v>
      </c>
      <c r="H36" s="435"/>
    </row>
    <row r="37" spans="1:9" s="9" customFormat="1" ht="33" customHeight="1" x14ac:dyDescent="0.25">
      <c r="A37" s="67" t="s">
        <v>1504</v>
      </c>
      <c r="B37" s="41" t="s">
        <v>74</v>
      </c>
      <c r="C37" s="2" t="s">
        <v>727</v>
      </c>
      <c r="D37" s="22" t="s">
        <v>8</v>
      </c>
      <c r="E37" s="84">
        <v>1900</v>
      </c>
      <c r="F37" s="121">
        <v>16.11</v>
      </c>
      <c r="G37" s="28">
        <f t="shared" si="0"/>
        <v>30609</v>
      </c>
      <c r="H37" s="435"/>
    </row>
    <row r="38" spans="1:9" s="9" customFormat="1" ht="33" customHeight="1" x14ac:dyDescent="0.25">
      <c r="A38" s="67" t="s">
        <v>1504</v>
      </c>
      <c r="B38" s="41" t="s">
        <v>75</v>
      </c>
      <c r="C38" s="2" t="s">
        <v>719</v>
      </c>
      <c r="D38" s="22" t="s">
        <v>8</v>
      </c>
      <c r="E38" s="84">
        <v>145</v>
      </c>
      <c r="F38" s="121">
        <v>51.79</v>
      </c>
      <c r="G38" s="28">
        <f t="shared" si="0"/>
        <v>7509.55</v>
      </c>
      <c r="H38" s="435"/>
    </row>
    <row r="39" spans="1:9" s="9" customFormat="1" ht="33" customHeight="1" x14ac:dyDescent="0.25">
      <c r="A39" s="67" t="s">
        <v>1504</v>
      </c>
      <c r="B39" s="41" t="s">
        <v>76</v>
      </c>
      <c r="C39" s="2" t="s">
        <v>1166</v>
      </c>
      <c r="D39" s="22" t="s">
        <v>8</v>
      </c>
      <c r="E39" s="84">
        <v>1350</v>
      </c>
      <c r="F39" s="121">
        <v>24.12</v>
      </c>
      <c r="G39" s="28">
        <f t="shared" si="0"/>
        <v>32562</v>
      </c>
      <c r="H39" s="435"/>
    </row>
    <row r="40" spans="1:9" s="9" customFormat="1" ht="33" customHeight="1" x14ac:dyDescent="0.25">
      <c r="A40" s="67" t="s">
        <v>1504</v>
      </c>
      <c r="B40" s="41" t="s">
        <v>77</v>
      </c>
      <c r="C40" s="2" t="s">
        <v>721</v>
      </c>
      <c r="D40" s="22" t="s">
        <v>8</v>
      </c>
      <c r="E40" s="84">
        <v>1350</v>
      </c>
      <c r="F40" s="121">
        <v>0.38</v>
      </c>
      <c r="G40" s="28">
        <f t="shared" si="0"/>
        <v>513</v>
      </c>
      <c r="H40" s="435"/>
    </row>
    <row r="41" spans="1:9" s="9" customFormat="1" ht="33" customHeight="1" x14ac:dyDescent="0.25">
      <c r="A41" s="67" t="s">
        <v>1504</v>
      </c>
      <c r="B41" s="41" t="s">
        <v>122</v>
      </c>
      <c r="C41" s="2" t="s">
        <v>1167</v>
      </c>
      <c r="D41" s="22" t="s">
        <v>8</v>
      </c>
      <c r="E41" s="84">
        <v>1450</v>
      </c>
      <c r="F41" s="121">
        <v>20.3</v>
      </c>
      <c r="G41" s="28">
        <f t="shared" si="0"/>
        <v>29435</v>
      </c>
      <c r="H41" s="435"/>
    </row>
    <row r="42" spans="1:9" s="9" customFormat="1" ht="33" customHeight="1" x14ac:dyDescent="0.25">
      <c r="A42" s="67" t="s">
        <v>1504</v>
      </c>
      <c r="B42" s="41" t="s">
        <v>123</v>
      </c>
      <c r="C42" s="2" t="s">
        <v>390</v>
      </c>
      <c r="D42" s="22" t="s">
        <v>8</v>
      </c>
      <c r="E42" s="84">
        <v>1450</v>
      </c>
      <c r="F42" s="121">
        <v>0.38</v>
      </c>
      <c r="G42" s="28">
        <f t="shared" si="0"/>
        <v>551</v>
      </c>
      <c r="H42" s="435"/>
    </row>
    <row r="43" spans="1:9" s="9" customFormat="1" ht="33" customHeight="1" x14ac:dyDescent="0.25">
      <c r="A43" s="67" t="s">
        <v>1504</v>
      </c>
      <c r="B43" s="41" t="s">
        <v>124</v>
      </c>
      <c r="C43" s="2" t="s">
        <v>723</v>
      </c>
      <c r="D43" s="22" t="s">
        <v>8</v>
      </c>
      <c r="E43" s="84">
        <v>1450</v>
      </c>
      <c r="F43" s="121">
        <v>11.92</v>
      </c>
      <c r="G43" s="28">
        <f t="shared" si="0"/>
        <v>17284</v>
      </c>
      <c r="H43" s="435"/>
    </row>
    <row r="44" spans="1:9" s="9" customFormat="1" ht="33" customHeight="1" x14ac:dyDescent="0.25">
      <c r="A44" s="67" t="s">
        <v>1504</v>
      </c>
      <c r="B44" s="41" t="s">
        <v>125</v>
      </c>
      <c r="C44" s="2" t="s">
        <v>304</v>
      </c>
      <c r="D44" s="22" t="s">
        <v>8</v>
      </c>
      <c r="E44" s="84">
        <v>1450</v>
      </c>
      <c r="F44" s="121">
        <v>0.22</v>
      </c>
      <c r="G44" s="28">
        <f t="shared" si="0"/>
        <v>319</v>
      </c>
      <c r="H44" s="435"/>
    </row>
    <row r="45" spans="1:9" s="9" customFormat="1" ht="33" customHeight="1" thickBot="1" x14ac:dyDescent="0.3">
      <c r="A45" s="67" t="s">
        <v>1504</v>
      </c>
      <c r="B45" s="41" t="s">
        <v>126</v>
      </c>
      <c r="C45" s="2" t="s">
        <v>724</v>
      </c>
      <c r="D45" s="22" t="s">
        <v>9</v>
      </c>
      <c r="E45" s="84">
        <v>220</v>
      </c>
      <c r="F45" s="121">
        <v>13.99</v>
      </c>
      <c r="G45" s="28">
        <f t="shared" si="0"/>
        <v>3077.8</v>
      </c>
      <c r="H45" s="435"/>
    </row>
    <row r="46" spans="1:9" s="9" customFormat="1" ht="33" customHeight="1" thickBot="1" x14ac:dyDescent="0.3">
      <c r="A46" s="56" t="s">
        <v>1504</v>
      </c>
      <c r="B46" s="74" t="s">
        <v>216</v>
      </c>
      <c r="C46" s="50" t="s">
        <v>725</v>
      </c>
      <c r="D46" s="51" t="s">
        <v>8</v>
      </c>
      <c r="E46" s="85">
        <v>165</v>
      </c>
      <c r="F46" s="122">
        <v>5.42</v>
      </c>
      <c r="G46" s="99">
        <f>ROUND((E46*F46),2)</f>
        <v>894.3</v>
      </c>
      <c r="H46" s="36" t="s">
        <v>78</v>
      </c>
      <c r="I46" s="72">
        <f>ROUND(SUM(G21:G46),2)</f>
        <v>163325</v>
      </c>
    </row>
    <row r="47" spans="1:9" s="9" customFormat="1" ht="39" customHeight="1" x14ac:dyDescent="0.25">
      <c r="A47" s="67" t="s">
        <v>728</v>
      </c>
      <c r="B47" s="75" t="s">
        <v>28</v>
      </c>
      <c r="C47" s="63" t="s">
        <v>729</v>
      </c>
      <c r="D47" s="64" t="s">
        <v>10</v>
      </c>
      <c r="E47" s="83">
        <v>138</v>
      </c>
      <c r="F47" s="58">
        <v>110.02</v>
      </c>
      <c r="G47" s="59">
        <f t="shared" si="0"/>
        <v>15182.76</v>
      </c>
      <c r="H47" s="71"/>
      <c r="I47" s="71"/>
    </row>
    <row r="48" spans="1:9" s="9" customFormat="1" ht="30" x14ac:dyDescent="0.25">
      <c r="A48" s="67" t="s">
        <v>728</v>
      </c>
      <c r="B48" s="22" t="s">
        <v>29</v>
      </c>
      <c r="C48" s="2" t="s">
        <v>1153</v>
      </c>
      <c r="D48" s="64" t="s">
        <v>10</v>
      </c>
      <c r="E48" s="84">
        <v>139</v>
      </c>
      <c r="F48" s="21">
        <v>112.21</v>
      </c>
      <c r="G48" s="28">
        <f t="shared" si="0"/>
        <v>15597.19</v>
      </c>
      <c r="H48" s="71"/>
      <c r="I48" s="71"/>
    </row>
    <row r="49" spans="1:9" s="9" customFormat="1" ht="33" customHeight="1" x14ac:dyDescent="0.25">
      <c r="A49" s="67" t="s">
        <v>728</v>
      </c>
      <c r="B49" s="22" t="s">
        <v>30</v>
      </c>
      <c r="C49" s="2" t="s">
        <v>730</v>
      </c>
      <c r="D49" s="64" t="s">
        <v>10</v>
      </c>
      <c r="E49" s="84">
        <v>224</v>
      </c>
      <c r="F49" s="21">
        <v>157.25</v>
      </c>
      <c r="G49" s="28">
        <f t="shared" si="0"/>
        <v>35224</v>
      </c>
      <c r="H49" s="71"/>
      <c r="I49" s="71"/>
    </row>
    <row r="50" spans="1:9" s="9" customFormat="1" ht="33" customHeight="1" x14ac:dyDescent="0.25">
      <c r="A50" s="67" t="s">
        <v>728</v>
      </c>
      <c r="B50" s="22" t="s">
        <v>31</v>
      </c>
      <c r="C50" s="2" t="s">
        <v>1154</v>
      </c>
      <c r="D50" s="64" t="s">
        <v>10</v>
      </c>
      <c r="E50" s="84">
        <v>116</v>
      </c>
      <c r="F50" s="21">
        <v>40.799999999999997</v>
      </c>
      <c r="G50" s="28">
        <f t="shared" si="0"/>
        <v>4732.8</v>
      </c>
      <c r="H50" s="71"/>
      <c r="I50" s="71"/>
    </row>
    <row r="51" spans="1:9" s="9" customFormat="1" ht="33" customHeight="1" x14ac:dyDescent="0.25">
      <c r="A51" s="67" t="s">
        <v>728</v>
      </c>
      <c r="B51" s="22" t="s">
        <v>32</v>
      </c>
      <c r="C51" s="63" t="s">
        <v>732</v>
      </c>
      <c r="D51" s="64" t="s">
        <v>10</v>
      </c>
      <c r="E51" s="83">
        <v>225</v>
      </c>
      <c r="F51" s="58">
        <v>23.44</v>
      </c>
      <c r="G51" s="59">
        <f t="shared" si="0"/>
        <v>5274</v>
      </c>
      <c r="H51" s="71"/>
      <c r="I51" s="71"/>
    </row>
    <row r="52" spans="1:9" s="9" customFormat="1" ht="33" customHeight="1" x14ac:dyDescent="0.25">
      <c r="A52" s="67" t="s">
        <v>728</v>
      </c>
      <c r="B52" s="22" t="s">
        <v>33</v>
      </c>
      <c r="C52" s="2" t="s">
        <v>733</v>
      </c>
      <c r="D52" s="22" t="s">
        <v>10</v>
      </c>
      <c r="E52" s="83">
        <v>501</v>
      </c>
      <c r="F52" s="21">
        <v>1.99</v>
      </c>
      <c r="G52" s="28">
        <f t="shared" si="0"/>
        <v>996.99</v>
      </c>
      <c r="H52" s="71"/>
      <c r="I52" s="71"/>
    </row>
    <row r="53" spans="1:9" s="9" customFormat="1" ht="33" customHeight="1" x14ac:dyDescent="0.25">
      <c r="A53" s="67" t="s">
        <v>728</v>
      </c>
      <c r="B53" s="22" t="s">
        <v>47</v>
      </c>
      <c r="C53" s="2" t="s">
        <v>734</v>
      </c>
      <c r="D53" s="64" t="s">
        <v>8</v>
      </c>
      <c r="E53" s="83">
        <v>105</v>
      </c>
      <c r="F53" s="21">
        <v>23.55</v>
      </c>
      <c r="G53" s="28">
        <f t="shared" si="0"/>
        <v>2472.75</v>
      </c>
      <c r="H53" s="71"/>
      <c r="I53" s="71"/>
    </row>
    <row r="54" spans="1:9" s="9" customFormat="1" ht="33" customHeight="1" x14ac:dyDescent="0.25">
      <c r="A54" s="67" t="s">
        <v>728</v>
      </c>
      <c r="B54" s="22" t="s">
        <v>48</v>
      </c>
      <c r="C54" s="2" t="s">
        <v>735</v>
      </c>
      <c r="D54" s="64" t="s">
        <v>8</v>
      </c>
      <c r="E54" s="83">
        <v>140</v>
      </c>
      <c r="F54" s="21">
        <v>124.35</v>
      </c>
      <c r="G54" s="28">
        <f t="shared" si="0"/>
        <v>17409</v>
      </c>
      <c r="H54" s="71"/>
      <c r="I54" s="71"/>
    </row>
    <row r="55" spans="1:9" s="9" customFormat="1" ht="33" customHeight="1" x14ac:dyDescent="0.25">
      <c r="A55" s="67" t="s">
        <v>728</v>
      </c>
      <c r="B55" s="22" t="s">
        <v>58</v>
      </c>
      <c r="C55" s="2" t="s">
        <v>1155</v>
      </c>
      <c r="D55" s="64" t="s">
        <v>8</v>
      </c>
      <c r="E55" s="83">
        <v>22</v>
      </c>
      <c r="F55" s="21">
        <v>180.71</v>
      </c>
      <c r="G55" s="28">
        <f t="shared" si="0"/>
        <v>3975.62</v>
      </c>
      <c r="H55" s="71"/>
      <c r="I55" s="71"/>
    </row>
    <row r="56" spans="1:9" s="9" customFormat="1" ht="33" customHeight="1" x14ac:dyDescent="0.25">
      <c r="A56" s="67" t="s">
        <v>728</v>
      </c>
      <c r="B56" s="22" t="s">
        <v>64</v>
      </c>
      <c r="C56" s="2" t="s">
        <v>736</v>
      </c>
      <c r="D56" s="64" t="s">
        <v>8</v>
      </c>
      <c r="E56" s="83">
        <v>180</v>
      </c>
      <c r="F56" s="21">
        <v>164.55</v>
      </c>
      <c r="G56" s="28">
        <f t="shared" si="0"/>
        <v>29619</v>
      </c>
      <c r="H56" s="71"/>
      <c r="I56" s="71"/>
    </row>
    <row r="57" spans="1:9" s="9" customFormat="1" ht="30" x14ac:dyDescent="0.25">
      <c r="A57" s="67" t="s">
        <v>728</v>
      </c>
      <c r="B57" s="22" t="s">
        <v>65</v>
      </c>
      <c r="C57" s="2" t="s">
        <v>737</v>
      </c>
      <c r="D57" s="64" t="s">
        <v>8</v>
      </c>
      <c r="E57" s="83">
        <v>267</v>
      </c>
      <c r="F57" s="21">
        <v>3.46</v>
      </c>
      <c r="G57" s="28">
        <f t="shared" si="0"/>
        <v>923.82</v>
      </c>
      <c r="H57" s="71"/>
      <c r="I57" s="71"/>
    </row>
    <row r="58" spans="1:9" s="9" customFormat="1" ht="30" x14ac:dyDescent="0.25">
      <c r="A58" s="67" t="s">
        <v>728</v>
      </c>
      <c r="B58" s="22" t="s">
        <v>66</v>
      </c>
      <c r="C58" s="2" t="s">
        <v>738</v>
      </c>
      <c r="D58" s="64" t="s">
        <v>8</v>
      </c>
      <c r="E58" s="83">
        <v>180</v>
      </c>
      <c r="F58" s="21">
        <v>9.34</v>
      </c>
      <c r="G58" s="28">
        <f t="shared" si="0"/>
        <v>1681.2</v>
      </c>
      <c r="H58" s="71"/>
      <c r="I58" s="71"/>
    </row>
    <row r="59" spans="1:9" s="9" customFormat="1" ht="33" customHeight="1" x14ac:dyDescent="0.25">
      <c r="A59" s="67" t="s">
        <v>728</v>
      </c>
      <c r="B59" s="22" t="s">
        <v>79</v>
      </c>
      <c r="C59" s="2" t="s">
        <v>739</v>
      </c>
      <c r="D59" s="64" t="s">
        <v>10</v>
      </c>
      <c r="E59" s="83">
        <v>44</v>
      </c>
      <c r="F59" s="21">
        <v>324.39999999999998</v>
      </c>
      <c r="G59" s="28">
        <f t="shared" si="0"/>
        <v>14273.6</v>
      </c>
      <c r="H59" s="71"/>
      <c r="I59" s="71"/>
    </row>
    <row r="60" spans="1:9" s="9" customFormat="1" ht="33" customHeight="1" thickBot="1" x14ac:dyDescent="0.3">
      <c r="A60" s="67" t="s">
        <v>728</v>
      </c>
      <c r="B60" s="22" t="s">
        <v>215</v>
      </c>
      <c r="C60" s="47" t="s">
        <v>740</v>
      </c>
      <c r="D60" s="79" t="s">
        <v>10</v>
      </c>
      <c r="E60" s="175">
        <v>241</v>
      </c>
      <c r="F60" s="21">
        <v>11.79</v>
      </c>
      <c r="G60" s="28">
        <f t="shared" si="0"/>
        <v>2841.39</v>
      </c>
      <c r="H60" s="71"/>
      <c r="I60" s="71"/>
    </row>
    <row r="61" spans="1:9" s="9" customFormat="1" ht="33" customHeight="1" thickBot="1" x14ac:dyDescent="0.3">
      <c r="A61" s="67" t="s">
        <v>728</v>
      </c>
      <c r="B61" s="22" t="s">
        <v>80</v>
      </c>
      <c r="C61" s="50" t="s">
        <v>1156</v>
      </c>
      <c r="D61" s="51" t="s">
        <v>8</v>
      </c>
      <c r="E61" s="85">
        <v>4</v>
      </c>
      <c r="F61" s="89">
        <v>41.8</v>
      </c>
      <c r="G61" s="28">
        <f t="shared" si="0"/>
        <v>167.2</v>
      </c>
      <c r="H61" s="36" t="s">
        <v>42</v>
      </c>
      <c r="I61" s="72">
        <f>ROUND(SUM(G47:G61),2)</f>
        <v>150371.32</v>
      </c>
    </row>
    <row r="62" spans="1:9" s="9" customFormat="1" ht="33" customHeight="1" x14ac:dyDescent="0.25">
      <c r="A62" s="124" t="s">
        <v>573</v>
      </c>
      <c r="B62" s="25" t="s">
        <v>11</v>
      </c>
      <c r="C62" s="24" t="s">
        <v>367</v>
      </c>
      <c r="D62" s="25" t="s">
        <v>18</v>
      </c>
      <c r="E62" s="46">
        <v>26</v>
      </c>
      <c r="F62" s="33">
        <v>151.41</v>
      </c>
      <c r="G62" s="27">
        <f>ROUND((E62*F62),2)</f>
        <v>3936.66</v>
      </c>
      <c r="H62" s="71"/>
      <c r="I62" s="71"/>
    </row>
    <row r="63" spans="1:9" s="9" customFormat="1" ht="33" customHeight="1" x14ac:dyDescent="0.25">
      <c r="A63" s="97" t="s">
        <v>573</v>
      </c>
      <c r="B63" s="79" t="s">
        <v>83</v>
      </c>
      <c r="C63" s="78" t="s">
        <v>368</v>
      </c>
      <c r="D63" s="79" t="s">
        <v>18</v>
      </c>
      <c r="E63" s="80">
        <v>2</v>
      </c>
      <c r="F63" s="81">
        <v>276.25</v>
      </c>
      <c r="G63" s="59">
        <f>ROUND((E63*F63),2)</f>
        <v>552.5</v>
      </c>
      <c r="H63" s="71"/>
      <c r="I63" s="71"/>
    </row>
    <row r="64" spans="1:9" s="9" customFormat="1" ht="33" customHeight="1" thickBot="1" x14ac:dyDescent="0.3">
      <c r="A64" s="176" t="s">
        <v>573</v>
      </c>
      <c r="B64" s="51" t="s">
        <v>84</v>
      </c>
      <c r="C64" s="50" t="s">
        <v>741</v>
      </c>
      <c r="D64" s="51" t="s">
        <v>18</v>
      </c>
      <c r="E64" s="52">
        <v>2</v>
      </c>
      <c r="F64" s="60">
        <v>369.36</v>
      </c>
      <c r="G64" s="53">
        <f t="shared" ref="G64:G77" si="1">ROUND((E64*F64),2)</f>
        <v>738.72</v>
      </c>
      <c r="H64" s="71"/>
      <c r="I64" s="71"/>
    </row>
    <row r="65" spans="1:9" s="9" customFormat="1" ht="30" x14ac:dyDescent="0.25">
      <c r="A65" s="42" t="s">
        <v>573</v>
      </c>
      <c r="B65" s="25" t="s">
        <v>85</v>
      </c>
      <c r="C65" s="24" t="s">
        <v>396</v>
      </c>
      <c r="D65" s="25" t="s">
        <v>18</v>
      </c>
      <c r="E65" s="46">
        <v>12</v>
      </c>
      <c r="F65" s="33">
        <v>60.15</v>
      </c>
      <c r="G65" s="27">
        <f t="shared" si="1"/>
        <v>721.8</v>
      </c>
      <c r="H65" s="71"/>
      <c r="I65" s="71"/>
    </row>
    <row r="66" spans="1:9" s="9" customFormat="1" ht="30" x14ac:dyDescent="0.25">
      <c r="A66" s="43" t="s">
        <v>573</v>
      </c>
      <c r="B66" s="22" t="s">
        <v>86</v>
      </c>
      <c r="C66" s="63" t="s">
        <v>391</v>
      </c>
      <c r="D66" s="64" t="s">
        <v>18</v>
      </c>
      <c r="E66" s="65">
        <v>4</v>
      </c>
      <c r="F66" s="58">
        <v>78.28</v>
      </c>
      <c r="G66" s="59">
        <f t="shared" si="1"/>
        <v>313.12</v>
      </c>
      <c r="H66" s="71"/>
      <c r="I66" s="71"/>
    </row>
    <row r="67" spans="1:9" s="9" customFormat="1" ht="30" x14ac:dyDescent="0.25">
      <c r="A67" s="43" t="s">
        <v>573</v>
      </c>
      <c r="B67" s="22" t="s">
        <v>87</v>
      </c>
      <c r="C67" s="63" t="s">
        <v>743</v>
      </c>
      <c r="D67" s="64" t="s">
        <v>18</v>
      </c>
      <c r="E67" s="65">
        <v>4</v>
      </c>
      <c r="F67" s="58">
        <v>75.81</v>
      </c>
      <c r="G67" s="59">
        <f t="shared" si="1"/>
        <v>303.24</v>
      </c>
      <c r="H67" s="71"/>
      <c r="I67" s="71"/>
    </row>
    <row r="68" spans="1:9" s="9" customFormat="1" ht="30" x14ac:dyDescent="0.25">
      <c r="A68" s="43" t="s">
        <v>573</v>
      </c>
      <c r="B68" s="22" t="s">
        <v>88</v>
      </c>
      <c r="C68" s="63" t="s">
        <v>744</v>
      </c>
      <c r="D68" s="64" t="s">
        <v>18</v>
      </c>
      <c r="E68" s="65">
        <v>4</v>
      </c>
      <c r="F68" s="58">
        <v>75.81</v>
      </c>
      <c r="G68" s="59">
        <f t="shared" si="1"/>
        <v>303.24</v>
      </c>
      <c r="H68" s="71"/>
      <c r="I68" s="71"/>
    </row>
    <row r="69" spans="1:9" s="9" customFormat="1" ht="33" customHeight="1" x14ac:dyDescent="0.25">
      <c r="A69" s="43" t="s">
        <v>573</v>
      </c>
      <c r="B69" s="22" t="s">
        <v>89</v>
      </c>
      <c r="C69" s="63" t="s">
        <v>1158</v>
      </c>
      <c r="D69" s="22" t="s">
        <v>18</v>
      </c>
      <c r="E69" s="19">
        <v>2</v>
      </c>
      <c r="F69" s="21">
        <v>75.81</v>
      </c>
      <c r="G69" s="28">
        <f t="shared" si="1"/>
        <v>151.62</v>
      </c>
      <c r="H69" s="71"/>
      <c r="I69" s="71"/>
    </row>
    <row r="70" spans="1:9" s="9" customFormat="1" ht="33" customHeight="1" x14ac:dyDescent="0.25">
      <c r="A70" s="43" t="s">
        <v>573</v>
      </c>
      <c r="B70" s="22" t="s">
        <v>90</v>
      </c>
      <c r="C70" s="63" t="s">
        <v>1160</v>
      </c>
      <c r="D70" s="64" t="s">
        <v>18</v>
      </c>
      <c r="E70" s="65">
        <v>4</v>
      </c>
      <c r="F70" s="58">
        <v>59.02</v>
      </c>
      <c r="G70" s="28">
        <f t="shared" si="1"/>
        <v>236.08</v>
      </c>
      <c r="H70" s="71"/>
      <c r="I70" s="71"/>
    </row>
    <row r="71" spans="1:9" s="9" customFormat="1" ht="33" customHeight="1" x14ac:dyDescent="0.25">
      <c r="A71" s="43" t="s">
        <v>573</v>
      </c>
      <c r="B71" s="22" t="s">
        <v>91</v>
      </c>
      <c r="C71" s="63" t="s">
        <v>369</v>
      </c>
      <c r="D71" s="64" t="s">
        <v>18</v>
      </c>
      <c r="E71" s="65">
        <v>2</v>
      </c>
      <c r="F71" s="58">
        <v>180.04</v>
      </c>
      <c r="G71" s="28">
        <f t="shared" si="1"/>
        <v>360.08</v>
      </c>
      <c r="H71" s="71"/>
      <c r="I71" s="71"/>
    </row>
    <row r="72" spans="1:9" s="9" customFormat="1" ht="33" customHeight="1" x14ac:dyDescent="0.25">
      <c r="A72" s="43" t="s">
        <v>573</v>
      </c>
      <c r="B72" s="22" t="s">
        <v>92</v>
      </c>
      <c r="C72" s="2" t="s">
        <v>745</v>
      </c>
      <c r="D72" s="64" t="s">
        <v>18</v>
      </c>
      <c r="E72" s="19">
        <v>2</v>
      </c>
      <c r="F72" s="21">
        <v>373.99</v>
      </c>
      <c r="G72" s="28">
        <f t="shared" si="1"/>
        <v>747.98</v>
      </c>
      <c r="H72" s="71"/>
      <c r="I72" s="71"/>
    </row>
    <row r="73" spans="1:9" s="9" customFormat="1" ht="33" customHeight="1" x14ac:dyDescent="0.25">
      <c r="A73" s="43" t="s">
        <v>573</v>
      </c>
      <c r="B73" s="22" t="s">
        <v>93</v>
      </c>
      <c r="C73" s="2" t="s">
        <v>746</v>
      </c>
      <c r="D73" s="64" t="s">
        <v>18</v>
      </c>
      <c r="E73" s="19">
        <v>1</v>
      </c>
      <c r="F73" s="21">
        <v>234.74</v>
      </c>
      <c r="G73" s="28">
        <f t="shared" si="1"/>
        <v>234.74</v>
      </c>
      <c r="H73" s="71"/>
      <c r="I73" s="71"/>
    </row>
    <row r="74" spans="1:9" s="9" customFormat="1" ht="33" customHeight="1" thickBot="1" x14ac:dyDescent="0.3">
      <c r="A74" s="178" t="s">
        <v>573</v>
      </c>
      <c r="B74" s="88" t="s">
        <v>156</v>
      </c>
      <c r="C74" s="86" t="s">
        <v>747</v>
      </c>
      <c r="D74" s="88" t="s">
        <v>18</v>
      </c>
      <c r="E74" s="92">
        <v>4</v>
      </c>
      <c r="F74" s="89">
        <v>82.09</v>
      </c>
      <c r="G74" s="90">
        <f t="shared" si="1"/>
        <v>328.36</v>
      </c>
      <c r="H74" s="71"/>
      <c r="I74" s="71"/>
    </row>
    <row r="75" spans="1:9" s="9" customFormat="1" ht="30" x14ac:dyDescent="0.25">
      <c r="A75" s="101" t="s">
        <v>573</v>
      </c>
      <c r="B75" s="64" t="s">
        <v>157</v>
      </c>
      <c r="C75" s="63" t="s">
        <v>392</v>
      </c>
      <c r="D75" s="64" t="s">
        <v>18</v>
      </c>
      <c r="E75" s="65">
        <v>28</v>
      </c>
      <c r="F75" s="58">
        <v>24.21</v>
      </c>
      <c r="G75" s="59">
        <f t="shared" si="1"/>
        <v>677.88</v>
      </c>
      <c r="H75" s="71"/>
      <c r="I75" s="71"/>
    </row>
    <row r="76" spans="1:9" s="9" customFormat="1" ht="30.75" thickBot="1" x14ac:dyDescent="0.3">
      <c r="A76" s="98" t="s">
        <v>573</v>
      </c>
      <c r="B76" s="51" t="s">
        <v>158</v>
      </c>
      <c r="C76" s="50" t="s">
        <v>748</v>
      </c>
      <c r="D76" s="51" t="s">
        <v>18</v>
      </c>
      <c r="E76" s="52">
        <v>34</v>
      </c>
      <c r="F76" s="60">
        <v>29.87</v>
      </c>
      <c r="G76" s="53">
        <f t="shared" si="1"/>
        <v>1015.58</v>
      </c>
      <c r="H76" s="71"/>
      <c r="I76" s="71"/>
    </row>
    <row r="77" spans="1:9" s="9" customFormat="1" ht="30.75" thickBot="1" x14ac:dyDescent="0.3">
      <c r="A77" s="125" t="s">
        <v>573</v>
      </c>
      <c r="B77" s="88" t="s">
        <v>159</v>
      </c>
      <c r="C77" s="86" t="s">
        <v>749</v>
      </c>
      <c r="D77" s="88" t="s">
        <v>8</v>
      </c>
      <c r="E77" s="92">
        <v>55</v>
      </c>
      <c r="F77" s="89">
        <v>17</v>
      </c>
      <c r="G77" s="90">
        <f t="shared" si="1"/>
        <v>935</v>
      </c>
      <c r="H77" s="36" t="s">
        <v>59</v>
      </c>
      <c r="I77" s="70">
        <f>ROUND(SUM(G62:G77),2)</f>
        <v>11556.6</v>
      </c>
    </row>
    <row r="78" spans="1:9" ht="44.25" customHeight="1" thickBot="1" x14ac:dyDescent="0.3">
      <c r="A78" s="146"/>
      <c r="B78" s="147"/>
      <c r="C78" s="146"/>
      <c r="D78" s="147"/>
      <c r="E78" s="147"/>
      <c r="F78" s="54" t="s">
        <v>203</v>
      </c>
      <c r="G78" s="55">
        <f>SUM(G5:G77)</f>
        <v>419545.61999999988</v>
      </c>
      <c r="H78" s="34"/>
      <c r="I78" s="73"/>
    </row>
    <row r="79" spans="1:9" ht="20.25" customHeight="1" x14ac:dyDescent="0.25">
      <c r="A79" s="38"/>
      <c r="B79" s="37"/>
      <c r="C79" s="37"/>
      <c r="D79" s="37"/>
      <c r="E79" s="39"/>
      <c r="F79" s="37"/>
      <c r="G79" s="12"/>
    </row>
    <row r="80" spans="1:9" x14ac:dyDescent="0.25">
      <c r="A80" s="6"/>
      <c r="B80" s="4"/>
      <c r="C80" s="6"/>
      <c r="D80" s="4"/>
      <c r="E80" s="4"/>
      <c r="F80" s="13"/>
      <c r="G80" s="12"/>
    </row>
    <row r="81" spans="1:10" x14ac:dyDescent="0.25">
      <c r="A81" s="6"/>
      <c r="B81" s="4"/>
      <c r="C81" s="6"/>
      <c r="D81" s="4"/>
      <c r="E81" s="4"/>
      <c r="F81" s="13"/>
      <c r="G81" s="12"/>
    </row>
    <row r="82" spans="1:10" x14ac:dyDescent="0.25">
      <c r="F82" s="14"/>
    </row>
    <row r="83" spans="1:10" s="68" customFormat="1" x14ac:dyDescent="0.25">
      <c r="A83" s="7"/>
      <c r="B83" s="5"/>
      <c r="C83" s="7"/>
      <c r="D83" s="5"/>
      <c r="E83" s="5"/>
      <c r="F83" s="15"/>
      <c r="G83" s="5"/>
      <c r="J83" s="8"/>
    </row>
    <row r="84" spans="1:10" s="68" customFormat="1" ht="26.25" customHeight="1" x14ac:dyDescent="0.25">
      <c r="A84" s="20"/>
      <c r="B84" s="20"/>
      <c r="C84" s="20"/>
      <c r="D84" s="20"/>
      <c r="E84" s="20"/>
      <c r="F84" s="16"/>
      <c r="G84" s="20"/>
      <c r="J84" s="8"/>
    </row>
  </sheetData>
  <sheetProtection algorithmName="SHA-512" hashValue="6j38nX1xXSeGnKJ9vXskV15vgdUwdYsAvD9apqwi/8qhT4GxEurtIsBmkEFrD/HLZvQVN0TYIDx4Kkm9c6no0w==" saltValue="6DLq0xrbqBT0OWOj/5t+9Q==" spinCount="100000" sheet="1" objects="1" scenarios="1"/>
  <mergeCells count="3">
    <mergeCell ref="A1:G1"/>
    <mergeCell ref="A3:G3"/>
    <mergeCell ref="H21:H45"/>
  </mergeCells>
  <phoneticPr fontId="10" type="noConversion"/>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F5B0F-E049-4149-AEC1-3AC32FE61979}">
  <dimension ref="A1:I99"/>
  <sheetViews>
    <sheetView topLeftCell="A88" zoomScale="80" zoomScaleNormal="80" workbookViewId="0">
      <selection activeCell="H106" sqref="H106"/>
    </sheetView>
  </sheetViews>
  <sheetFormatPr defaultColWidth="9.140625" defaultRowHeight="15" x14ac:dyDescent="0.25"/>
  <cols>
    <col min="1" max="1" width="39.7109375" style="23" customWidth="1"/>
    <col min="2" max="2" width="10.5703125" style="10" customWidth="1"/>
    <col min="3" max="3" width="71.7109375" style="11" customWidth="1"/>
    <col min="4" max="4" width="9.140625" style="129"/>
    <col min="5" max="5" width="16.28515625" style="129" customWidth="1"/>
    <col min="6" max="6" width="20.7109375" style="17" customWidth="1"/>
    <col min="7" max="7" width="14.7109375" style="129" customWidth="1"/>
    <col min="8" max="8" width="21.5703125" style="68" customWidth="1"/>
    <col min="9" max="9" width="20.7109375" style="68" customWidth="1"/>
    <col min="10" max="16384" width="9.140625" style="8"/>
  </cols>
  <sheetData>
    <row r="1" spans="1:9" ht="39.950000000000003" customHeight="1" x14ac:dyDescent="0.25">
      <c r="A1" s="427" t="s">
        <v>3728</v>
      </c>
      <c r="B1" s="427"/>
      <c r="C1" s="427"/>
      <c r="D1" s="427"/>
      <c r="E1" s="427"/>
      <c r="F1" s="427"/>
      <c r="G1" s="427"/>
    </row>
    <row r="2" spans="1:9" ht="21.75" customHeight="1" thickBot="1" x14ac:dyDescent="0.3">
      <c r="A2" s="1"/>
      <c r="B2" s="1"/>
      <c r="C2" s="1"/>
      <c r="D2" s="127"/>
      <c r="E2" s="233"/>
      <c r="F2" s="1"/>
      <c r="G2" s="127"/>
    </row>
    <row r="3" spans="1:9" x14ac:dyDescent="0.25">
      <c r="A3" s="428" t="s">
        <v>1106</v>
      </c>
      <c r="B3" s="429"/>
      <c r="C3" s="429"/>
      <c r="D3" s="429"/>
      <c r="E3" s="429"/>
      <c r="F3" s="429"/>
      <c r="G3" s="430"/>
    </row>
    <row r="4" spans="1:9" ht="45" customHeight="1" thickBot="1" x14ac:dyDescent="0.3">
      <c r="A4" s="29" t="s">
        <v>38</v>
      </c>
      <c r="B4" s="44" t="s">
        <v>0</v>
      </c>
      <c r="C4" s="30" t="s">
        <v>1</v>
      </c>
      <c r="D4" s="248" t="s">
        <v>2</v>
      </c>
      <c r="E4" s="234" t="s">
        <v>3</v>
      </c>
      <c r="F4" s="32" t="s">
        <v>4</v>
      </c>
      <c r="G4" s="69" t="s">
        <v>5</v>
      </c>
      <c r="H4" s="142"/>
      <c r="I4" s="142"/>
    </row>
    <row r="5" spans="1:9" s="68" customFormat="1" ht="33" customHeight="1" thickBot="1" x14ac:dyDescent="0.3">
      <c r="A5" s="56" t="s">
        <v>6</v>
      </c>
      <c r="B5" s="57" t="s">
        <v>12</v>
      </c>
      <c r="C5" s="50" t="s">
        <v>756</v>
      </c>
      <c r="D5" s="51" t="s">
        <v>128</v>
      </c>
      <c r="E5" s="52">
        <v>0.27900000000000003</v>
      </c>
      <c r="F5" s="66">
        <v>790.22</v>
      </c>
      <c r="G5" s="53">
        <f t="shared" ref="G5:G78" si="0">ROUND((E5*F5),2)</f>
        <v>220.47</v>
      </c>
      <c r="H5" s="36" t="s">
        <v>39</v>
      </c>
      <c r="I5" s="70">
        <f>ROUND(SUM(G5:G5),2)</f>
        <v>220.47</v>
      </c>
    </row>
    <row r="6" spans="1:9" s="9" customFormat="1" ht="32.25" customHeight="1" x14ac:dyDescent="0.25">
      <c r="A6" s="42" t="s">
        <v>45</v>
      </c>
      <c r="B6" s="179" t="s">
        <v>19</v>
      </c>
      <c r="C6" s="180" t="s">
        <v>359</v>
      </c>
      <c r="D6" s="181" t="s">
        <v>9</v>
      </c>
      <c r="E6" s="182">
        <v>3755</v>
      </c>
      <c r="F6" s="218">
        <v>0.7</v>
      </c>
      <c r="G6" s="27">
        <f t="shared" si="0"/>
        <v>2628.5</v>
      </c>
    </row>
    <row r="7" spans="1:9" s="9" customFormat="1" ht="30" x14ac:dyDescent="0.25">
      <c r="A7" s="43" t="s">
        <v>45</v>
      </c>
      <c r="B7" s="91" t="s">
        <v>20</v>
      </c>
      <c r="C7" s="103" t="s">
        <v>358</v>
      </c>
      <c r="D7" s="48" t="s">
        <v>9</v>
      </c>
      <c r="E7" s="84">
        <v>416</v>
      </c>
      <c r="F7" s="149">
        <v>0.94</v>
      </c>
      <c r="G7" s="28">
        <f t="shared" si="0"/>
        <v>391.04</v>
      </c>
    </row>
    <row r="8" spans="1:9" s="9" customFormat="1" ht="33" customHeight="1" x14ac:dyDescent="0.25">
      <c r="A8" s="43" t="s">
        <v>45</v>
      </c>
      <c r="B8" s="91" t="s">
        <v>21</v>
      </c>
      <c r="C8" s="103" t="s">
        <v>356</v>
      </c>
      <c r="D8" s="48" t="s">
        <v>9</v>
      </c>
      <c r="E8" s="84">
        <v>3339</v>
      </c>
      <c r="F8" s="149">
        <v>2.5</v>
      </c>
      <c r="G8" s="28">
        <f t="shared" si="0"/>
        <v>8347.5</v>
      </c>
    </row>
    <row r="9" spans="1:9" s="9" customFormat="1" ht="33" customHeight="1" x14ac:dyDescent="0.25">
      <c r="A9" s="43" t="s">
        <v>45</v>
      </c>
      <c r="B9" s="91" t="s">
        <v>22</v>
      </c>
      <c r="C9" s="103" t="s">
        <v>275</v>
      </c>
      <c r="D9" s="48" t="s">
        <v>9</v>
      </c>
      <c r="E9" s="84">
        <v>459</v>
      </c>
      <c r="F9" s="149">
        <v>5.51</v>
      </c>
      <c r="G9" s="28">
        <f t="shared" si="0"/>
        <v>2529.09</v>
      </c>
    </row>
    <row r="10" spans="1:9" s="9" customFormat="1" ht="33" customHeight="1" x14ac:dyDescent="0.25">
      <c r="A10" s="43" t="s">
        <v>45</v>
      </c>
      <c r="B10" s="91" t="s">
        <v>23</v>
      </c>
      <c r="C10" s="103" t="s">
        <v>1374</v>
      </c>
      <c r="D10" s="48" t="s">
        <v>9</v>
      </c>
      <c r="E10" s="84">
        <v>634</v>
      </c>
      <c r="F10" s="149">
        <v>0.94</v>
      </c>
      <c r="G10" s="28">
        <f t="shared" si="0"/>
        <v>595.96</v>
      </c>
    </row>
    <row r="11" spans="1:9" s="9" customFormat="1" ht="45" x14ac:dyDescent="0.25">
      <c r="A11" s="43" t="s">
        <v>45</v>
      </c>
      <c r="B11" s="91" t="s">
        <v>24</v>
      </c>
      <c r="C11" s="103" t="s">
        <v>276</v>
      </c>
      <c r="D11" s="48" t="s">
        <v>9</v>
      </c>
      <c r="E11" s="84">
        <v>634</v>
      </c>
      <c r="F11" s="149">
        <v>4.4000000000000004</v>
      </c>
      <c r="G11" s="28">
        <f t="shared" si="0"/>
        <v>2789.6</v>
      </c>
    </row>
    <row r="12" spans="1:9" s="9" customFormat="1" ht="45" x14ac:dyDescent="0.25">
      <c r="A12" s="43" t="s">
        <v>45</v>
      </c>
      <c r="B12" s="91" t="s">
        <v>25</v>
      </c>
      <c r="C12" s="103" t="s">
        <v>273</v>
      </c>
      <c r="D12" s="48" t="s">
        <v>9</v>
      </c>
      <c r="E12" s="84">
        <v>2168</v>
      </c>
      <c r="F12" s="149">
        <v>15.46</v>
      </c>
      <c r="G12" s="28">
        <f t="shared" si="0"/>
        <v>33517.279999999999</v>
      </c>
    </row>
    <row r="13" spans="1:9" s="9" customFormat="1" ht="32.25" customHeight="1" x14ac:dyDescent="0.25">
      <c r="A13" s="43" t="s">
        <v>45</v>
      </c>
      <c r="B13" s="91" t="s">
        <v>26</v>
      </c>
      <c r="C13" s="103" t="s">
        <v>264</v>
      </c>
      <c r="D13" s="48" t="s">
        <v>9</v>
      </c>
      <c r="E13" s="84">
        <v>39</v>
      </c>
      <c r="F13" s="149">
        <v>13.16</v>
      </c>
      <c r="G13" s="28">
        <f t="shared" si="0"/>
        <v>513.24</v>
      </c>
    </row>
    <row r="14" spans="1:9" s="9" customFormat="1" ht="32.25" customHeight="1" x14ac:dyDescent="0.25">
      <c r="A14" s="43" t="s">
        <v>45</v>
      </c>
      <c r="B14" s="91" t="s">
        <v>27</v>
      </c>
      <c r="C14" s="103" t="s">
        <v>265</v>
      </c>
      <c r="D14" s="48" t="s">
        <v>8</v>
      </c>
      <c r="E14" s="84">
        <v>3199</v>
      </c>
      <c r="F14" s="149">
        <v>0.1</v>
      </c>
      <c r="G14" s="28">
        <f t="shared" si="0"/>
        <v>319.89999999999998</v>
      </c>
    </row>
    <row r="15" spans="1:9" s="9" customFormat="1" ht="32.25" customHeight="1" x14ac:dyDescent="0.25">
      <c r="A15" s="43" t="s">
        <v>45</v>
      </c>
      <c r="B15" s="91" t="s">
        <v>68</v>
      </c>
      <c r="C15" s="103" t="s">
        <v>1486</v>
      </c>
      <c r="D15" s="48" t="s">
        <v>9</v>
      </c>
      <c r="E15" s="84">
        <v>960</v>
      </c>
      <c r="F15" s="149">
        <v>1.28</v>
      </c>
      <c r="G15" s="28">
        <f t="shared" si="0"/>
        <v>1228.8</v>
      </c>
    </row>
    <row r="16" spans="1:9" s="9" customFormat="1" ht="32.25" customHeight="1" x14ac:dyDescent="0.25">
      <c r="A16" s="43" t="s">
        <v>45</v>
      </c>
      <c r="B16" s="91" t="s">
        <v>69</v>
      </c>
      <c r="C16" s="103" t="s">
        <v>267</v>
      </c>
      <c r="D16" s="48" t="s">
        <v>8</v>
      </c>
      <c r="E16" s="84">
        <v>2364</v>
      </c>
      <c r="F16" s="149">
        <v>0.2</v>
      </c>
      <c r="G16" s="28">
        <f t="shared" si="0"/>
        <v>472.8</v>
      </c>
    </row>
    <row r="17" spans="1:9" s="9" customFormat="1" ht="32.25" customHeight="1" x14ac:dyDescent="0.25">
      <c r="A17" s="43" t="s">
        <v>45</v>
      </c>
      <c r="B17" s="91" t="s">
        <v>70</v>
      </c>
      <c r="C17" s="103" t="s">
        <v>477</v>
      </c>
      <c r="D17" s="48" t="s">
        <v>8</v>
      </c>
      <c r="E17" s="84">
        <v>842</v>
      </c>
      <c r="F17" s="149">
        <v>0.2</v>
      </c>
      <c r="G17" s="28">
        <f t="shared" si="0"/>
        <v>168.4</v>
      </c>
    </row>
    <row r="18" spans="1:9" s="9" customFormat="1" ht="32.25" customHeight="1" x14ac:dyDescent="0.25">
      <c r="A18" s="43" t="s">
        <v>45</v>
      </c>
      <c r="B18" s="91" t="s">
        <v>127</v>
      </c>
      <c r="C18" s="103" t="s">
        <v>278</v>
      </c>
      <c r="D18" s="48" t="s">
        <v>8</v>
      </c>
      <c r="E18" s="84">
        <v>556</v>
      </c>
      <c r="F18" s="149">
        <v>0.1</v>
      </c>
      <c r="G18" s="28">
        <f t="shared" si="0"/>
        <v>55.6</v>
      </c>
    </row>
    <row r="19" spans="1:9" s="9" customFormat="1" ht="32.25" customHeight="1" x14ac:dyDescent="0.25">
      <c r="A19" s="43" t="s">
        <v>45</v>
      </c>
      <c r="B19" s="91" t="s">
        <v>165</v>
      </c>
      <c r="C19" s="103" t="s">
        <v>268</v>
      </c>
      <c r="D19" s="48" t="s">
        <v>8</v>
      </c>
      <c r="E19" s="84">
        <v>282</v>
      </c>
      <c r="F19" s="149">
        <v>0.21</v>
      </c>
      <c r="G19" s="28">
        <f t="shared" si="0"/>
        <v>59.22</v>
      </c>
    </row>
    <row r="20" spans="1:9" s="9" customFormat="1" ht="32.25" customHeight="1" x14ac:dyDescent="0.25">
      <c r="A20" s="43" t="s">
        <v>45</v>
      </c>
      <c r="B20" s="91" t="s">
        <v>166</v>
      </c>
      <c r="C20" s="103" t="s">
        <v>269</v>
      </c>
      <c r="D20" s="48" t="s">
        <v>8</v>
      </c>
      <c r="E20" s="84">
        <v>404</v>
      </c>
      <c r="F20" s="149">
        <v>0.24</v>
      </c>
      <c r="G20" s="28">
        <f t="shared" si="0"/>
        <v>96.96</v>
      </c>
    </row>
    <row r="21" spans="1:9" s="9" customFormat="1" ht="45" x14ac:dyDescent="0.25">
      <c r="A21" s="43" t="s">
        <v>45</v>
      </c>
      <c r="B21" s="91" t="s">
        <v>167</v>
      </c>
      <c r="C21" s="103" t="s">
        <v>1487</v>
      </c>
      <c r="D21" s="48" t="s">
        <v>9</v>
      </c>
      <c r="E21" s="84">
        <v>416</v>
      </c>
      <c r="F21" s="149">
        <v>4.4000000000000004</v>
      </c>
      <c r="G21" s="28">
        <f t="shared" si="0"/>
        <v>1830.4</v>
      </c>
    </row>
    <row r="22" spans="1:9" s="9" customFormat="1" ht="33" customHeight="1" x14ac:dyDescent="0.25">
      <c r="A22" s="43" t="s">
        <v>45</v>
      </c>
      <c r="B22" s="91" t="s">
        <v>168</v>
      </c>
      <c r="C22" s="103" t="s">
        <v>340</v>
      </c>
      <c r="D22" s="48" t="s">
        <v>8</v>
      </c>
      <c r="E22" s="84">
        <v>3756</v>
      </c>
      <c r="F22" s="149">
        <v>1.49</v>
      </c>
      <c r="G22" s="28">
        <f t="shared" si="0"/>
        <v>5596.44</v>
      </c>
    </row>
    <row r="23" spans="1:9" s="9" customFormat="1" ht="33" customHeight="1" x14ac:dyDescent="0.25">
      <c r="A23" s="43" t="s">
        <v>45</v>
      </c>
      <c r="B23" s="91" t="s">
        <v>169</v>
      </c>
      <c r="C23" s="103" t="s">
        <v>709</v>
      </c>
      <c r="D23" s="48" t="s">
        <v>8</v>
      </c>
      <c r="E23" s="84">
        <v>404</v>
      </c>
      <c r="F23" s="149">
        <v>1.44</v>
      </c>
      <c r="G23" s="28">
        <f t="shared" si="0"/>
        <v>581.76</v>
      </c>
    </row>
    <row r="24" spans="1:9" s="9" customFormat="1" x14ac:dyDescent="0.25">
      <c r="A24" s="43" t="s">
        <v>45</v>
      </c>
      <c r="B24" s="91" t="s">
        <v>170</v>
      </c>
      <c r="C24" s="103" t="s">
        <v>271</v>
      </c>
      <c r="D24" s="48" t="s">
        <v>8</v>
      </c>
      <c r="E24" s="84">
        <v>234</v>
      </c>
      <c r="F24" s="149">
        <v>6.99</v>
      </c>
      <c r="G24" s="28">
        <f t="shared" si="0"/>
        <v>1635.66</v>
      </c>
    </row>
    <row r="25" spans="1:9" s="9" customFormat="1" ht="33" customHeight="1" thickBot="1" x14ac:dyDescent="0.3">
      <c r="A25" s="43" t="s">
        <v>45</v>
      </c>
      <c r="B25" s="91" t="s">
        <v>171</v>
      </c>
      <c r="C25" s="103" t="s">
        <v>272</v>
      </c>
      <c r="D25" s="48" t="s">
        <v>8</v>
      </c>
      <c r="E25" s="84">
        <v>53</v>
      </c>
      <c r="F25" s="149">
        <v>7.81</v>
      </c>
      <c r="G25" s="28">
        <f t="shared" si="0"/>
        <v>413.93</v>
      </c>
    </row>
    <row r="26" spans="1:9" s="9" customFormat="1" ht="33" customHeight="1" thickBot="1" x14ac:dyDescent="0.3">
      <c r="A26" s="56" t="s">
        <v>45</v>
      </c>
      <c r="B26" s="219" t="s">
        <v>172</v>
      </c>
      <c r="C26" s="104" t="s">
        <v>362</v>
      </c>
      <c r="D26" s="51" t="s">
        <v>8</v>
      </c>
      <c r="E26" s="85">
        <v>398</v>
      </c>
      <c r="F26" s="150">
        <v>4.49</v>
      </c>
      <c r="G26" s="53">
        <f t="shared" si="0"/>
        <v>1787.02</v>
      </c>
      <c r="H26" s="36" t="s">
        <v>40</v>
      </c>
      <c r="I26" s="70">
        <f>ROUND(SUM(G6:G26),2)</f>
        <v>65559.100000000006</v>
      </c>
    </row>
    <row r="27" spans="1:9" s="9" customFormat="1" ht="30" x14ac:dyDescent="0.25">
      <c r="A27" s="67" t="s">
        <v>1503</v>
      </c>
      <c r="B27" s="226" t="s">
        <v>34</v>
      </c>
      <c r="C27" s="213" t="s">
        <v>387</v>
      </c>
      <c r="D27" s="64" t="s">
        <v>10</v>
      </c>
      <c r="E27" s="65">
        <v>16</v>
      </c>
      <c r="F27" s="76">
        <v>261.45</v>
      </c>
      <c r="G27" s="59">
        <f t="shared" si="0"/>
        <v>4183.2</v>
      </c>
      <c r="H27" s="153"/>
      <c r="I27" s="138"/>
    </row>
    <row r="28" spans="1:9" s="9" customFormat="1" ht="45" x14ac:dyDescent="0.25">
      <c r="A28" s="43" t="s">
        <v>1503</v>
      </c>
      <c r="B28" s="22" t="s">
        <v>35</v>
      </c>
      <c r="C28" s="2" t="s">
        <v>353</v>
      </c>
      <c r="D28" s="22" t="s">
        <v>9</v>
      </c>
      <c r="E28" s="65">
        <v>58.7</v>
      </c>
      <c r="F28" s="76">
        <v>2.35</v>
      </c>
      <c r="G28" s="28">
        <f t="shared" si="0"/>
        <v>137.94999999999999</v>
      </c>
      <c r="H28" s="153"/>
      <c r="I28" s="138"/>
    </row>
    <row r="29" spans="1:9" s="9" customFormat="1" ht="33" customHeight="1" x14ac:dyDescent="0.25">
      <c r="A29" s="43" t="s">
        <v>1503</v>
      </c>
      <c r="B29" s="22" t="s">
        <v>36</v>
      </c>
      <c r="C29" s="2" t="s">
        <v>289</v>
      </c>
      <c r="D29" s="22" t="s">
        <v>8</v>
      </c>
      <c r="E29" s="65">
        <v>28.9</v>
      </c>
      <c r="F29" s="76">
        <v>0.54</v>
      </c>
      <c r="G29" s="28">
        <f t="shared" si="0"/>
        <v>15.61</v>
      </c>
      <c r="H29" s="153"/>
      <c r="I29" s="138"/>
    </row>
    <row r="30" spans="1:9" s="9" customFormat="1" ht="33" customHeight="1" x14ac:dyDescent="0.25">
      <c r="A30" s="43" t="s">
        <v>1503</v>
      </c>
      <c r="B30" s="22" t="s">
        <v>37</v>
      </c>
      <c r="C30" s="2" t="s">
        <v>290</v>
      </c>
      <c r="D30" s="22" t="s">
        <v>9</v>
      </c>
      <c r="E30" s="65">
        <v>17.7</v>
      </c>
      <c r="F30" s="76">
        <v>34.880000000000003</v>
      </c>
      <c r="G30" s="28">
        <f t="shared" si="0"/>
        <v>617.38</v>
      </c>
      <c r="H30" s="153"/>
      <c r="I30" s="138"/>
    </row>
    <row r="31" spans="1:9" s="9" customFormat="1" ht="33" customHeight="1" x14ac:dyDescent="0.25">
      <c r="A31" s="43" t="s">
        <v>1503</v>
      </c>
      <c r="B31" s="22" t="s">
        <v>82</v>
      </c>
      <c r="C31" s="2" t="s">
        <v>291</v>
      </c>
      <c r="D31" s="22" t="s">
        <v>8</v>
      </c>
      <c r="E31" s="65">
        <v>168.8</v>
      </c>
      <c r="F31" s="76">
        <v>1.26</v>
      </c>
      <c r="G31" s="28">
        <f t="shared" si="0"/>
        <v>212.69</v>
      </c>
      <c r="H31" s="153"/>
      <c r="I31" s="138"/>
    </row>
    <row r="32" spans="1:9" s="9" customFormat="1" ht="33" customHeight="1" x14ac:dyDescent="0.25">
      <c r="A32" s="43" t="s">
        <v>1503</v>
      </c>
      <c r="B32" s="22" t="s">
        <v>105</v>
      </c>
      <c r="C32" s="2" t="s">
        <v>277</v>
      </c>
      <c r="D32" s="22" t="s">
        <v>8</v>
      </c>
      <c r="E32" s="65">
        <v>14.8</v>
      </c>
      <c r="F32" s="76">
        <v>8.6199999999999992</v>
      </c>
      <c r="G32" s="28">
        <f t="shared" si="0"/>
        <v>127.58</v>
      </c>
      <c r="H32" s="153"/>
      <c r="I32" s="138"/>
    </row>
    <row r="33" spans="1:9" s="9" customFormat="1" ht="33" customHeight="1" x14ac:dyDescent="0.25">
      <c r="A33" s="43" t="s">
        <v>1503</v>
      </c>
      <c r="B33" s="22" t="s">
        <v>106</v>
      </c>
      <c r="C33" s="2" t="s">
        <v>1701</v>
      </c>
      <c r="D33" s="22" t="s">
        <v>8</v>
      </c>
      <c r="E33" s="65">
        <v>92.8</v>
      </c>
      <c r="F33" s="76">
        <v>87.46</v>
      </c>
      <c r="G33" s="28">
        <f t="shared" si="0"/>
        <v>8116.29</v>
      </c>
      <c r="H33" s="153"/>
      <c r="I33" s="138"/>
    </row>
    <row r="34" spans="1:9" s="9" customFormat="1" ht="33" customHeight="1" x14ac:dyDescent="0.25">
      <c r="A34" s="43" t="s">
        <v>1503</v>
      </c>
      <c r="B34" s="22" t="s">
        <v>107</v>
      </c>
      <c r="C34" s="2" t="s">
        <v>293</v>
      </c>
      <c r="D34" s="22" t="s">
        <v>9</v>
      </c>
      <c r="E34" s="65">
        <v>1.8</v>
      </c>
      <c r="F34" s="76">
        <v>113.64</v>
      </c>
      <c r="G34" s="28">
        <f t="shared" si="0"/>
        <v>204.55</v>
      </c>
      <c r="H34" s="153"/>
      <c r="I34" s="138"/>
    </row>
    <row r="35" spans="1:9" s="9" customFormat="1" ht="33" customHeight="1" x14ac:dyDescent="0.25">
      <c r="A35" s="43" t="s">
        <v>1503</v>
      </c>
      <c r="B35" s="22" t="s">
        <v>108</v>
      </c>
      <c r="C35" s="2" t="s">
        <v>294</v>
      </c>
      <c r="D35" s="22" t="s">
        <v>18</v>
      </c>
      <c r="E35" s="65">
        <v>2</v>
      </c>
      <c r="F35" s="76">
        <v>448.41</v>
      </c>
      <c r="G35" s="28">
        <f t="shared" si="0"/>
        <v>896.82</v>
      </c>
      <c r="H35" s="153"/>
      <c r="I35" s="138"/>
    </row>
    <row r="36" spans="1:9" s="9" customFormat="1" ht="33" customHeight="1" x14ac:dyDescent="0.25">
      <c r="A36" s="43" t="s">
        <v>1503</v>
      </c>
      <c r="B36" s="22" t="s">
        <v>109</v>
      </c>
      <c r="C36" s="2" t="s">
        <v>295</v>
      </c>
      <c r="D36" s="22" t="s">
        <v>8</v>
      </c>
      <c r="E36" s="65">
        <v>4.3</v>
      </c>
      <c r="F36" s="76">
        <v>1.26</v>
      </c>
      <c r="G36" s="28">
        <f t="shared" si="0"/>
        <v>5.42</v>
      </c>
      <c r="H36" s="153"/>
      <c r="I36" s="138"/>
    </row>
    <row r="37" spans="1:9" s="9" customFormat="1" ht="33" customHeight="1" thickBot="1" x14ac:dyDescent="0.3">
      <c r="A37" s="43" t="s">
        <v>1503</v>
      </c>
      <c r="B37" s="22" t="s">
        <v>110</v>
      </c>
      <c r="C37" s="2" t="s">
        <v>296</v>
      </c>
      <c r="D37" s="22" t="s">
        <v>9</v>
      </c>
      <c r="E37" s="65">
        <v>31.9</v>
      </c>
      <c r="F37" s="76">
        <v>25.42</v>
      </c>
      <c r="G37" s="28">
        <f t="shared" si="0"/>
        <v>810.9</v>
      </c>
      <c r="H37" s="153"/>
      <c r="I37" s="138"/>
    </row>
    <row r="38" spans="1:9" s="9" customFormat="1" ht="45.75" thickBot="1" x14ac:dyDescent="0.3">
      <c r="A38" s="56" t="s">
        <v>1503</v>
      </c>
      <c r="B38" s="51" t="s">
        <v>111</v>
      </c>
      <c r="C38" s="50" t="s">
        <v>352</v>
      </c>
      <c r="D38" s="51" t="s">
        <v>9</v>
      </c>
      <c r="E38" s="52">
        <v>9.1</v>
      </c>
      <c r="F38" s="139">
        <v>16.87</v>
      </c>
      <c r="G38" s="53">
        <f t="shared" si="0"/>
        <v>153.52000000000001</v>
      </c>
      <c r="H38" s="36" t="s">
        <v>41</v>
      </c>
      <c r="I38" s="70">
        <f>ROUND(SUM(G27:G38),2)</f>
        <v>15481.91</v>
      </c>
    </row>
    <row r="39" spans="1:9" s="9" customFormat="1" ht="33" customHeight="1" x14ac:dyDescent="0.25">
      <c r="A39" s="101" t="s">
        <v>388</v>
      </c>
      <c r="B39" s="123" t="s">
        <v>71</v>
      </c>
      <c r="C39" s="63" t="s">
        <v>715</v>
      </c>
      <c r="D39" s="64" t="s">
        <v>8</v>
      </c>
      <c r="E39" s="83">
        <v>3199</v>
      </c>
      <c r="F39" s="76">
        <v>0</v>
      </c>
      <c r="G39" s="59">
        <f t="shared" si="0"/>
        <v>0</v>
      </c>
      <c r="H39" s="434" t="s">
        <v>318</v>
      </c>
    </row>
    <row r="40" spans="1:9" s="9" customFormat="1" ht="33" customHeight="1" x14ac:dyDescent="0.25">
      <c r="A40" s="67" t="s">
        <v>388</v>
      </c>
      <c r="B40" s="41" t="s">
        <v>72</v>
      </c>
      <c r="C40" s="2" t="s">
        <v>688</v>
      </c>
      <c r="D40" s="22" t="s">
        <v>9</v>
      </c>
      <c r="E40" s="84">
        <v>905</v>
      </c>
      <c r="F40" s="77">
        <v>0</v>
      </c>
      <c r="G40" s="28">
        <f t="shared" si="0"/>
        <v>0</v>
      </c>
      <c r="H40" s="435"/>
    </row>
    <row r="41" spans="1:9" s="9" customFormat="1" ht="33" customHeight="1" x14ac:dyDescent="0.25">
      <c r="A41" s="67" t="s">
        <v>388</v>
      </c>
      <c r="B41" s="41" t="s">
        <v>73</v>
      </c>
      <c r="C41" s="2" t="s">
        <v>300</v>
      </c>
      <c r="D41" s="22" t="s">
        <v>8</v>
      </c>
      <c r="E41" s="84">
        <v>1881</v>
      </c>
      <c r="F41" s="77">
        <v>0</v>
      </c>
      <c r="G41" s="28">
        <f t="shared" si="0"/>
        <v>0</v>
      </c>
      <c r="H41" s="435"/>
    </row>
    <row r="42" spans="1:9" s="9" customFormat="1" ht="33" customHeight="1" x14ac:dyDescent="0.25">
      <c r="A42" s="67" t="s">
        <v>388</v>
      </c>
      <c r="B42" s="41" t="s">
        <v>74</v>
      </c>
      <c r="C42" s="2" t="s">
        <v>1507</v>
      </c>
      <c r="D42" s="22" t="s">
        <v>8</v>
      </c>
      <c r="E42" s="84">
        <v>1579</v>
      </c>
      <c r="F42" s="77">
        <v>0</v>
      </c>
      <c r="G42" s="28">
        <f t="shared" si="0"/>
        <v>0</v>
      </c>
      <c r="H42" s="435"/>
    </row>
    <row r="43" spans="1:9" s="9" customFormat="1" ht="33" customHeight="1" x14ac:dyDescent="0.25">
      <c r="A43" s="67" t="s">
        <v>388</v>
      </c>
      <c r="B43" s="41" t="s">
        <v>75</v>
      </c>
      <c r="C43" s="2" t="s">
        <v>313</v>
      </c>
      <c r="D43" s="22" t="s">
        <v>10</v>
      </c>
      <c r="E43" s="84">
        <v>289</v>
      </c>
      <c r="F43" s="77">
        <v>0</v>
      </c>
      <c r="G43" s="28">
        <f t="shared" si="0"/>
        <v>0</v>
      </c>
      <c r="H43" s="435"/>
    </row>
    <row r="44" spans="1:9" s="9" customFormat="1" ht="33" customHeight="1" x14ac:dyDescent="0.25">
      <c r="A44" s="67" t="s">
        <v>388</v>
      </c>
      <c r="B44" s="41" t="s">
        <v>76</v>
      </c>
      <c r="C44" s="2" t="s">
        <v>302</v>
      </c>
      <c r="D44" s="22" t="s">
        <v>8</v>
      </c>
      <c r="E44" s="84">
        <v>1558</v>
      </c>
      <c r="F44" s="77">
        <v>0</v>
      </c>
      <c r="G44" s="28">
        <f t="shared" si="0"/>
        <v>0</v>
      </c>
      <c r="H44" s="435"/>
    </row>
    <row r="45" spans="1:9" s="9" customFormat="1" ht="33" customHeight="1" x14ac:dyDescent="0.25">
      <c r="A45" s="67" t="s">
        <v>388</v>
      </c>
      <c r="B45" s="41" t="s">
        <v>77</v>
      </c>
      <c r="C45" s="2" t="s">
        <v>314</v>
      </c>
      <c r="D45" s="22" t="s">
        <v>8</v>
      </c>
      <c r="E45" s="84">
        <v>1552</v>
      </c>
      <c r="F45" s="77">
        <v>0</v>
      </c>
      <c r="G45" s="28">
        <f t="shared" si="0"/>
        <v>0</v>
      </c>
      <c r="H45" s="435"/>
    </row>
    <row r="46" spans="1:9" s="9" customFormat="1" ht="33" customHeight="1" x14ac:dyDescent="0.25">
      <c r="A46" s="67" t="s">
        <v>388</v>
      </c>
      <c r="B46" s="41" t="s">
        <v>122</v>
      </c>
      <c r="C46" s="2" t="s">
        <v>315</v>
      </c>
      <c r="D46" s="22" t="s">
        <v>10</v>
      </c>
      <c r="E46" s="84">
        <v>289</v>
      </c>
      <c r="F46" s="77">
        <v>0</v>
      </c>
      <c r="G46" s="28">
        <f t="shared" si="0"/>
        <v>0</v>
      </c>
      <c r="H46" s="435"/>
    </row>
    <row r="47" spans="1:9" s="9" customFormat="1" ht="33" customHeight="1" x14ac:dyDescent="0.25">
      <c r="A47" s="67" t="s">
        <v>388</v>
      </c>
      <c r="B47" s="41" t="s">
        <v>123</v>
      </c>
      <c r="C47" s="2" t="s">
        <v>1509</v>
      </c>
      <c r="D47" s="22" t="s">
        <v>8</v>
      </c>
      <c r="E47" s="84">
        <v>1540</v>
      </c>
      <c r="F47" s="77">
        <v>0</v>
      </c>
      <c r="G47" s="28">
        <f t="shared" si="0"/>
        <v>0</v>
      </c>
      <c r="H47" s="435"/>
    </row>
    <row r="48" spans="1:9" s="9" customFormat="1" ht="33" customHeight="1" x14ac:dyDescent="0.25">
      <c r="A48" s="67" t="s">
        <v>388</v>
      </c>
      <c r="B48" s="41" t="s">
        <v>124</v>
      </c>
      <c r="C48" s="2" t="s">
        <v>1510</v>
      </c>
      <c r="D48" s="22" t="s">
        <v>8</v>
      </c>
      <c r="E48" s="84">
        <v>1535</v>
      </c>
      <c r="F48" s="77">
        <v>0</v>
      </c>
      <c r="G48" s="28">
        <f t="shared" si="0"/>
        <v>0</v>
      </c>
      <c r="H48" s="435"/>
    </row>
    <row r="49" spans="1:8" s="9" customFormat="1" ht="33" customHeight="1" x14ac:dyDescent="0.25">
      <c r="A49" s="67" t="s">
        <v>388</v>
      </c>
      <c r="B49" s="41" t="s">
        <v>125</v>
      </c>
      <c r="C49" s="2" t="s">
        <v>1511</v>
      </c>
      <c r="D49" s="22" t="s">
        <v>10</v>
      </c>
      <c r="E49" s="84">
        <v>289</v>
      </c>
      <c r="F49" s="77">
        <v>0</v>
      </c>
      <c r="G49" s="28">
        <f t="shared" si="0"/>
        <v>0</v>
      </c>
      <c r="H49" s="435"/>
    </row>
    <row r="50" spans="1:8" s="9" customFormat="1" ht="33" customHeight="1" x14ac:dyDescent="0.25">
      <c r="A50" s="67" t="s">
        <v>388</v>
      </c>
      <c r="B50" s="41" t="s">
        <v>126</v>
      </c>
      <c r="C50" s="2" t="s">
        <v>304</v>
      </c>
      <c r="D50" s="22" t="s">
        <v>8</v>
      </c>
      <c r="E50" s="84">
        <v>1531</v>
      </c>
      <c r="F50" s="77">
        <v>0</v>
      </c>
      <c r="G50" s="28">
        <f t="shared" si="0"/>
        <v>0</v>
      </c>
      <c r="H50" s="435"/>
    </row>
    <row r="51" spans="1:8" s="9" customFormat="1" ht="33" customHeight="1" x14ac:dyDescent="0.25">
      <c r="A51" s="67" t="s">
        <v>388</v>
      </c>
      <c r="B51" s="41" t="s">
        <v>216</v>
      </c>
      <c r="C51" s="2" t="s">
        <v>305</v>
      </c>
      <c r="D51" s="22" t="s">
        <v>10</v>
      </c>
      <c r="E51" s="84">
        <v>278</v>
      </c>
      <c r="F51" s="77">
        <v>0</v>
      </c>
      <c r="G51" s="28">
        <f t="shared" si="0"/>
        <v>0</v>
      </c>
      <c r="H51" s="435"/>
    </row>
    <row r="52" spans="1:8" s="9" customFormat="1" ht="33" customHeight="1" x14ac:dyDescent="0.25">
      <c r="A52" s="67" t="s">
        <v>388</v>
      </c>
      <c r="B52" s="108" t="s">
        <v>217</v>
      </c>
      <c r="C52" s="2" t="s">
        <v>306</v>
      </c>
      <c r="D52" s="22" t="s">
        <v>9</v>
      </c>
      <c r="E52" s="84">
        <v>396</v>
      </c>
      <c r="F52" s="77">
        <v>0</v>
      </c>
      <c r="G52" s="28">
        <f t="shared" si="0"/>
        <v>0</v>
      </c>
      <c r="H52" s="435"/>
    </row>
    <row r="53" spans="1:8" s="9" customFormat="1" ht="33" customHeight="1" x14ac:dyDescent="0.25">
      <c r="A53" s="67" t="s">
        <v>388</v>
      </c>
      <c r="B53" s="108" t="s">
        <v>218</v>
      </c>
      <c r="C53" s="47" t="s">
        <v>307</v>
      </c>
      <c r="D53" s="48" t="s">
        <v>8</v>
      </c>
      <c r="E53" s="107">
        <v>613</v>
      </c>
      <c r="F53" s="231">
        <v>0</v>
      </c>
      <c r="G53" s="28">
        <f t="shared" si="0"/>
        <v>0</v>
      </c>
      <c r="H53" s="435"/>
    </row>
    <row r="54" spans="1:8" s="9" customFormat="1" ht="33" customHeight="1" x14ac:dyDescent="0.25">
      <c r="A54" s="67" t="s">
        <v>388</v>
      </c>
      <c r="B54" s="108" t="s">
        <v>219</v>
      </c>
      <c r="C54" s="47" t="s">
        <v>1641</v>
      </c>
      <c r="D54" s="48" t="s">
        <v>8</v>
      </c>
      <c r="E54" s="107">
        <v>259</v>
      </c>
      <c r="F54" s="231">
        <v>0</v>
      </c>
      <c r="G54" s="28">
        <f t="shared" si="0"/>
        <v>0</v>
      </c>
      <c r="H54" s="435"/>
    </row>
    <row r="55" spans="1:8" s="9" customFormat="1" ht="45" x14ac:dyDescent="0.25">
      <c r="A55" s="67" t="s">
        <v>388</v>
      </c>
      <c r="B55" s="108" t="s">
        <v>220</v>
      </c>
      <c r="C55" s="47" t="s">
        <v>1642</v>
      </c>
      <c r="D55" s="48" t="s">
        <v>10</v>
      </c>
      <c r="E55" s="107">
        <v>279</v>
      </c>
      <c r="F55" s="231">
        <v>0</v>
      </c>
      <c r="G55" s="28">
        <f t="shared" si="0"/>
        <v>0</v>
      </c>
      <c r="H55" s="435"/>
    </row>
    <row r="56" spans="1:8" s="9" customFormat="1" ht="33" customHeight="1" x14ac:dyDescent="0.25">
      <c r="A56" s="67" t="s">
        <v>388</v>
      </c>
      <c r="B56" s="108" t="s">
        <v>221</v>
      </c>
      <c r="C56" s="47" t="s">
        <v>1643</v>
      </c>
      <c r="D56" s="48" t="s">
        <v>10</v>
      </c>
      <c r="E56" s="107">
        <v>279</v>
      </c>
      <c r="F56" s="231">
        <v>0</v>
      </c>
      <c r="G56" s="28">
        <f t="shared" si="0"/>
        <v>0</v>
      </c>
      <c r="H56" s="435"/>
    </row>
    <row r="57" spans="1:8" s="9" customFormat="1" ht="45.75" thickBot="1" x14ac:dyDescent="0.3">
      <c r="A57" s="56" t="s">
        <v>388</v>
      </c>
      <c r="B57" s="74" t="s">
        <v>222</v>
      </c>
      <c r="C57" s="50" t="s">
        <v>1644</v>
      </c>
      <c r="D57" s="51" t="s">
        <v>8</v>
      </c>
      <c r="E57" s="85">
        <v>279</v>
      </c>
      <c r="F57" s="139">
        <v>0</v>
      </c>
      <c r="G57" s="53">
        <f t="shared" si="0"/>
        <v>0</v>
      </c>
      <c r="H57" s="435"/>
    </row>
    <row r="58" spans="1:8" s="9" customFormat="1" ht="33" customHeight="1" x14ac:dyDescent="0.25">
      <c r="A58" s="101" t="s">
        <v>1504</v>
      </c>
      <c r="B58" s="123" t="s">
        <v>71</v>
      </c>
      <c r="C58" s="63" t="s">
        <v>715</v>
      </c>
      <c r="D58" s="64" t="s">
        <v>8</v>
      </c>
      <c r="E58" s="83">
        <v>3199</v>
      </c>
      <c r="F58" s="135">
        <v>4.07</v>
      </c>
      <c r="G58" s="59">
        <f t="shared" si="0"/>
        <v>13019.93</v>
      </c>
      <c r="H58" s="435"/>
    </row>
    <row r="59" spans="1:8" s="9" customFormat="1" ht="33" customHeight="1" x14ac:dyDescent="0.25">
      <c r="A59" s="67" t="s">
        <v>1504</v>
      </c>
      <c r="B59" s="41" t="s">
        <v>72</v>
      </c>
      <c r="C59" s="2" t="s">
        <v>1708</v>
      </c>
      <c r="D59" s="22" t="s">
        <v>9</v>
      </c>
      <c r="E59" s="84">
        <v>1131</v>
      </c>
      <c r="F59" s="133">
        <v>25.21</v>
      </c>
      <c r="G59" s="28">
        <f t="shared" si="0"/>
        <v>28512.51</v>
      </c>
      <c r="H59" s="435"/>
    </row>
    <row r="60" spans="1:8" s="9" customFormat="1" ht="33" customHeight="1" x14ac:dyDescent="0.25">
      <c r="A60" s="67" t="s">
        <v>1504</v>
      </c>
      <c r="B60" s="41" t="s">
        <v>73</v>
      </c>
      <c r="C60" s="2" t="s">
        <v>1556</v>
      </c>
      <c r="D60" s="22" t="s">
        <v>8</v>
      </c>
      <c r="E60" s="84">
        <v>1975</v>
      </c>
      <c r="F60" s="133">
        <v>15.26</v>
      </c>
      <c r="G60" s="28">
        <f t="shared" si="0"/>
        <v>30138.5</v>
      </c>
      <c r="H60" s="435"/>
    </row>
    <row r="61" spans="1:8" s="9" customFormat="1" ht="33" customHeight="1" x14ac:dyDescent="0.25">
      <c r="A61" s="67" t="s">
        <v>1504</v>
      </c>
      <c r="B61" s="41" t="s">
        <v>74</v>
      </c>
      <c r="C61" s="2" t="s">
        <v>1507</v>
      </c>
      <c r="D61" s="22" t="s">
        <v>8</v>
      </c>
      <c r="E61" s="84">
        <v>1579</v>
      </c>
      <c r="F61" s="133">
        <v>17.760000000000002</v>
      </c>
      <c r="G61" s="28">
        <f t="shared" si="0"/>
        <v>28043.040000000001</v>
      </c>
      <c r="H61" s="435"/>
    </row>
    <row r="62" spans="1:8" s="9" customFormat="1" ht="33" customHeight="1" x14ac:dyDescent="0.25">
      <c r="A62" s="67" t="s">
        <v>1504</v>
      </c>
      <c r="B62" s="41" t="s">
        <v>75</v>
      </c>
      <c r="C62" s="2" t="s">
        <v>313</v>
      </c>
      <c r="D62" s="22" t="s">
        <v>10</v>
      </c>
      <c r="E62" s="84">
        <v>289</v>
      </c>
      <c r="F62" s="133">
        <v>0.95</v>
      </c>
      <c r="G62" s="28">
        <f t="shared" si="0"/>
        <v>274.55</v>
      </c>
      <c r="H62" s="435"/>
    </row>
    <row r="63" spans="1:8" s="9" customFormat="1" ht="33" customHeight="1" x14ac:dyDescent="0.25">
      <c r="A63" s="67" t="s">
        <v>1504</v>
      </c>
      <c r="B63" s="41" t="s">
        <v>76</v>
      </c>
      <c r="C63" s="2" t="s">
        <v>302</v>
      </c>
      <c r="D63" s="22" t="s">
        <v>8</v>
      </c>
      <c r="E63" s="84">
        <v>1558</v>
      </c>
      <c r="F63" s="133">
        <v>0.38</v>
      </c>
      <c r="G63" s="28">
        <f t="shared" si="0"/>
        <v>592.04</v>
      </c>
      <c r="H63" s="435"/>
    </row>
    <row r="64" spans="1:8" s="9" customFormat="1" ht="33" customHeight="1" x14ac:dyDescent="0.25">
      <c r="A64" s="67" t="s">
        <v>1504</v>
      </c>
      <c r="B64" s="41" t="s">
        <v>77</v>
      </c>
      <c r="C64" s="2" t="s">
        <v>314</v>
      </c>
      <c r="D64" s="22" t="s">
        <v>8</v>
      </c>
      <c r="E64" s="84">
        <v>1552</v>
      </c>
      <c r="F64" s="133">
        <v>20.3</v>
      </c>
      <c r="G64" s="28">
        <f t="shared" si="0"/>
        <v>31505.599999999999</v>
      </c>
      <c r="H64" s="435"/>
    </row>
    <row r="65" spans="1:9" s="9" customFormat="1" ht="33" customHeight="1" x14ac:dyDescent="0.25">
      <c r="A65" s="67" t="s">
        <v>1504</v>
      </c>
      <c r="B65" s="41" t="s">
        <v>122</v>
      </c>
      <c r="C65" s="2" t="s">
        <v>315</v>
      </c>
      <c r="D65" s="22" t="s">
        <v>10</v>
      </c>
      <c r="E65" s="84">
        <v>289</v>
      </c>
      <c r="F65" s="133">
        <v>0.86</v>
      </c>
      <c r="G65" s="28">
        <f t="shared" si="0"/>
        <v>248.54</v>
      </c>
      <c r="H65" s="435"/>
    </row>
    <row r="66" spans="1:9" s="9" customFormat="1" ht="33" customHeight="1" x14ac:dyDescent="0.25">
      <c r="A66" s="67" t="s">
        <v>1504</v>
      </c>
      <c r="B66" s="41" t="s">
        <v>123</v>
      </c>
      <c r="C66" s="2" t="s">
        <v>1509</v>
      </c>
      <c r="D66" s="22" t="s">
        <v>8</v>
      </c>
      <c r="E66" s="84">
        <v>1540</v>
      </c>
      <c r="F66" s="133">
        <v>0.38</v>
      </c>
      <c r="G66" s="28">
        <f t="shared" si="0"/>
        <v>585.20000000000005</v>
      </c>
      <c r="H66" s="435"/>
    </row>
    <row r="67" spans="1:9" s="9" customFormat="1" ht="33" customHeight="1" x14ac:dyDescent="0.25">
      <c r="A67" s="67" t="s">
        <v>1504</v>
      </c>
      <c r="B67" s="41" t="s">
        <v>124</v>
      </c>
      <c r="C67" s="2" t="s">
        <v>1510</v>
      </c>
      <c r="D67" s="22" t="s">
        <v>8</v>
      </c>
      <c r="E67" s="84">
        <v>1535</v>
      </c>
      <c r="F67" s="133">
        <v>11.92</v>
      </c>
      <c r="G67" s="28">
        <f t="shared" si="0"/>
        <v>18297.2</v>
      </c>
      <c r="H67" s="435"/>
    </row>
    <row r="68" spans="1:9" s="9" customFormat="1" ht="33" customHeight="1" x14ac:dyDescent="0.25">
      <c r="A68" s="67" t="s">
        <v>1504</v>
      </c>
      <c r="B68" s="41" t="s">
        <v>125</v>
      </c>
      <c r="C68" s="2" t="s">
        <v>1511</v>
      </c>
      <c r="D68" s="22" t="s">
        <v>10</v>
      </c>
      <c r="E68" s="84">
        <v>289</v>
      </c>
      <c r="F68" s="133">
        <v>0.42</v>
      </c>
      <c r="G68" s="28">
        <f t="shared" si="0"/>
        <v>121.38</v>
      </c>
      <c r="H68" s="435"/>
    </row>
    <row r="69" spans="1:9" s="9" customFormat="1" ht="33" customHeight="1" x14ac:dyDescent="0.25">
      <c r="A69" s="67" t="s">
        <v>1504</v>
      </c>
      <c r="B69" s="41" t="s">
        <v>126</v>
      </c>
      <c r="C69" s="2" t="s">
        <v>304</v>
      </c>
      <c r="D69" s="22" t="s">
        <v>8</v>
      </c>
      <c r="E69" s="84">
        <v>1531</v>
      </c>
      <c r="F69" s="133">
        <v>0.22</v>
      </c>
      <c r="G69" s="28">
        <f t="shared" si="0"/>
        <v>336.82</v>
      </c>
      <c r="H69" s="435"/>
    </row>
    <row r="70" spans="1:9" s="9" customFormat="1" ht="33" customHeight="1" x14ac:dyDescent="0.25">
      <c r="A70" s="67" t="s">
        <v>1504</v>
      </c>
      <c r="B70" s="41" t="s">
        <v>216</v>
      </c>
      <c r="C70" s="2" t="s">
        <v>305</v>
      </c>
      <c r="D70" s="22" t="s">
        <v>10</v>
      </c>
      <c r="E70" s="84">
        <v>278</v>
      </c>
      <c r="F70" s="133">
        <v>1.25</v>
      </c>
      <c r="G70" s="28">
        <f t="shared" si="0"/>
        <v>347.5</v>
      </c>
      <c r="H70" s="435"/>
    </row>
    <row r="71" spans="1:9" s="9" customFormat="1" ht="33" customHeight="1" x14ac:dyDescent="0.25">
      <c r="A71" s="67" t="s">
        <v>1504</v>
      </c>
      <c r="B71" s="108" t="s">
        <v>217</v>
      </c>
      <c r="C71" s="2" t="s">
        <v>306</v>
      </c>
      <c r="D71" s="22" t="s">
        <v>9</v>
      </c>
      <c r="E71" s="84">
        <v>396</v>
      </c>
      <c r="F71" s="133">
        <v>15.46</v>
      </c>
      <c r="G71" s="28">
        <f t="shared" si="0"/>
        <v>6122.16</v>
      </c>
      <c r="H71" s="435"/>
    </row>
    <row r="72" spans="1:9" s="9" customFormat="1" ht="33" customHeight="1" x14ac:dyDescent="0.25">
      <c r="A72" s="67" t="s">
        <v>1504</v>
      </c>
      <c r="B72" s="108" t="s">
        <v>218</v>
      </c>
      <c r="C72" s="2" t="s">
        <v>307</v>
      </c>
      <c r="D72" s="22" t="s">
        <v>8</v>
      </c>
      <c r="E72" s="84">
        <v>613</v>
      </c>
      <c r="F72" s="133">
        <v>6.49</v>
      </c>
      <c r="G72" s="28">
        <f t="shared" si="0"/>
        <v>3978.37</v>
      </c>
      <c r="H72" s="435"/>
    </row>
    <row r="73" spans="1:9" s="9" customFormat="1" ht="33" customHeight="1" x14ac:dyDescent="0.25">
      <c r="A73" s="67" t="s">
        <v>1504</v>
      </c>
      <c r="B73" s="108" t="s">
        <v>219</v>
      </c>
      <c r="C73" s="47" t="s">
        <v>1641</v>
      </c>
      <c r="D73" s="48" t="s">
        <v>8</v>
      </c>
      <c r="E73" s="107">
        <v>259</v>
      </c>
      <c r="F73" s="133">
        <v>12.22</v>
      </c>
      <c r="G73" s="28">
        <f t="shared" si="0"/>
        <v>3164.98</v>
      </c>
      <c r="H73" s="435"/>
    </row>
    <row r="74" spans="1:9" s="9" customFormat="1" ht="45" x14ac:dyDescent="0.25">
      <c r="A74" s="67" t="s">
        <v>1504</v>
      </c>
      <c r="B74" s="108" t="s">
        <v>220</v>
      </c>
      <c r="C74" s="47" t="s">
        <v>1642</v>
      </c>
      <c r="D74" s="48" t="s">
        <v>10</v>
      </c>
      <c r="E74" s="107">
        <v>279</v>
      </c>
      <c r="F74" s="133">
        <v>0.42</v>
      </c>
      <c r="G74" s="28">
        <f t="shared" si="0"/>
        <v>117.18</v>
      </c>
      <c r="H74" s="435"/>
    </row>
    <row r="75" spans="1:9" s="9" customFormat="1" ht="33" customHeight="1" thickBot="1" x14ac:dyDescent="0.3">
      <c r="A75" s="67" t="s">
        <v>1504</v>
      </c>
      <c r="B75" s="108" t="s">
        <v>221</v>
      </c>
      <c r="C75" s="47" t="s">
        <v>1643</v>
      </c>
      <c r="D75" s="48" t="s">
        <v>10</v>
      </c>
      <c r="E75" s="107">
        <v>279</v>
      </c>
      <c r="F75" s="133">
        <v>1.99</v>
      </c>
      <c r="G75" s="28">
        <f t="shared" si="0"/>
        <v>555.21</v>
      </c>
      <c r="H75" s="435"/>
    </row>
    <row r="76" spans="1:9" s="9" customFormat="1" ht="45.75" thickBot="1" x14ac:dyDescent="0.3">
      <c r="A76" s="56" t="s">
        <v>1504</v>
      </c>
      <c r="B76" s="74" t="s">
        <v>222</v>
      </c>
      <c r="C76" s="50" t="s">
        <v>1644</v>
      </c>
      <c r="D76" s="51" t="s">
        <v>8</v>
      </c>
      <c r="E76" s="85">
        <v>279</v>
      </c>
      <c r="F76" s="87">
        <v>15.62</v>
      </c>
      <c r="G76" s="99">
        <f>ROUND((E76*F76),2)</f>
        <v>4357.9799999999996</v>
      </c>
      <c r="H76" s="36" t="s">
        <v>78</v>
      </c>
      <c r="I76" s="72">
        <f>ROUND(SUM(G39:G76),2)</f>
        <v>170318.69</v>
      </c>
    </row>
    <row r="77" spans="1:9" ht="45" x14ac:dyDescent="0.25">
      <c r="A77" s="42" t="s">
        <v>1557</v>
      </c>
      <c r="B77" s="202" t="s">
        <v>28</v>
      </c>
      <c r="C77" s="24" t="s">
        <v>1516</v>
      </c>
      <c r="D77" s="25" t="s">
        <v>9</v>
      </c>
      <c r="E77" s="182">
        <v>43</v>
      </c>
      <c r="F77" s="136">
        <v>5.51</v>
      </c>
      <c r="G77" s="27">
        <f t="shared" si="0"/>
        <v>236.93</v>
      </c>
      <c r="H77" s="9"/>
      <c r="I77" s="9"/>
    </row>
    <row r="78" spans="1:9" x14ac:dyDescent="0.25">
      <c r="A78" s="67" t="s">
        <v>1557</v>
      </c>
      <c r="B78" s="22" t="s">
        <v>29</v>
      </c>
      <c r="C78" s="2" t="s">
        <v>346</v>
      </c>
      <c r="D78" s="64" t="s">
        <v>8</v>
      </c>
      <c r="E78" s="84">
        <v>160</v>
      </c>
      <c r="F78" s="77">
        <v>0.2</v>
      </c>
      <c r="G78" s="28">
        <f t="shared" si="0"/>
        <v>32</v>
      </c>
      <c r="H78" s="9"/>
      <c r="I78" s="9"/>
    </row>
    <row r="79" spans="1:9" ht="90" x14ac:dyDescent="0.25">
      <c r="A79" s="67" t="s">
        <v>1557</v>
      </c>
      <c r="B79" s="22" t="s">
        <v>30</v>
      </c>
      <c r="C79" s="2" t="s">
        <v>1855</v>
      </c>
      <c r="D79" s="64" t="s">
        <v>7</v>
      </c>
      <c r="E79" s="84">
        <v>1</v>
      </c>
      <c r="F79" s="77">
        <v>5504.35</v>
      </c>
      <c r="G79" s="28">
        <f t="shared" ref="G79:G89" si="1">ROUND((E79*F79),2)</f>
        <v>5504.35</v>
      </c>
      <c r="H79" s="9"/>
      <c r="I79" s="9"/>
    </row>
    <row r="80" spans="1:9" x14ac:dyDescent="0.25">
      <c r="A80" s="67" t="s">
        <v>1557</v>
      </c>
      <c r="B80" s="22" t="s">
        <v>31</v>
      </c>
      <c r="C80" s="2" t="s">
        <v>1523</v>
      </c>
      <c r="D80" s="64" t="s">
        <v>18</v>
      </c>
      <c r="E80" s="83">
        <v>2</v>
      </c>
      <c r="F80" s="77">
        <v>76.33</v>
      </c>
      <c r="G80" s="28">
        <f t="shared" si="1"/>
        <v>152.66</v>
      </c>
      <c r="H80" s="9"/>
      <c r="I80" s="9"/>
    </row>
    <row r="81" spans="1:9" x14ac:dyDescent="0.25">
      <c r="A81" s="67" t="s">
        <v>1557</v>
      </c>
      <c r="B81" s="22" t="s">
        <v>32</v>
      </c>
      <c r="C81" s="2" t="s">
        <v>1344</v>
      </c>
      <c r="D81" s="64" t="s">
        <v>10</v>
      </c>
      <c r="E81" s="83">
        <v>15</v>
      </c>
      <c r="F81" s="77">
        <v>0.42</v>
      </c>
      <c r="G81" s="28">
        <f t="shared" si="1"/>
        <v>6.3</v>
      </c>
      <c r="H81" s="9"/>
      <c r="I81" s="9"/>
    </row>
    <row r="82" spans="1:9" ht="30" x14ac:dyDescent="0.25">
      <c r="A82" s="67" t="s">
        <v>1557</v>
      </c>
      <c r="B82" s="22" t="s">
        <v>33</v>
      </c>
      <c r="C82" s="2" t="s">
        <v>1856</v>
      </c>
      <c r="D82" s="64" t="s">
        <v>8</v>
      </c>
      <c r="E82" s="83">
        <v>14</v>
      </c>
      <c r="F82" s="77">
        <v>21.86</v>
      </c>
      <c r="G82" s="28">
        <f t="shared" si="1"/>
        <v>306.04000000000002</v>
      </c>
      <c r="H82" s="9"/>
      <c r="I82" s="9"/>
    </row>
    <row r="83" spans="1:9" ht="30" x14ac:dyDescent="0.25">
      <c r="A83" s="67" t="s">
        <v>1557</v>
      </c>
      <c r="B83" s="22" t="s">
        <v>47</v>
      </c>
      <c r="C83" s="2" t="s">
        <v>302</v>
      </c>
      <c r="D83" s="64" t="s">
        <v>8</v>
      </c>
      <c r="E83" s="83">
        <v>14</v>
      </c>
      <c r="F83" s="77">
        <v>0.38</v>
      </c>
      <c r="G83" s="28">
        <f t="shared" si="1"/>
        <v>5.32</v>
      </c>
      <c r="H83" s="9"/>
      <c r="I83" s="9"/>
    </row>
    <row r="84" spans="1:9" ht="30" x14ac:dyDescent="0.25">
      <c r="A84" s="67" t="s">
        <v>1557</v>
      </c>
      <c r="B84" s="22" t="s">
        <v>48</v>
      </c>
      <c r="C84" s="2" t="s">
        <v>1857</v>
      </c>
      <c r="D84" s="64" t="s">
        <v>8</v>
      </c>
      <c r="E84" s="83">
        <v>14</v>
      </c>
      <c r="F84" s="77">
        <v>24.36</v>
      </c>
      <c r="G84" s="28">
        <f t="shared" si="1"/>
        <v>341.04</v>
      </c>
      <c r="H84" s="9"/>
      <c r="I84" s="9"/>
    </row>
    <row r="85" spans="1:9" ht="30" x14ac:dyDescent="0.25">
      <c r="A85" s="67" t="s">
        <v>1557</v>
      </c>
      <c r="B85" s="22" t="s">
        <v>58</v>
      </c>
      <c r="C85" s="2" t="s">
        <v>1509</v>
      </c>
      <c r="D85" s="64" t="s">
        <v>8</v>
      </c>
      <c r="E85" s="83">
        <v>14</v>
      </c>
      <c r="F85" s="77">
        <v>0.38</v>
      </c>
      <c r="G85" s="28">
        <f t="shared" si="1"/>
        <v>5.32</v>
      </c>
      <c r="H85" s="9"/>
      <c r="I85" s="9"/>
    </row>
    <row r="86" spans="1:9" ht="30" x14ac:dyDescent="0.25">
      <c r="A86" s="67" t="s">
        <v>1557</v>
      </c>
      <c r="B86" s="22" t="s">
        <v>64</v>
      </c>
      <c r="C86" s="2" t="s">
        <v>1858</v>
      </c>
      <c r="D86" s="64" t="s">
        <v>8</v>
      </c>
      <c r="E86" s="83">
        <v>14</v>
      </c>
      <c r="F86" s="77">
        <v>16.39</v>
      </c>
      <c r="G86" s="28">
        <f t="shared" si="1"/>
        <v>229.46</v>
      </c>
      <c r="H86" s="9"/>
      <c r="I86" s="9"/>
    </row>
    <row r="87" spans="1:9" ht="30" x14ac:dyDescent="0.25">
      <c r="A87" s="67" t="s">
        <v>1557</v>
      </c>
      <c r="B87" s="22" t="s">
        <v>65</v>
      </c>
      <c r="C87" s="2" t="s">
        <v>344</v>
      </c>
      <c r="D87" s="64" t="s">
        <v>8</v>
      </c>
      <c r="E87" s="83">
        <v>30</v>
      </c>
      <c r="F87" s="77">
        <v>0.87</v>
      </c>
      <c r="G87" s="28">
        <f t="shared" si="1"/>
        <v>26.1</v>
      </c>
      <c r="H87" s="9"/>
      <c r="I87" s="9"/>
    </row>
    <row r="88" spans="1:9" x14ac:dyDescent="0.25">
      <c r="A88" s="67" t="s">
        <v>1557</v>
      </c>
      <c r="B88" s="22" t="s">
        <v>66</v>
      </c>
      <c r="C88" s="2" t="s">
        <v>385</v>
      </c>
      <c r="D88" s="64" t="s">
        <v>8</v>
      </c>
      <c r="E88" s="83">
        <v>79</v>
      </c>
      <c r="F88" s="77">
        <v>5.0999999999999996</v>
      </c>
      <c r="G88" s="28">
        <f t="shared" si="1"/>
        <v>402.9</v>
      </c>
      <c r="H88" s="9"/>
      <c r="I88" s="9"/>
    </row>
    <row r="89" spans="1:9" ht="15.75" thickBot="1" x14ac:dyDescent="0.3">
      <c r="A89" s="67" t="s">
        <v>1557</v>
      </c>
      <c r="B89" s="22" t="s">
        <v>79</v>
      </c>
      <c r="C89" s="2" t="s">
        <v>345</v>
      </c>
      <c r="D89" s="64" t="s">
        <v>8</v>
      </c>
      <c r="E89" s="83">
        <v>9</v>
      </c>
      <c r="F89" s="77">
        <v>3.7</v>
      </c>
      <c r="G89" s="28">
        <f t="shared" si="1"/>
        <v>33.299999999999997</v>
      </c>
      <c r="H89" s="9"/>
      <c r="I89" s="9"/>
    </row>
    <row r="90" spans="1:9" ht="30.75" thickBot="1" x14ac:dyDescent="0.3">
      <c r="A90" s="56" t="s">
        <v>1557</v>
      </c>
      <c r="B90" s="51" t="s">
        <v>215</v>
      </c>
      <c r="C90" s="50" t="s">
        <v>1527</v>
      </c>
      <c r="D90" s="51" t="s">
        <v>8</v>
      </c>
      <c r="E90" s="85">
        <v>3.6</v>
      </c>
      <c r="F90" s="139">
        <v>7.22</v>
      </c>
      <c r="G90" s="53">
        <f>ROUND((E90*F90),2)</f>
        <v>25.99</v>
      </c>
      <c r="H90" s="169" t="s">
        <v>42</v>
      </c>
      <c r="I90" s="72">
        <f>ROUND(SUM(G77:G90),2)</f>
        <v>7307.71</v>
      </c>
    </row>
    <row r="91" spans="1:9" ht="30.75" thickBot="1" x14ac:dyDescent="0.3">
      <c r="A91" s="56" t="s">
        <v>1561</v>
      </c>
      <c r="B91" s="51" t="s">
        <v>11</v>
      </c>
      <c r="C91" s="50" t="s">
        <v>1433</v>
      </c>
      <c r="D91" s="51" t="s">
        <v>18</v>
      </c>
      <c r="E91" s="52">
        <v>4</v>
      </c>
      <c r="F91" s="139">
        <v>24.21</v>
      </c>
      <c r="G91" s="53">
        <f t="shared" ref="G91:G98" si="2">ROUND((E91*F91),2)</f>
        <v>96.84</v>
      </c>
      <c r="H91" s="9"/>
      <c r="I91" s="9"/>
    </row>
    <row r="92" spans="1:9" ht="45" x14ac:dyDescent="0.25">
      <c r="A92" s="101" t="s">
        <v>1562</v>
      </c>
      <c r="B92" s="64" t="s">
        <v>83</v>
      </c>
      <c r="C92" s="63" t="s">
        <v>324</v>
      </c>
      <c r="D92" s="64" t="s">
        <v>10</v>
      </c>
      <c r="E92" s="65">
        <v>40</v>
      </c>
      <c r="F92" s="76">
        <v>35.020000000000003</v>
      </c>
      <c r="G92" s="59">
        <f t="shared" si="2"/>
        <v>1400.8</v>
      </c>
      <c r="H92" s="9"/>
      <c r="I92" s="9"/>
    </row>
    <row r="93" spans="1:9" ht="45" x14ac:dyDescent="0.25">
      <c r="A93" s="97" t="s">
        <v>1562</v>
      </c>
      <c r="B93" s="22" t="s">
        <v>84</v>
      </c>
      <c r="C93" s="2" t="s">
        <v>327</v>
      </c>
      <c r="D93" s="64" t="s">
        <v>10</v>
      </c>
      <c r="E93" s="65">
        <v>272</v>
      </c>
      <c r="F93" s="76">
        <v>37.49</v>
      </c>
      <c r="G93" s="59">
        <f t="shared" si="2"/>
        <v>10197.280000000001</v>
      </c>
      <c r="H93" s="9"/>
      <c r="I93" s="9"/>
    </row>
    <row r="94" spans="1:9" ht="45" x14ac:dyDescent="0.25">
      <c r="A94" s="97" t="s">
        <v>1562</v>
      </c>
      <c r="B94" s="22" t="s">
        <v>85</v>
      </c>
      <c r="C94" s="2" t="s">
        <v>328</v>
      </c>
      <c r="D94" s="64" t="s">
        <v>18</v>
      </c>
      <c r="E94" s="65">
        <v>1</v>
      </c>
      <c r="F94" s="76">
        <v>414.68</v>
      </c>
      <c r="G94" s="59">
        <f t="shared" si="2"/>
        <v>414.68</v>
      </c>
      <c r="H94" s="9"/>
      <c r="I94" s="9"/>
    </row>
    <row r="95" spans="1:9" ht="45" x14ac:dyDescent="0.25">
      <c r="A95" s="97" t="s">
        <v>1562</v>
      </c>
      <c r="B95" s="22" t="s">
        <v>86</v>
      </c>
      <c r="C95" s="2" t="s">
        <v>693</v>
      </c>
      <c r="D95" s="64" t="s">
        <v>18</v>
      </c>
      <c r="E95" s="65">
        <v>1</v>
      </c>
      <c r="F95" s="76">
        <v>439.09</v>
      </c>
      <c r="G95" s="59">
        <f t="shared" si="2"/>
        <v>439.09</v>
      </c>
      <c r="H95" s="9"/>
      <c r="I95" s="9"/>
    </row>
    <row r="96" spans="1:9" ht="45.75" thickBot="1" x14ac:dyDescent="0.3">
      <c r="A96" s="98" t="s">
        <v>1562</v>
      </c>
      <c r="B96" s="51" t="s">
        <v>87</v>
      </c>
      <c r="C96" s="63" t="s">
        <v>329</v>
      </c>
      <c r="D96" s="64" t="s">
        <v>18</v>
      </c>
      <c r="E96" s="65">
        <v>1</v>
      </c>
      <c r="F96" s="76">
        <v>603.99</v>
      </c>
      <c r="G96" s="59">
        <f t="shared" si="2"/>
        <v>603.99</v>
      </c>
      <c r="H96" s="9"/>
      <c r="I96" s="9"/>
    </row>
    <row r="97" spans="1:9" ht="30.75" thickBot="1" x14ac:dyDescent="0.3">
      <c r="A97" s="125" t="s">
        <v>1563</v>
      </c>
      <c r="B97" s="61" t="s">
        <v>88</v>
      </c>
      <c r="C97" s="173" t="s">
        <v>331</v>
      </c>
      <c r="D97" s="61" t="s">
        <v>18</v>
      </c>
      <c r="E97" s="174">
        <v>11</v>
      </c>
      <c r="F97" s="145">
        <v>24.21</v>
      </c>
      <c r="G97" s="35">
        <f t="shared" si="2"/>
        <v>266.31</v>
      </c>
      <c r="H97" s="9"/>
      <c r="I97" s="9"/>
    </row>
    <row r="98" spans="1:9" ht="30.75" thickBot="1" x14ac:dyDescent="0.3">
      <c r="A98" s="98" t="s">
        <v>1564</v>
      </c>
      <c r="B98" s="51" t="s">
        <v>89</v>
      </c>
      <c r="C98" s="86" t="s">
        <v>333</v>
      </c>
      <c r="D98" s="51" t="s">
        <v>8</v>
      </c>
      <c r="E98" s="92">
        <v>67</v>
      </c>
      <c r="F98" s="89">
        <v>17</v>
      </c>
      <c r="G98" s="90">
        <f t="shared" si="2"/>
        <v>1139</v>
      </c>
      <c r="H98" s="36" t="s">
        <v>59</v>
      </c>
      <c r="I98" s="70">
        <f>ROUND(SUM(G91:G98),2)</f>
        <v>14557.99</v>
      </c>
    </row>
    <row r="99" spans="1:9" ht="43.5" thickBot="1" x14ac:dyDescent="0.3">
      <c r="A99" s="146"/>
      <c r="B99" s="147"/>
      <c r="C99" s="146"/>
      <c r="D99" s="4"/>
      <c r="E99" s="4"/>
      <c r="F99" s="54" t="s">
        <v>1283</v>
      </c>
      <c r="G99" s="55">
        <f>SUM(G5:G98)</f>
        <v>273445.87000000011</v>
      </c>
      <c r="H99" s="34"/>
      <c r="I99" s="73"/>
    </row>
  </sheetData>
  <sheetProtection algorithmName="SHA-512" hashValue="zqMpqfT6awlehMz1k19YkydOhyGe53gcwl82V9i5PSuTl0rAsxe65Ocwq4UQJSm0D27bw5PVTRYt+17uyEe/Gw==" saltValue="6E1UMFGZvxKSiOVBGdhY1Q==" spinCount="100000" sheet="1" objects="1" scenarios="1"/>
  <mergeCells count="3">
    <mergeCell ref="A1:G1"/>
    <mergeCell ref="A3:G3"/>
    <mergeCell ref="H39:H75"/>
  </mergeCells>
  <phoneticPr fontId="10" type="noConversion"/>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3DE25-F62F-41C8-B205-600D903BB484}">
  <dimension ref="A1:I95"/>
  <sheetViews>
    <sheetView topLeftCell="A82" zoomScale="80" zoomScaleNormal="80" workbookViewId="0">
      <selection activeCell="I97" sqref="I97"/>
    </sheetView>
  </sheetViews>
  <sheetFormatPr defaultColWidth="9.140625" defaultRowHeight="15" x14ac:dyDescent="0.25"/>
  <cols>
    <col min="1" max="1" width="39.7109375" style="23" customWidth="1"/>
    <col min="2" max="2" width="10.5703125" style="10" customWidth="1"/>
    <col min="3" max="3" width="71.7109375" style="11" customWidth="1"/>
    <col min="4" max="4" width="9.140625" style="129"/>
    <col min="5" max="5" width="16.28515625" style="129" customWidth="1"/>
    <col min="6" max="6" width="20.7109375" style="17" customWidth="1"/>
    <col min="7" max="7" width="14.7109375" style="129" customWidth="1"/>
    <col min="8" max="8" width="21.5703125" style="68" customWidth="1"/>
    <col min="9" max="9" width="20.7109375" style="68" customWidth="1"/>
    <col min="10" max="16384" width="9.140625" style="8"/>
  </cols>
  <sheetData>
    <row r="1" spans="1:9" ht="39.950000000000003" customHeight="1" x14ac:dyDescent="0.25">
      <c r="A1" s="427" t="s">
        <v>3728</v>
      </c>
      <c r="B1" s="427"/>
      <c r="C1" s="427"/>
      <c r="D1" s="427"/>
      <c r="E1" s="427"/>
      <c r="F1" s="427"/>
      <c r="G1" s="427"/>
    </row>
    <row r="2" spans="1:9" ht="21.75" customHeight="1" thickBot="1" x14ac:dyDescent="0.3">
      <c r="A2" s="1"/>
      <c r="B2" s="1"/>
      <c r="C2" s="1"/>
      <c r="D2" s="127"/>
      <c r="E2" s="233"/>
      <c r="F2" s="1"/>
      <c r="G2" s="127"/>
    </row>
    <row r="3" spans="1:9" x14ac:dyDescent="0.25">
      <c r="A3" s="428" t="s">
        <v>1107</v>
      </c>
      <c r="B3" s="429"/>
      <c r="C3" s="429"/>
      <c r="D3" s="429"/>
      <c r="E3" s="429"/>
      <c r="F3" s="429"/>
      <c r="G3" s="430"/>
    </row>
    <row r="4" spans="1:9" ht="43.15" customHeight="1" thickBot="1" x14ac:dyDescent="0.3">
      <c r="A4" s="29" t="s">
        <v>38</v>
      </c>
      <c r="B4" s="44" t="s">
        <v>0</v>
      </c>
      <c r="C4" s="30" t="s">
        <v>1</v>
      </c>
      <c r="D4" s="248" t="s">
        <v>2</v>
      </c>
      <c r="E4" s="234" t="s">
        <v>3</v>
      </c>
      <c r="F4" s="32" t="s">
        <v>4</v>
      </c>
      <c r="G4" s="69" t="s">
        <v>5</v>
      </c>
      <c r="H4" s="142"/>
      <c r="I4" s="142"/>
    </row>
    <row r="5" spans="1:9" s="68" customFormat="1" ht="33" customHeight="1" thickBot="1" x14ac:dyDescent="0.3">
      <c r="A5" s="56" t="s">
        <v>6</v>
      </c>
      <c r="B5" s="57" t="s">
        <v>12</v>
      </c>
      <c r="C5" s="50" t="s">
        <v>756</v>
      </c>
      <c r="D5" s="51" t="s">
        <v>128</v>
      </c>
      <c r="E5" s="52">
        <v>0.19500000000000001</v>
      </c>
      <c r="F5" s="66">
        <v>790.22</v>
      </c>
      <c r="G5" s="53">
        <f t="shared" ref="G5:G71" si="0">ROUND((E5*F5),2)</f>
        <v>154.09</v>
      </c>
      <c r="H5" s="36" t="s">
        <v>39</v>
      </c>
      <c r="I5" s="70">
        <f>ROUND(SUM(G5:G5),2)</f>
        <v>154.09</v>
      </c>
    </row>
    <row r="6" spans="1:9" s="9" customFormat="1" ht="32.25" customHeight="1" x14ac:dyDescent="0.25">
      <c r="A6" s="42" t="s">
        <v>45</v>
      </c>
      <c r="B6" s="179" t="s">
        <v>19</v>
      </c>
      <c r="C6" s="180" t="s">
        <v>359</v>
      </c>
      <c r="D6" s="181" t="s">
        <v>9</v>
      </c>
      <c r="E6" s="182">
        <v>961</v>
      </c>
      <c r="F6" s="218">
        <v>0.7</v>
      </c>
      <c r="G6" s="27">
        <f t="shared" si="0"/>
        <v>672.7</v>
      </c>
    </row>
    <row r="7" spans="1:9" s="9" customFormat="1" ht="30" x14ac:dyDescent="0.25">
      <c r="A7" s="43" t="s">
        <v>45</v>
      </c>
      <c r="B7" s="91" t="s">
        <v>20</v>
      </c>
      <c r="C7" s="103" t="s">
        <v>358</v>
      </c>
      <c r="D7" s="48" t="s">
        <v>9</v>
      </c>
      <c r="E7" s="84">
        <v>248</v>
      </c>
      <c r="F7" s="149">
        <v>0.94</v>
      </c>
      <c r="G7" s="28">
        <f t="shared" si="0"/>
        <v>233.12</v>
      </c>
    </row>
    <row r="8" spans="1:9" s="9" customFormat="1" ht="33" customHeight="1" x14ac:dyDescent="0.25">
      <c r="A8" s="43" t="s">
        <v>45</v>
      </c>
      <c r="B8" s="91" t="s">
        <v>21</v>
      </c>
      <c r="C8" s="103" t="s">
        <v>356</v>
      </c>
      <c r="D8" s="48" t="s">
        <v>9</v>
      </c>
      <c r="E8" s="84">
        <v>713</v>
      </c>
      <c r="F8" s="149">
        <v>2.5</v>
      </c>
      <c r="G8" s="28">
        <f t="shared" si="0"/>
        <v>1782.5</v>
      </c>
    </row>
    <row r="9" spans="1:9" s="9" customFormat="1" ht="33" customHeight="1" x14ac:dyDescent="0.25">
      <c r="A9" s="43" t="s">
        <v>45</v>
      </c>
      <c r="B9" s="91" t="s">
        <v>22</v>
      </c>
      <c r="C9" s="103" t="s">
        <v>275</v>
      </c>
      <c r="D9" s="48" t="s">
        <v>9</v>
      </c>
      <c r="E9" s="84">
        <v>386</v>
      </c>
      <c r="F9" s="149">
        <v>5.51</v>
      </c>
      <c r="G9" s="28">
        <f t="shared" si="0"/>
        <v>2126.86</v>
      </c>
    </row>
    <row r="10" spans="1:9" s="9" customFormat="1" ht="33" customHeight="1" x14ac:dyDescent="0.25">
      <c r="A10" s="43" t="s">
        <v>45</v>
      </c>
      <c r="B10" s="91" t="s">
        <v>23</v>
      </c>
      <c r="C10" s="103" t="s">
        <v>1374</v>
      </c>
      <c r="D10" s="48" t="s">
        <v>9</v>
      </c>
      <c r="E10" s="84">
        <v>1139</v>
      </c>
      <c r="F10" s="149">
        <v>0.94</v>
      </c>
      <c r="G10" s="28">
        <f t="shared" si="0"/>
        <v>1070.6600000000001</v>
      </c>
    </row>
    <row r="11" spans="1:9" s="9" customFormat="1" ht="45" x14ac:dyDescent="0.25">
      <c r="A11" s="43" t="s">
        <v>45</v>
      </c>
      <c r="B11" s="108" t="s">
        <v>24</v>
      </c>
      <c r="C11" s="103" t="s">
        <v>276</v>
      </c>
      <c r="D11" s="48" t="s">
        <v>9</v>
      </c>
      <c r="E11" s="84">
        <v>1139</v>
      </c>
      <c r="F11" s="149">
        <v>4.4000000000000004</v>
      </c>
      <c r="G11" s="28">
        <f t="shared" si="0"/>
        <v>5011.6000000000004</v>
      </c>
    </row>
    <row r="12" spans="1:9" s="9" customFormat="1" ht="32.25" customHeight="1" x14ac:dyDescent="0.25">
      <c r="A12" s="43" t="s">
        <v>45</v>
      </c>
      <c r="B12" s="108" t="s">
        <v>25</v>
      </c>
      <c r="C12" s="103" t="s">
        <v>264</v>
      </c>
      <c r="D12" s="48" t="s">
        <v>9</v>
      </c>
      <c r="E12" s="84">
        <v>27</v>
      </c>
      <c r="F12" s="149">
        <v>13.16</v>
      </c>
      <c r="G12" s="28">
        <f t="shared" si="0"/>
        <v>355.32</v>
      </c>
    </row>
    <row r="13" spans="1:9" s="9" customFormat="1" ht="45" x14ac:dyDescent="0.25">
      <c r="A13" s="43" t="s">
        <v>45</v>
      </c>
      <c r="B13" s="108" t="s">
        <v>26</v>
      </c>
      <c r="C13" s="103" t="s">
        <v>1661</v>
      </c>
      <c r="D13" s="48" t="s">
        <v>9</v>
      </c>
      <c r="E13" s="84">
        <v>694</v>
      </c>
      <c r="F13" s="149">
        <v>4.4000000000000004</v>
      </c>
      <c r="G13" s="28">
        <f t="shared" si="0"/>
        <v>3053.6</v>
      </c>
    </row>
    <row r="14" spans="1:9" s="9" customFormat="1" ht="32.25" customHeight="1" x14ac:dyDescent="0.25">
      <c r="A14" s="43" t="s">
        <v>45</v>
      </c>
      <c r="B14" s="108" t="s">
        <v>27</v>
      </c>
      <c r="C14" s="103" t="s">
        <v>265</v>
      </c>
      <c r="D14" s="48" t="s">
        <v>8</v>
      </c>
      <c r="E14" s="84">
        <v>2340</v>
      </c>
      <c r="F14" s="149">
        <v>0.1</v>
      </c>
      <c r="G14" s="28">
        <f t="shared" si="0"/>
        <v>234</v>
      </c>
    </row>
    <row r="15" spans="1:9" s="9" customFormat="1" ht="32.25" customHeight="1" x14ac:dyDescent="0.25">
      <c r="A15" s="43" t="s">
        <v>45</v>
      </c>
      <c r="B15" s="108" t="s">
        <v>68</v>
      </c>
      <c r="C15" s="103" t="s">
        <v>1486</v>
      </c>
      <c r="D15" s="48" t="s">
        <v>9</v>
      </c>
      <c r="E15" s="84">
        <v>702</v>
      </c>
      <c r="F15" s="149">
        <v>1.28</v>
      </c>
      <c r="G15" s="28">
        <f t="shared" si="0"/>
        <v>898.56</v>
      </c>
    </row>
    <row r="16" spans="1:9" s="9" customFormat="1" ht="32.25" customHeight="1" x14ac:dyDescent="0.25">
      <c r="A16" s="43" t="s">
        <v>45</v>
      </c>
      <c r="B16" s="108" t="s">
        <v>69</v>
      </c>
      <c r="C16" s="103" t="s">
        <v>267</v>
      </c>
      <c r="D16" s="48" t="s">
        <v>8</v>
      </c>
      <c r="E16" s="84">
        <v>1493</v>
      </c>
      <c r="F16" s="149">
        <v>0.2</v>
      </c>
      <c r="G16" s="28">
        <f t="shared" si="0"/>
        <v>298.60000000000002</v>
      </c>
    </row>
    <row r="17" spans="1:9" s="9" customFormat="1" ht="32.25" customHeight="1" x14ac:dyDescent="0.25">
      <c r="A17" s="43" t="s">
        <v>45</v>
      </c>
      <c r="B17" s="108" t="s">
        <v>70</v>
      </c>
      <c r="C17" s="103" t="s">
        <v>477</v>
      </c>
      <c r="D17" s="48" t="s">
        <v>8</v>
      </c>
      <c r="E17" s="84">
        <v>476</v>
      </c>
      <c r="F17" s="149">
        <v>0.2</v>
      </c>
      <c r="G17" s="28">
        <f t="shared" si="0"/>
        <v>95.2</v>
      </c>
    </row>
    <row r="18" spans="1:9" s="9" customFormat="1" ht="32.25" customHeight="1" x14ac:dyDescent="0.25">
      <c r="A18" s="43" t="s">
        <v>45</v>
      </c>
      <c r="B18" s="108" t="s">
        <v>127</v>
      </c>
      <c r="C18" s="103" t="s">
        <v>278</v>
      </c>
      <c r="D18" s="48" t="s">
        <v>8</v>
      </c>
      <c r="E18" s="84">
        <v>390</v>
      </c>
      <c r="F18" s="149">
        <v>0.1</v>
      </c>
      <c r="G18" s="28">
        <f t="shared" si="0"/>
        <v>39</v>
      </c>
    </row>
    <row r="19" spans="1:9" s="9" customFormat="1" ht="32.25" customHeight="1" x14ac:dyDescent="0.25">
      <c r="A19" s="43" t="s">
        <v>45</v>
      </c>
      <c r="B19" s="108" t="s">
        <v>165</v>
      </c>
      <c r="C19" s="103" t="s">
        <v>268</v>
      </c>
      <c r="D19" s="48" t="s">
        <v>8</v>
      </c>
      <c r="E19" s="84">
        <v>170</v>
      </c>
      <c r="F19" s="149">
        <v>0.21</v>
      </c>
      <c r="G19" s="28">
        <f t="shared" si="0"/>
        <v>35.700000000000003</v>
      </c>
    </row>
    <row r="20" spans="1:9" s="9" customFormat="1" ht="32.25" customHeight="1" x14ac:dyDescent="0.25">
      <c r="A20" s="43" t="s">
        <v>45</v>
      </c>
      <c r="B20" s="108" t="s">
        <v>166</v>
      </c>
      <c r="C20" s="103" t="s">
        <v>269</v>
      </c>
      <c r="D20" s="48" t="s">
        <v>8</v>
      </c>
      <c r="E20" s="84">
        <v>253</v>
      </c>
      <c r="F20" s="149">
        <v>0.24</v>
      </c>
      <c r="G20" s="28">
        <f t="shared" si="0"/>
        <v>60.72</v>
      </c>
    </row>
    <row r="21" spans="1:9" s="9" customFormat="1" ht="45" x14ac:dyDescent="0.25">
      <c r="A21" s="43" t="s">
        <v>45</v>
      </c>
      <c r="B21" s="108" t="s">
        <v>167</v>
      </c>
      <c r="C21" s="103" t="s">
        <v>1487</v>
      </c>
      <c r="D21" s="48" t="s">
        <v>9</v>
      </c>
      <c r="E21" s="84">
        <v>248</v>
      </c>
      <c r="F21" s="149">
        <v>4.4000000000000004</v>
      </c>
      <c r="G21" s="28">
        <f t="shared" si="0"/>
        <v>1091.2</v>
      </c>
    </row>
    <row r="22" spans="1:9" s="9" customFormat="1" ht="33" customHeight="1" x14ac:dyDescent="0.25">
      <c r="A22" s="43" t="s">
        <v>45</v>
      </c>
      <c r="B22" s="108" t="s">
        <v>168</v>
      </c>
      <c r="C22" s="103" t="s">
        <v>340</v>
      </c>
      <c r="D22" s="48" t="s">
        <v>8</v>
      </c>
      <c r="E22" s="84">
        <v>2230</v>
      </c>
      <c r="F22" s="149">
        <v>1.49</v>
      </c>
      <c r="G22" s="28">
        <f t="shared" si="0"/>
        <v>3322.7</v>
      </c>
    </row>
    <row r="23" spans="1:9" s="9" customFormat="1" ht="33" customHeight="1" x14ac:dyDescent="0.25">
      <c r="A23" s="43" t="s">
        <v>45</v>
      </c>
      <c r="B23" s="108" t="s">
        <v>169</v>
      </c>
      <c r="C23" s="103" t="s">
        <v>709</v>
      </c>
      <c r="D23" s="48" t="s">
        <v>8</v>
      </c>
      <c r="E23" s="84">
        <v>253</v>
      </c>
      <c r="F23" s="149">
        <v>1.44</v>
      </c>
      <c r="G23" s="28">
        <f t="shared" si="0"/>
        <v>364.32</v>
      </c>
    </row>
    <row r="24" spans="1:9" s="9" customFormat="1" x14ac:dyDescent="0.25">
      <c r="A24" s="43" t="s">
        <v>45</v>
      </c>
      <c r="B24" s="108" t="s">
        <v>170</v>
      </c>
      <c r="C24" s="103" t="s">
        <v>271</v>
      </c>
      <c r="D24" s="48" t="s">
        <v>8</v>
      </c>
      <c r="E24" s="84">
        <v>130</v>
      </c>
      <c r="F24" s="149">
        <v>7.91</v>
      </c>
      <c r="G24" s="28">
        <f t="shared" si="0"/>
        <v>1028.3</v>
      </c>
    </row>
    <row r="25" spans="1:9" s="9" customFormat="1" ht="33" customHeight="1" thickBot="1" x14ac:dyDescent="0.3">
      <c r="A25" s="43" t="s">
        <v>45</v>
      </c>
      <c r="B25" s="108" t="s">
        <v>171</v>
      </c>
      <c r="C25" s="103" t="s">
        <v>272</v>
      </c>
      <c r="D25" s="48" t="s">
        <v>8</v>
      </c>
      <c r="E25" s="84">
        <v>169</v>
      </c>
      <c r="F25" s="149">
        <v>7.81</v>
      </c>
      <c r="G25" s="28">
        <f t="shared" si="0"/>
        <v>1319.89</v>
      </c>
    </row>
    <row r="26" spans="1:9" s="9" customFormat="1" ht="33" customHeight="1" thickBot="1" x14ac:dyDescent="0.3">
      <c r="A26" s="56" t="s">
        <v>45</v>
      </c>
      <c r="B26" s="74" t="s">
        <v>172</v>
      </c>
      <c r="C26" s="104" t="s">
        <v>362</v>
      </c>
      <c r="D26" s="51" t="s">
        <v>8</v>
      </c>
      <c r="E26" s="85">
        <v>833</v>
      </c>
      <c r="F26" s="150">
        <v>4.49</v>
      </c>
      <c r="G26" s="53">
        <f t="shared" si="0"/>
        <v>3740.17</v>
      </c>
      <c r="H26" s="36" t="s">
        <v>40</v>
      </c>
      <c r="I26" s="70">
        <f>ROUND(SUM(G6:G26),2)</f>
        <v>26834.720000000001</v>
      </c>
    </row>
    <row r="27" spans="1:9" s="9" customFormat="1" ht="30" x14ac:dyDescent="0.25">
      <c r="A27" s="67" t="s">
        <v>1503</v>
      </c>
      <c r="B27" s="226" t="s">
        <v>34</v>
      </c>
      <c r="C27" s="213" t="s">
        <v>387</v>
      </c>
      <c r="D27" s="64" t="s">
        <v>10</v>
      </c>
      <c r="E27" s="65">
        <v>16</v>
      </c>
      <c r="F27" s="76">
        <v>261.45</v>
      </c>
      <c r="G27" s="59">
        <f t="shared" si="0"/>
        <v>4183.2</v>
      </c>
      <c r="H27" s="153"/>
      <c r="I27" s="138"/>
    </row>
    <row r="28" spans="1:9" s="9" customFormat="1" ht="45" x14ac:dyDescent="0.25">
      <c r="A28" s="43" t="s">
        <v>1503</v>
      </c>
      <c r="B28" s="22" t="s">
        <v>35</v>
      </c>
      <c r="C28" s="2" t="s">
        <v>353</v>
      </c>
      <c r="D28" s="22" t="s">
        <v>9</v>
      </c>
      <c r="E28" s="65">
        <v>55.4</v>
      </c>
      <c r="F28" s="76">
        <v>2.35</v>
      </c>
      <c r="G28" s="28">
        <f t="shared" si="0"/>
        <v>130.19</v>
      </c>
      <c r="H28" s="153"/>
      <c r="I28" s="138"/>
    </row>
    <row r="29" spans="1:9" s="9" customFormat="1" ht="33" customHeight="1" x14ac:dyDescent="0.25">
      <c r="A29" s="43" t="s">
        <v>1503</v>
      </c>
      <c r="B29" s="22" t="s">
        <v>36</v>
      </c>
      <c r="C29" s="2" t="s">
        <v>289</v>
      </c>
      <c r="D29" s="22" t="s">
        <v>8</v>
      </c>
      <c r="E29" s="65">
        <v>28.9</v>
      </c>
      <c r="F29" s="76">
        <v>0.54</v>
      </c>
      <c r="G29" s="28">
        <f t="shared" si="0"/>
        <v>15.61</v>
      </c>
      <c r="H29" s="153"/>
      <c r="I29" s="138"/>
    </row>
    <row r="30" spans="1:9" s="9" customFormat="1" ht="33" customHeight="1" x14ac:dyDescent="0.25">
      <c r="A30" s="43" t="s">
        <v>1503</v>
      </c>
      <c r="B30" s="22" t="s">
        <v>37</v>
      </c>
      <c r="C30" s="2" t="s">
        <v>290</v>
      </c>
      <c r="D30" s="22" t="s">
        <v>9</v>
      </c>
      <c r="E30" s="65">
        <v>17.600000000000001</v>
      </c>
      <c r="F30" s="76">
        <v>34.880000000000003</v>
      </c>
      <c r="G30" s="28">
        <f t="shared" si="0"/>
        <v>613.89</v>
      </c>
      <c r="H30" s="153"/>
      <c r="I30" s="138"/>
    </row>
    <row r="31" spans="1:9" s="9" customFormat="1" ht="33" customHeight="1" x14ac:dyDescent="0.25">
      <c r="A31" s="43" t="s">
        <v>1503</v>
      </c>
      <c r="B31" s="22" t="s">
        <v>82</v>
      </c>
      <c r="C31" s="2" t="s">
        <v>291</v>
      </c>
      <c r="D31" s="22" t="s">
        <v>8</v>
      </c>
      <c r="E31" s="65">
        <v>168.8</v>
      </c>
      <c r="F31" s="76">
        <v>1.26</v>
      </c>
      <c r="G31" s="28">
        <f t="shared" si="0"/>
        <v>212.69</v>
      </c>
      <c r="H31" s="153"/>
      <c r="I31" s="138"/>
    </row>
    <row r="32" spans="1:9" s="9" customFormat="1" ht="33" customHeight="1" x14ac:dyDescent="0.25">
      <c r="A32" s="43" t="s">
        <v>1503</v>
      </c>
      <c r="B32" s="22" t="s">
        <v>105</v>
      </c>
      <c r="C32" s="2" t="s">
        <v>277</v>
      </c>
      <c r="D32" s="22" t="s">
        <v>8</v>
      </c>
      <c r="E32" s="65">
        <v>14.8</v>
      </c>
      <c r="F32" s="76">
        <v>8.6199999999999992</v>
      </c>
      <c r="G32" s="28">
        <f t="shared" si="0"/>
        <v>127.58</v>
      </c>
      <c r="H32" s="153"/>
      <c r="I32" s="138"/>
    </row>
    <row r="33" spans="1:9" s="9" customFormat="1" ht="33" customHeight="1" x14ac:dyDescent="0.25">
      <c r="A33" s="43" t="s">
        <v>1503</v>
      </c>
      <c r="B33" s="22" t="s">
        <v>106</v>
      </c>
      <c r="C33" s="2" t="s">
        <v>1701</v>
      </c>
      <c r="D33" s="22" t="s">
        <v>8</v>
      </c>
      <c r="E33" s="65">
        <v>81.099999999999994</v>
      </c>
      <c r="F33" s="76">
        <v>87.46</v>
      </c>
      <c r="G33" s="28">
        <f t="shared" si="0"/>
        <v>7093.01</v>
      </c>
      <c r="H33" s="153"/>
      <c r="I33" s="138"/>
    </row>
    <row r="34" spans="1:9" s="9" customFormat="1" ht="33" customHeight="1" x14ac:dyDescent="0.25">
      <c r="A34" s="43" t="s">
        <v>1503</v>
      </c>
      <c r="B34" s="22" t="s">
        <v>107</v>
      </c>
      <c r="C34" s="2" t="s">
        <v>293</v>
      </c>
      <c r="D34" s="22" t="s">
        <v>9</v>
      </c>
      <c r="E34" s="65">
        <v>1.1000000000000001</v>
      </c>
      <c r="F34" s="76">
        <v>113.64</v>
      </c>
      <c r="G34" s="28">
        <f t="shared" si="0"/>
        <v>125</v>
      </c>
      <c r="H34" s="153"/>
      <c r="I34" s="138"/>
    </row>
    <row r="35" spans="1:9" s="9" customFormat="1" ht="33" customHeight="1" x14ac:dyDescent="0.25">
      <c r="A35" s="43" t="s">
        <v>1503</v>
      </c>
      <c r="B35" s="22" t="s">
        <v>108</v>
      </c>
      <c r="C35" s="2" t="s">
        <v>294</v>
      </c>
      <c r="D35" s="22" t="s">
        <v>18</v>
      </c>
      <c r="E35" s="65">
        <v>2</v>
      </c>
      <c r="F35" s="76">
        <v>448.41</v>
      </c>
      <c r="G35" s="28">
        <f t="shared" si="0"/>
        <v>896.82</v>
      </c>
      <c r="H35" s="153"/>
      <c r="I35" s="138"/>
    </row>
    <row r="36" spans="1:9" s="9" customFormat="1" ht="33" customHeight="1" x14ac:dyDescent="0.25">
      <c r="A36" s="43" t="s">
        <v>1503</v>
      </c>
      <c r="B36" s="22" t="s">
        <v>109</v>
      </c>
      <c r="C36" s="2" t="s">
        <v>295</v>
      </c>
      <c r="D36" s="22" t="s">
        <v>8</v>
      </c>
      <c r="E36" s="65">
        <v>4.3</v>
      </c>
      <c r="F36" s="76">
        <v>1.26</v>
      </c>
      <c r="G36" s="28">
        <f t="shared" si="0"/>
        <v>5.42</v>
      </c>
      <c r="H36" s="153"/>
      <c r="I36" s="138"/>
    </row>
    <row r="37" spans="1:9" s="9" customFormat="1" ht="33" customHeight="1" thickBot="1" x14ac:dyDescent="0.3">
      <c r="A37" s="43" t="s">
        <v>1503</v>
      </c>
      <c r="B37" s="22" t="s">
        <v>110</v>
      </c>
      <c r="C37" s="2" t="s">
        <v>296</v>
      </c>
      <c r="D37" s="22" t="s">
        <v>9</v>
      </c>
      <c r="E37" s="65">
        <v>30.2</v>
      </c>
      <c r="F37" s="76">
        <v>25.42</v>
      </c>
      <c r="G37" s="28">
        <f t="shared" si="0"/>
        <v>767.68</v>
      </c>
      <c r="H37" s="153"/>
      <c r="I37" s="138"/>
    </row>
    <row r="38" spans="1:9" s="9" customFormat="1" ht="45.75" thickBot="1" x14ac:dyDescent="0.3">
      <c r="A38" s="56" t="s">
        <v>1503</v>
      </c>
      <c r="B38" s="51" t="s">
        <v>111</v>
      </c>
      <c r="C38" s="50" t="s">
        <v>352</v>
      </c>
      <c r="D38" s="51" t="s">
        <v>9</v>
      </c>
      <c r="E38" s="52">
        <v>7.6</v>
      </c>
      <c r="F38" s="139">
        <v>16.87</v>
      </c>
      <c r="G38" s="53">
        <f t="shared" si="0"/>
        <v>128.21</v>
      </c>
      <c r="H38" s="36" t="s">
        <v>41</v>
      </c>
      <c r="I38" s="70">
        <f>ROUND(SUM(G27:G38),2)</f>
        <v>14299.3</v>
      </c>
    </row>
    <row r="39" spans="1:9" s="9" customFormat="1" ht="33" customHeight="1" x14ac:dyDescent="0.25">
      <c r="A39" s="101" t="s">
        <v>388</v>
      </c>
      <c r="B39" s="123" t="s">
        <v>71</v>
      </c>
      <c r="C39" s="63" t="s">
        <v>715</v>
      </c>
      <c r="D39" s="64" t="s">
        <v>8</v>
      </c>
      <c r="E39" s="83">
        <v>2340</v>
      </c>
      <c r="F39" s="76">
        <v>0</v>
      </c>
      <c r="G39" s="59">
        <f t="shared" si="0"/>
        <v>0</v>
      </c>
      <c r="H39" s="434" t="s">
        <v>318</v>
      </c>
    </row>
    <row r="40" spans="1:9" s="9" customFormat="1" ht="33" customHeight="1" x14ac:dyDescent="0.25">
      <c r="A40" s="67" t="s">
        <v>388</v>
      </c>
      <c r="B40" s="41" t="s">
        <v>72</v>
      </c>
      <c r="C40" s="2" t="s">
        <v>1759</v>
      </c>
      <c r="D40" s="22" t="s">
        <v>9</v>
      </c>
      <c r="E40" s="84">
        <v>641</v>
      </c>
      <c r="F40" s="77">
        <v>0</v>
      </c>
      <c r="G40" s="28">
        <f t="shared" si="0"/>
        <v>0</v>
      </c>
      <c r="H40" s="435"/>
    </row>
    <row r="41" spans="1:9" s="9" customFormat="1" ht="33" customHeight="1" x14ac:dyDescent="0.25">
      <c r="A41" s="67" t="s">
        <v>388</v>
      </c>
      <c r="B41" s="41" t="s">
        <v>73</v>
      </c>
      <c r="C41" s="2" t="s">
        <v>300</v>
      </c>
      <c r="D41" s="22" t="s">
        <v>8</v>
      </c>
      <c r="E41" s="84">
        <v>1552</v>
      </c>
      <c r="F41" s="77">
        <v>0</v>
      </c>
      <c r="G41" s="28">
        <f t="shared" si="0"/>
        <v>0</v>
      </c>
      <c r="H41" s="435"/>
    </row>
    <row r="42" spans="1:9" s="9" customFormat="1" ht="33" customHeight="1" x14ac:dyDescent="0.25">
      <c r="A42" s="67" t="s">
        <v>388</v>
      </c>
      <c r="B42" s="41" t="s">
        <v>74</v>
      </c>
      <c r="C42" s="2" t="s">
        <v>1507</v>
      </c>
      <c r="D42" s="22" t="s">
        <v>8</v>
      </c>
      <c r="E42" s="84">
        <v>1342</v>
      </c>
      <c r="F42" s="77">
        <v>0</v>
      </c>
      <c r="G42" s="28">
        <f t="shared" si="0"/>
        <v>0</v>
      </c>
      <c r="H42" s="435"/>
    </row>
    <row r="43" spans="1:9" s="9" customFormat="1" ht="33" customHeight="1" x14ac:dyDescent="0.25">
      <c r="A43" s="67" t="s">
        <v>388</v>
      </c>
      <c r="B43" s="41" t="s">
        <v>75</v>
      </c>
      <c r="C43" s="2" t="s">
        <v>1669</v>
      </c>
      <c r="D43" s="22" t="s">
        <v>10</v>
      </c>
      <c r="E43" s="84">
        <v>247</v>
      </c>
      <c r="F43" s="77">
        <v>0</v>
      </c>
      <c r="G43" s="28">
        <f t="shared" si="0"/>
        <v>0</v>
      </c>
      <c r="H43" s="435"/>
    </row>
    <row r="44" spans="1:9" s="9" customFormat="1" ht="33" customHeight="1" x14ac:dyDescent="0.25">
      <c r="A44" s="67" t="s">
        <v>388</v>
      </c>
      <c r="B44" s="41" t="s">
        <v>76</v>
      </c>
      <c r="C44" s="2" t="s">
        <v>302</v>
      </c>
      <c r="D44" s="22" t="s">
        <v>8</v>
      </c>
      <c r="E44" s="84">
        <v>1324</v>
      </c>
      <c r="F44" s="77">
        <v>0</v>
      </c>
      <c r="G44" s="28">
        <f t="shared" si="0"/>
        <v>0</v>
      </c>
      <c r="H44" s="435"/>
    </row>
    <row r="45" spans="1:9" s="9" customFormat="1" ht="33" customHeight="1" x14ac:dyDescent="0.25">
      <c r="A45" s="67" t="s">
        <v>388</v>
      </c>
      <c r="B45" s="41" t="s">
        <v>77</v>
      </c>
      <c r="C45" s="2" t="s">
        <v>1824</v>
      </c>
      <c r="D45" s="22" t="s">
        <v>8</v>
      </c>
      <c r="E45" s="84">
        <v>1324</v>
      </c>
      <c r="F45" s="77">
        <v>0</v>
      </c>
      <c r="G45" s="28">
        <f t="shared" si="0"/>
        <v>0</v>
      </c>
      <c r="H45" s="435"/>
    </row>
    <row r="46" spans="1:9" s="9" customFormat="1" ht="33" customHeight="1" x14ac:dyDescent="0.25">
      <c r="A46" s="67" t="s">
        <v>388</v>
      </c>
      <c r="B46" s="41" t="s">
        <v>122</v>
      </c>
      <c r="C46" s="2" t="s">
        <v>1796</v>
      </c>
      <c r="D46" s="22" t="s">
        <v>10</v>
      </c>
      <c r="E46" s="84">
        <v>247</v>
      </c>
      <c r="F46" s="77">
        <v>0</v>
      </c>
      <c r="G46" s="28">
        <f t="shared" si="0"/>
        <v>0</v>
      </c>
      <c r="H46" s="435"/>
    </row>
    <row r="47" spans="1:9" s="9" customFormat="1" ht="33" customHeight="1" x14ac:dyDescent="0.25">
      <c r="A47" s="67" t="s">
        <v>388</v>
      </c>
      <c r="B47" s="41" t="s">
        <v>123</v>
      </c>
      <c r="C47" s="2" t="s">
        <v>1509</v>
      </c>
      <c r="D47" s="22" t="s">
        <v>8</v>
      </c>
      <c r="E47" s="84">
        <v>1313</v>
      </c>
      <c r="F47" s="77">
        <v>0</v>
      </c>
      <c r="G47" s="28">
        <f t="shared" si="0"/>
        <v>0</v>
      </c>
      <c r="H47" s="435"/>
    </row>
    <row r="48" spans="1:9" s="9" customFormat="1" ht="33" customHeight="1" x14ac:dyDescent="0.25">
      <c r="A48" s="67" t="s">
        <v>388</v>
      </c>
      <c r="B48" s="41" t="s">
        <v>124</v>
      </c>
      <c r="C48" s="2" t="s">
        <v>1347</v>
      </c>
      <c r="D48" s="22" t="s">
        <v>8</v>
      </c>
      <c r="E48" s="84">
        <v>1313</v>
      </c>
      <c r="F48" s="77">
        <v>0</v>
      </c>
      <c r="G48" s="28">
        <f t="shared" si="0"/>
        <v>0</v>
      </c>
      <c r="H48" s="435"/>
    </row>
    <row r="49" spans="1:8" s="9" customFormat="1" ht="33" customHeight="1" x14ac:dyDescent="0.25">
      <c r="A49" s="67" t="s">
        <v>388</v>
      </c>
      <c r="B49" s="41" t="s">
        <v>125</v>
      </c>
      <c r="C49" s="2" t="s">
        <v>1511</v>
      </c>
      <c r="D49" s="22" t="s">
        <v>10</v>
      </c>
      <c r="E49" s="84">
        <v>247</v>
      </c>
      <c r="F49" s="77">
        <v>0</v>
      </c>
      <c r="G49" s="28">
        <f t="shared" si="0"/>
        <v>0</v>
      </c>
      <c r="H49" s="435"/>
    </row>
    <row r="50" spans="1:8" s="9" customFormat="1" ht="33" customHeight="1" x14ac:dyDescent="0.25">
      <c r="A50" s="67" t="s">
        <v>388</v>
      </c>
      <c r="B50" s="41" t="s">
        <v>126</v>
      </c>
      <c r="C50" s="2" t="s">
        <v>304</v>
      </c>
      <c r="D50" s="22" t="s">
        <v>8</v>
      </c>
      <c r="E50" s="84">
        <v>1310</v>
      </c>
      <c r="F50" s="77">
        <v>0</v>
      </c>
      <c r="G50" s="28">
        <f t="shared" si="0"/>
        <v>0</v>
      </c>
      <c r="H50" s="435"/>
    </row>
    <row r="51" spans="1:8" s="9" customFormat="1" ht="33" customHeight="1" x14ac:dyDescent="0.25">
      <c r="A51" s="67" t="s">
        <v>388</v>
      </c>
      <c r="B51" s="41" t="s">
        <v>216</v>
      </c>
      <c r="C51" s="2" t="s">
        <v>305</v>
      </c>
      <c r="D51" s="22" t="s">
        <v>10</v>
      </c>
      <c r="E51" s="84">
        <v>102</v>
      </c>
      <c r="F51" s="77">
        <v>0</v>
      </c>
      <c r="G51" s="28">
        <f t="shared" si="0"/>
        <v>0</v>
      </c>
      <c r="H51" s="435"/>
    </row>
    <row r="52" spans="1:8" s="9" customFormat="1" ht="33" customHeight="1" x14ac:dyDescent="0.25">
      <c r="A52" s="67" t="s">
        <v>388</v>
      </c>
      <c r="B52" s="41" t="s">
        <v>217</v>
      </c>
      <c r="C52" s="2" t="s">
        <v>306</v>
      </c>
      <c r="D52" s="22" t="s">
        <v>9</v>
      </c>
      <c r="E52" s="84">
        <v>169</v>
      </c>
      <c r="F52" s="77">
        <v>0</v>
      </c>
      <c r="G52" s="28">
        <f t="shared" si="0"/>
        <v>0</v>
      </c>
      <c r="H52" s="435"/>
    </row>
    <row r="53" spans="1:8" s="9" customFormat="1" ht="33" customHeight="1" thickBot="1" x14ac:dyDescent="0.3">
      <c r="A53" s="56" t="s">
        <v>388</v>
      </c>
      <c r="B53" s="74" t="s">
        <v>218</v>
      </c>
      <c r="C53" s="50" t="s">
        <v>307</v>
      </c>
      <c r="D53" s="51" t="s">
        <v>8</v>
      </c>
      <c r="E53" s="85">
        <v>1051</v>
      </c>
      <c r="F53" s="139">
        <v>0</v>
      </c>
      <c r="G53" s="53">
        <f t="shared" si="0"/>
        <v>0</v>
      </c>
      <c r="H53" s="435"/>
    </row>
    <row r="54" spans="1:8" s="9" customFormat="1" ht="33" customHeight="1" x14ac:dyDescent="0.25">
      <c r="A54" s="101" t="s">
        <v>1504</v>
      </c>
      <c r="B54" s="123" t="s">
        <v>71</v>
      </c>
      <c r="C54" s="63" t="s">
        <v>715</v>
      </c>
      <c r="D54" s="64" t="s">
        <v>8</v>
      </c>
      <c r="E54" s="83">
        <v>2340</v>
      </c>
      <c r="F54" s="135">
        <v>4.07</v>
      </c>
      <c r="G54" s="59">
        <f t="shared" si="0"/>
        <v>9523.7999999999993</v>
      </c>
      <c r="H54" s="435"/>
    </row>
    <row r="55" spans="1:8" s="9" customFormat="1" ht="33" customHeight="1" x14ac:dyDescent="0.25">
      <c r="A55" s="67" t="s">
        <v>1504</v>
      </c>
      <c r="B55" s="41" t="s">
        <v>72</v>
      </c>
      <c r="C55" s="2" t="s">
        <v>1708</v>
      </c>
      <c r="D55" s="22" t="s">
        <v>9</v>
      </c>
      <c r="E55" s="84">
        <v>802</v>
      </c>
      <c r="F55" s="133">
        <v>25.21</v>
      </c>
      <c r="G55" s="28">
        <f t="shared" si="0"/>
        <v>20218.419999999998</v>
      </c>
      <c r="H55" s="435"/>
    </row>
    <row r="56" spans="1:8" s="9" customFormat="1" ht="33" customHeight="1" x14ac:dyDescent="0.25">
      <c r="A56" s="67" t="s">
        <v>1504</v>
      </c>
      <c r="B56" s="41" t="s">
        <v>73</v>
      </c>
      <c r="C56" s="2" t="s">
        <v>1556</v>
      </c>
      <c r="D56" s="22" t="s">
        <v>8</v>
      </c>
      <c r="E56" s="84">
        <v>1629</v>
      </c>
      <c r="F56" s="133">
        <v>15.26</v>
      </c>
      <c r="G56" s="28">
        <f t="shared" si="0"/>
        <v>24858.54</v>
      </c>
      <c r="H56" s="435"/>
    </row>
    <row r="57" spans="1:8" s="9" customFormat="1" ht="33" customHeight="1" x14ac:dyDescent="0.25">
      <c r="A57" s="67" t="s">
        <v>1504</v>
      </c>
      <c r="B57" s="41" t="s">
        <v>74</v>
      </c>
      <c r="C57" s="2" t="s">
        <v>1507</v>
      </c>
      <c r="D57" s="22" t="s">
        <v>8</v>
      </c>
      <c r="E57" s="84">
        <v>1342</v>
      </c>
      <c r="F57" s="133">
        <v>17.760000000000002</v>
      </c>
      <c r="G57" s="28">
        <f t="shared" si="0"/>
        <v>23833.919999999998</v>
      </c>
      <c r="H57" s="435"/>
    </row>
    <row r="58" spans="1:8" s="9" customFormat="1" ht="33" customHeight="1" x14ac:dyDescent="0.25">
      <c r="A58" s="67" t="s">
        <v>1504</v>
      </c>
      <c r="B58" s="41" t="s">
        <v>75</v>
      </c>
      <c r="C58" s="2" t="s">
        <v>313</v>
      </c>
      <c r="D58" s="22" t="s">
        <v>10</v>
      </c>
      <c r="E58" s="84">
        <v>247</v>
      </c>
      <c r="F58" s="133">
        <v>0.95</v>
      </c>
      <c r="G58" s="28">
        <f t="shared" si="0"/>
        <v>234.65</v>
      </c>
      <c r="H58" s="435"/>
    </row>
    <row r="59" spans="1:8" s="9" customFormat="1" ht="33" customHeight="1" x14ac:dyDescent="0.25">
      <c r="A59" s="67" t="s">
        <v>1504</v>
      </c>
      <c r="B59" s="41" t="s">
        <v>76</v>
      </c>
      <c r="C59" s="2" t="s">
        <v>302</v>
      </c>
      <c r="D59" s="22" t="s">
        <v>8</v>
      </c>
      <c r="E59" s="84">
        <v>1324</v>
      </c>
      <c r="F59" s="133">
        <v>0.38</v>
      </c>
      <c r="G59" s="28">
        <f t="shared" si="0"/>
        <v>503.12</v>
      </c>
      <c r="H59" s="435"/>
    </row>
    <row r="60" spans="1:8" s="9" customFormat="1" ht="33" customHeight="1" x14ac:dyDescent="0.25">
      <c r="A60" s="67" t="s">
        <v>1504</v>
      </c>
      <c r="B60" s="41" t="s">
        <v>77</v>
      </c>
      <c r="C60" s="2" t="s">
        <v>314</v>
      </c>
      <c r="D60" s="22" t="s">
        <v>8</v>
      </c>
      <c r="E60" s="84">
        <v>1324</v>
      </c>
      <c r="F60" s="133">
        <v>20.3</v>
      </c>
      <c r="G60" s="28">
        <f t="shared" si="0"/>
        <v>26877.200000000001</v>
      </c>
      <c r="H60" s="435"/>
    </row>
    <row r="61" spans="1:8" s="9" customFormat="1" ht="33" customHeight="1" x14ac:dyDescent="0.25">
      <c r="A61" s="67" t="s">
        <v>1504</v>
      </c>
      <c r="B61" s="41" t="s">
        <v>122</v>
      </c>
      <c r="C61" s="2" t="s">
        <v>315</v>
      </c>
      <c r="D61" s="22" t="s">
        <v>10</v>
      </c>
      <c r="E61" s="84">
        <v>247</v>
      </c>
      <c r="F61" s="133">
        <v>0.86</v>
      </c>
      <c r="G61" s="28">
        <f t="shared" si="0"/>
        <v>212.42</v>
      </c>
      <c r="H61" s="435"/>
    </row>
    <row r="62" spans="1:8" s="9" customFormat="1" ht="33" customHeight="1" x14ac:dyDescent="0.25">
      <c r="A62" s="67" t="s">
        <v>1504</v>
      </c>
      <c r="B62" s="41" t="s">
        <v>123</v>
      </c>
      <c r="C62" s="2" t="s">
        <v>1509</v>
      </c>
      <c r="D62" s="22" t="s">
        <v>8</v>
      </c>
      <c r="E62" s="84">
        <v>1313</v>
      </c>
      <c r="F62" s="133">
        <v>0.38</v>
      </c>
      <c r="G62" s="28">
        <f t="shared" si="0"/>
        <v>498.94</v>
      </c>
      <c r="H62" s="435"/>
    </row>
    <row r="63" spans="1:8" s="9" customFormat="1" ht="33" customHeight="1" x14ac:dyDescent="0.25">
      <c r="A63" s="67" t="s">
        <v>1504</v>
      </c>
      <c r="B63" s="41" t="s">
        <v>124</v>
      </c>
      <c r="C63" s="2" t="s">
        <v>1510</v>
      </c>
      <c r="D63" s="22" t="s">
        <v>8</v>
      </c>
      <c r="E63" s="84">
        <v>1313</v>
      </c>
      <c r="F63" s="133">
        <v>11.92</v>
      </c>
      <c r="G63" s="28">
        <f t="shared" si="0"/>
        <v>15650.96</v>
      </c>
      <c r="H63" s="435"/>
    </row>
    <row r="64" spans="1:8" s="9" customFormat="1" ht="33" customHeight="1" x14ac:dyDescent="0.25">
      <c r="A64" s="67" t="s">
        <v>1504</v>
      </c>
      <c r="B64" s="41" t="s">
        <v>125</v>
      </c>
      <c r="C64" s="2" t="s">
        <v>1511</v>
      </c>
      <c r="D64" s="22" t="s">
        <v>10</v>
      </c>
      <c r="E64" s="84">
        <v>247</v>
      </c>
      <c r="F64" s="133">
        <v>0.42</v>
      </c>
      <c r="G64" s="28">
        <f t="shared" si="0"/>
        <v>103.74</v>
      </c>
      <c r="H64" s="435"/>
    </row>
    <row r="65" spans="1:9" s="9" customFormat="1" ht="33" customHeight="1" x14ac:dyDescent="0.25">
      <c r="A65" s="67" t="s">
        <v>1504</v>
      </c>
      <c r="B65" s="41" t="s">
        <v>126</v>
      </c>
      <c r="C65" s="2" t="s">
        <v>304</v>
      </c>
      <c r="D65" s="22" t="s">
        <v>8</v>
      </c>
      <c r="E65" s="84">
        <v>1310</v>
      </c>
      <c r="F65" s="133">
        <v>0.22</v>
      </c>
      <c r="G65" s="28">
        <f t="shared" si="0"/>
        <v>288.2</v>
      </c>
      <c r="H65" s="435"/>
    </row>
    <row r="66" spans="1:9" s="9" customFormat="1" ht="33" customHeight="1" x14ac:dyDescent="0.25">
      <c r="A66" s="67" t="s">
        <v>1504</v>
      </c>
      <c r="B66" s="41" t="s">
        <v>216</v>
      </c>
      <c r="C66" s="2" t="s">
        <v>305</v>
      </c>
      <c r="D66" s="22" t="s">
        <v>10</v>
      </c>
      <c r="E66" s="84">
        <v>102</v>
      </c>
      <c r="F66" s="133">
        <v>1.25</v>
      </c>
      <c r="G66" s="28">
        <f t="shared" si="0"/>
        <v>127.5</v>
      </c>
      <c r="H66" s="435"/>
    </row>
    <row r="67" spans="1:9" s="9" customFormat="1" ht="33" customHeight="1" thickBot="1" x14ac:dyDescent="0.3">
      <c r="A67" s="67" t="s">
        <v>1504</v>
      </c>
      <c r="B67" s="41" t="s">
        <v>217</v>
      </c>
      <c r="C67" s="2" t="s">
        <v>306</v>
      </c>
      <c r="D67" s="22" t="s">
        <v>9</v>
      </c>
      <c r="E67" s="84">
        <v>169</v>
      </c>
      <c r="F67" s="133">
        <v>15.46</v>
      </c>
      <c r="G67" s="28">
        <f t="shared" si="0"/>
        <v>2612.7399999999998</v>
      </c>
      <c r="H67" s="435"/>
    </row>
    <row r="68" spans="1:9" s="9" customFormat="1" ht="30.75" thickBot="1" x14ac:dyDescent="0.3">
      <c r="A68" s="56" t="s">
        <v>1504</v>
      </c>
      <c r="B68" s="74" t="s">
        <v>218</v>
      </c>
      <c r="C68" s="50" t="s">
        <v>307</v>
      </c>
      <c r="D68" s="51" t="s">
        <v>8</v>
      </c>
      <c r="E68" s="85">
        <v>1051</v>
      </c>
      <c r="F68" s="87">
        <v>6.49</v>
      </c>
      <c r="G68" s="99">
        <f>ROUND((E68*F68),2)</f>
        <v>6820.99</v>
      </c>
      <c r="H68" s="36" t="s">
        <v>78</v>
      </c>
      <c r="I68" s="72">
        <f>ROUND(SUM(G39:G68),2)</f>
        <v>132365.14000000001</v>
      </c>
    </row>
    <row r="69" spans="1:9" ht="45" x14ac:dyDescent="0.25">
      <c r="A69" s="42" t="s">
        <v>1557</v>
      </c>
      <c r="B69" s="202" t="s">
        <v>28</v>
      </c>
      <c r="C69" s="24" t="s">
        <v>1516</v>
      </c>
      <c r="D69" s="25" t="s">
        <v>9</v>
      </c>
      <c r="E69" s="182">
        <v>156</v>
      </c>
      <c r="F69" s="136">
        <v>5.51</v>
      </c>
      <c r="G69" s="27">
        <f t="shared" si="0"/>
        <v>859.56</v>
      </c>
      <c r="H69" s="9"/>
      <c r="I69" s="9"/>
    </row>
    <row r="70" spans="1:9" x14ac:dyDescent="0.25">
      <c r="A70" s="67" t="s">
        <v>1557</v>
      </c>
      <c r="B70" s="22" t="s">
        <v>29</v>
      </c>
      <c r="C70" s="2" t="s">
        <v>346</v>
      </c>
      <c r="D70" s="64" t="s">
        <v>8</v>
      </c>
      <c r="E70" s="84">
        <v>289</v>
      </c>
      <c r="F70" s="77">
        <v>0.2</v>
      </c>
      <c r="G70" s="28">
        <f t="shared" si="0"/>
        <v>57.8</v>
      </c>
      <c r="H70" s="9"/>
      <c r="I70" s="9"/>
    </row>
    <row r="71" spans="1:9" ht="90" x14ac:dyDescent="0.25">
      <c r="A71" s="67" t="s">
        <v>1557</v>
      </c>
      <c r="B71" s="22" t="s">
        <v>30</v>
      </c>
      <c r="C71" s="2" t="s">
        <v>1859</v>
      </c>
      <c r="D71" s="64" t="s">
        <v>7</v>
      </c>
      <c r="E71" s="84">
        <v>1</v>
      </c>
      <c r="F71" s="77">
        <v>9579.66</v>
      </c>
      <c r="G71" s="28">
        <f t="shared" si="0"/>
        <v>9579.66</v>
      </c>
      <c r="H71" s="9"/>
      <c r="I71" s="9"/>
    </row>
    <row r="72" spans="1:9" x14ac:dyDescent="0.25">
      <c r="A72" s="67" t="s">
        <v>1557</v>
      </c>
      <c r="B72" s="22" t="s">
        <v>31</v>
      </c>
      <c r="C72" s="2" t="s">
        <v>1523</v>
      </c>
      <c r="D72" s="64" t="s">
        <v>18</v>
      </c>
      <c r="E72" s="83">
        <v>2</v>
      </c>
      <c r="F72" s="77">
        <v>76.33</v>
      </c>
      <c r="G72" s="28">
        <f t="shared" ref="G72:G81" si="1">ROUND((E72*F72),2)</f>
        <v>152.66</v>
      </c>
      <c r="H72" s="9"/>
      <c r="I72" s="9"/>
    </row>
    <row r="73" spans="1:9" x14ac:dyDescent="0.25">
      <c r="A73" s="67" t="s">
        <v>1557</v>
      </c>
      <c r="B73" s="22" t="s">
        <v>32</v>
      </c>
      <c r="C73" s="2" t="s">
        <v>1344</v>
      </c>
      <c r="D73" s="64" t="s">
        <v>10</v>
      </c>
      <c r="E73" s="83">
        <v>22</v>
      </c>
      <c r="F73" s="77">
        <v>0.42</v>
      </c>
      <c r="G73" s="28">
        <f t="shared" si="1"/>
        <v>9.24</v>
      </c>
      <c r="H73" s="9"/>
      <c r="I73" s="9"/>
    </row>
    <row r="74" spans="1:9" ht="30" x14ac:dyDescent="0.25">
      <c r="A74" s="67" t="s">
        <v>1557</v>
      </c>
      <c r="B74" s="22" t="s">
        <v>33</v>
      </c>
      <c r="C74" s="2" t="s">
        <v>1856</v>
      </c>
      <c r="D74" s="64" t="s">
        <v>8</v>
      </c>
      <c r="E74" s="83">
        <v>21</v>
      </c>
      <c r="F74" s="77">
        <v>21.86</v>
      </c>
      <c r="G74" s="28">
        <f t="shared" si="1"/>
        <v>459.06</v>
      </c>
      <c r="H74" s="9"/>
      <c r="I74" s="9"/>
    </row>
    <row r="75" spans="1:9" ht="30" x14ac:dyDescent="0.25">
      <c r="A75" s="67" t="s">
        <v>1557</v>
      </c>
      <c r="B75" s="22" t="s">
        <v>47</v>
      </c>
      <c r="C75" s="2" t="s">
        <v>302</v>
      </c>
      <c r="D75" s="64" t="s">
        <v>8</v>
      </c>
      <c r="E75" s="83">
        <v>21</v>
      </c>
      <c r="F75" s="77">
        <v>0.38</v>
      </c>
      <c r="G75" s="28">
        <f t="shared" si="1"/>
        <v>7.98</v>
      </c>
      <c r="H75" s="9"/>
      <c r="I75" s="9"/>
    </row>
    <row r="76" spans="1:9" ht="30" x14ac:dyDescent="0.25">
      <c r="A76" s="67" t="s">
        <v>1557</v>
      </c>
      <c r="B76" s="22" t="s">
        <v>48</v>
      </c>
      <c r="C76" s="2" t="s">
        <v>1857</v>
      </c>
      <c r="D76" s="64" t="s">
        <v>8</v>
      </c>
      <c r="E76" s="83">
        <v>21</v>
      </c>
      <c r="F76" s="77">
        <v>24.36</v>
      </c>
      <c r="G76" s="28">
        <f t="shared" si="1"/>
        <v>511.56</v>
      </c>
      <c r="H76" s="9"/>
      <c r="I76" s="9"/>
    </row>
    <row r="77" spans="1:9" ht="30" x14ac:dyDescent="0.25">
      <c r="A77" s="67" t="s">
        <v>1557</v>
      </c>
      <c r="B77" s="22" t="s">
        <v>58</v>
      </c>
      <c r="C77" s="2" t="s">
        <v>1509</v>
      </c>
      <c r="D77" s="64" t="s">
        <v>8</v>
      </c>
      <c r="E77" s="83">
        <v>21</v>
      </c>
      <c r="F77" s="77">
        <v>0.38</v>
      </c>
      <c r="G77" s="28">
        <f t="shared" si="1"/>
        <v>7.98</v>
      </c>
      <c r="H77" s="9"/>
      <c r="I77" s="9"/>
    </row>
    <row r="78" spans="1:9" ht="30" x14ac:dyDescent="0.25">
      <c r="A78" s="67" t="s">
        <v>1557</v>
      </c>
      <c r="B78" s="22" t="s">
        <v>64</v>
      </c>
      <c r="C78" s="2" t="s">
        <v>1858</v>
      </c>
      <c r="D78" s="64" t="s">
        <v>8</v>
      </c>
      <c r="E78" s="83">
        <v>21</v>
      </c>
      <c r="F78" s="77">
        <v>16.39</v>
      </c>
      <c r="G78" s="28">
        <f t="shared" si="1"/>
        <v>344.19</v>
      </c>
      <c r="H78" s="9"/>
      <c r="I78" s="9"/>
    </row>
    <row r="79" spans="1:9" ht="30" x14ac:dyDescent="0.25">
      <c r="A79" s="67" t="s">
        <v>1557</v>
      </c>
      <c r="B79" s="22" t="s">
        <v>65</v>
      </c>
      <c r="C79" s="2" t="s">
        <v>344</v>
      </c>
      <c r="D79" s="64" t="s">
        <v>8</v>
      </c>
      <c r="E79" s="83">
        <v>40</v>
      </c>
      <c r="F79" s="77">
        <v>0.87</v>
      </c>
      <c r="G79" s="28">
        <f t="shared" si="1"/>
        <v>34.799999999999997</v>
      </c>
      <c r="H79" s="9"/>
      <c r="I79" s="9"/>
    </row>
    <row r="80" spans="1:9" x14ac:dyDescent="0.25">
      <c r="A80" s="67" t="s">
        <v>1557</v>
      </c>
      <c r="B80" s="22" t="s">
        <v>66</v>
      </c>
      <c r="C80" s="2" t="s">
        <v>385</v>
      </c>
      <c r="D80" s="64" t="s">
        <v>8</v>
      </c>
      <c r="E80" s="83">
        <v>161</v>
      </c>
      <c r="F80" s="77">
        <v>5.0999999999999996</v>
      </c>
      <c r="G80" s="28">
        <f t="shared" si="1"/>
        <v>821.1</v>
      </c>
      <c r="H80" s="9"/>
      <c r="I80" s="9"/>
    </row>
    <row r="81" spans="1:9" ht="15.75" thickBot="1" x14ac:dyDescent="0.3">
      <c r="A81" s="67" t="s">
        <v>1557</v>
      </c>
      <c r="B81" s="22" t="s">
        <v>79</v>
      </c>
      <c r="C81" s="2" t="s">
        <v>345</v>
      </c>
      <c r="D81" s="64" t="s">
        <v>8</v>
      </c>
      <c r="E81" s="83">
        <v>18</v>
      </c>
      <c r="F81" s="77">
        <v>3.7</v>
      </c>
      <c r="G81" s="28">
        <f t="shared" si="1"/>
        <v>66.599999999999994</v>
      </c>
      <c r="H81" s="9"/>
      <c r="I81" s="9"/>
    </row>
    <row r="82" spans="1:9" ht="30.75" thickBot="1" x14ac:dyDescent="0.3">
      <c r="A82" s="56" t="s">
        <v>1557</v>
      </c>
      <c r="B82" s="51" t="s">
        <v>215</v>
      </c>
      <c r="C82" s="50" t="s">
        <v>1527</v>
      </c>
      <c r="D82" s="51" t="s">
        <v>8</v>
      </c>
      <c r="E82" s="85">
        <v>3.6</v>
      </c>
      <c r="F82" s="139">
        <v>7.22</v>
      </c>
      <c r="G82" s="53">
        <f>ROUND((E82*F82),2)</f>
        <v>25.99</v>
      </c>
      <c r="H82" s="169" t="s">
        <v>42</v>
      </c>
      <c r="I82" s="72">
        <f>ROUND(SUM(G69:G82),2)</f>
        <v>12938.18</v>
      </c>
    </row>
    <row r="83" spans="1:9" ht="30" x14ac:dyDescent="0.25">
      <c r="A83" s="42" t="s">
        <v>1561</v>
      </c>
      <c r="B83" s="25" t="s">
        <v>11</v>
      </c>
      <c r="C83" s="24" t="s">
        <v>321</v>
      </c>
      <c r="D83" s="25" t="s">
        <v>18</v>
      </c>
      <c r="E83" s="46">
        <v>7</v>
      </c>
      <c r="F83" s="136">
        <v>112.37</v>
      </c>
      <c r="G83" s="27">
        <f t="shared" ref="G83:G94" si="2">ROUND((E83*F83),2)</f>
        <v>786.59</v>
      </c>
      <c r="H83" s="9"/>
      <c r="I83" s="9"/>
    </row>
    <row r="84" spans="1:9" ht="30" x14ac:dyDescent="0.25">
      <c r="A84" s="43" t="s">
        <v>1561</v>
      </c>
      <c r="B84" s="22" t="s">
        <v>83</v>
      </c>
      <c r="C84" s="2" t="s">
        <v>322</v>
      </c>
      <c r="D84" s="22" t="s">
        <v>18</v>
      </c>
      <c r="E84" s="19">
        <v>7</v>
      </c>
      <c r="F84" s="77">
        <v>61.29</v>
      </c>
      <c r="G84" s="28">
        <f t="shared" si="2"/>
        <v>429.03</v>
      </c>
      <c r="H84" s="9"/>
      <c r="I84" s="9"/>
    </row>
    <row r="85" spans="1:9" ht="30.75" thickBot="1" x14ac:dyDescent="0.3">
      <c r="A85" s="56" t="s">
        <v>1561</v>
      </c>
      <c r="B85" s="51" t="s">
        <v>84</v>
      </c>
      <c r="C85" s="50" t="s">
        <v>347</v>
      </c>
      <c r="D85" s="51" t="s">
        <v>18</v>
      </c>
      <c r="E85" s="52">
        <v>1</v>
      </c>
      <c r="F85" s="139">
        <v>82.09</v>
      </c>
      <c r="G85" s="53">
        <f t="shared" si="2"/>
        <v>82.09</v>
      </c>
      <c r="H85" s="9"/>
      <c r="I85" s="9"/>
    </row>
    <row r="86" spans="1:9" ht="45" x14ac:dyDescent="0.25">
      <c r="A86" s="101" t="s">
        <v>1562</v>
      </c>
      <c r="B86" s="64" t="s">
        <v>85</v>
      </c>
      <c r="C86" s="63" t="s">
        <v>324</v>
      </c>
      <c r="D86" s="64" t="s">
        <v>10</v>
      </c>
      <c r="E86" s="65">
        <v>48</v>
      </c>
      <c r="F86" s="76">
        <v>35.020000000000003</v>
      </c>
      <c r="G86" s="59">
        <f t="shared" si="2"/>
        <v>1680.96</v>
      </c>
      <c r="H86" s="9"/>
      <c r="I86" s="9"/>
    </row>
    <row r="87" spans="1:9" ht="45" x14ac:dyDescent="0.25">
      <c r="A87" s="97" t="s">
        <v>1562</v>
      </c>
      <c r="B87" s="22" t="s">
        <v>86</v>
      </c>
      <c r="C87" s="2" t="s">
        <v>325</v>
      </c>
      <c r="D87" s="64" t="s">
        <v>10</v>
      </c>
      <c r="E87" s="65">
        <v>144</v>
      </c>
      <c r="F87" s="76">
        <v>63.24</v>
      </c>
      <c r="G87" s="59">
        <f t="shared" si="2"/>
        <v>9106.56</v>
      </c>
      <c r="H87" s="9"/>
      <c r="I87" s="9"/>
    </row>
    <row r="88" spans="1:9" ht="45" x14ac:dyDescent="0.25">
      <c r="A88" s="97" t="s">
        <v>1562</v>
      </c>
      <c r="B88" s="22" t="s">
        <v>87</v>
      </c>
      <c r="C88" s="2" t="s">
        <v>326</v>
      </c>
      <c r="D88" s="64" t="s">
        <v>10</v>
      </c>
      <c r="E88" s="65">
        <v>56</v>
      </c>
      <c r="F88" s="76">
        <v>58.4</v>
      </c>
      <c r="G88" s="59">
        <f t="shared" si="2"/>
        <v>3270.4</v>
      </c>
      <c r="H88" s="9"/>
      <c r="I88" s="9"/>
    </row>
    <row r="89" spans="1:9" ht="45" x14ac:dyDescent="0.25">
      <c r="A89" s="97" t="s">
        <v>1562</v>
      </c>
      <c r="B89" s="22" t="s">
        <v>88</v>
      </c>
      <c r="C89" s="2" t="s">
        <v>328</v>
      </c>
      <c r="D89" s="22" t="s">
        <v>18</v>
      </c>
      <c r="E89" s="65">
        <v>1</v>
      </c>
      <c r="F89" s="76">
        <v>414.68</v>
      </c>
      <c r="G89" s="59">
        <f t="shared" si="2"/>
        <v>414.68</v>
      </c>
      <c r="H89" s="9"/>
      <c r="I89" s="9"/>
    </row>
    <row r="90" spans="1:9" ht="45" x14ac:dyDescent="0.25">
      <c r="A90" s="97" t="s">
        <v>1562</v>
      </c>
      <c r="B90" s="22" t="s">
        <v>89</v>
      </c>
      <c r="C90" s="2" t="s">
        <v>1444</v>
      </c>
      <c r="D90" s="64" t="s">
        <v>18</v>
      </c>
      <c r="E90" s="65">
        <v>2</v>
      </c>
      <c r="F90" s="76">
        <v>475.86</v>
      </c>
      <c r="G90" s="59">
        <f t="shared" si="2"/>
        <v>951.72</v>
      </c>
      <c r="H90" s="9"/>
      <c r="I90" s="9"/>
    </row>
    <row r="91" spans="1:9" ht="45" x14ac:dyDescent="0.25">
      <c r="A91" s="97" t="s">
        <v>1562</v>
      </c>
      <c r="B91" s="22" t="s">
        <v>90</v>
      </c>
      <c r="C91" s="63" t="s">
        <v>1445</v>
      </c>
      <c r="D91" s="64" t="s">
        <v>18</v>
      </c>
      <c r="E91" s="65">
        <v>1</v>
      </c>
      <c r="F91" s="76">
        <v>451.35</v>
      </c>
      <c r="G91" s="59">
        <f t="shared" si="2"/>
        <v>451.35</v>
      </c>
      <c r="H91" s="9"/>
      <c r="I91" s="9"/>
    </row>
    <row r="92" spans="1:9" ht="45.75" thickBot="1" x14ac:dyDescent="0.3">
      <c r="A92" s="98" t="s">
        <v>1562</v>
      </c>
      <c r="B92" s="51" t="s">
        <v>91</v>
      </c>
      <c r="C92" s="63" t="s">
        <v>1450</v>
      </c>
      <c r="D92" s="88" t="s">
        <v>18</v>
      </c>
      <c r="E92" s="65">
        <v>1</v>
      </c>
      <c r="F92" s="76">
        <v>763.13</v>
      </c>
      <c r="G92" s="59">
        <f t="shared" si="2"/>
        <v>763.13</v>
      </c>
      <c r="H92" s="9"/>
      <c r="I92" s="9"/>
    </row>
    <row r="93" spans="1:9" ht="30.75" thickBot="1" x14ac:dyDescent="0.3">
      <c r="A93" s="125" t="s">
        <v>1563</v>
      </c>
      <c r="B93" s="61" t="s">
        <v>92</v>
      </c>
      <c r="C93" s="173" t="s">
        <v>331</v>
      </c>
      <c r="D93" s="61" t="s">
        <v>18</v>
      </c>
      <c r="E93" s="174">
        <v>15</v>
      </c>
      <c r="F93" s="145">
        <v>24.21</v>
      </c>
      <c r="G93" s="35">
        <f t="shared" si="2"/>
        <v>363.15</v>
      </c>
      <c r="H93" s="9"/>
      <c r="I93" s="9"/>
    </row>
    <row r="94" spans="1:9" ht="30.75" thickBot="1" x14ac:dyDescent="0.3">
      <c r="A94" s="98" t="s">
        <v>1564</v>
      </c>
      <c r="B94" s="51" t="s">
        <v>93</v>
      </c>
      <c r="C94" s="86" t="s">
        <v>333</v>
      </c>
      <c r="D94" s="51" t="s">
        <v>8</v>
      </c>
      <c r="E94" s="92">
        <v>76.5</v>
      </c>
      <c r="F94" s="89">
        <v>17</v>
      </c>
      <c r="G94" s="90">
        <f t="shared" si="2"/>
        <v>1300.5</v>
      </c>
      <c r="H94" s="36" t="s">
        <v>59</v>
      </c>
      <c r="I94" s="70">
        <f>ROUND(SUM(G83:G94),2)</f>
        <v>19600.16</v>
      </c>
    </row>
    <row r="95" spans="1:9" ht="43.5" thickBot="1" x14ac:dyDescent="0.3">
      <c r="A95" s="146"/>
      <c r="B95" s="147"/>
      <c r="C95" s="146"/>
      <c r="D95" s="4"/>
      <c r="E95" s="4"/>
      <c r="F95" s="54" t="s">
        <v>1284</v>
      </c>
      <c r="G95" s="55">
        <f>SUM(G5:G94)</f>
        <v>206191.58999999994</v>
      </c>
      <c r="H95" s="34"/>
      <c r="I95" s="73"/>
    </row>
  </sheetData>
  <sheetProtection algorithmName="SHA-512" hashValue="e6+2yuF0y03BrGxLT+WAeEPro4iWx5d/zWbjtdgfYtK+JPdq85Bnd7MGZhPkvj8KyvuSfbUrObR6HYVDxdA8bw==" saltValue="Dx8h8N20FlLvt7Lqg94mhA==" spinCount="100000" sheet="1" objects="1" scenarios="1"/>
  <mergeCells count="3">
    <mergeCell ref="A1:G1"/>
    <mergeCell ref="A3:G3"/>
    <mergeCell ref="H39:H67"/>
  </mergeCells>
  <phoneticPr fontId="10" type="noConversion"/>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8C8CC-E53A-47A9-B8F3-A4CD936381AA}">
  <dimension ref="A1:I80"/>
  <sheetViews>
    <sheetView topLeftCell="A67" zoomScale="80" zoomScaleNormal="80" workbookViewId="0">
      <selection activeCell="F89" sqref="F89"/>
    </sheetView>
  </sheetViews>
  <sheetFormatPr defaultColWidth="9.140625" defaultRowHeight="15" x14ac:dyDescent="0.25"/>
  <cols>
    <col min="1" max="1" width="39.7109375" style="23" customWidth="1"/>
    <col min="2" max="2" width="10.5703125" style="10" customWidth="1"/>
    <col min="3" max="3" width="71.7109375" style="11" customWidth="1"/>
    <col min="4" max="4" width="9.140625" style="129"/>
    <col min="5" max="5" width="16.28515625" style="129" customWidth="1"/>
    <col min="6" max="6" width="20.7109375" style="17" customWidth="1"/>
    <col min="7" max="7" width="14.7109375" style="129" customWidth="1"/>
    <col min="8" max="8" width="21.5703125" style="68" customWidth="1"/>
    <col min="9" max="9" width="20.7109375" style="68" customWidth="1"/>
    <col min="10" max="16384" width="9.140625" style="8"/>
  </cols>
  <sheetData>
    <row r="1" spans="1:9" ht="39.950000000000003" customHeight="1" x14ac:dyDescent="0.25">
      <c r="A1" s="427" t="s">
        <v>3728</v>
      </c>
      <c r="B1" s="427"/>
      <c r="C1" s="427"/>
      <c r="D1" s="427"/>
      <c r="E1" s="427"/>
      <c r="F1" s="427"/>
      <c r="G1" s="427"/>
    </row>
    <row r="2" spans="1:9" ht="21.75" customHeight="1" thickBot="1" x14ac:dyDescent="0.3">
      <c r="A2" s="1"/>
      <c r="B2" s="1"/>
      <c r="C2" s="1"/>
      <c r="D2" s="127"/>
      <c r="E2" s="233"/>
      <c r="F2" s="1"/>
      <c r="G2" s="127"/>
    </row>
    <row r="3" spans="1:9" x14ac:dyDescent="0.25">
      <c r="A3" s="428" t="s">
        <v>1108</v>
      </c>
      <c r="B3" s="429"/>
      <c r="C3" s="429"/>
      <c r="D3" s="429"/>
      <c r="E3" s="429"/>
      <c r="F3" s="429"/>
      <c r="G3" s="430"/>
    </row>
    <row r="4" spans="1:9" ht="49.9" customHeight="1" thickBot="1" x14ac:dyDescent="0.3">
      <c r="A4" s="29" t="s">
        <v>38</v>
      </c>
      <c r="B4" s="44" t="s">
        <v>0</v>
      </c>
      <c r="C4" s="30" t="s">
        <v>1</v>
      </c>
      <c r="D4" s="248" t="s">
        <v>2</v>
      </c>
      <c r="E4" s="234" t="s">
        <v>3</v>
      </c>
      <c r="F4" s="32" t="s">
        <v>4</v>
      </c>
      <c r="G4" s="69" t="s">
        <v>5</v>
      </c>
      <c r="H4" s="142"/>
      <c r="I4" s="142"/>
    </row>
    <row r="5" spans="1:9" s="68" customFormat="1" ht="33" customHeight="1" thickBot="1" x14ac:dyDescent="0.3">
      <c r="A5" s="56" t="s">
        <v>6</v>
      </c>
      <c r="B5" s="57" t="s">
        <v>12</v>
      </c>
      <c r="C5" s="50" t="s">
        <v>756</v>
      </c>
      <c r="D5" s="51" t="s">
        <v>128</v>
      </c>
      <c r="E5" s="52">
        <v>8.5999999999999993E-2</v>
      </c>
      <c r="F5" s="66">
        <v>790.22</v>
      </c>
      <c r="G5" s="53">
        <f t="shared" ref="G5:G73" si="0">ROUND((E5*F5),2)</f>
        <v>67.959999999999994</v>
      </c>
      <c r="H5" s="36" t="s">
        <v>39</v>
      </c>
      <c r="I5" s="70">
        <f>ROUND(SUM(G5:G5),2)</f>
        <v>67.959999999999994</v>
      </c>
    </row>
    <row r="6" spans="1:9" s="9" customFormat="1" ht="32.25" customHeight="1" x14ac:dyDescent="0.25">
      <c r="A6" s="42" t="s">
        <v>45</v>
      </c>
      <c r="B6" s="179" t="s">
        <v>19</v>
      </c>
      <c r="C6" s="180" t="s">
        <v>359</v>
      </c>
      <c r="D6" s="181" t="s">
        <v>9</v>
      </c>
      <c r="E6" s="182">
        <v>468</v>
      </c>
      <c r="F6" s="218">
        <v>0.7</v>
      </c>
      <c r="G6" s="27">
        <f t="shared" si="0"/>
        <v>327.60000000000002</v>
      </c>
    </row>
    <row r="7" spans="1:9" s="9" customFormat="1" ht="30" x14ac:dyDescent="0.25">
      <c r="A7" s="43" t="s">
        <v>45</v>
      </c>
      <c r="B7" s="91" t="s">
        <v>20</v>
      </c>
      <c r="C7" s="103" t="s">
        <v>358</v>
      </c>
      <c r="D7" s="48" t="s">
        <v>9</v>
      </c>
      <c r="E7" s="84">
        <v>95</v>
      </c>
      <c r="F7" s="149">
        <v>0.94</v>
      </c>
      <c r="G7" s="28">
        <f t="shared" si="0"/>
        <v>89.3</v>
      </c>
    </row>
    <row r="8" spans="1:9" s="9" customFormat="1" ht="33" customHeight="1" x14ac:dyDescent="0.25">
      <c r="A8" s="43" t="s">
        <v>45</v>
      </c>
      <c r="B8" s="91" t="s">
        <v>21</v>
      </c>
      <c r="C8" s="103" t="s">
        <v>356</v>
      </c>
      <c r="D8" s="48" t="s">
        <v>9</v>
      </c>
      <c r="E8" s="84">
        <v>373</v>
      </c>
      <c r="F8" s="149">
        <v>2.5</v>
      </c>
      <c r="G8" s="28">
        <f t="shared" si="0"/>
        <v>932.5</v>
      </c>
    </row>
    <row r="9" spans="1:9" s="9" customFormat="1" ht="33" customHeight="1" x14ac:dyDescent="0.25">
      <c r="A9" s="43" t="s">
        <v>45</v>
      </c>
      <c r="B9" s="91" t="s">
        <v>22</v>
      </c>
      <c r="C9" s="103" t="s">
        <v>275</v>
      </c>
      <c r="D9" s="48" t="s">
        <v>9</v>
      </c>
      <c r="E9" s="84">
        <v>511</v>
      </c>
      <c r="F9" s="149">
        <v>5.51</v>
      </c>
      <c r="G9" s="28">
        <f t="shared" si="0"/>
        <v>2815.61</v>
      </c>
    </row>
    <row r="10" spans="1:9" s="9" customFormat="1" ht="33" customHeight="1" x14ac:dyDescent="0.25">
      <c r="A10" s="43" t="s">
        <v>45</v>
      </c>
      <c r="B10" s="91" t="s">
        <v>23</v>
      </c>
      <c r="C10" s="103" t="s">
        <v>1374</v>
      </c>
      <c r="D10" s="48" t="s">
        <v>9</v>
      </c>
      <c r="E10" s="84">
        <v>892</v>
      </c>
      <c r="F10" s="149">
        <v>0.94</v>
      </c>
      <c r="G10" s="28">
        <f t="shared" si="0"/>
        <v>838.48</v>
      </c>
    </row>
    <row r="11" spans="1:9" s="9" customFormat="1" ht="45" x14ac:dyDescent="0.25">
      <c r="A11" s="43" t="s">
        <v>45</v>
      </c>
      <c r="B11" s="91" t="s">
        <v>24</v>
      </c>
      <c r="C11" s="103" t="s">
        <v>276</v>
      </c>
      <c r="D11" s="48" t="s">
        <v>9</v>
      </c>
      <c r="E11" s="84">
        <v>892</v>
      </c>
      <c r="F11" s="149">
        <v>4.4000000000000004</v>
      </c>
      <c r="G11" s="28">
        <f t="shared" si="0"/>
        <v>3924.8</v>
      </c>
    </row>
    <row r="12" spans="1:9" s="9" customFormat="1" ht="32.25" customHeight="1" x14ac:dyDescent="0.25">
      <c r="A12" s="43" t="s">
        <v>45</v>
      </c>
      <c r="B12" s="91" t="s">
        <v>25</v>
      </c>
      <c r="C12" s="103" t="s">
        <v>264</v>
      </c>
      <c r="D12" s="48" t="s">
        <v>9</v>
      </c>
      <c r="E12" s="84">
        <v>23</v>
      </c>
      <c r="F12" s="149">
        <v>13.16</v>
      </c>
      <c r="G12" s="28">
        <f t="shared" si="0"/>
        <v>302.68</v>
      </c>
    </row>
    <row r="13" spans="1:9" s="9" customFormat="1" ht="30" x14ac:dyDescent="0.25">
      <c r="A13" s="43" t="s">
        <v>45</v>
      </c>
      <c r="B13" s="108" t="s">
        <v>26</v>
      </c>
      <c r="C13" s="103" t="s">
        <v>1338</v>
      </c>
      <c r="D13" s="48" t="s">
        <v>9</v>
      </c>
      <c r="E13" s="84">
        <v>1393</v>
      </c>
      <c r="F13" s="149">
        <v>4.4000000000000004</v>
      </c>
      <c r="G13" s="28">
        <f t="shared" si="0"/>
        <v>6129.2</v>
      </c>
    </row>
    <row r="14" spans="1:9" s="9" customFormat="1" ht="32.25" customHeight="1" x14ac:dyDescent="0.25">
      <c r="A14" s="43" t="s">
        <v>45</v>
      </c>
      <c r="B14" s="108" t="s">
        <v>27</v>
      </c>
      <c r="C14" s="103" t="s">
        <v>265</v>
      </c>
      <c r="D14" s="48" t="s">
        <v>8</v>
      </c>
      <c r="E14" s="84">
        <v>952</v>
      </c>
      <c r="F14" s="149">
        <v>0.1</v>
      </c>
      <c r="G14" s="28">
        <f t="shared" si="0"/>
        <v>95.2</v>
      </c>
    </row>
    <row r="15" spans="1:9" s="9" customFormat="1" ht="32.25" customHeight="1" x14ac:dyDescent="0.25">
      <c r="A15" s="43" t="s">
        <v>45</v>
      </c>
      <c r="B15" s="108" t="s">
        <v>68</v>
      </c>
      <c r="C15" s="103" t="s">
        <v>1486</v>
      </c>
      <c r="D15" s="48" t="s">
        <v>9</v>
      </c>
      <c r="E15" s="84">
        <v>286</v>
      </c>
      <c r="F15" s="149">
        <v>1.28</v>
      </c>
      <c r="G15" s="28">
        <f t="shared" si="0"/>
        <v>366.08</v>
      </c>
    </row>
    <row r="16" spans="1:9" s="9" customFormat="1" ht="32.25" customHeight="1" x14ac:dyDescent="0.25">
      <c r="A16" s="43" t="s">
        <v>45</v>
      </c>
      <c r="B16" s="108" t="s">
        <v>69</v>
      </c>
      <c r="C16" s="103" t="s">
        <v>267</v>
      </c>
      <c r="D16" s="48" t="s">
        <v>8</v>
      </c>
      <c r="E16" s="84">
        <v>457</v>
      </c>
      <c r="F16" s="149">
        <v>0.2</v>
      </c>
      <c r="G16" s="28">
        <f t="shared" si="0"/>
        <v>91.4</v>
      </c>
    </row>
    <row r="17" spans="1:9" s="9" customFormat="1" ht="32.25" customHeight="1" x14ac:dyDescent="0.25">
      <c r="A17" s="43" t="s">
        <v>45</v>
      </c>
      <c r="B17" s="108" t="s">
        <v>70</v>
      </c>
      <c r="C17" s="103" t="s">
        <v>477</v>
      </c>
      <c r="D17" s="48" t="s">
        <v>8</v>
      </c>
      <c r="E17" s="84">
        <v>260</v>
      </c>
      <c r="F17" s="149">
        <v>0.2</v>
      </c>
      <c r="G17" s="28">
        <f t="shared" si="0"/>
        <v>52</v>
      </c>
    </row>
    <row r="18" spans="1:9" s="9" customFormat="1" ht="32.25" customHeight="1" x14ac:dyDescent="0.25">
      <c r="A18" s="43" t="s">
        <v>45</v>
      </c>
      <c r="B18" s="108" t="s">
        <v>127</v>
      </c>
      <c r="C18" s="103" t="s">
        <v>278</v>
      </c>
      <c r="D18" s="48" t="s">
        <v>8</v>
      </c>
      <c r="E18" s="84">
        <v>172</v>
      </c>
      <c r="F18" s="149">
        <v>0.1</v>
      </c>
      <c r="G18" s="28">
        <f t="shared" si="0"/>
        <v>17.2</v>
      </c>
    </row>
    <row r="19" spans="1:9" s="9" customFormat="1" ht="32.25" customHeight="1" x14ac:dyDescent="0.25">
      <c r="A19" s="43" t="s">
        <v>45</v>
      </c>
      <c r="B19" s="108" t="s">
        <v>165</v>
      </c>
      <c r="C19" s="103" t="s">
        <v>268</v>
      </c>
      <c r="D19" s="48" t="s">
        <v>8</v>
      </c>
      <c r="E19" s="84">
        <v>68</v>
      </c>
      <c r="F19" s="149">
        <v>0.21</v>
      </c>
      <c r="G19" s="28">
        <f t="shared" si="0"/>
        <v>14.28</v>
      </c>
    </row>
    <row r="20" spans="1:9" s="9" customFormat="1" ht="32.25" customHeight="1" x14ac:dyDescent="0.25">
      <c r="A20" s="43" t="s">
        <v>45</v>
      </c>
      <c r="B20" s="108" t="s">
        <v>166</v>
      </c>
      <c r="C20" s="103" t="s">
        <v>269</v>
      </c>
      <c r="D20" s="48" t="s">
        <v>8</v>
      </c>
      <c r="E20" s="84">
        <v>96</v>
      </c>
      <c r="F20" s="149">
        <v>0.24</v>
      </c>
      <c r="G20" s="28">
        <f t="shared" si="0"/>
        <v>23.04</v>
      </c>
    </row>
    <row r="21" spans="1:9" s="9" customFormat="1" ht="45" x14ac:dyDescent="0.25">
      <c r="A21" s="43" t="s">
        <v>45</v>
      </c>
      <c r="B21" s="108" t="s">
        <v>167</v>
      </c>
      <c r="C21" s="103" t="s">
        <v>1487</v>
      </c>
      <c r="D21" s="48" t="s">
        <v>9</v>
      </c>
      <c r="E21" s="84">
        <v>95</v>
      </c>
      <c r="F21" s="149">
        <v>4.4000000000000004</v>
      </c>
      <c r="G21" s="28">
        <f t="shared" si="0"/>
        <v>418</v>
      </c>
    </row>
    <row r="22" spans="1:9" s="9" customFormat="1" ht="33" customHeight="1" x14ac:dyDescent="0.25">
      <c r="A22" s="43" t="s">
        <v>45</v>
      </c>
      <c r="B22" s="108" t="s">
        <v>168</v>
      </c>
      <c r="C22" s="103" t="s">
        <v>340</v>
      </c>
      <c r="D22" s="48" t="s">
        <v>8</v>
      </c>
      <c r="E22" s="84">
        <v>857</v>
      </c>
      <c r="F22" s="149">
        <v>1.49</v>
      </c>
      <c r="G22" s="28">
        <f t="shared" si="0"/>
        <v>1276.93</v>
      </c>
    </row>
    <row r="23" spans="1:9" s="9" customFormat="1" ht="33" customHeight="1" thickBot="1" x14ac:dyDescent="0.3">
      <c r="A23" s="43" t="s">
        <v>45</v>
      </c>
      <c r="B23" s="108" t="s">
        <v>169</v>
      </c>
      <c r="C23" s="103" t="s">
        <v>709</v>
      </c>
      <c r="D23" s="48" t="s">
        <v>8</v>
      </c>
      <c r="E23" s="84">
        <v>96</v>
      </c>
      <c r="F23" s="149">
        <v>1.44</v>
      </c>
      <c r="G23" s="28">
        <f t="shared" si="0"/>
        <v>138.24</v>
      </c>
    </row>
    <row r="24" spans="1:9" s="9" customFormat="1" ht="33" customHeight="1" thickBot="1" x14ac:dyDescent="0.3">
      <c r="A24" s="56" t="s">
        <v>45</v>
      </c>
      <c r="B24" s="74" t="s">
        <v>170</v>
      </c>
      <c r="C24" s="104" t="s">
        <v>272</v>
      </c>
      <c r="D24" s="51" t="s">
        <v>8</v>
      </c>
      <c r="E24" s="85">
        <v>100</v>
      </c>
      <c r="F24" s="150">
        <v>7.81</v>
      </c>
      <c r="G24" s="53">
        <f t="shared" si="0"/>
        <v>781</v>
      </c>
      <c r="H24" s="36" t="s">
        <v>40</v>
      </c>
      <c r="I24" s="70">
        <f>ROUND(SUM(G6:G24),2)</f>
        <v>18633.54</v>
      </c>
    </row>
    <row r="25" spans="1:9" s="9" customFormat="1" ht="30" x14ac:dyDescent="0.25">
      <c r="A25" s="67" t="s">
        <v>1503</v>
      </c>
      <c r="B25" s="226" t="s">
        <v>34</v>
      </c>
      <c r="C25" s="213" t="s">
        <v>387</v>
      </c>
      <c r="D25" s="64" t="s">
        <v>10</v>
      </c>
      <c r="E25" s="65">
        <v>16</v>
      </c>
      <c r="F25" s="76">
        <v>261.45</v>
      </c>
      <c r="G25" s="59">
        <f t="shared" si="0"/>
        <v>4183.2</v>
      </c>
      <c r="H25" s="153"/>
      <c r="I25" s="138"/>
    </row>
    <row r="26" spans="1:9" s="9" customFormat="1" ht="45" x14ac:dyDescent="0.25">
      <c r="A26" s="43" t="s">
        <v>1503</v>
      </c>
      <c r="B26" s="22" t="s">
        <v>35</v>
      </c>
      <c r="C26" s="2" t="s">
        <v>353</v>
      </c>
      <c r="D26" s="22" t="s">
        <v>9</v>
      </c>
      <c r="E26" s="65">
        <v>52.7</v>
      </c>
      <c r="F26" s="76">
        <v>2.35</v>
      </c>
      <c r="G26" s="28">
        <f t="shared" si="0"/>
        <v>123.85</v>
      </c>
      <c r="H26" s="153"/>
      <c r="I26" s="138"/>
    </row>
    <row r="27" spans="1:9" s="9" customFormat="1" ht="33" customHeight="1" x14ac:dyDescent="0.25">
      <c r="A27" s="43" t="s">
        <v>1503</v>
      </c>
      <c r="B27" s="22" t="s">
        <v>36</v>
      </c>
      <c r="C27" s="2" t="s">
        <v>289</v>
      </c>
      <c r="D27" s="22" t="s">
        <v>8</v>
      </c>
      <c r="E27" s="65">
        <v>28.9</v>
      </c>
      <c r="F27" s="76">
        <v>0.54</v>
      </c>
      <c r="G27" s="28">
        <f t="shared" si="0"/>
        <v>15.61</v>
      </c>
      <c r="H27" s="153"/>
      <c r="I27" s="138"/>
    </row>
    <row r="28" spans="1:9" s="9" customFormat="1" ht="33" customHeight="1" x14ac:dyDescent="0.25">
      <c r="A28" s="43" t="s">
        <v>1503</v>
      </c>
      <c r="B28" s="22" t="s">
        <v>37</v>
      </c>
      <c r="C28" s="2" t="s">
        <v>290</v>
      </c>
      <c r="D28" s="22" t="s">
        <v>9</v>
      </c>
      <c r="E28" s="65">
        <v>17.600000000000001</v>
      </c>
      <c r="F28" s="76">
        <v>34.880000000000003</v>
      </c>
      <c r="G28" s="28">
        <f t="shared" si="0"/>
        <v>613.89</v>
      </c>
      <c r="H28" s="153"/>
      <c r="I28" s="138"/>
    </row>
    <row r="29" spans="1:9" s="9" customFormat="1" ht="33" customHeight="1" x14ac:dyDescent="0.25">
      <c r="A29" s="43" t="s">
        <v>1503</v>
      </c>
      <c r="B29" s="22" t="s">
        <v>82</v>
      </c>
      <c r="C29" s="2" t="s">
        <v>291</v>
      </c>
      <c r="D29" s="22" t="s">
        <v>8</v>
      </c>
      <c r="E29" s="65">
        <v>168.8</v>
      </c>
      <c r="F29" s="76">
        <v>1.26</v>
      </c>
      <c r="G29" s="28">
        <f t="shared" si="0"/>
        <v>212.69</v>
      </c>
      <c r="H29" s="153"/>
      <c r="I29" s="138"/>
    </row>
    <row r="30" spans="1:9" s="9" customFormat="1" ht="33" customHeight="1" x14ac:dyDescent="0.25">
      <c r="A30" s="43" t="s">
        <v>1503</v>
      </c>
      <c r="B30" s="22" t="s">
        <v>105</v>
      </c>
      <c r="C30" s="2" t="s">
        <v>277</v>
      </c>
      <c r="D30" s="22" t="s">
        <v>8</v>
      </c>
      <c r="E30" s="65">
        <v>14.8</v>
      </c>
      <c r="F30" s="76">
        <v>8.6199999999999992</v>
      </c>
      <c r="G30" s="28">
        <f t="shared" si="0"/>
        <v>127.58</v>
      </c>
      <c r="H30" s="153"/>
      <c r="I30" s="138"/>
    </row>
    <row r="31" spans="1:9" s="9" customFormat="1" ht="33" customHeight="1" x14ac:dyDescent="0.25">
      <c r="A31" s="43" t="s">
        <v>1503</v>
      </c>
      <c r="B31" s="22" t="s">
        <v>106</v>
      </c>
      <c r="C31" s="2" t="s">
        <v>1701</v>
      </c>
      <c r="D31" s="22" t="s">
        <v>8</v>
      </c>
      <c r="E31" s="65">
        <v>89</v>
      </c>
      <c r="F31" s="76">
        <v>87.46</v>
      </c>
      <c r="G31" s="28">
        <f t="shared" si="0"/>
        <v>7783.94</v>
      </c>
      <c r="H31" s="153"/>
      <c r="I31" s="138"/>
    </row>
    <row r="32" spans="1:9" s="9" customFormat="1" ht="33" customHeight="1" x14ac:dyDescent="0.25">
      <c r="A32" s="43" t="s">
        <v>1503</v>
      </c>
      <c r="B32" s="22" t="s">
        <v>107</v>
      </c>
      <c r="C32" s="2" t="s">
        <v>293</v>
      </c>
      <c r="D32" s="22" t="s">
        <v>9</v>
      </c>
      <c r="E32" s="65">
        <v>1.2</v>
      </c>
      <c r="F32" s="76">
        <v>113.64</v>
      </c>
      <c r="G32" s="28">
        <f t="shared" si="0"/>
        <v>136.37</v>
      </c>
      <c r="H32" s="153"/>
      <c r="I32" s="138"/>
    </row>
    <row r="33" spans="1:9" s="9" customFormat="1" ht="33" customHeight="1" x14ac:dyDescent="0.25">
      <c r="A33" s="43" t="s">
        <v>1503</v>
      </c>
      <c r="B33" s="22" t="s">
        <v>108</v>
      </c>
      <c r="C33" s="2" t="s">
        <v>294</v>
      </c>
      <c r="D33" s="22" t="s">
        <v>18</v>
      </c>
      <c r="E33" s="65">
        <v>2</v>
      </c>
      <c r="F33" s="76">
        <v>448.41</v>
      </c>
      <c r="G33" s="28">
        <f t="shared" si="0"/>
        <v>896.82</v>
      </c>
      <c r="H33" s="153"/>
      <c r="I33" s="138"/>
    </row>
    <row r="34" spans="1:9" s="9" customFormat="1" ht="33" customHeight="1" x14ac:dyDescent="0.25">
      <c r="A34" s="43" t="s">
        <v>1503</v>
      </c>
      <c r="B34" s="22" t="s">
        <v>109</v>
      </c>
      <c r="C34" s="2" t="s">
        <v>295</v>
      </c>
      <c r="D34" s="22" t="s">
        <v>8</v>
      </c>
      <c r="E34" s="65">
        <v>4.3</v>
      </c>
      <c r="F34" s="76">
        <v>1.26</v>
      </c>
      <c r="G34" s="28">
        <f t="shared" si="0"/>
        <v>5.42</v>
      </c>
      <c r="H34" s="153"/>
      <c r="I34" s="138"/>
    </row>
    <row r="35" spans="1:9" s="9" customFormat="1" ht="33" customHeight="1" thickBot="1" x14ac:dyDescent="0.3">
      <c r="A35" s="43" t="s">
        <v>1503</v>
      </c>
      <c r="B35" s="22" t="s">
        <v>110</v>
      </c>
      <c r="C35" s="2" t="s">
        <v>296</v>
      </c>
      <c r="D35" s="22" t="s">
        <v>9</v>
      </c>
      <c r="E35" s="65">
        <v>28.8</v>
      </c>
      <c r="F35" s="76">
        <v>25.42</v>
      </c>
      <c r="G35" s="28">
        <f t="shared" si="0"/>
        <v>732.1</v>
      </c>
      <c r="H35" s="153"/>
      <c r="I35" s="138"/>
    </row>
    <row r="36" spans="1:9" s="9" customFormat="1" ht="45.75" thickBot="1" x14ac:dyDescent="0.3">
      <c r="A36" s="56" t="s">
        <v>1503</v>
      </c>
      <c r="B36" s="51" t="s">
        <v>111</v>
      </c>
      <c r="C36" s="50" t="s">
        <v>352</v>
      </c>
      <c r="D36" s="51" t="s">
        <v>9</v>
      </c>
      <c r="E36" s="52">
        <v>6.4</v>
      </c>
      <c r="F36" s="139">
        <v>16.87</v>
      </c>
      <c r="G36" s="53">
        <f t="shared" si="0"/>
        <v>107.97</v>
      </c>
      <c r="H36" s="36" t="s">
        <v>41</v>
      </c>
      <c r="I36" s="70">
        <f>ROUND(SUM(G25:G36),2)</f>
        <v>14939.44</v>
      </c>
    </row>
    <row r="37" spans="1:9" s="9" customFormat="1" ht="33" customHeight="1" x14ac:dyDescent="0.25">
      <c r="A37" s="101" t="s">
        <v>388</v>
      </c>
      <c r="B37" s="123" t="s">
        <v>71</v>
      </c>
      <c r="C37" s="63" t="s">
        <v>715</v>
      </c>
      <c r="D37" s="64" t="s">
        <v>8</v>
      </c>
      <c r="E37" s="83">
        <v>952</v>
      </c>
      <c r="F37" s="76">
        <v>0</v>
      </c>
      <c r="G37" s="59">
        <f t="shared" si="0"/>
        <v>0</v>
      </c>
      <c r="H37" s="434" t="s">
        <v>318</v>
      </c>
    </row>
    <row r="38" spans="1:9" s="9" customFormat="1" ht="33" customHeight="1" x14ac:dyDescent="0.25">
      <c r="A38" s="67" t="s">
        <v>388</v>
      </c>
      <c r="B38" s="41" t="s">
        <v>72</v>
      </c>
      <c r="C38" s="2" t="s">
        <v>1759</v>
      </c>
      <c r="D38" s="22" t="s">
        <v>9</v>
      </c>
      <c r="E38" s="84">
        <v>258</v>
      </c>
      <c r="F38" s="77">
        <v>0</v>
      </c>
      <c r="G38" s="28">
        <f t="shared" si="0"/>
        <v>0</v>
      </c>
      <c r="H38" s="435"/>
    </row>
    <row r="39" spans="1:9" s="9" customFormat="1" ht="33" customHeight="1" x14ac:dyDescent="0.25">
      <c r="A39" s="67" t="s">
        <v>388</v>
      </c>
      <c r="B39" s="41" t="s">
        <v>73</v>
      </c>
      <c r="C39" s="2" t="s">
        <v>300</v>
      </c>
      <c r="D39" s="22" t="s">
        <v>8</v>
      </c>
      <c r="E39" s="84">
        <v>575</v>
      </c>
      <c r="F39" s="77">
        <v>0</v>
      </c>
      <c r="G39" s="28">
        <f t="shared" si="0"/>
        <v>0</v>
      </c>
      <c r="H39" s="435"/>
    </row>
    <row r="40" spans="1:9" s="9" customFormat="1" ht="33" customHeight="1" x14ac:dyDescent="0.25">
      <c r="A40" s="67" t="s">
        <v>388</v>
      </c>
      <c r="B40" s="41" t="s">
        <v>74</v>
      </c>
      <c r="C40" s="2" t="s">
        <v>1507</v>
      </c>
      <c r="D40" s="22" t="s">
        <v>8</v>
      </c>
      <c r="E40" s="84">
        <v>482</v>
      </c>
      <c r="F40" s="77">
        <v>0</v>
      </c>
      <c r="G40" s="28">
        <f t="shared" si="0"/>
        <v>0</v>
      </c>
      <c r="H40" s="435"/>
    </row>
    <row r="41" spans="1:9" s="9" customFormat="1" ht="33" customHeight="1" x14ac:dyDescent="0.25">
      <c r="A41" s="67" t="s">
        <v>388</v>
      </c>
      <c r="B41" s="41" t="s">
        <v>75</v>
      </c>
      <c r="C41" s="2" t="s">
        <v>1669</v>
      </c>
      <c r="D41" s="22" t="s">
        <v>10</v>
      </c>
      <c r="E41" s="84">
        <v>105</v>
      </c>
      <c r="F41" s="77">
        <v>0</v>
      </c>
      <c r="G41" s="28">
        <f t="shared" si="0"/>
        <v>0</v>
      </c>
      <c r="H41" s="435"/>
    </row>
    <row r="42" spans="1:9" s="9" customFormat="1" ht="33" customHeight="1" x14ac:dyDescent="0.25">
      <c r="A42" s="67" t="s">
        <v>388</v>
      </c>
      <c r="B42" s="41" t="s">
        <v>76</v>
      </c>
      <c r="C42" s="2" t="s">
        <v>302</v>
      </c>
      <c r="D42" s="22" t="s">
        <v>8</v>
      </c>
      <c r="E42" s="84">
        <v>476</v>
      </c>
      <c r="F42" s="77">
        <v>0</v>
      </c>
      <c r="G42" s="28">
        <f t="shared" si="0"/>
        <v>0</v>
      </c>
      <c r="H42" s="435"/>
    </row>
    <row r="43" spans="1:9" s="9" customFormat="1" ht="33" customHeight="1" x14ac:dyDescent="0.25">
      <c r="A43" s="67" t="s">
        <v>388</v>
      </c>
      <c r="B43" s="41" t="s">
        <v>77</v>
      </c>
      <c r="C43" s="2" t="s">
        <v>1824</v>
      </c>
      <c r="D43" s="22" t="s">
        <v>8</v>
      </c>
      <c r="E43" s="84">
        <v>474</v>
      </c>
      <c r="F43" s="77">
        <v>0</v>
      </c>
      <c r="G43" s="28">
        <f t="shared" si="0"/>
        <v>0</v>
      </c>
      <c r="H43" s="435"/>
    </row>
    <row r="44" spans="1:9" s="9" customFormat="1" ht="33" customHeight="1" x14ac:dyDescent="0.25">
      <c r="A44" s="67" t="s">
        <v>388</v>
      </c>
      <c r="B44" s="108" t="s">
        <v>122</v>
      </c>
      <c r="C44" s="2" t="s">
        <v>1796</v>
      </c>
      <c r="D44" s="22" t="s">
        <v>10</v>
      </c>
      <c r="E44" s="84">
        <v>105</v>
      </c>
      <c r="F44" s="77">
        <v>0</v>
      </c>
      <c r="G44" s="28">
        <f t="shared" si="0"/>
        <v>0</v>
      </c>
      <c r="H44" s="435"/>
    </row>
    <row r="45" spans="1:9" s="9" customFormat="1" ht="33" customHeight="1" x14ac:dyDescent="0.25">
      <c r="A45" s="67" t="s">
        <v>388</v>
      </c>
      <c r="B45" s="108" t="s">
        <v>123</v>
      </c>
      <c r="C45" s="2" t="s">
        <v>1509</v>
      </c>
      <c r="D45" s="22" t="s">
        <v>8</v>
      </c>
      <c r="E45" s="84">
        <v>470</v>
      </c>
      <c r="F45" s="77">
        <v>0</v>
      </c>
      <c r="G45" s="28">
        <f t="shared" si="0"/>
        <v>0</v>
      </c>
      <c r="H45" s="435"/>
    </row>
    <row r="46" spans="1:9" s="9" customFormat="1" ht="33" customHeight="1" x14ac:dyDescent="0.25">
      <c r="A46" s="67" t="s">
        <v>388</v>
      </c>
      <c r="B46" s="108" t="s">
        <v>124</v>
      </c>
      <c r="C46" s="2" t="s">
        <v>1347</v>
      </c>
      <c r="D46" s="22" t="s">
        <v>8</v>
      </c>
      <c r="E46" s="84">
        <v>469</v>
      </c>
      <c r="F46" s="77">
        <v>0</v>
      </c>
      <c r="G46" s="28">
        <f t="shared" si="0"/>
        <v>0</v>
      </c>
      <c r="H46" s="435"/>
    </row>
    <row r="47" spans="1:9" s="9" customFormat="1" ht="33" customHeight="1" x14ac:dyDescent="0.25">
      <c r="A47" s="67" t="s">
        <v>388</v>
      </c>
      <c r="B47" s="108" t="s">
        <v>125</v>
      </c>
      <c r="C47" s="2" t="s">
        <v>1511</v>
      </c>
      <c r="D47" s="22" t="s">
        <v>10</v>
      </c>
      <c r="E47" s="84">
        <v>105</v>
      </c>
      <c r="F47" s="77">
        <v>0</v>
      </c>
      <c r="G47" s="28">
        <f t="shared" si="0"/>
        <v>0</v>
      </c>
      <c r="H47" s="435"/>
    </row>
    <row r="48" spans="1:9" s="9" customFormat="1" ht="33" customHeight="1" x14ac:dyDescent="0.25">
      <c r="A48" s="67" t="s">
        <v>388</v>
      </c>
      <c r="B48" s="108" t="s">
        <v>126</v>
      </c>
      <c r="C48" s="2" t="s">
        <v>304</v>
      </c>
      <c r="D48" s="22" t="s">
        <v>8</v>
      </c>
      <c r="E48" s="84">
        <v>470</v>
      </c>
      <c r="F48" s="77">
        <v>0</v>
      </c>
      <c r="G48" s="28">
        <f t="shared" si="0"/>
        <v>0</v>
      </c>
      <c r="H48" s="435"/>
    </row>
    <row r="49" spans="1:8" s="9" customFormat="1" ht="33" customHeight="1" x14ac:dyDescent="0.25">
      <c r="A49" s="67" t="s">
        <v>388</v>
      </c>
      <c r="B49" s="108" t="s">
        <v>216</v>
      </c>
      <c r="C49" s="2" t="s">
        <v>305</v>
      </c>
      <c r="D49" s="22" t="s">
        <v>10</v>
      </c>
      <c r="E49" s="84">
        <v>86</v>
      </c>
      <c r="F49" s="77">
        <v>0</v>
      </c>
      <c r="G49" s="28">
        <f t="shared" si="0"/>
        <v>0</v>
      </c>
      <c r="H49" s="435"/>
    </row>
    <row r="50" spans="1:8" s="9" customFormat="1" ht="33" customHeight="1" x14ac:dyDescent="0.25">
      <c r="A50" s="67" t="s">
        <v>388</v>
      </c>
      <c r="B50" s="108" t="s">
        <v>217</v>
      </c>
      <c r="C50" s="2" t="s">
        <v>306</v>
      </c>
      <c r="D50" s="22" t="s">
        <v>9</v>
      </c>
      <c r="E50" s="84">
        <v>87</v>
      </c>
      <c r="F50" s="77">
        <v>0</v>
      </c>
      <c r="G50" s="28">
        <f t="shared" si="0"/>
        <v>0</v>
      </c>
      <c r="H50" s="435"/>
    </row>
    <row r="51" spans="1:8" s="9" customFormat="1" ht="33" customHeight="1" x14ac:dyDescent="0.25">
      <c r="A51" s="67" t="s">
        <v>388</v>
      </c>
      <c r="B51" s="108" t="s">
        <v>218</v>
      </c>
      <c r="C51" s="2" t="s">
        <v>307</v>
      </c>
      <c r="D51" s="22" t="s">
        <v>8</v>
      </c>
      <c r="E51" s="84">
        <v>505</v>
      </c>
      <c r="F51" s="77">
        <v>0</v>
      </c>
      <c r="G51" s="28">
        <f t="shared" si="0"/>
        <v>0</v>
      </c>
      <c r="H51" s="435"/>
    </row>
    <row r="52" spans="1:8" s="9" customFormat="1" ht="33" customHeight="1" x14ac:dyDescent="0.25">
      <c r="A52" s="67" t="s">
        <v>388</v>
      </c>
      <c r="B52" s="108" t="s">
        <v>219</v>
      </c>
      <c r="C52" s="2" t="s">
        <v>1641</v>
      </c>
      <c r="D52" s="22" t="s">
        <v>8</v>
      </c>
      <c r="E52" s="84">
        <v>14</v>
      </c>
      <c r="F52" s="77">
        <v>0</v>
      </c>
      <c r="G52" s="28">
        <f t="shared" si="0"/>
        <v>0</v>
      </c>
      <c r="H52" s="435"/>
    </row>
    <row r="53" spans="1:8" s="9" customFormat="1" ht="45" x14ac:dyDescent="0.25">
      <c r="A53" s="67" t="s">
        <v>388</v>
      </c>
      <c r="B53" s="108" t="s">
        <v>220</v>
      </c>
      <c r="C53" s="2" t="s">
        <v>1642</v>
      </c>
      <c r="D53" s="22" t="s">
        <v>10</v>
      </c>
      <c r="E53" s="84">
        <v>15</v>
      </c>
      <c r="F53" s="77">
        <v>0</v>
      </c>
      <c r="G53" s="28">
        <f t="shared" si="0"/>
        <v>0</v>
      </c>
      <c r="H53" s="435"/>
    </row>
    <row r="54" spans="1:8" s="9" customFormat="1" ht="33" customHeight="1" x14ac:dyDescent="0.25">
      <c r="A54" s="67" t="s">
        <v>388</v>
      </c>
      <c r="B54" s="108" t="s">
        <v>221</v>
      </c>
      <c r="C54" s="2" t="s">
        <v>1643</v>
      </c>
      <c r="D54" s="22" t="s">
        <v>10</v>
      </c>
      <c r="E54" s="84">
        <v>15</v>
      </c>
      <c r="F54" s="77">
        <v>0</v>
      </c>
      <c r="G54" s="28">
        <f t="shared" si="0"/>
        <v>0</v>
      </c>
      <c r="H54" s="435"/>
    </row>
    <row r="55" spans="1:8" s="9" customFormat="1" ht="45.75" thickBot="1" x14ac:dyDescent="0.3">
      <c r="A55" s="56" t="s">
        <v>388</v>
      </c>
      <c r="B55" s="74" t="s">
        <v>222</v>
      </c>
      <c r="C55" s="50" t="s">
        <v>1644</v>
      </c>
      <c r="D55" s="51" t="s">
        <v>8</v>
      </c>
      <c r="E55" s="85">
        <v>15</v>
      </c>
      <c r="F55" s="139">
        <v>0</v>
      </c>
      <c r="G55" s="53">
        <f t="shared" si="0"/>
        <v>0</v>
      </c>
      <c r="H55" s="435"/>
    </row>
    <row r="56" spans="1:8" s="9" customFormat="1" ht="33" customHeight="1" x14ac:dyDescent="0.25">
      <c r="A56" s="101" t="s">
        <v>1504</v>
      </c>
      <c r="B56" s="123" t="s">
        <v>71</v>
      </c>
      <c r="C56" s="63" t="s">
        <v>715</v>
      </c>
      <c r="D56" s="64" t="s">
        <v>8</v>
      </c>
      <c r="E56" s="83">
        <v>952</v>
      </c>
      <c r="F56" s="135">
        <v>4.07</v>
      </c>
      <c r="G56" s="59">
        <f t="shared" si="0"/>
        <v>3874.64</v>
      </c>
      <c r="H56" s="435"/>
    </row>
    <row r="57" spans="1:8" s="9" customFormat="1" ht="33" customHeight="1" x14ac:dyDescent="0.25">
      <c r="A57" s="67" t="s">
        <v>1504</v>
      </c>
      <c r="B57" s="41" t="s">
        <v>72</v>
      </c>
      <c r="C57" s="2" t="s">
        <v>1708</v>
      </c>
      <c r="D57" s="22" t="s">
        <v>9</v>
      </c>
      <c r="E57" s="84">
        <v>322</v>
      </c>
      <c r="F57" s="133">
        <v>25.21</v>
      </c>
      <c r="G57" s="28">
        <f t="shared" si="0"/>
        <v>8117.62</v>
      </c>
      <c r="H57" s="435"/>
    </row>
    <row r="58" spans="1:8" s="9" customFormat="1" ht="33" customHeight="1" x14ac:dyDescent="0.25">
      <c r="A58" s="67" t="s">
        <v>1504</v>
      </c>
      <c r="B58" s="41" t="s">
        <v>73</v>
      </c>
      <c r="C58" s="2" t="s">
        <v>1556</v>
      </c>
      <c r="D58" s="22" t="s">
        <v>8</v>
      </c>
      <c r="E58" s="84">
        <v>603</v>
      </c>
      <c r="F58" s="133">
        <v>15.26</v>
      </c>
      <c r="G58" s="28">
        <f t="shared" si="0"/>
        <v>9201.7800000000007</v>
      </c>
      <c r="H58" s="435"/>
    </row>
    <row r="59" spans="1:8" s="9" customFormat="1" ht="33" customHeight="1" x14ac:dyDescent="0.25">
      <c r="A59" s="67" t="s">
        <v>1504</v>
      </c>
      <c r="B59" s="41" t="s">
        <v>74</v>
      </c>
      <c r="C59" s="2" t="s">
        <v>1507</v>
      </c>
      <c r="D59" s="22" t="s">
        <v>8</v>
      </c>
      <c r="E59" s="84">
        <v>482</v>
      </c>
      <c r="F59" s="133">
        <v>17.760000000000002</v>
      </c>
      <c r="G59" s="28">
        <f t="shared" si="0"/>
        <v>8560.32</v>
      </c>
      <c r="H59" s="435"/>
    </row>
    <row r="60" spans="1:8" s="9" customFormat="1" ht="33" customHeight="1" x14ac:dyDescent="0.25">
      <c r="A60" s="67" t="s">
        <v>1504</v>
      </c>
      <c r="B60" s="41" t="s">
        <v>75</v>
      </c>
      <c r="C60" s="2" t="s">
        <v>313</v>
      </c>
      <c r="D60" s="22" t="s">
        <v>10</v>
      </c>
      <c r="E60" s="84">
        <v>105</v>
      </c>
      <c r="F60" s="133">
        <v>0.95</v>
      </c>
      <c r="G60" s="28">
        <f t="shared" si="0"/>
        <v>99.75</v>
      </c>
      <c r="H60" s="435"/>
    </row>
    <row r="61" spans="1:8" s="9" customFormat="1" ht="33" customHeight="1" x14ac:dyDescent="0.25">
      <c r="A61" s="67" t="s">
        <v>1504</v>
      </c>
      <c r="B61" s="41" t="s">
        <v>76</v>
      </c>
      <c r="C61" s="2" t="s">
        <v>302</v>
      </c>
      <c r="D61" s="22" t="s">
        <v>8</v>
      </c>
      <c r="E61" s="84">
        <v>476</v>
      </c>
      <c r="F61" s="133">
        <v>0.38</v>
      </c>
      <c r="G61" s="28">
        <f t="shared" si="0"/>
        <v>180.88</v>
      </c>
      <c r="H61" s="435"/>
    </row>
    <row r="62" spans="1:8" s="9" customFormat="1" ht="33" customHeight="1" x14ac:dyDescent="0.25">
      <c r="A62" s="67" t="s">
        <v>1504</v>
      </c>
      <c r="B62" s="41" t="s">
        <v>77</v>
      </c>
      <c r="C62" s="2" t="s">
        <v>314</v>
      </c>
      <c r="D62" s="22" t="s">
        <v>8</v>
      </c>
      <c r="E62" s="84">
        <v>474</v>
      </c>
      <c r="F62" s="133">
        <v>20.3</v>
      </c>
      <c r="G62" s="28">
        <f t="shared" si="0"/>
        <v>9622.2000000000007</v>
      </c>
      <c r="H62" s="435"/>
    </row>
    <row r="63" spans="1:8" s="9" customFormat="1" ht="33" customHeight="1" x14ac:dyDescent="0.25">
      <c r="A63" s="67" t="s">
        <v>1504</v>
      </c>
      <c r="B63" s="108" t="s">
        <v>122</v>
      </c>
      <c r="C63" s="2" t="s">
        <v>315</v>
      </c>
      <c r="D63" s="22" t="s">
        <v>10</v>
      </c>
      <c r="E63" s="84">
        <v>105</v>
      </c>
      <c r="F63" s="133">
        <v>0.86</v>
      </c>
      <c r="G63" s="28">
        <f t="shared" si="0"/>
        <v>90.3</v>
      </c>
      <c r="H63" s="435"/>
    </row>
    <row r="64" spans="1:8" s="9" customFormat="1" ht="33" customHeight="1" x14ac:dyDescent="0.25">
      <c r="A64" s="67" t="s">
        <v>1504</v>
      </c>
      <c r="B64" s="108" t="s">
        <v>123</v>
      </c>
      <c r="C64" s="2" t="s">
        <v>1509</v>
      </c>
      <c r="D64" s="22" t="s">
        <v>8</v>
      </c>
      <c r="E64" s="84">
        <v>470</v>
      </c>
      <c r="F64" s="133">
        <v>0.38</v>
      </c>
      <c r="G64" s="28">
        <f t="shared" si="0"/>
        <v>178.6</v>
      </c>
      <c r="H64" s="435"/>
    </row>
    <row r="65" spans="1:9" s="9" customFormat="1" ht="33" customHeight="1" x14ac:dyDescent="0.25">
      <c r="A65" s="67" t="s">
        <v>1504</v>
      </c>
      <c r="B65" s="108" t="s">
        <v>124</v>
      </c>
      <c r="C65" s="2" t="s">
        <v>1510</v>
      </c>
      <c r="D65" s="22" t="s">
        <v>8</v>
      </c>
      <c r="E65" s="84">
        <v>469</v>
      </c>
      <c r="F65" s="133">
        <v>11.92</v>
      </c>
      <c r="G65" s="28">
        <f t="shared" si="0"/>
        <v>5590.48</v>
      </c>
      <c r="H65" s="435"/>
    </row>
    <row r="66" spans="1:9" s="9" customFormat="1" ht="33" customHeight="1" x14ac:dyDescent="0.25">
      <c r="A66" s="67" t="s">
        <v>1504</v>
      </c>
      <c r="B66" s="108" t="s">
        <v>125</v>
      </c>
      <c r="C66" s="2" t="s">
        <v>1511</v>
      </c>
      <c r="D66" s="22" t="s">
        <v>10</v>
      </c>
      <c r="E66" s="84">
        <v>105</v>
      </c>
      <c r="F66" s="133">
        <v>0.42</v>
      </c>
      <c r="G66" s="28">
        <f t="shared" si="0"/>
        <v>44.1</v>
      </c>
      <c r="H66" s="435"/>
    </row>
    <row r="67" spans="1:9" s="9" customFormat="1" ht="33" customHeight="1" x14ac:dyDescent="0.25">
      <c r="A67" s="67" t="s">
        <v>1504</v>
      </c>
      <c r="B67" s="108" t="s">
        <v>126</v>
      </c>
      <c r="C67" s="2" t="s">
        <v>304</v>
      </c>
      <c r="D67" s="22" t="s">
        <v>8</v>
      </c>
      <c r="E67" s="84">
        <v>470</v>
      </c>
      <c r="F67" s="133">
        <v>0.22</v>
      </c>
      <c r="G67" s="28">
        <f t="shared" si="0"/>
        <v>103.4</v>
      </c>
      <c r="H67" s="435"/>
    </row>
    <row r="68" spans="1:9" s="9" customFormat="1" ht="33" customHeight="1" x14ac:dyDescent="0.25">
      <c r="A68" s="67" t="s">
        <v>1504</v>
      </c>
      <c r="B68" s="108" t="s">
        <v>216</v>
      </c>
      <c r="C68" s="2" t="s">
        <v>305</v>
      </c>
      <c r="D68" s="22" t="s">
        <v>10</v>
      </c>
      <c r="E68" s="84">
        <v>86</v>
      </c>
      <c r="F68" s="133">
        <v>1.25</v>
      </c>
      <c r="G68" s="28">
        <f t="shared" si="0"/>
        <v>107.5</v>
      </c>
      <c r="H68" s="435"/>
    </row>
    <row r="69" spans="1:9" s="9" customFormat="1" ht="33" customHeight="1" x14ac:dyDescent="0.25">
      <c r="A69" s="67" t="s">
        <v>1504</v>
      </c>
      <c r="B69" s="108" t="s">
        <v>217</v>
      </c>
      <c r="C69" s="2" t="s">
        <v>306</v>
      </c>
      <c r="D69" s="22" t="s">
        <v>9</v>
      </c>
      <c r="E69" s="84">
        <v>87</v>
      </c>
      <c r="F69" s="133">
        <v>15.46</v>
      </c>
      <c r="G69" s="28">
        <f t="shared" si="0"/>
        <v>1345.02</v>
      </c>
      <c r="H69" s="435"/>
    </row>
    <row r="70" spans="1:9" s="9" customFormat="1" ht="33" customHeight="1" x14ac:dyDescent="0.25">
      <c r="A70" s="67" t="s">
        <v>1504</v>
      </c>
      <c r="B70" s="108" t="s">
        <v>218</v>
      </c>
      <c r="C70" s="2" t="s">
        <v>307</v>
      </c>
      <c r="D70" s="22" t="s">
        <v>8</v>
      </c>
      <c r="E70" s="84">
        <v>505</v>
      </c>
      <c r="F70" s="133">
        <v>6.49</v>
      </c>
      <c r="G70" s="28">
        <f t="shared" si="0"/>
        <v>3277.45</v>
      </c>
      <c r="H70" s="435"/>
    </row>
    <row r="71" spans="1:9" s="9" customFormat="1" ht="33" customHeight="1" x14ac:dyDescent="0.25">
      <c r="A71" s="67" t="s">
        <v>1504</v>
      </c>
      <c r="B71" s="108" t="s">
        <v>219</v>
      </c>
      <c r="C71" s="2" t="s">
        <v>1641</v>
      </c>
      <c r="D71" s="22" t="s">
        <v>8</v>
      </c>
      <c r="E71" s="84">
        <v>14</v>
      </c>
      <c r="F71" s="133">
        <v>12.22</v>
      </c>
      <c r="G71" s="28">
        <f t="shared" si="0"/>
        <v>171.08</v>
      </c>
      <c r="H71" s="435"/>
    </row>
    <row r="72" spans="1:9" s="9" customFormat="1" ht="45" x14ac:dyDescent="0.25">
      <c r="A72" s="67" t="s">
        <v>1504</v>
      </c>
      <c r="B72" s="108" t="s">
        <v>220</v>
      </c>
      <c r="C72" s="2" t="s">
        <v>1642</v>
      </c>
      <c r="D72" s="22" t="s">
        <v>10</v>
      </c>
      <c r="E72" s="84">
        <v>15</v>
      </c>
      <c r="F72" s="133">
        <v>0.42</v>
      </c>
      <c r="G72" s="28">
        <f t="shared" si="0"/>
        <v>6.3</v>
      </c>
      <c r="H72" s="435"/>
    </row>
    <row r="73" spans="1:9" s="9" customFormat="1" ht="33" customHeight="1" thickBot="1" x14ac:dyDescent="0.3">
      <c r="A73" s="67" t="s">
        <v>1504</v>
      </c>
      <c r="B73" s="108" t="s">
        <v>221</v>
      </c>
      <c r="C73" s="2" t="s">
        <v>1643</v>
      </c>
      <c r="D73" s="22" t="s">
        <v>10</v>
      </c>
      <c r="E73" s="84">
        <v>15</v>
      </c>
      <c r="F73" s="133">
        <v>1.99</v>
      </c>
      <c r="G73" s="28">
        <f t="shared" si="0"/>
        <v>29.85</v>
      </c>
      <c r="H73" s="435"/>
    </row>
    <row r="74" spans="1:9" s="9" customFormat="1" ht="45.75" thickBot="1" x14ac:dyDescent="0.3">
      <c r="A74" s="56" t="s">
        <v>1504</v>
      </c>
      <c r="B74" s="74" t="s">
        <v>222</v>
      </c>
      <c r="C74" s="50" t="s">
        <v>1644</v>
      </c>
      <c r="D74" s="51" t="s">
        <v>8</v>
      </c>
      <c r="E74" s="85">
        <v>15</v>
      </c>
      <c r="F74" s="87">
        <v>15.62</v>
      </c>
      <c r="G74" s="99">
        <f>ROUND((E74*F74),2)</f>
        <v>234.3</v>
      </c>
      <c r="H74" s="36" t="s">
        <v>78</v>
      </c>
      <c r="I74" s="72">
        <f>ROUND(SUM(G37:G74),2)</f>
        <v>50835.57</v>
      </c>
    </row>
    <row r="75" spans="1:9" ht="30.75" thickBot="1" x14ac:dyDescent="0.3">
      <c r="A75" s="171" t="s">
        <v>1584</v>
      </c>
      <c r="B75" s="61" t="s">
        <v>28</v>
      </c>
      <c r="C75" s="173" t="s">
        <v>1433</v>
      </c>
      <c r="D75" s="61" t="s">
        <v>18</v>
      </c>
      <c r="E75" s="174">
        <v>2</v>
      </c>
      <c r="F75" s="145">
        <v>138.43</v>
      </c>
      <c r="G75" s="35">
        <f t="shared" ref="G75:G79" si="1">ROUND((E75*F75),2)</f>
        <v>276.86</v>
      </c>
      <c r="H75" s="9"/>
      <c r="I75" s="9"/>
    </row>
    <row r="76" spans="1:9" ht="45" x14ac:dyDescent="0.25">
      <c r="A76" s="101" t="s">
        <v>1771</v>
      </c>
      <c r="B76" s="64" t="s">
        <v>29</v>
      </c>
      <c r="C76" s="63" t="s">
        <v>327</v>
      </c>
      <c r="D76" s="64" t="s">
        <v>10</v>
      </c>
      <c r="E76" s="65">
        <v>16</v>
      </c>
      <c r="F76" s="76">
        <v>37.49</v>
      </c>
      <c r="G76" s="59">
        <f t="shared" si="1"/>
        <v>599.84</v>
      </c>
      <c r="H76" s="9"/>
      <c r="I76" s="9"/>
    </row>
    <row r="77" spans="1:9" ht="45.75" thickBot="1" x14ac:dyDescent="0.3">
      <c r="A77" s="98" t="s">
        <v>1771</v>
      </c>
      <c r="B77" s="51" t="s">
        <v>30</v>
      </c>
      <c r="C77" s="63" t="s">
        <v>325</v>
      </c>
      <c r="D77" s="64" t="s">
        <v>10</v>
      </c>
      <c r="E77" s="65">
        <v>68</v>
      </c>
      <c r="F77" s="76">
        <v>63.24</v>
      </c>
      <c r="G77" s="59">
        <f t="shared" si="1"/>
        <v>4300.32</v>
      </c>
      <c r="H77" s="9"/>
      <c r="I77" s="9"/>
    </row>
    <row r="78" spans="1:9" ht="30.75" thickBot="1" x14ac:dyDescent="0.3">
      <c r="A78" s="125" t="s">
        <v>1585</v>
      </c>
      <c r="B78" s="61" t="s">
        <v>31</v>
      </c>
      <c r="C78" s="173" t="s">
        <v>331</v>
      </c>
      <c r="D78" s="61" t="s">
        <v>18</v>
      </c>
      <c r="E78" s="174">
        <v>6</v>
      </c>
      <c r="F78" s="145">
        <v>24.21</v>
      </c>
      <c r="G78" s="35">
        <f t="shared" si="1"/>
        <v>145.26</v>
      </c>
      <c r="H78" s="9"/>
      <c r="I78" s="9"/>
    </row>
    <row r="79" spans="1:9" ht="30.75" thickBot="1" x14ac:dyDescent="0.3">
      <c r="A79" s="98" t="s">
        <v>1586</v>
      </c>
      <c r="B79" s="51" t="s">
        <v>32</v>
      </c>
      <c r="C79" s="86" t="s">
        <v>333</v>
      </c>
      <c r="D79" s="51" t="s">
        <v>8</v>
      </c>
      <c r="E79" s="92">
        <v>20.5</v>
      </c>
      <c r="F79" s="89">
        <v>17</v>
      </c>
      <c r="G79" s="90">
        <f t="shared" si="1"/>
        <v>348.5</v>
      </c>
      <c r="H79" s="36" t="s">
        <v>42</v>
      </c>
      <c r="I79" s="70">
        <f>ROUND(SUM(G75:G79),2)</f>
        <v>5670.78</v>
      </c>
    </row>
    <row r="80" spans="1:9" ht="43.5" thickBot="1" x14ac:dyDescent="0.3">
      <c r="A80" s="146"/>
      <c r="B80" s="147"/>
      <c r="C80" s="146"/>
      <c r="D80" s="4"/>
      <c r="E80" s="4"/>
      <c r="F80" s="54" t="s">
        <v>1285</v>
      </c>
      <c r="G80" s="55">
        <f>SUM(G5:G79)</f>
        <v>90147.290000000023</v>
      </c>
      <c r="H80" s="34"/>
      <c r="I80" s="73"/>
    </row>
  </sheetData>
  <sheetProtection algorithmName="SHA-512" hashValue="HMBfg+GTxgFvnysMkcMykViSxj775VzUCLSB2be/qA4Ts4myjj/jEgT0O0dA6k/5Q3jgLxELLeKWr+BmUQ0wNw==" saltValue="/eHHCgtkN97GhrOOnWJUIA==" spinCount="100000" sheet="1" objects="1" scenarios="1"/>
  <mergeCells count="3">
    <mergeCell ref="A1:G1"/>
    <mergeCell ref="A3:G3"/>
    <mergeCell ref="H37:H73"/>
  </mergeCells>
  <phoneticPr fontId="10" type="noConversion"/>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63846-A016-4835-9276-DC9E68FE90B8}">
  <dimension ref="A1:I90"/>
  <sheetViews>
    <sheetView topLeftCell="A73" zoomScale="80" zoomScaleNormal="80" workbookViewId="0">
      <selection activeCell="I92" sqref="I92"/>
    </sheetView>
  </sheetViews>
  <sheetFormatPr defaultColWidth="9.140625" defaultRowHeight="15" x14ac:dyDescent="0.25"/>
  <cols>
    <col min="1" max="1" width="39.7109375" style="23" customWidth="1"/>
    <col min="2" max="2" width="10.5703125" style="10" customWidth="1"/>
    <col min="3" max="3" width="71.7109375" style="11" customWidth="1"/>
    <col min="4" max="4" width="9.140625" style="129"/>
    <col min="5" max="5" width="16.28515625" style="129" customWidth="1"/>
    <col min="6" max="6" width="20.7109375" style="17" customWidth="1"/>
    <col min="7" max="7" width="14.7109375" style="129" customWidth="1"/>
    <col min="8" max="8" width="21.5703125" style="68" customWidth="1"/>
    <col min="9" max="9" width="20.7109375" style="68" customWidth="1"/>
    <col min="10" max="16384" width="9.140625" style="8"/>
  </cols>
  <sheetData>
    <row r="1" spans="1:9" ht="39.950000000000003" customHeight="1" x14ac:dyDescent="0.25">
      <c r="A1" s="427" t="s">
        <v>3728</v>
      </c>
      <c r="B1" s="427"/>
      <c r="C1" s="427"/>
      <c r="D1" s="427"/>
      <c r="E1" s="427"/>
      <c r="F1" s="427"/>
      <c r="G1" s="427"/>
    </row>
    <row r="2" spans="1:9" ht="21.75" customHeight="1" thickBot="1" x14ac:dyDescent="0.3">
      <c r="A2" s="1"/>
      <c r="B2" s="1"/>
      <c r="C2" s="1"/>
      <c r="D2" s="127"/>
      <c r="E2" s="233"/>
      <c r="F2" s="1"/>
      <c r="G2" s="127"/>
    </row>
    <row r="3" spans="1:9" x14ac:dyDescent="0.25">
      <c r="A3" s="428" t="s">
        <v>1109</v>
      </c>
      <c r="B3" s="429"/>
      <c r="C3" s="429"/>
      <c r="D3" s="429"/>
      <c r="E3" s="429"/>
      <c r="F3" s="429"/>
      <c r="G3" s="430"/>
    </row>
    <row r="4" spans="1:9" ht="42.6" customHeight="1" thickBot="1" x14ac:dyDescent="0.3">
      <c r="A4" s="29" t="s">
        <v>38</v>
      </c>
      <c r="B4" s="44" t="s">
        <v>0</v>
      </c>
      <c r="C4" s="30" t="s">
        <v>1</v>
      </c>
      <c r="D4" s="248" t="s">
        <v>2</v>
      </c>
      <c r="E4" s="234" t="s">
        <v>3</v>
      </c>
      <c r="F4" s="32" t="s">
        <v>4</v>
      </c>
      <c r="G4" s="69" t="s">
        <v>5</v>
      </c>
      <c r="H4" s="142"/>
      <c r="I4" s="142"/>
    </row>
    <row r="5" spans="1:9" s="68" customFormat="1" ht="33" customHeight="1" thickBot="1" x14ac:dyDescent="0.3">
      <c r="A5" s="56" t="s">
        <v>6</v>
      </c>
      <c r="B5" s="57" t="s">
        <v>12</v>
      </c>
      <c r="C5" s="50" t="s">
        <v>756</v>
      </c>
      <c r="D5" s="51" t="s">
        <v>128</v>
      </c>
      <c r="E5" s="52">
        <v>0.16800000000000001</v>
      </c>
      <c r="F5" s="66">
        <v>790.22</v>
      </c>
      <c r="G5" s="53">
        <f t="shared" ref="G5:G71" si="0">ROUND((E5*F5),2)</f>
        <v>132.76</v>
      </c>
      <c r="H5" s="36" t="s">
        <v>39</v>
      </c>
      <c r="I5" s="70">
        <f>ROUND(SUM(G5:G5),2)</f>
        <v>132.76</v>
      </c>
    </row>
    <row r="6" spans="1:9" s="9" customFormat="1" ht="32.25" customHeight="1" x14ac:dyDescent="0.25">
      <c r="A6" s="42" t="s">
        <v>45</v>
      </c>
      <c r="B6" s="179" t="s">
        <v>19</v>
      </c>
      <c r="C6" s="180" t="s">
        <v>359</v>
      </c>
      <c r="D6" s="181" t="s">
        <v>9</v>
      </c>
      <c r="E6" s="182">
        <v>1621</v>
      </c>
      <c r="F6" s="218">
        <v>0.7</v>
      </c>
      <c r="G6" s="27">
        <f t="shared" si="0"/>
        <v>1134.7</v>
      </c>
    </row>
    <row r="7" spans="1:9" s="9" customFormat="1" ht="30" x14ac:dyDescent="0.25">
      <c r="A7" s="43" t="s">
        <v>45</v>
      </c>
      <c r="B7" s="91" t="s">
        <v>20</v>
      </c>
      <c r="C7" s="103" t="s">
        <v>358</v>
      </c>
      <c r="D7" s="48" t="s">
        <v>9</v>
      </c>
      <c r="E7" s="84">
        <v>280</v>
      </c>
      <c r="F7" s="149">
        <v>0.94</v>
      </c>
      <c r="G7" s="28">
        <f t="shared" si="0"/>
        <v>263.2</v>
      </c>
    </row>
    <row r="8" spans="1:9" s="9" customFormat="1" ht="33" customHeight="1" x14ac:dyDescent="0.25">
      <c r="A8" s="43" t="s">
        <v>45</v>
      </c>
      <c r="B8" s="108" t="s">
        <v>21</v>
      </c>
      <c r="C8" s="103" t="s">
        <v>356</v>
      </c>
      <c r="D8" s="48" t="s">
        <v>9</v>
      </c>
      <c r="E8" s="84">
        <v>1341</v>
      </c>
      <c r="F8" s="149">
        <v>2.5</v>
      </c>
      <c r="G8" s="28">
        <f t="shared" si="0"/>
        <v>3352.5</v>
      </c>
    </row>
    <row r="9" spans="1:9" s="9" customFormat="1" ht="33" customHeight="1" x14ac:dyDescent="0.25">
      <c r="A9" s="43" t="s">
        <v>45</v>
      </c>
      <c r="B9" s="108" t="s">
        <v>22</v>
      </c>
      <c r="C9" s="103" t="s">
        <v>275</v>
      </c>
      <c r="D9" s="48" t="s">
        <v>9</v>
      </c>
      <c r="E9" s="84">
        <v>681</v>
      </c>
      <c r="F9" s="149">
        <v>5.51</v>
      </c>
      <c r="G9" s="28">
        <f t="shared" si="0"/>
        <v>3752.31</v>
      </c>
    </row>
    <row r="10" spans="1:9" s="9" customFormat="1" ht="33" customHeight="1" x14ac:dyDescent="0.25">
      <c r="A10" s="43" t="s">
        <v>45</v>
      </c>
      <c r="B10" s="108" t="s">
        <v>23</v>
      </c>
      <c r="C10" s="103" t="s">
        <v>1374</v>
      </c>
      <c r="D10" s="48" t="s">
        <v>9</v>
      </c>
      <c r="E10" s="84">
        <v>1034</v>
      </c>
      <c r="F10" s="149">
        <v>0.94</v>
      </c>
      <c r="G10" s="28">
        <f t="shared" si="0"/>
        <v>971.96</v>
      </c>
    </row>
    <row r="11" spans="1:9" s="9" customFormat="1" ht="45" x14ac:dyDescent="0.25">
      <c r="A11" s="43" t="s">
        <v>45</v>
      </c>
      <c r="B11" s="108" t="s">
        <v>24</v>
      </c>
      <c r="C11" s="103" t="s">
        <v>276</v>
      </c>
      <c r="D11" s="48" t="s">
        <v>9</v>
      </c>
      <c r="E11" s="84">
        <v>1034</v>
      </c>
      <c r="F11" s="149">
        <v>4.4000000000000004</v>
      </c>
      <c r="G11" s="28">
        <f t="shared" si="0"/>
        <v>4549.6000000000004</v>
      </c>
    </row>
    <row r="12" spans="1:9" s="9" customFormat="1" ht="45" x14ac:dyDescent="0.25">
      <c r="A12" s="43" t="s">
        <v>45</v>
      </c>
      <c r="B12" s="108" t="s">
        <v>25</v>
      </c>
      <c r="C12" s="103" t="s">
        <v>273</v>
      </c>
      <c r="D12" s="48" t="s">
        <v>9</v>
      </c>
      <c r="E12" s="84">
        <v>728</v>
      </c>
      <c r="F12" s="149">
        <v>15.46</v>
      </c>
      <c r="G12" s="28">
        <f t="shared" si="0"/>
        <v>11254.88</v>
      </c>
    </row>
    <row r="13" spans="1:9" s="9" customFormat="1" ht="32.25" customHeight="1" x14ac:dyDescent="0.25">
      <c r="A13" s="43" t="s">
        <v>45</v>
      </c>
      <c r="B13" s="108" t="s">
        <v>26</v>
      </c>
      <c r="C13" s="103" t="s">
        <v>264</v>
      </c>
      <c r="D13" s="48" t="s">
        <v>9</v>
      </c>
      <c r="E13" s="84">
        <v>35</v>
      </c>
      <c r="F13" s="149">
        <v>13.16</v>
      </c>
      <c r="G13" s="28">
        <f t="shared" si="0"/>
        <v>460.6</v>
      </c>
    </row>
    <row r="14" spans="1:9" s="9" customFormat="1" ht="32.25" customHeight="1" x14ac:dyDescent="0.25">
      <c r="A14" s="43" t="s">
        <v>45</v>
      </c>
      <c r="B14" s="108" t="s">
        <v>27</v>
      </c>
      <c r="C14" s="103" t="s">
        <v>265</v>
      </c>
      <c r="D14" s="48" t="s">
        <v>8</v>
      </c>
      <c r="E14" s="84">
        <v>1908</v>
      </c>
      <c r="F14" s="149">
        <v>0.1</v>
      </c>
      <c r="G14" s="28">
        <f t="shared" si="0"/>
        <v>190.8</v>
      </c>
    </row>
    <row r="15" spans="1:9" s="9" customFormat="1" ht="32.25" customHeight="1" x14ac:dyDescent="0.25">
      <c r="A15" s="43" t="s">
        <v>45</v>
      </c>
      <c r="B15" s="108" t="s">
        <v>68</v>
      </c>
      <c r="C15" s="103" t="s">
        <v>1486</v>
      </c>
      <c r="D15" s="48" t="s">
        <v>9</v>
      </c>
      <c r="E15" s="84">
        <v>573</v>
      </c>
      <c r="F15" s="149">
        <v>1.28</v>
      </c>
      <c r="G15" s="28">
        <f t="shared" si="0"/>
        <v>733.44</v>
      </c>
    </row>
    <row r="16" spans="1:9" s="9" customFormat="1" ht="32.25" customHeight="1" x14ac:dyDescent="0.25">
      <c r="A16" s="43" t="s">
        <v>45</v>
      </c>
      <c r="B16" s="108" t="s">
        <v>69</v>
      </c>
      <c r="C16" s="103" t="s">
        <v>267</v>
      </c>
      <c r="D16" s="48" t="s">
        <v>8</v>
      </c>
      <c r="E16" s="84">
        <v>1567</v>
      </c>
      <c r="F16" s="149">
        <v>0.2</v>
      </c>
      <c r="G16" s="28">
        <f t="shared" si="0"/>
        <v>313.39999999999998</v>
      </c>
    </row>
    <row r="17" spans="1:9" s="9" customFormat="1" ht="32.25" customHeight="1" x14ac:dyDescent="0.25">
      <c r="A17" s="43" t="s">
        <v>45</v>
      </c>
      <c r="B17" s="108" t="s">
        <v>70</v>
      </c>
      <c r="C17" s="103" t="s">
        <v>477</v>
      </c>
      <c r="D17" s="48" t="s">
        <v>8</v>
      </c>
      <c r="E17" s="84">
        <v>728</v>
      </c>
      <c r="F17" s="149">
        <v>0.2</v>
      </c>
      <c r="G17" s="28">
        <f t="shared" si="0"/>
        <v>145.6</v>
      </c>
    </row>
    <row r="18" spans="1:9" s="9" customFormat="1" ht="32.25" customHeight="1" x14ac:dyDescent="0.25">
      <c r="A18" s="43" t="s">
        <v>45</v>
      </c>
      <c r="B18" s="108" t="s">
        <v>127</v>
      </c>
      <c r="C18" s="103" t="s">
        <v>278</v>
      </c>
      <c r="D18" s="48" t="s">
        <v>8</v>
      </c>
      <c r="E18" s="84">
        <v>336</v>
      </c>
      <c r="F18" s="149">
        <v>0.1</v>
      </c>
      <c r="G18" s="28">
        <f t="shared" si="0"/>
        <v>33.6</v>
      </c>
    </row>
    <row r="19" spans="1:9" s="9" customFormat="1" ht="32.25" customHeight="1" x14ac:dyDescent="0.25">
      <c r="A19" s="43" t="s">
        <v>45</v>
      </c>
      <c r="B19" s="108" t="s">
        <v>165</v>
      </c>
      <c r="C19" s="103" t="s">
        <v>268</v>
      </c>
      <c r="D19" s="48" t="s">
        <v>8</v>
      </c>
      <c r="E19" s="84">
        <v>150</v>
      </c>
      <c r="F19" s="149">
        <v>0.21</v>
      </c>
      <c r="G19" s="28">
        <f t="shared" si="0"/>
        <v>31.5</v>
      </c>
    </row>
    <row r="20" spans="1:9" s="9" customFormat="1" ht="32.25" customHeight="1" x14ac:dyDescent="0.25">
      <c r="A20" s="43" t="s">
        <v>45</v>
      </c>
      <c r="B20" s="108" t="s">
        <v>166</v>
      </c>
      <c r="C20" s="103" t="s">
        <v>269</v>
      </c>
      <c r="D20" s="48" t="s">
        <v>8</v>
      </c>
      <c r="E20" s="84">
        <v>278</v>
      </c>
      <c r="F20" s="149">
        <v>0.24</v>
      </c>
      <c r="G20" s="28">
        <f t="shared" si="0"/>
        <v>66.72</v>
      </c>
    </row>
    <row r="21" spans="1:9" s="9" customFormat="1" ht="45" x14ac:dyDescent="0.25">
      <c r="A21" s="43" t="s">
        <v>45</v>
      </c>
      <c r="B21" s="108" t="s">
        <v>167</v>
      </c>
      <c r="C21" s="103" t="s">
        <v>1487</v>
      </c>
      <c r="D21" s="48" t="s">
        <v>9</v>
      </c>
      <c r="E21" s="84">
        <v>280</v>
      </c>
      <c r="F21" s="149">
        <v>4.4000000000000004</v>
      </c>
      <c r="G21" s="28">
        <f t="shared" si="0"/>
        <v>1232</v>
      </c>
    </row>
    <row r="22" spans="1:9" s="9" customFormat="1" ht="33" customHeight="1" x14ac:dyDescent="0.25">
      <c r="A22" s="43" t="s">
        <v>45</v>
      </c>
      <c r="B22" s="108" t="s">
        <v>168</v>
      </c>
      <c r="C22" s="103" t="s">
        <v>340</v>
      </c>
      <c r="D22" s="48" t="s">
        <v>8</v>
      </c>
      <c r="E22" s="84">
        <v>2525</v>
      </c>
      <c r="F22" s="149">
        <v>1.49</v>
      </c>
      <c r="G22" s="28">
        <f t="shared" si="0"/>
        <v>3762.25</v>
      </c>
    </row>
    <row r="23" spans="1:9" s="9" customFormat="1" ht="33" customHeight="1" x14ac:dyDescent="0.25">
      <c r="A23" s="43" t="s">
        <v>45</v>
      </c>
      <c r="B23" s="108" t="s">
        <v>169</v>
      </c>
      <c r="C23" s="103" t="s">
        <v>709</v>
      </c>
      <c r="D23" s="48" t="s">
        <v>8</v>
      </c>
      <c r="E23" s="84">
        <v>278</v>
      </c>
      <c r="F23" s="149">
        <v>1.44</v>
      </c>
      <c r="G23" s="28">
        <f t="shared" si="0"/>
        <v>400.32</v>
      </c>
    </row>
    <row r="24" spans="1:9" s="9" customFormat="1" x14ac:dyDescent="0.25">
      <c r="A24" s="43" t="s">
        <v>45</v>
      </c>
      <c r="B24" s="108" t="s">
        <v>170</v>
      </c>
      <c r="C24" s="103" t="s">
        <v>271</v>
      </c>
      <c r="D24" s="48" t="s">
        <v>8</v>
      </c>
      <c r="E24" s="84">
        <v>118</v>
      </c>
      <c r="F24" s="149">
        <v>7.91</v>
      </c>
      <c r="G24" s="28">
        <f t="shared" si="0"/>
        <v>933.38</v>
      </c>
    </row>
    <row r="25" spans="1:9" s="9" customFormat="1" ht="33" customHeight="1" thickBot="1" x14ac:dyDescent="0.3">
      <c r="A25" s="43" t="s">
        <v>45</v>
      </c>
      <c r="B25" s="108" t="s">
        <v>171</v>
      </c>
      <c r="C25" s="103" t="s">
        <v>272</v>
      </c>
      <c r="D25" s="48" t="s">
        <v>8</v>
      </c>
      <c r="E25" s="84">
        <v>138</v>
      </c>
      <c r="F25" s="149">
        <v>7.81</v>
      </c>
      <c r="G25" s="28">
        <f t="shared" si="0"/>
        <v>1077.78</v>
      </c>
    </row>
    <row r="26" spans="1:9" s="9" customFormat="1" ht="33" customHeight="1" thickBot="1" x14ac:dyDescent="0.3">
      <c r="A26" s="56" t="s">
        <v>45</v>
      </c>
      <c r="B26" s="74" t="s">
        <v>172</v>
      </c>
      <c r="C26" s="104" t="s">
        <v>362</v>
      </c>
      <c r="D26" s="51" t="s">
        <v>8</v>
      </c>
      <c r="E26" s="85">
        <v>939</v>
      </c>
      <c r="F26" s="150">
        <v>4.49</v>
      </c>
      <c r="G26" s="53">
        <f t="shared" si="0"/>
        <v>4216.1099999999997</v>
      </c>
      <c r="H26" s="36" t="s">
        <v>40</v>
      </c>
      <c r="I26" s="70">
        <f>ROUND(SUM(G6:G26),2)</f>
        <v>38876.65</v>
      </c>
    </row>
    <row r="27" spans="1:9" s="9" customFormat="1" ht="30" x14ac:dyDescent="0.25">
      <c r="A27" s="67" t="s">
        <v>1503</v>
      </c>
      <c r="B27" s="226" t="s">
        <v>34</v>
      </c>
      <c r="C27" s="213" t="s">
        <v>387</v>
      </c>
      <c r="D27" s="64" t="s">
        <v>10</v>
      </c>
      <c r="E27" s="65">
        <v>16.5</v>
      </c>
      <c r="F27" s="76">
        <v>261.45</v>
      </c>
      <c r="G27" s="59">
        <f t="shared" si="0"/>
        <v>4313.93</v>
      </c>
      <c r="H27" s="153"/>
      <c r="I27" s="138"/>
    </row>
    <row r="28" spans="1:9" s="9" customFormat="1" ht="45" x14ac:dyDescent="0.25">
      <c r="A28" s="43" t="s">
        <v>1503</v>
      </c>
      <c r="B28" s="22" t="s">
        <v>35</v>
      </c>
      <c r="C28" s="2" t="s">
        <v>353</v>
      </c>
      <c r="D28" s="22" t="s">
        <v>9</v>
      </c>
      <c r="E28" s="65">
        <v>62.9</v>
      </c>
      <c r="F28" s="76">
        <v>2.35</v>
      </c>
      <c r="G28" s="28">
        <f t="shared" si="0"/>
        <v>147.82</v>
      </c>
      <c r="H28" s="153"/>
      <c r="I28" s="138"/>
    </row>
    <row r="29" spans="1:9" s="9" customFormat="1" ht="33" customHeight="1" x14ac:dyDescent="0.25">
      <c r="A29" s="43" t="s">
        <v>1503</v>
      </c>
      <c r="B29" s="22" t="s">
        <v>36</v>
      </c>
      <c r="C29" s="2" t="s">
        <v>289</v>
      </c>
      <c r="D29" s="22" t="s">
        <v>8</v>
      </c>
      <c r="E29" s="65">
        <v>29.6</v>
      </c>
      <c r="F29" s="76">
        <v>0.54</v>
      </c>
      <c r="G29" s="28">
        <f t="shared" si="0"/>
        <v>15.98</v>
      </c>
      <c r="H29" s="153"/>
      <c r="I29" s="138"/>
    </row>
    <row r="30" spans="1:9" s="9" customFormat="1" ht="33" customHeight="1" x14ac:dyDescent="0.25">
      <c r="A30" s="43" t="s">
        <v>1503</v>
      </c>
      <c r="B30" s="22" t="s">
        <v>37</v>
      </c>
      <c r="C30" s="2" t="s">
        <v>290</v>
      </c>
      <c r="D30" s="22" t="s">
        <v>9</v>
      </c>
      <c r="E30" s="65">
        <v>17.8</v>
      </c>
      <c r="F30" s="76">
        <v>34.880000000000003</v>
      </c>
      <c r="G30" s="28">
        <f t="shared" si="0"/>
        <v>620.86</v>
      </c>
      <c r="H30" s="153"/>
      <c r="I30" s="138"/>
    </row>
    <row r="31" spans="1:9" s="9" customFormat="1" ht="33" customHeight="1" x14ac:dyDescent="0.25">
      <c r="A31" s="43" t="s">
        <v>1503</v>
      </c>
      <c r="B31" s="22" t="s">
        <v>82</v>
      </c>
      <c r="C31" s="2" t="s">
        <v>291</v>
      </c>
      <c r="D31" s="22" t="s">
        <v>8</v>
      </c>
      <c r="E31" s="65">
        <v>172.6</v>
      </c>
      <c r="F31" s="76">
        <v>1.26</v>
      </c>
      <c r="G31" s="28">
        <f t="shared" si="0"/>
        <v>217.48</v>
      </c>
      <c r="H31" s="153"/>
      <c r="I31" s="138"/>
    </row>
    <row r="32" spans="1:9" s="9" customFormat="1" ht="33" customHeight="1" x14ac:dyDescent="0.25">
      <c r="A32" s="43" t="s">
        <v>1503</v>
      </c>
      <c r="B32" s="22" t="s">
        <v>105</v>
      </c>
      <c r="C32" s="2" t="s">
        <v>277</v>
      </c>
      <c r="D32" s="22" t="s">
        <v>8</v>
      </c>
      <c r="E32" s="65">
        <v>14.8</v>
      </c>
      <c r="F32" s="76">
        <v>8.6199999999999992</v>
      </c>
      <c r="G32" s="28">
        <f t="shared" si="0"/>
        <v>127.58</v>
      </c>
      <c r="H32" s="153"/>
      <c r="I32" s="138"/>
    </row>
    <row r="33" spans="1:9" s="9" customFormat="1" ht="33" customHeight="1" x14ac:dyDescent="0.25">
      <c r="A33" s="43" t="s">
        <v>1503</v>
      </c>
      <c r="B33" s="22" t="s">
        <v>106</v>
      </c>
      <c r="C33" s="2" t="s">
        <v>1701</v>
      </c>
      <c r="D33" s="22" t="s">
        <v>8</v>
      </c>
      <c r="E33" s="65">
        <v>100.6</v>
      </c>
      <c r="F33" s="76">
        <v>87.46</v>
      </c>
      <c r="G33" s="28">
        <f t="shared" si="0"/>
        <v>8798.48</v>
      </c>
      <c r="H33" s="153"/>
      <c r="I33" s="138"/>
    </row>
    <row r="34" spans="1:9" s="9" customFormat="1" ht="33" customHeight="1" x14ac:dyDescent="0.25">
      <c r="A34" s="43" t="s">
        <v>1503</v>
      </c>
      <c r="B34" s="22" t="s">
        <v>107</v>
      </c>
      <c r="C34" s="2" t="s">
        <v>293</v>
      </c>
      <c r="D34" s="22" t="s">
        <v>9</v>
      </c>
      <c r="E34" s="65">
        <v>2</v>
      </c>
      <c r="F34" s="76">
        <v>113.64</v>
      </c>
      <c r="G34" s="28">
        <f t="shared" si="0"/>
        <v>227.28</v>
      </c>
      <c r="H34" s="153"/>
      <c r="I34" s="138"/>
    </row>
    <row r="35" spans="1:9" s="9" customFormat="1" ht="33" customHeight="1" x14ac:dyDescent="0.25">
      <c r="A35" s="43" t="s">
        <v>1503</v>
      </c>
      <c r="B35" s="22" t="s">
        <v>108</v>
      </c>
      <c r="C35" s="2" t="s">
        <v>294</v>
      </c>
      <c r="D35" s="22" t="s">
        <v>18</v>
      </c>
      <c r="E35" s="65">
        <v>2</v>
      </c>
      <c r="F35" s="76">
        <v>448.41</v>
      </c>
      <c r="G35" s="28">
        <f t="shared" si="0"/>
        <v>896.82</v>
      </c>
      <c r="H35" s="153"/>
      <c r="I35" s="138"/>
    </row>
    <row r="36" spans="1:9" s="9" customFormat="1" ht="33" customHeight="1" x14ac:dyDescent="0.25">
      <c r="A36" s="43" t="s">
        <v>1503</v>
      </c>
      <c r="B36" s="22" t="s">
        <v>109</v>
      </c>
      <c r="C36" s="2" t="s">
        <v>295</v>
      </c>
      <c r="D36" s="22" t="s">
        <v>8</v>
      </c>
      <c r="E36" s="65">
        <v>4.3</v>
      </c>
      <c r="F36" s="76">
        <v>1.26</v>
      </c>
      <c r="G36" s="28">
        <f t="shared" si="0"/>
        <v>5.42</v>
      </c>
      <c r="H36" s="153"/>
      <c r="I36" s="138"/>
    </row>
    <row r="37" spans="1:9" s="9" customFormat="1" ht="33" customHeight="1" thickBot="1" x14ac:dyDescent="0.3">
      <c r="A37" s="43" t="s">
        <v>1503</v>
      </c>
      <c r="B37" s="22" t="s">
        <v>110</v>
      </c>
      <c r="C37" s="2" t="s">
        <v>296</v>
      </c>
      <c r="D37" s="22" t="s">
        <v>9</v>
      </c>
      <c r="E37" s="65">
        <v>33.799999999999997</v>
      </c>
      <c r="F37" s="76">
        <v>25.42</v>
      </c>
      <c r="G37" s="28">
        <f t="shared" si="0"/>
        <v>859.2</v>
      </c>
      <c r="H37" s="153"/>
      <c r="I37" s="138"/>
    </row>
    <row r="38" spans="1:9" s="9" customFormat="1" ht="45.75" thickBot="1" x14ac:dyDescent="0.3">
      <c r="A38" s="56" t="s">
        <v>1503</v>
      </c>
      <c r="B38" s="51" t="s">
        <v>111</v>
      </c>
      <c r="C38" s="50" t="s">
        <v>352</v>
      </c>
      <c r="D38" s="51" t="s">
        <v>9</v>
      </c>
      <c r="E38" s="52">
        <v>11.3</v>
      </c>
      <c r="F38" s="139">
        <v>16.87</v>
      </c>
      <c r="G38" s="53">
        <f t="shared" si="0"/>
        <v>190.63</v>
      </c>
      <c r="H38" s="36" t="s">
        <v>41</v>
      </c>
      <c r="I38" s="70">
        <f>ROUND(SUM(G27:G38),2)</f>
        <v>16421.48</v>
      </c>
    </row>
    <row r="39" spans="1:9" s="9" customFormat="1" ht="33" customHeight="1" x14ac:dyDescent="0.25">
      <c r="A39" s="101" t="s">
        <v>388</v>
      </c>
      <c r="B39" s="123" t="s">
        <v>71</v>
      </c>
      <c r="C39" s="63" t="s">
        <v>715</v>
      </c>
      <c r="D39" s="64" t="s">
        <v>8</v>
      </c>
      <c r="E39" s="83">
        <v>1908</v>
      </c>
      <c r="F39" s="76">
        <v>0</v>
      </c>
      <c r="G39" s="59">
        <f t="shared" si="0"/>
        <v>0</v>
      </c>
      <c r="H39" s="434" t="s">
        <v>318</v>
      </c>
    </row>
    <row r="40" spans="1:9" s="9" customFormat="1" ht="33" customHeight="1" x14ac:dyDescent="0.25">
      <c r="A40" s="67" t="s">
        <v>388</v>
      </c>
      <c r="B40" s="41" t="s">
        <v>72</v>
      </c>
      <c r="C40" s="2" t="s">
        <v>1759</v>
      </c>
      <c r="D40" s="22" t="s">
        <v>9</v>
      </c>
      <c r="E40" s="84">
        <v>512</v>
      </c>
      <c r="F40" s="77">
        <v>0</v>
      </c>
      <c r="G40" s="28">
        <f t="shared" si="0"/>
        <v>0</v>
      </c>
      <c r="H40" s="435"/>
    </row>
    <row r="41" spans="1:9" s="9" customFormat="1" ht="33" customHeight="1" x14ac:dyDescent="0.25">
      <c r="A41" s="67" t="s">
        <v>388</v>
      </c>
      <c r="B41" s="41" t="s">
        <v>73</v>
      </c>
      <c r="C41" s="2" t="s">
        <v>300</v>
      </c>
      <c r="D41" s="22" t="s">
        <v>8</v>
      </c>
      <c r="E41" s="84">
        <v>1162</v>
      </c>
      <c r="F41" s="77">
        <v>0</v>
      </c>
      <c r="G41" s="28">
        <f t="shared" si="0"/>
        <v>0</v>
      </c>
      <c r="H41" s="435"/>
    </row>
    <row r="42" spans="1:9" s="9" customFormat="1" ht="33" customHeight="1" x14ac:dyDescent="0.25">
      <c r="A42" s="67" t="s">
        <v>388</v>
      </c>
      <c r="B42" s="41" t="s">
        <v>74</v>
      </c>
      <c r="C42" s="2" t="s">
        <v>1507</v>
      </c>
      <c r="D42" s="22" t="s">
        <v>8</v>
      </c>
      <c r="E42" s="84">
        <v>957</v>
      </c>
      <c r="F42" s="77">
        <v>0</v>
      </c>
      <c r="G42" s="28">
        <f t="shared" si="0"/>
        <v>0</v>
      </c>
      <c r="H42" s="435"/>
    </row>
    <row r="43" spans="1:9" s="9" customFormat="1" ht="33" customHeight="1" x14ac:dyDescent="0.25">
      <c r="A43" s="67" t="s">
        <v>388</v>
      </c>
      <c r="B43" s="41" t="s">
        <v>75</v>
      </c>
      <c r="C43" s="2" t="s">
        <v>313</v>
      </c>
      <c r="D43" s="22" t="s">
        <v>10</v>
      </c>
      <c r="E43" s="84">
        <v>179</v>
      </c>
      <c r="F43" s="77">
        <v>0</v>
      </c>
      <c r="G43" s="28">
        <f t="shared" si="0"/>
        <v>0</v>
      </c>
      <c r="H43" s="435"/>
    </row>
    <row r="44" spans="1:9" s="9" customFormat="1" ht="33" customHeight="1" x14ac:dyDescent="0.25">
      <c r="A44" s="67" t="s">
        <v>388</v>
      </c>
      <c r="B44" s="41" t="s">
        <v>76</v>
      </c>
      <c r="C44" s="2" t="s">
        <v>302</v>
      </c>
      <c r="D44" s="22" t="s">
        <v>8</v>
      </c>
      <c r="E44" s="84">
        <v>944</v>
      </c>
      <c r="F44" s="77">
        <v>0</v>
      </c>
      <c r="G44" s="28">
        <f t="shared" si="0"/>
        <v>0</v>
      </c>
      <c r="H44" s="435"/>
    </row>
    <row r="45" spans="1:9" s="9" customFormat="1" ht="33" customHeight="1" x14ac:dyDescent="0.25">
      <c r="A45" s="67" t="s">
        <v>388</v>
      </c>
      <c r="B45" s="41" t="s">
        <v>77</v>
      </c>
      <c r="C45" s="2" t="s">
        <v>1824</v>
      </c>
      <c r="D45" s="22" t="s">
        <v>8</v>
      </c>
      <c r="E45" s="84">
        <v>940</v>
      </c>
      <c r="F45" s="77">
        <v>0</v>
      </c>
      <c r="G45" s="28">
        <f t="shared" si="0"/>
        <v>0</v>
      </c>
      <c r="H45" s="435"/>
    </row>
    <row r="46" spans="1:9" s="9" customFormat="1" ht="33" customHeight="1" x14ac:dyDescent="0.25">
      <c r="A46" s="67" t="s">
        <v>388</v>
      </c>
      <c r="B46" s="41" t="s">
        <v>122</v>
      </c>
      <c r="C46" s="2" t="s">
        <v>1796</v>
      </c>
      <c r="D46" s="22" t="s">
        <v>10</v>
      </c>
      <c r="E46" s="84">
        <v>179</v>
      </c>
      <c r="F46" s="77">
        <v>0</v>
      </c>
      <c r="G46" s="28">
        <f t="shared" si="0"/>
        <v>0</v>
      </c>
      <c r="H46" s="435"/>
    </row>
    <row r="47" spans="1:9" s="9" customFormat="1" ht="33" customHeight="1" x14ac:dyDescent="0.25">
      <c r="A47" s="67" t="s">
        <v>388</v>
      </c>
      <c r="B47" s="41" t="s">
        <v>123</v>
      </c>
      <c r="C47" s="2" t="s">
        <v>1509</v>
      </c>
      <c r="D47" s="22" t="s">
        <v>8</v>
      </c>
      <c r="E47" s="84">
        <v>933</v>
      </c>
      <c r="F47" s="77">
        <v>0</v>
      </c>
      <c r="G47" s="28">
        <f t="shared" si="0"/>
        <v>0</v>
      </c>
      <c r="H47" s="435"/>
    </row>
    <row r="48" spans="1:9" s="9" customFormat="1" ht="33" customHeight="1" x14ac:dyDescent="0.25">
      <c r="A48" s="67" t="s">
        <v>388</v>
      </c>
      <c r="B48" s="41" t="s">
        <v>124</v>
      </c>
      <c r="C48" s="2" t="s">
        <v>1347</v>
      </c>
      <c r="D48" s="22" t="s">
        <v>8</v>
      </c>
      <c r="E48" s="84">
        <v>930</v>
      </c>
      <c r="F48" s="77">
        <v>0</v>
      </c>
      <c r="G48" s="28">
        <f t="shared" si="0"/>
        <v>0</v>
      </c>
      <c r="H48" s="435"/>
    </row>
    <row r="49" spans="1:8" s="9" customFormat="1" ht="33" customHeight="1" x14ac:dyDescent="0.25">
      <c r="A49" s="67" t="s">
        <v>388</v>
      </c>
      <c r="B49" s="41" t="s">
        <v>125</v>
      </c>
      <c r="C49" s="2" t="s">
        <v>1511</v>
      </c>
      <c r="D49" s="22" t="s">
        <v>10</v>
      </c>
      <c r="E49" s="84">
        <v>179</v>
      </c>
      <c r="F49" s="77">
        <v>0</v>
      </c>
      <c r="G49" s="28">
        <f t="shared" si="0"/>
        <v>0</v>
      </c>
      <c r="H49" s="435"/>
    </row>
    <row r="50" spans="1:8" s="9" customFormat="1" ht="33" customHeight="1" x14ac:dyDescent="0.25">
      <c r="A50" s="67" t="s">
        <v>388</v>
      </c>
      <c r="B50" s="41" t="s">
        <v>126</v>
      </c>
      <c r="C50" s="2" t="s">
        <v>304</v>
      </c>
      <c r="D50" s="22" t="s">
        <v>8</v>
      </c>
      <c r="E50" s="84">
        <v>923</v>
      </c>
      <c r="F50" s="77">
        <v>0</v>
      </c>
      <c r="G50" s="28">
        <f t="shared" si="0"/>
        <v>0</v>
      </c>
      <c r="H50" s="435"/>
    </row>
    <row r="51" spans="1:8" s="9" customFormat="1" ht="33" customHeight="1" x14ac:dyDescent="0.25">
      <c r="A51" s="67" t="s">
        <v>388</v>
      </c>
      <c r="B51" s="41" t="s">
        <v>216</v>
      </c>
      <c r="C51" s="2" t="s">
        <v>305</v>
      </c>
      <c r="D51" s="22" t="s">
        <v>10</v>
      </c>
      <c r="E51" s="84">
        <v>168</v>
      </c>
      <c r="F51" s="77">
        <v>0</v>
      </c>
      <c r="G51" s="28">
        <f t="shared" si="0"/>
        <v>0</v>
      </c>
      <c r="H51" s="435"/>
    </row>
    <row r="52" spans="1:8" s="9" customFormat="1" ht="33" customHeight="1" x14ac:dyDescent="0.25">
      <c r="A52" s="67" t="s">
        <v>388</v>
      </c>
      <c r="B52" s="41" t="s">
        <v>217</v>
      </c>
      <c r="C52" s="2" t="s">
        <v>306</v>
      </c>
      <c r="D52" s="22" t="s">
        <v>9</v>
      </c>
      <c r="E52" s="84">
        <v>209</v>
      </c>
      <c r="F52" s="77">
        <v>0</v>
      </c>
      <c r="G52" s="28">
        <f t="shared" si="0"/>
        <v>0</v>
      </c>
      <c r="H52" s="435"/>
    </row>
    <row r="53" spans="1:8" s="9" customFormat="1" ht="33" customHeight="1" thickBot="1" x14ac:dyDescent="0.3">
      <c r="A53" s="56" t="s">
        <v>388</v>
      </c>
      <c r="B53" s="74" t="s">
        <v>218</v>
      </c>
      <c r="C53" s="50" t="s">
        <v>307</v>
      </c>
      <c r="D53" s="51" t="s">
        <v>8</v>
      </c>
      <c r="E53" s="85">
        <v>497</v>
      </c>
      <c r="F53" s="139">
        <v>0</v>
      </c>
      <c r="G53" s="53">
        <f t="shared" si="0"/>
        <v>0</v>
      </c>
      <c r="H53" s="435"/>
    </row>
    <row r="54" spans="1:8" s="9" customFormat="1" ht="33" customHeight="1" x14ac:dyDescent="0.25">
      <c r="A54" s="101" t="s">
        <v>1504</v>
      </c>
      <c r="B54" s="123" t="s">
        <v>71</v>
      </c>
      <c r="C54" s="63" t="s">
        <v>715</v>
      </c>
      <c r="D54" s="64" t="s">
        <v>8</v>
      </c>
      <c r="E54" s="83">
        <v>1908</v>
      </c>
      <c r="F54" s="135">
        <v>4.07</v>
      </c>
      <c r="G54" s="59">
        <f t="shared" si="0"/>
        <v>7765.56</v>
      </c>
      <c r="H54" s="435"/>
    </row>
    <row r="55" spans="1:8" s="9" customFormat="1" ht="33" customHeight="1" x14ac:dyDescent="0.25">
      <c r="A55" s="67" t="s">
        <v>1504</v>
      </c>
      <c r="B55" s="41" t="s">
        <v>72</v>
      </c>
      <c r="C55" s="2" t="s">
        <v>1708</v>
      </c>
      <c r="D55" s="22" t="s">
        <v>9</v>
      </c>
      <c r="E55" s="84">
        <v>640</v>
      </c>
      <c r="F55" s="133">
        <v>25.21</v>
      </c>
      <c r="G55" s="28">
        <f t="shared" si="0"/>
        <v>16134.4</v>
      </c>
      <c r="H55" s="435"/>
    </row>
    <row r="56" spans="1:8" s="9" customFormat="1" ht="33" customHeight="1" x14ac:dyDescent="0.25">
      <c r="A56" s="67" t="s">
        <v>1504</v>
      </c>
      <c r="B56" s="41" t="s">
        <v>73</v>
      </c>
      <c r="C56" s="2" t="s">
        <v>1556</v>
      </c>
      <c r="D56" s="22" t="s">
        <v>8</v>
      </c>
      <c r="E56" s="84">
        <v>1139</v>
      </c>
      <c r="F56" s="133">
        <v>15.26</v>
      </c>
      <c r="G56" s="28">
        <f t="shared" si="0"/>
        <v>17381.14</v>
      </c>
      <c r="H56" s="435"/>
    </row>
    <row r="57" spans="1:8" s="9" customFormat="1" ht="33" customHeight="1" x14ac:dyDescent="0.25">
      <c r="A57" s="67" t="s">
        <v>1504</v>
      </c>
      <c r="B57" s="41" t="s">
        <v>74</v>
      </c>
      <c r="C57" s="2" t="s">
        <v>1507</v>
      </c>
      <c r="D57" s="22" t="s">
        <v>8</v>
      </c>
      <c r="E57" s="84">
        <v>957</v>
      </c>
      <c r="F57" s="133">
        <v>17.760000000000002</v>
      </c>
      <c r="G57" s="28">
        <f t="shared" si="0"/>
        <v>16996.32</v>
      </c>
      <c r="H57" s="435"/>
    </row>
    <row r="58" spans="1:8" s="9" customFormat="1" ht="33" customHeight="1" x14ac:dyDescent="0.25">
      <c r="A58" s="67" t="s">
        <v>1504</v>
      </c>
      <c r="B58" s="41" t="s">
        <v>75</v>
      </c>
      <c r="C58" s="2" t="s">
        <v>313</v>
      </c>
      <c r="D58" s="22" t="s">
        <v>10</v>
      </c>
      <c r="E58" s="84">
        <v>179</v>
      </c>
      <c r="F58" s="133">
        <v>0.95</v>
      </c>
      <c r="G58" s="28">
        <f t="shared" si="0"/>
        <v>170.05</v>
      </c>
      <c r="H58" s="435"/>
    </row>
    <row r="59" spans="1:8" s="9" customFormat="1" ht="33" customHeight="1" x14ac:dyDescent="0.25">
      <c r="A59" s="67" t="s">
        <v>1504</v>
      </c>
      <c r="B59" s="41" t="s">
        <v>76</v>
      </c>
      <c r="C59" s="2" t="s">
        <v>302</v>
      </c>
      <c r="D59" s="22" t="s">
        <v>8</v>
      </c>
      <c r="E59" s="84">
        <v>944</v>
      </c>
      <c r="F59" s="133">
        <v>0.38</v>
      </c>
      <c r="G59" s="28">
        <f t="shared" si="0"/>
        <v>358.72</v>
      </c>
      <c r="H59" s="435"/>
    </row>
    <row r="60" spans="1:8" s="9" customFormat="1" ht="33" customHeight="1" x14ac:dyDescent="0.25">
      <c r="A60" s="67" t="s">
        <v>1504</v>
      </c>
      <c r="B60" s="41" t="s">
        <v>77</v>
      </c>
      <c r="C60" s="2" t="s">
        <v>314</v>
      </c>
      <c r="D60" s="22" t="s">
        <v>8</v>
      </c>
      <c r="E60" s="84">
        <v>940</v>
      </c>
      <c r="F60" s="133">
        <v>20.3</v>
      </c>
      <c r="G60" s="28">
        <f t="shared" si="0"/>
        <v>19082</v>
      </c>
      <c r="H60" s="435"/>
    </row>
    <row r="61" spans="1:8" s="9" customFormat="1" ht="33" customHeight="1" x14ac:dyDescent="0.25">
      <c r="A61" s="67" t="s">
        <v>1504</v>
      </c>
      <c r="B61" s="41" t="s">
        <v>122</v>
      </c>
      <c r="C61" s="2" t="s">
        <v>315</v>
      </c>
      <c r="D61" s="22" t="s">
        <v>10</v>
      </c>
      <c r="E61" s="84">
        <v>179</v>
      </c>
      <c r="F61" s="133">
        <v>0.86</v>
      </c>
      <c r="G61" s="28">
        <f t="shared" si="0"/>
        <v>153.94</v>
      </c>
      <c r="H61" s="435"/>
    </row>
    <row r="62" spans="1:8" s="9" customFormat="1" ht="33" customHeight="1" x14ac:dyDescent="0.25">
      <c r="A62" s="67" t="s">
        <v>1504</v>
      </c>
      <c r="B62" s="41" t="s">
        <v>123</v>
      </c>
      <c r="C62" s="2" t="s">
        <v>1509</v>
      </c>
      <c r="D62" s="22" t="s">
        <v>8</v>
      </c>
      <c r="E62" s="84">
        <v>933</v>
      </c>
      <c r="F62" s="133">
        <v>0.38</v>
      </c>
      <c r="G62" s="28">
        <f t="shared" si="0"/>
        <v>354.54</v>
      </c>
      <c r="H62" s="435"/>
    </row>
    <row r="63" spans="1:8" s="9" customFormat="1" ht="33" customHeight="1" x14ac:dyDescent="0.25">
      <c r="A63" s="67" t="s">
        <v>1504</v>
      </c>
      <c r="B63" s="41" t="s">
        <v>124</v>
      </c>
      <c r="C63" s="2" t="s">
        <v>1510</v>
      </c>
      <c r="D63" s="22" t="s">
        <v>8</v>
      </c>
      <c r="E63" s="84">
        <v>930</v>
      </c>
      <c r="F63" s="133">
        <v>11.92</v>
      </c>
      <c r="G63" s="28">
        <f t="shared" si="0"/>
        <v>11085.6</v>
      </c>
      <c r="H63" s="435"/>
    </row>
    <row r="64" spans="1:8" s="9" customFormat="1" ht="33" customHeight="1" x14ac:dyDescent="0.25">
      <c r="A64" s="67" t="s">
        <v>1504</v>
      </c>
      <c r="B64" s="41" t="s">
        <v>125</v>
      </c>
      <c r="C64" s="2" t="s">
        <v>1511</v>
      </c>
      <c r="D64" s="22" t="s">
        <v>10</v>
      </c>
      <c r="E64" s="84">
        <v>179</v>
      </c>
      <c r="F64" s="133">
        <v>0.42</v>
      </c>
      <c r="G64" s="28">
        <f t="shared" si="0"/>
        <v>75.180000000000007</v>
      </c>
      <c r="H64" s="435"/>
    </row>
    <row r="65" spans="1:9" s="9" customFormat="1" ht="33" customHeight="1" x14ac:dyDescent="0.25">
      <c r="A65" s="67" t="s">
        <v>1504</v>
      </c>
      <c r="B65" s="41" t="s">
        <v>126</v>
      </c>
      <c r="C65" s="2" t="s">
        <v>304</v>
      </c>
      <c r="D65" s="22" t="s">
        <v>8</v>
      </c>
      <c r="E65" s="84">
        <v>923</v>
      </c>
      <c r="F65" s="133">
        <v>0.22</v>
      </c>
      <c r="G65" s="28">
        <f t="shared" si="0"/>
        <v>203.06</v>
      </c>
      <c r="H65" s="435"/>
    </row>
    <row r="66" spans="1:9" s="9" customFormat="1" ht="33" customHeight="1" x14ac:dyDescent="0.25">
      <c r="A66" s="67" t="s">
        <v>1504</v>
      </c>
      <c r="B66" s="41" t="s">
        <v>216</v>
      </c>
      <c r="C66" s="2" t="s">
        <v>305</v>
      </c>
      <c r="D66" s="22" t="s">
        <v>10</v>
      </c>
      <c r="E66" s="84">
        <v>168</v>
      </c>
      <c r="F66" s="133">
        <v>1.25</v>
      </c>
      <c r="G66" s="28">
        <f t="shared" si="0"/>
        <v>210</v>
      </c>
      <c r="H66" s="435"/>
    </row>
    <row r="67" spans="1:9" s="9" customFormat="1" ht="33" customHeight="1" thickBot="1" x14ac:dyDescent="0.3">
      <c r="A67" s="67" t="s">
        <v>1504</v>
      </c>
      <c r="B67" s="41" t="s">
        <v>217</v>
      </c>
      <c r="C67" s="2" t="s">
        <v>306</v>
      </c>
      <c r="D67" s="22" t="s">
        <v>9</v>
      </c>
      <c r="E67" s="84">
        <v>209</v>
      </c>
      <c r="F67" s="133">
        <v>15.46</v>
      </c>
      <c r="G67" s="28">
        <f t="shared" si="0"/>
        <v>3231.14</v>
      </c>
      <c r="H67" s="435"/>
    </row>
    <row r="68" spans="1:9" s="9" customFormat="1" ht="30.75" thickBot="1" x14ac:dyDescent="0.3">
      <c r="A68" s="56" t="s">
        <v>1504</v>
      </c>
      <c r="B68" s="74" t="s">
        <v>218</v>
      </c>
      <c r="C68" s="50" t="s">
        <v>307</v>
      </c>
      <c r="D68" s="51" t="s">
        <v>8</v>
      </c>
      <c r="E68" s="85">
        <v>497</v>
      </c>
      <c r="F68" s="87">
        <v>6.49</v>
      </c>
      <c r="G68" s="99">
        <f>ROUND((E68*F68),2)</f>
        <v>3225.53</v>
      </c>
      <c r="H68" s="36" t="s">
        <v>78</v>
      </c>
      <c r="I68" s="72">
        <f>ROUND(SUM(G39:G68),2)</f>
        <v>96427.18</v>
      </c>
    </row>
    <row r="69" spans="1:9" ht="45" x14ac:dyDescent="0.25">
      <c r="A69" s="42" t="s">
        <v>1557</v>
      </c>
      <c r="B69" s="202" t="s">
        <v>28</v>
      </c>
      <c r="C69" s="24" t="s">
        <v>1516</v>
      </c>
      <c r="D69" s="25" t="s">
        <v>9</v>
      </c>
      <c r="E69" s="182">
        <v>91</v>
      </c>
      <c r="F69" s="136">
        <v>5.51</v>
      </c>
      <c r="G69" s="27">
        <f t="shared" si="0"/>
        <v>501.41</v>
      </c>
      <c r="H69" s="9"/>
      <c r="I69" s="9"/>
    </row>
    <row r="70" spans="1:9" x14ac:dyDescent="0.25">
      <c r="A70" s="67" t="s">
        <v>1557</v>
      </c>
      <c r="B70" s="22" t="s">
        <v>29</v>
      </c>
      <c r="C70" s="2" t="s">
        <v>346</v>
      </c>
      <c r="D70" s="64" t="s">
        <v>8</v>
      </c>
      <c r="E70" s="84">
        <v>257</v>
      </c>
      <c r="F70" s="77">
        <v>0.2</v>
      </c>
      <c r="G70" s="28">
        <f t="shared" si="0"/>
        <v>51.4</v>
      </c>
      <c r="H70" s="9"/>
      <c r="I70" s="9"/>
    </row>
    <row r="71" spans="1:9" ht="90" x14ac:dyDescent="0.25">
      <c r="A71" s="67" t="s">
        <v>1557</v>
      </c>
      <c r="B71" s="22" t="s">
        <v>30</v>
      </c>
      <c r="C71" s="2" t="s">
        <v>1860</v>
      </c>
      <c r="D71" s="64" t="s">
        <v>7</v>
      </c>
      <c r="E71" s="84">
        <v>1</v>
      </c>
      <c r="F71" s="77">
        <v>8718.2999999999993</v>
      </c>
      <c r="G71" s="28">
        <f t="shared" si="0"/>
        <v>8718.2999999999993</v>
      </c>
      <c r="H71" s="9"/>
      <c r="I71" s="9"/>
    </row>
    <row r="72" spans="1:9" x14ac:dyDescent="0.25">
      <c r="A72" s="67" t="s">
        <v>1557</v>
      </c>
      <c r="B72" s="22" t="s">
        <v>31</v>
      </c>
      <c r="C72" s="2" t="s">
        <v>1523</v>
      </c>
      <c r="D72" s="64" t="s">
        <v>18</v>
      </c>
      <c r="E72" s="83">
        <v>2</v>
      </c>
      <c r="F72" s="77">
        <v>76.33</v>
      </c>
      <c r="G72" s="28">
        <f t="shared" ref="G72:G80" si="1">ROUND((E72*F72),2)</f>
        <v>152.66</v>
      </c>
      <c r="H72" s="9"/>
      <c r="I72" s="9"/>
    </row>
    <row r="73" spans="1:9" x14ac:dyDescent="0.25">
      <c r="A73" s="67" t="s">
        <v>1557</v>
      </c>
      <c r="B73" s="22" t="s">
        <v>32</v>
      </c>
      <c r="C73" s="2" t="s">
        <v>1344</v>
      </c>
      <c r="D73" s="64" t="s">
        <v>10</v>
      </c>
      <c r="E73" s="83">
        <v>22</v>
      </c>
      <c r="F73" s="77">
        <v>0.42</v>
      </c>
      <c r="G73" s="28">
        <f t="shared" si="1"/>
        <v>9.24</v>
      </c>
      <c r="H73" s="9"/>
      <c r="I73" s="9"/>
    </row>
    <row r="74" spans="1:9" ht="30" x14ac:dyDescent="0.25">
      <c r="A74" s="67" t="s">
        <v>1557</v>
      </c>
      <c r="B74" s="22" t="s">
        <v>33</v>
      </c>
      <c r="C74" s="2" t="s">
        <v>1861</v>
      </c>
      <c r="D74" s="64" t="s">
        <v>8</v>
      </c>
      <c r="E74" s="83">
        <v>21</v>
      </c>
      <c r="F74" s="77">
        <v>21.86</v>
      </c>
      <c r="G74" s="28">
        <f t="shared" si="1"/>
        <v>459.06</v>
      </c>
      <c r="H74" s="9"/>
      <c r="I74" s="9"/>
    </row>
    <row r="75" spans="1:9" ht="30" x14ac:dyDescent="0.25">
      <c r="A75" s="67" t="s">
        <v>1557</v>
      </c>
      <c r="B75" s="22" t="s">
        <v>47</v>
      </c>
      <c r="C75" s="2" t="s">
        <v>302</v>
      </c>
      <c r="D75" s="64" t="s">
        <v>8</v>
      </c>
      <c r="E75" s="83">
        <v>21</v>
      </c>
      <c r="F75" s="77">
        <v>0.38</v>
      </c>
      <c r="G75" s="28">
        <f t="shared" si="1"/>
        <v>7.98</v>
      </c>
      <c r="H75" s="9"/>
      <c r="I75" s="9"/>
    </row>
    <row r="76" spans="1:9" ht="30" x14ac:dyDescent="0.25">
      <c r="A76" s="67" t="s">
        <v>1557</v>
      </c>
      <c r="B76" s="22" t="s">
        <v>48</v>
      </c>
      <c r="C76" s="2" t="s">
        <v>1862</v>
      </c>
      <c r="D76" s="64" t="s">
        <v>8</v>
      </c>
      <c r="E76" s="83">
        <v>21</v>
      </c>
      <c r="F76" s="77">
        <v>24.36</v>
      </c>
      <c r="G76" s="28">
        <f t="shared" si="1"/>
        <v>511.56</v>
      </c>
      <c r="H76" s="9"/>
      <c r="I76" s="9"/>
    </row>
    <row r="77" spans="1:9" ht="30" x14ac:dyDescent="0.25">
      <c r="A77" s="67" t="s">
        <v>1557</v>
      </c>
      <c r="B77" s="22" t="s">
        <v>58</v>
      </c>
      <c r="C77" s="2" t="s">
        <v>1509</v>
      </c>
      <c r="D77" s="64" t="s">
        <v>8</v>
      </c>
      <c r="E77" s="83">
        <v>21</v>
      </c>
      <c r="F77" s="77">
        <v>0.38</v>
      </c>
      <c r="G77" s="28">
        <f t="shared" si="1"/>
        <v>7.98</v>
      </c>
      <c r="H77" s="9"/>
      <c r="I77" s="9"/>
    </row>
    <row r="78" spans="1:9" ht="30" x14ac:dyDescent="0.25">
      <c r="A78" s="67" t="s">
        <v>1557</v>
      </c>
      <c r="B78" s="22" t="s">
        <v>64</v>
      </c>
      <c r="C78" s="2" t="s">
        <v>1863</v>
      </c>
      <c r="D78" s="64" t="s">
        <v>8</v>
      </c>
      <c r="E78" s="83">
        <v>21</v>
      </c>
      <c r="F78" s="77">
        <v>16.39</v>
      </c>
      <c r="G78" s="28">
        <f t="shared" si="1"/>
        <v>344.19</v>
      </c>
      <c r="H78" s="9"/>
      <c r="I78" s="9"/>
    </row>
    <row r="79" spans="1:9" ht="30" x14ac:dyDescent="0.25">
      <c r="A79" s="67" t="s">
        <v>1557</v>
      </c>
      <c r="B79" s="22" t="s">
        <v>65</v>
      </c>
      <c r="C79" s="2" t="s">
        <v>344</v>
      </c>
      <c r="D79" s="64" t="s">
        <v>8</v>
      </c>
      <c r="E79" s="83">
        <v>34</v>
      </c>
      <c r="F79" s="77">
        <v>0.87</v>
      </c>
      <c r="G79" s="28">
        <f t="shared" si="1"/>
        <v>29.58</v>
      </c>
      <c r="H79" s="9"/>
      <c r="I79" s="9"/>
    </row>
    <row r="80" spans="1:9" ht="15.75" thickBot="1" x14ac:dyDescent="0.3">
      <c r="A80" s="67" t="s">
        <v>1557</v>
      </c>
      <c r="B80" s="22" t="s">
        <v>66</v>
      </c>
      <c r="C80" s="2" t="s">
        <v>385</v>
      </c>
      <c r="D80" s="64" t="s">
        <v>8</v>
      </c>
      <c r="E80" s="83">
        <v>142</v>
      </c>
      <c r="F80" s="77">
        <v>5.0999999999999996</v>
      </c>
      <c r="G80" s="28">
        <f t="shared" si="1"/>
        <v>724.2</v>
      </c>
      <c r="H80" s="9"/>
      <c r="I80" s="9"/>
    </row>
    <row r="81" spans="1:9" ht="30.75" thickBot="1" x14ac:dyDescent="0.3">
      <c r="A81" s="56" t="s">
        <v>1557</v>
      </c>
      <c r="B81" s="51" t="s">
        <v>79</v>
      </c>
      <c r="C81" s="50" t="s">
        <v>1527</v>
      </c>
      <c r="D81" s="51" t="s">
        <v>8</v>
      </c>
      <c r="E81" s="85">
        <v>3.6</v>
      </c>
      <c r="F81" s="139">
        <v>7.93</v>
      </c>
      <c r="G81" s="53">
        <f>ROUND((E81*F81),2)</f>
        <v>28.55</v>
      </c>
      <c r="H81" s="169" t="s">
        <v>42</v>
      </c>
      <c r="I81" s="72">
        <f>ROUND(SUM(G69:G81),2)</f>
        <v>11546.11</v>
      </c>
    </row>
    <row r="82" spans="1:9" ht="30.75" thickBot="1" x14ac:dyDescent="0.3">
      <c r="A82" s="171" t="s">
        <v>1561</v>
      </c>
      <c r="B82" s="61" t="s">
        <v>11</v>
      </c>
      <c r="C82" s="173" t="s">
        <v>1433</v>
      </c>
      <c r="D82" s="61" t="s">
        <v>18</v>
      </c>
      <c r="E82" s="174">
        <v>2</v>
      </c>
      <c r="F82" s="145">
        <v>138.43</v>
      </c>
      <c r="G82" s="35">
        <f t="shared" ref="G82:G88" si="2">ROUND((E82*F82),2)</f>
        <v>276.86</v>
      </c>
      <c r="H82" s="9"/>
      <c r="I82" s="9"/>
    </row>
    <row r="83" spans="1:9" ht="45" x14ac:dyDescent="0.25">
      <c r="A83" s="101" t="s">
        <v>1562</v>
      </c>
      <c r="B83" s="64" t="s">
        <v>83</v>
      </c>
      <c r="C83" s="63" t="s">
        <v>691</v>
      </c>
      <c r="D83" s="64" t="s">
        <v>10</v>
      </c>
      <c r="E83" s="65">
        <v>44</v>
      </c>
      <c r="F83" s="76">
        <v>41.1</v>
      </c>
      <c r="G83" s="59">
        <f t="shared" si="2"/>
        <v>1808.4</v>
      </c>
      <c r="H83" s="9"/>
      <c r="I83" s="9"/>
    </row>
    <row r="84" spans="1:9" ht="45" x14ac:dyDescent="0.25">
      <c r="A84" s="97" t="s">
        <v>1562</v>
      </c>
      <c r="B84" s="22" t="s">
        <v>84</v>
      </c>
      <c r="C84" s="63" t="s">
        <v>324</v>
      </c>
      <c r="D84" s="64" t="s">
        <v>10</v>
      </c>
      <c r="E84" s="65">
        <v>64</v>
      </c>
      <c r="F84" s="76">
        <v>35.020000000000003</v>
      </c>
      <c r="G84" s="59">
        <f t="shared" si="2"/>
        <v>2241.2800000000002</v>
      </c>
      <c r="H84" s="9"/>
      <c r="I84" s="9"/>
    </row>
    <row r="85" spans="1:9" ht="45" x14ac:dyDescent="0.25">
      <c r="A85" s="97" t="s">
        <v>1562</v>
      </c>
      <c r="B85" s="22" t="s">
        <v>85</v>
      </c>
      <c r="C85" s="63" t="s">
        <v>328</v>
      </c>
      <c r="D85" s="64" t="s">
        <v>18</v>
      </c>
      <c r="E85" s="65">
        <v>1</v>
      </c>
      <c r="F85" s="76">
        <v>414.68</v>
      </c>
      <c r="G85" s="59">
        <f t="shared" si="2"/>
        <v>414.68</v>
      </c>
      <c r="H85" s="9"/>
      <c r="I85" s="9"/>
    </row>
    <row r="86" spans="1:9" ht="45.75" thickBot="1" x14ac:dyDescent="0.3">
      <c r="A86" s="98" t="s">
        <v>1562</v>
      </c>
      <c r="B86" s="51" t="s">
        <v>86</v>
      </c>
      <c r="C86" s="63" t="s">
        <v>1718</v>
      </c>
      <c r="D86" s="64" t="s">
        <v>18</v>
      </c>
      <c r="E86" s="65">
        <v>2</v>
      </c>
      <c r="F86" s="76">
        <v>439.09</v>
      </c>
      <c r="G86" s="59">
        <f t="shared" si="2"/>
        <v>878.18</v>
      </c>
      <c r="H86" s="9"/>
      <c r="I86" s="9"/>
    </row>
    <row r="87" spans="1:9" ht="30.75" thickBot="1" x14ac:dyDescent="0.3">
      <c r="A87" s="125" t="s">
        <v>1563</v>
      </c>
      <c r="B87" s="61" t="s">
        <v>87</v>
      </c>
      <c r="C87" s="173" t="s">
        <v>331</v>
      </c>
      <c r="D87" s="61" t="s">
        <v>18</v>
      </c>
      <c r="E87" s="174">
        <v>16</v>
      </c>
      <c r="F87" s="145">
        <v>24.21</v>
      </c>
      <c r="G87" s="35">
        <f t="shared" si="2"/>
        <v>387.36</v>
      </c>
      <c r="H87" s="9"/>
      <c r="I87" s="9"/>
    </row>
    <row r="88" spans="1:9" ht="30.75" thickBot="1" x14ac:dyDescent="0.3">
      <c r="A88" s="98" t="s">
        <v>1564</v>
      </c>
      <c r="B88" s="51" t="s">
        <v>88</v>
      </c>
      <c r="C88" s="86" t="s">
        <v>333</v>
      </c>
      <c r="D88" s="51" t="s">
        <v>8</v>
      </c>
      <c r="E88" s="92">
        <v>40.200000000000003</v>
      </c>
      <c r="F88" s="89">
        <v>17</v>
      </c>
      <c r="G88" s="90">
        <f t="shared" si="2"/>
        <v>683.4</v>
      </c>
      <c r="H88" s="36" t="s">
        <v>59</v>
      </c>
      <c r="I88" s="70">
        <f>ROUND(SUM(G82:G88),2)</f>
        <v>6690.16</v>
      </c>
    </row>
    <row r="89" spans="1:9" ht="43.5" thickBot="1" x14ac:dyDescent="0.3">
      <c r="A89" s="146"/>
      <c r="B89" s="147"/>
      <c r="C89" s="146"/>
      <c r="D89" s="4"/>
      <c r="E89" s="4"/>
      <c r="F89" s="54" t="s">
        <v>1286</v>
      </c>
      <c r="G89" s="55">
        <f>SUM(G5:G88)</f>
        <v>170094.33999999997</v>
      </c>
      <c r="H89" s="34"/>
      <c r="I89" s="73"/>
    </row>
    <row r="90" spans="1:9" ht="13.9" x14ac:dyDescent="0.25">
      <c r="F90" s="247"/>
    </row>
  </sheetData>
  <sheetProtection algorithmName="SHA-512" hashValue="7c9tvH7XKrKLR4TCjWEnsTeOv7bg92AAVLIfSU4oIS9KMEtMLksXZT50n4+ofoHfnU5L3oFB36r+n9ua9Pj06g==" saltValue="wY7vrI8Jig8Th88NjuRLvQ==" spinCount="100000" sheet="1" objects="1" scenarios="1"/>
  <mergeCells count="3">
    <mergeCell ref="A1:G1"/>
    <mergeCell ref="A3:G3"/>
    <mergeCell ref="H39:H67"/>
  </mergeCells>
  <phoneticPr fontId="10" type="noConversion"/>
  <pageMargins left="0.7" right="0.7"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0B7B0-42F9-4845-8F0E-CDEA734B3915}">
  <dimension ref="A1:I82"/>
  <sheetViews>
    <sheetView topLeftCell="A67" zoomScale="80" zoomScaleNormal="80" workbookViewId="0">
      <selection activeCell="I12" sqref="I12"/>
    </sheetView>
  </sheetViews>
  <sheetFormatPr defaultColWidth="9.140625" defaultRowHeight="15" x14ac:dyDescent="0.25"/>
  <cols>
    <col min="1" max="1" width="39.7109375" style="23" customWidth="1"/>
    <col min="2" max="2" width="10.5703125" style="10" customWidth="1"/>
    <col min="3" max="3" width="71.7109375" style="11" customWidth="1"/>
    <col min="4" max="4" width="9.140625" style="129"/>
    <col min="5" max="5" width="16.28515625" style="129" customWidth="1"/>
    <col min="6" max="6" width="20.7109375" style="17" customWidth="1"/>
    <col min="7" max="7" width="14.7109375" style="129" customWidth="1"/>
    <col min="8" max="8" width="21.5703125" style="68" customWidth="1"/>
    <col min="9" max="9" width="20.7109375" style="68" customWidth="1"/>
    <col min="10" max="16384" width="9.140625" style="8"/>
  </cols>
  <sheetData>
    <row r="1" spans="1:9" ht="39.950000000000003" customHeight="1" x14ac:dyDescent="0.25">
      <c r="A1" s="427" t="s">
        <v>3728</v>
      </c>
      <c r="B1" s="427"/>
      <c r="C1" s="427"/>
      <c r="D1" s="427"/>
      <c r="E1" s="427"/>
      <c r="F1" s="427"/>
      <c r="G1" s="427"/>
    </row>
    <row r="2" spans="1:9" ht="21.75" customHeight="1" thickBot="1" x14ac:dyDescent="0.3">
      <c r="A2" s="1"/>
      <c r="B2" s="1"/>
      <c r="C2" s="1"/>
      <c r="D2" s="127"/>
      <c r="E2" s="233"/>
      <c r="F2" s="1"/>
      <c r="G2" s="127"/>
    </row>
    <row r="3" spans="1:9" x14ac:dyDescent="0.25">
      <c r="A3" s="428" t="s">
        <v>1110</v>
      </c>
      <c r="B3" s="429"/>
      <c r="C3" s="429"/>
      <c r="D3" s="429"/>
      <c r="E3" s="429"/>
      <c r="F3" s="429"/>
      <c r="G3" s="430"/>
    </row>
    <row r="4" spans="1:9" ht="52.15" customHeight="1" thickBot="1" x14ac:dyDescent="0.3">
      <c r="A4" s="29" t="s">
        <v>38</v>
      </c>
      <c r="B4" s="44" t="s">
        <v>0</v>
      </c>
      <c r="C4" s="30" t="s">
        <v>1</v>
      </c>
      <c r="D4" s="248" t="s">
        <v>2</v>
      </c>
      <c r="E4" s="234" t="s">
        <v>3</v>
      </c>
      <c r="F4" s="32" t="s">
        <v>4</v>
      </c>
      <c r="G4" s="69" t="s">
        <v>5</v>
      </c>
      <c r="H4" s="142"/>
      <c r="I4" s="142"/>
    </row>
    <row r="5" spans="1:9" s="68" customFormat="1" ht="33" customHeight="1" thickBot="1" x14ac:dyDescent="0.3">
      <c r="A5" s="56" t="s">
        <v>6</v>
      </c>
      <c r="B5" s="57" t="s">
        <v>12</v>
      </c>
      <c r="C5" s="50" t="s">
        <v>756</v>
      </c>
      <c r="D5" s="51" t="s">
        <v>128</v>
      </c>
      <c r="E5" s="52">
        <v>0.111</v>
      </c>
      <c r="F5" s="66">
        <v>790.22</v>
      </c>
      <c r="G5" s="53">
        <f t="shared" ref="G5:G67" si="0">ROUND((E5*F5),2)</f>
        <v>87.71</v>
      </c>
      <c r="H5" s="36" t="s">
        <v>39</v>
      </c>
      <c r="I5" s="70">
        <f>ROUND(SUM(G5:G5),2)</f>
        <v>87.71</v>
      </c>
    </row>
    <row r="6" spans="1:9" s="9" customFormat="1" ht="32.25" customHeight="1" x14ac:dyDescent="0.25">
      <c r="A6" s="42" t="s">
        <v>45</v>
      </c>
      <c r="B6" s="179" t="s">
        <v>19</v>
      </c>
      <c r="C6" s="180" t="s">
        <v>359</v>
      </c>
      <c r="D6" s="181" t="s">
        <v>9</v>
      </c>
      <c r="E6" s="182">
        <v>1299</v>
      </c>
      <c r="F6" s="218">
        <v>0.7</v>
      </c>
      <c r="G6" s="27">
        <f t="shared" si="0"/>
        <v>909.3</v>
      </c>
    </row>
    <row r="7" spans="1:9" s="9" customFormat="1" ht="30" x14ac:dyDescent="0.25">
      <c r="A7" s="43" t="s">
        <v>45</v>
      </c>
      <c r="B7" s="91" t="s">
        <v>20</v>
      </c>
      <c r="C7" s="103" t="s">
        <v>358</v>
      </c>
      <c r="D7" s="48" t="s">
        <v>9</v>
      </c>
      <c r="E7" s="84">
        <v>153</v>
      </c>
      <c r="F7" s="149">
        <v>0.94</v>
      </c>
      <c r="G7" s="28">
        <f t="shared" si="0"/>
        <v>143.82</v>
      </c>
    </row>
    <row r="8" spans="1:9" s="9" customFormat="1" ht="33" customHeight="1" x14ac:dyDescent="0.25">
      <c r="A8" s="43" t="s">
        <v>45</v>
      </c>
      <c r="B8" s="108" t="s">
        <v>21</v>
      </c>
      <c r="C8" s="103" t="s">
        <v>356</v>
      </c>
      <c r="D8" s="48" t="s">
        <v>9</v>
      </c>
      <c r="E8" s="84">
        <v>1146</v>
      </c>
      <c r="F8" s="149">
        <v>2.5</v>
      </c>
      <c r="G8" s="28">
        <f t="shared" si="0"/>
        <v>2865</v>
      </c>
    </row>
    <row r="9" spans="1:9" s="9" customFormat="1" ht="33" customHeight="1" x14ac:dyDescent="0.25">
      <c r="A9" s="43" t="s">
        <v>45</v>
      </c>
      <c r="B9" s="108" t="s">
        <v>22</v>
      </c>
      <c r="C9" s="103" t="s">
        <v>275</v>
      </c>
      <c r="D9" s="48" t="s">
        <v>9</v>
      </c>
      <c r="E9" s="84">
        <v>26</v>
      </c>
      <c r="F9" s="149">
        <v>5.51</v>
      </c>
      <c r="G9" s="28">
        <f t="shared" si="0"/>
        <v>143.26</v>
      </c>
    </row>
    <row r="10" spans="1:9" s="9" customFormat="1" ht="33" customHeight="1" x14ac:dyDescent="0.25">
      <c r="A10" s="43" t="s">
        <v>45</v>
      </c>
      <c r="B10" s="108" t="s">
        <v>23</v>
      </c>
      <c r="C10" s="103" t="s">
        <v>1374</v>
      </c>
      <c r="D10" s="48" t="s">
        <v>9</v>
      </c>
      <c r="E10" s="84">
        <v>14</v>
      </c>
      <c r="F10" s="149">
        <v>0.94</v>
      </c>
      <c r="G10" s="28">
        <f t="shared" si="0"/>
        <v>13.16</v>
      </c>
    </row>
    <row r="11" spans="1:9" s="9" customFormat="1" ht="45" x14ac:dyDescent="0.25">
      <c r="A11" s="43" t="s">
        <v>45</v>
      </c>
      <c r="B11" s="108" t="s">
        <v>24</v>
      </c>
      <c r="C11" s="103" t="s">
        <v>276</v>
      </c>
      <c r="D11" s="48" t="s">
        <v>9</v>
      </c>
      <c r="E11" s="84">
        <v>14</v>
      </c>
      <c r="F11" s="149">
        <v>4.4000000000000004</v>
      </c>
      <c r="G11" s="28">
        <f t="shared" si="0"/>
        <v>61.6</v>
      </c>
    </row>
    <row r="12" spans="1:9" s="9" customFormat="1" ht="45" x14ac:dyDescent="0.25">
      <c r="A12" s="43" t="s">
        <v>45</v>
      </c>
      <c r="B12" s="108" t="s">
        <v>25</v>
      </c>
      <c r="C12" s="103" t="s">
        <v>273</v>
      </c>
      <c r="D12" s="48" t="s">
        <v>9</v>
      </c>
      <c r="E12" s="84">
        <v>3706</v>
      </c>
      <c r="F12" s="149">
        <v>15.46</v>
      </c>
      <c r="G12" s="28">
        <f t="shared" si="0"/>
        <v>57294.76</v>
      </c>
    </row>
    <row r="13" spans="1:9" s="9" customFormat="1" ht="32.25" customHeight="1" x14ac:dyDescent="0.25">
      <c r="A13" s="43" t="s">
        <v>45</v>
      </c>
      <c r="B13" s="108" t="s">
        <v>26</v>
      </c>
      <c r="C13" s="103" t="s">
        <v>264</v>
      </c>
      <c r="D13" s="48" t="s">
        <v>9</v>
      </c>
      <c r="E13" s="84">
        <v>38</v>
      </c>
      <c r="F13" s="149">
        <v>13.16</v>
      </c>
      <c r="G13" s="28">
        <f t="shared" si="0"/>
        <v>500.08</v>
      </c>
    </row>
    <row r="14" spans="1:9" s="9" customFormat="1" ht="32.25" customHeight="1" x14ac:dyDescent="0.25">
      <c r="A14" s="43" t="s">
        <v>45</v>
      </c>
      <c r="B14" s="108" t="s">
        <v>27</v>
      </c>
      <c r="C14" s="103" t="s">
        <v>265</v>
      </c>
      <c r="D14" s="48" t="s">
        <v>8</v>
      </c>
      <c r="E14" s="84">
        <v>1544</v>
      </c>
      <c r="F14" s="149">
        <v>0.1</v>
      </c>
      <c r="G14" s="28">
        <f t="shared" si="0"/>
        <v>154.4</v>
      </c>
    </row>
    <row r="15" spans="1:9" s="9" customFormat="1" ht="32.25" customHeight="1" x14ac:dyDescent="0.25">
      <c r="A15" s="43" t="s">
        <v>45</v>
      </c>
      <c r="B15" s="108" t="s">
        <v>68</v>
      </c>
      <c r="C15" s="103" t="s">
        <v>1486</v>
      </c>
      <c r="D15" s="48" t="s">
        <v>9</v>
      </c>
      <c r="E15" s="84">
        <v>464</v>
      </c>
      <c r="F15" s="149">
        <v>1.28</v>
      </c>
      <c r="G15" s="28">
        <f t="shared" si="0"/>
        <v>593.91999999999996</v>
      </c>
    </row>
    <row r="16" spans="1:9" s="9" customFormat="1" ht="32.25" customHeight="1" x14ac:dyDescent="0.25">
      <c r="A16" s="43" t="s">
        <v>45</v>
      </c>
      <c r="B16" s="108" t="s">
        <v>69</v>
      </c>
      <c r="C16" s="103" t="s">
        <v>267</v>
      </c>
      <c r="D16" s="48" t="s">
        <v>8</v>
      </c>
      <c r="E16" s="84">
        <v>1098</v>
      </c>
      <c r="F16" s="149">
        <v>0.2</v>
      </c>
      <c r="G16" s="28">
        <f t="shared" si="0"/>
        <v>219.6</v>
      </c>
    </row>
    <row r="17" spans="1:9" s="9" customFormat="1" ht="32.25" customHeight="1" x14ac:dyDescent="0.25">
      <c r="A17" s="43" t="s">
        <v>45</v>
      </c>
      <c r="B17" s="108" t="s">
        <v>70</v>
      </c>
      <c r="C17" s="103" t="s">
        <v>477</v>
      </c>
      <c r="D17" s="48" t="s">
        <v>8</v>
      </c>
      <c r="E17" s="84">
        <v>126</v>
      </c>
      <c r="F17" s="149">
        <v>0.2</v>
      </c>
      <c r="G17" s="28">
        <f t="shared" si="0"/>
        <v>25.2</v>
      </c>
    </row>
    <row r="18" spans="1:9" s="9" customFormat="1" ht="32.25" customHeight="1" x14ac:dyDescent="0.25">
      <c r="A18" s="43" t="s">
        <v>45</v>
      </c>
      <c r="B18" s="108" t="s">
        <v>127</v>
      </c>
      <c r="C18" s="103" t="s">
        <v>278</v>
      </c>
      <c r="D18" s="48" t="s">
        <v>8</v>
      </c>
      <c r="E18" s="84">
        <v>222</v>
      </c>
      <c r="F18" s="149">
        <v>0.1</v>
      </c>
      <c r="G18" s="28">
        <f t="shared" si="0"/>
        <v>22.2</v>
      </c>
    </row>
    <row r="19" spans="1:9" s="9" customFormat="1" ht="32.25" customHeight="1" x14ac:dyDescent="0.25">
      <c r="A19" s="43" t="s">
        <v>45</v>
      </c>
      <c r="B19" s="108" t="s">
        <v>165</v>
      </c>
      <c r="C19" s="103" t="s">
        <v>268</v>
      </c>
      <c r="D19" s="48" t="s">
        <v>8</v>
      </c>
      <c r="E19" s="84">
        <v>157</v>
      </c>
      <c r="F19" s="149">
        <v>0.21</v>
      </c>
      <c r="G19" s="28">
        <f t="shared" si="0"/>
        <v>32.97</v>
      </c>
    </row>
    <row r="20" spans="1:9" s="9" customFormat="1" ht="32.25" customHeight="1" x14ac:dyDescent="0.25">
      <c r="A20" s="43" t="s">
        <v>45</v>
      </c>
      <c r="B20" s="108" t="s">
        <v>166</v>
      </c>
      <c r="C20" s="103" t="s">
        <v>269</v>
      </c>
      <c r="D20" s="48" t="s">
        <v>8</v>
      </c>
      <c r="E20" s="84">
        <v>160</v>
      </c>
      <c r="F20" s="149">
        <v>0.24</v>
      </c>
      <c r="G20" s="28">
        <f t="shared" si="0"/>
        <v>38.4</v>
      </c>
    </row>
    <row r="21" spans="1:9" s="9" customFormat="1" ht="45" x14ac:dyDescent="0.25">
      <c r="A21" s="43" t="s">
        <v>45</v>
      </c>
      <c r="B21" s="108" t="s">
        <v>167</v>
      </c>
      <c r="C21" s="103" t="s">
        <v>1487</v>
      </c>
      <c r="D21" s="48" t="s">
        <v>9</v>
      </c>
      <c r="E21" s="84">
        <v>153</v>
      </c>
      <c r="F21" s="149">
        <v>4.4000000000000004</v>
      </c>
      <c r="G21" s="28">
        <f t="shared" si="0"/>
        <v>673.2</v>
      </c>
    </row>
    <row r="22" spans="1:9" s="9" customFormat="1" ht="33" customHeight="1" x14ac:dyDescent="0.25">
      <c r="A22" s="43" t="s">
        <v>45</v>
      </c>
      <c r="B22" s="108" t="s">
        <v>168</v>
      </c>
      <c r="C22" s="103" t="s">
        <v>340</v>
      </c>
      <c r="D22" s="48" t="s">
        <v>8</v>
      </c>
      <c r="E22" s="84">
        <v>1372</v>
      </c>
      <c r="F22" s="149">
        <v>1.49</v>
      </c>
      <c r="G22" s="28">
        <f t="shared" si="0"/>
        <v>2044.28</v>
      </c>
    </row>
    <row r="23" spans="1:9" s="9" customFormat="1" ht="33" customHeight="1" thickBot="1" x14ac:dyDescent="0.3">
      <c r="A23" s="43" t="s">
        <v>45</v>
      </c>
      <c r="B23" s="108" t="s">
        <v>169</v>
      </c>
      <c r="C23" s="103" t="s">
        <v>709</v>
      </c>
      <c r="D23" s="48" t="s">
        <v>8</v>
      </c>
      <c r="E23" s="84">
        <v>160</v>
      </c>
      <c r="F23" s="149">
        <v>1.44</v>
      </c>
      <c r="G23" s="28">
        <f t="shared" si="0"/>
        <v>230.4</v>
      </c>
    </row>
    <row r="24" spans="1:9" s="9" customFormat="1" ht="29.25" thickBot="1" x14ac:dyDescent="0.3">
      <c r="A24" s="56" t="s">
        <v>45</v>
      </c>
      <c r="B24" s="74" t="s">
        <v>170</v>
      </c>
      <c r="C24" s="104" t="s">
        <v>271</v>
      </c>
      <c r="D24" s="51" t="s">
        <v>8</v>
      </c>
      <c r="E24" s="85">
        <v>231</v>
      </c>
      <c r="F24" s="150">
        <v>7.91</v>
      </c>
      <c r="G24" s="53">
        <f t="shared" si="0"/>
        <v>1827.21</v>
      </c>
      <c r="H24" s="36" t="s">
        <v>40</v>
      </c>
      <c r="I24" s="70">
        <f>ROUND(SUM(G6:G24),2)</f>
        <v>67792.759999999995</v>
      </c>
    </row>
    <row r="25" spans="1:9" s="9" customFormat="1" ht="30" x14ac:dyDescent="0.25">
      <c r="A25" s="67" t="s">
        <v>1503</v>
      </c>
      <c r="B25" s="226" t="s">
        <v>34</v>
      </c>
      <c r="C25" s="213" t="s">
        <v>387</v>
      </c>
      <c r="D25" s="64" t="s">
        <v>10</v>
      </c>
      <c r="E25" s="65">
        <v>20.5</v>
      </c>
      <c r="F25" s="76">
        <v>261.45</v>
      </c>
      <c r="G25" s="59">
        <f t="shared" si="0"/>
        <v>5359.73</v>
      </c>
      <c r="H25" s="153"/>
      <c r="I25" s="138"/>
    </row>
    <row r="26" spans="1:9" s="9" customFormat="1" ht="45" x14ac:dyDescent="0.25">
      <c r="A26" s="43" t="s">
        <v>1503</v>
      </c>
      <c r="B26" s="22" t="s">
        <v>35</v>
      </c>
      <c r="C26" s="2" t="s">
        <v>353</v>
      </c>
      <c r="D26" s="22" t="s">
        <v>9</v>
      </c>
      <c r="E26" s="65">
        <v>123.3</v>
      </c>
      <c r="F26" s="76">
        <v>2.35</v>
      </c>
      <c r="G26" s="28">
        <f t="shared" si="0"/>
        <v>289.76</v>
      </c>
      <c r="H26" s="153"/>
      <c r="I26" s="138"/>
    </row>
    <row r="27" spans="1:9" s="9" customFormat="1" ht="33" customHeight="1" x14ac:dyDescent="0.25">
      <c r="A27" s="43" t="s">
        <v>1503</v>
      </c>
      <c r="B27" s="22" t="s">
        <v>36</v>
      </c>
      <c r="C27" s="2" t="s">
        <v>289</v>
      </c>
      <c r="D27" s="22" t="s">
        <v>8</v>
      </c>
      <c r="E27" s="65">
        <v>34.9</v>
      </c>
      <c r="F27" s="76">
        <v>0.54</v>
      </c>
      <c r="G27" s="28">
        <f t="shared" si="0"/>
        <v>18.850000000000001</v>
      </c>
      <c r="H27" s="153"/>
      <c r="I27" s="138"/>
    </row>
    <row r="28" spans="1:9" s="9" customFormat="1" ht="33" customHeight="1" x14ac:dyDescent="0.25">
      <c r="A28" s="43" t="s">
        <v>1503</v>
      </c>
      <c r="B28" s="22" t="s">
        <v>37</v>
      </c>
      <c r="C28" s="2" t="s">
        <v>290</v>
      </c>
      <c r="D28" s="22" t="s">
        <v>9</v>
      </c>
      <c r="E28" s="65">
        <v>18.600000000000001</v>
      </c>
      <c r="F28" s="76">
        <v>34.880000000000003</v>
      </c>
      <c r="G28" s="28">
        <f t="shared" si="0"/>
        <v>648.77</v>
      </c>
      <c r="H28" s="153"/>
      <c r="I28" s="138"/>
    </row>
    <row r="29" spans="1:9" s="9" customFormat="1" ht="33" customHeight="1" x14ac:dyDescent="0.25">
      <c r="A29" s="43" t="s">
        <v>1503</v>
      </c>
      <c r="B29" s="22" t="s">
        <v>82</v>
      </c>
      <c r="C29" s="2" t="s">
        <v>291</v>
      </c>
      <c r="D29" s="22" t="s">
        <v>8</v>
      </c>
      <c r="E29" s="65">
        <v>203.4</v>
      </c>
      <c r="F29" s="76">
        <v>1.26</v>
      </c>
      <c r="G29" s="28">
        <f t="shared" si="0"/>
        <v>256.27999999999997</v>
      </c>
      <c r="H29" s="153"/>
      <c r="I29" s="138"/>
    </row>
    <row r="30" spans="1:9" s="9" customFormat="1" ht="33" customHeight="1" x14ac:dyDescent="0.25">
      <c r="A30" s="43" t="s">
        <v>1503</v>
      </c>
      <c r="B30" s="22" t="s">
        <v>105</v>
      </c>
      <c r="C30" s="2" t="s">
        <v>277</v>
      </c>
      <c r="D30" s="22" t="s">
        <v>8</v>
      </c>
      <c r="E30" s="65">
        <v>14.8</v>
      </c>
      <c r="F30" s="76">
        <v>8.6199999999999992</v>
      </c>
      <c r="G30" s="28">
        <f t="shared" si="0"/>
        <v>127.58</v>
      </c>
      <c r="H30" s="153"/>
      <c r="I30" s="138"/>
    </row>
    <row r="31" spans="1:9" s="9" customFormat="1" ht="33" customHeight="1" x14ac:dyDescent="0.25">
      <c r="A31" s="43" t="s">
        <v>1503</v>
      </c>
      <c r="B31" s="22" t="s">
        <v>106</v>
      </c>
      <c r="C31" s="2" t="s">
        <v>1701</v>
      </c>
      <c r="D31" s="22" t="s">
        <v>8</v>
      </c>
      <c r="E31" s="65">
        <v>66.5</v>
      </c>
      <c r="F31" s="76">
        <v>87.46</v>
      </c>
      <c r="G31" s="28">
        <f t="shared" si="0"/>
        <v>5816.09</v>
      </c>
      <c r="H31" s="153"/>
      <c r="I31" s="138"/>
    </row>
    <row r="32" spans="1:9" s="9" customFormat="1" ht="33" customHeight="1" x14ac:dyDescent="0.25">
      <c r="A32" s="43" t="s">
        <v>1503</v>
      </c>
      <c r="B32" s="22" t="s">
        <v>107</v>
      </c>
      <c r="C32" s="2" t="s">
        <v>293</v>
      </c>
      <c r="D32" s="22" t="s">
        <v>9</v>
      </c>
      <c r="E32" s="65">
        <v>1.3</v>
      </c>
      <c r="F32" s="76">
        <v>113.64</v>
      </c>
      <c r="G32" s="28">
        <f t="shared" si="0"/>
        <v>147.72999999999999</v>
      </c>
      <c r="H32" s="153"/>
      <c r="I32" s="138"/>
    </row>
    <row r="33" spans="1:9" s="9" customFormat="1" ht="33" customHeight="1" x14ac:dyDescent="0.25">
      <c r="A33" s="43" t="s">
        <v>1503</v>
      </c>
      <c r="B33" s="22" t="s">
        <v>108</v>
      </c>
      <c r="C33" s="2" t="s">
        <v>294</v>
      </c>
      <c r="D33" s="22" t="s">
        <v>18</v>
      </c>
      <c r="E33" s="65">
        <v>3</v>
      </c>
      <c r="F33" s="76">
        <v>448.41</v>
      </c>
      <c r="G33" s="28">
        <f t="shared" si="0"/>
        <v>1345.23</v>
      </c>
      <c r="H33" s="153"/>
      <c r="I33" s="138"/>
    </row>
    <row r="34" spans="1:9" s="9" customFormat="1" ht="33" customHeight="1" x14ac:dyDescent="0.25">
      <c r="A34" s="43" t="s">
        <v>1503</v>
      </c>
      <c r="B34" s="22" t="s">
        <v>109</v>
      </c>
      <c r="C34" s="2" t="s">
        <v>295</v>
      </c>
      <c r="D34" s="22" t="s">
        <v>8</v>
      </c>
      <c r="E34" s="65">
        <v>6.4</v>
      </c>
      <c r="F34" s="76">
        <v>1.26</v>
      </c>
      <c r="G34" s="28">
        <f t="shared" si="0"/>
        <v>8.06</v>
      </c>
      <c r="H34" s="153"/>
      <c r="I34" s="138"/>
    </row>
    <row r="35" spans="1:9" s="9" customFormat="1" ht="33" customHeight="1" thickBot="1" x14ac:dyDescent="0.3">
      <c r="A35" s="43" t="s">
        <v>1503</v>
      </c>
      <c r="B35" s="22" t="s">
        <v>110</v>
      </c>
      <c r="C35" s="2" t="s">
        <v>296</v>
      </c>
      <c r="D35" s="22" t="s">
        <v>9</v>
      </c>
      <c r="E35" s="65">
        <v>46</v>
      </c>
      <c r="F35" s="76">
        <v>25.42</v>
      </c>
      <c r="G35" s="28">
        <f t="shared" si="0"/>
        <v>1169.32</v>
      </c>
      <c r="H35" s="153"/>
      <c r="I35" s="138"/>
    </row>
    <row r="36" spans="1:9" s="9" customFormat="1" ht="45.75" thickBot="1" x14ac:dyDescent="0.3">
      <c r="A36" s="56" t="s">
        <v>1503</v>
      </c>
      <c r="B36" s="51" t="s">
        <v>111</v>
      </c>
      <c r="C36" s="50" t="s">
        <v>352</v>
      </c>
      <c r="D36" s="51" t="s">
        <v>9</v>
      </c>
      <c r="E36" s="52">
        <v>58.7</v>
      </c>
      <c r="F36" s="139">
        <v>16.87</v>
      </c>
      <c r="G36" s="53">
        <f t="shared" si="0"/>
        <v>990.27</v>
      </c>
      <c r="H36" s="36" t="s">
        <v>41</v>
      </c>
      <c r="I36" s="70">
        <f>ROUND(SUM(G25:G36),2)</f>
        <v>16177.67</v>
      </c>
    </row>
    <row r="37" spans="1:9" s="9" customFormat="1" ht="33" customHeight="1" x14ac:dyDescent="0.25">
      <c r="A37" s="101" t="s">
        <v>388</v>
      </c>
      <c r="B37" s="123" t="s">
        <v>71</v>
      </c>
      <c r="C37" s="63" t="s">
        <v>715</v>
      </c>
      <c r="D37" s="64" t="s">
        <v>8</v>
      </c>
      <c r="E37" s="83">
        <v>1544</v>
      </c>
      <c r="F37" s="76">
        <v>0</v>
      </c>
      <c r="G37" s="59">
        <f t="shared" si="0"/>
        <v>0</v>
      </c>
      <c r="H37" s="434" t="s">
        <v>318</v>
      </c>
    </row>
    <row r="38" spans="1:9" s="9" customFormat="1" ht="33" customHeight="1" x14ac:dyDescent="0.25">
      <c r="A38" s="67" t="s">
        <v>388</v>
      </c>
      <c r="B38" s="41" t="s">
        <v>72</v>
      </c>
      <c r="C38" s="2" t="s">
        <v>1770</v>
      </c>
      <c r="D38" s="22" t="s">
        <v>9</v>
      </c>
      <c r="E38" s="84">
        <v>530</v>
      </c>
      <c r="F38" s="77">
        <v>0</v>
      </c>
      <c r="G38" s="28">
        <f t="shared" si="0"/>
        <v>0</v>
      </c>
      <c r="H38" s="435"/>
    </row>
    <row r="39" spans="1:9" s="9" customFormat="1" ht="33" customHeight="1" x14ac:dyDescent="0.25">
      <c r="A39" s="67" t="s">
        <v>388</v>
      </c>
      <c r="B39" s="41" t="s">
        <v>73</v>
      </c>
      <c r="C39" s="2" t="s">
        <v>300</v>
      </c>
      <c r="D39" s="22" t="s">
        <v>8</v>
      </c>
      <c r="E39" s="84">
        <v>965</v>
      </c>
      <c r="F39" s="77">
        <v>0</v>
      </c>
      <c r="G39" s="28">
        <f t="shared" si="0"/>
        <v>0</v>
      </c>
      <c r="H39" s="435"/>
    </row>
    <row r="40" spans="1:9" s="9" customFormat="1" ht="33" customHeight="1" x14ac:dyDescent="0.25">
      <c r="A40" s="67" t="s">
        <v>388</v>
      </c>
      <c r="B40" s="41" t="s">
        <v>74</v>
      </c>
      <c r="C40" s="2" t="s">
        <v>1506</v>
      </c>
      <c r="D40" s="22" t="s">
        <v>9</v>
      </c>
      <c r="E40" s="84">
        <v>83</v>
      </c>
      <c r="F40" s="77">
        <v>0</v>
      </c>
      <c r="G40" s="28">
        <f t="shared" si="0"/>
        <v>0</v>
      </c>
      <c r="H40" s="435"/>
    </row>
    <row r="41" spans="1:9" s="9" customFormat="1" ht="33" customHeight="1" x14ac:dyDescent="0.25">
      <c r="A41" s="67" t="s">
        <v>388</v>
      </c>
      <c r="B41" s="41" t="s">
        <v>75</v>
      </c>
      <c r="C41" s="2" t="s">
        <v>1507</v>
      </c>
      <c r="D41" s="22" t="s">
        <v>8</v>
      </c>
      <c r="E41" s="84">
        <v>960</v>
      </c>
      <c r="F41" s="77">
        <v>0</v>
      </c>
      <c r="G41" s="28">
        <f t="shared" si="0"/>
        <v>0</v>
      </c>
      <c r="H41" s="435"/>
    </row>
    <row r="42" spans="1:9" s="9" customFormat="1" ht="33" customHeight="1" x14ac:dyDescent="0.25">
      <c r="A42" s="67" t="s">
        <v>388</v>
      </c>
      <c r="B42" s="41" t="s">
        <v>76</v>
      </c>
      <c r="C42" s="2" t="s">
        <v>313</v>
      </c>
      <c r="D42" s="22" t="s">
        <v>10</v>
      </c>
      <c r="E42" s="84">
        <v>135</v>
      </c>
      <c r="F42" s="77">
        <v>0</v>
      </c>
      <c r="G42" s="28">
        <f t="shared" si="0"/>
        <v>0</v>
      </c>
      <c r="H42" s="435"/>
    </row>
    <row r="43" spans="1:9" s="9" customFormat="1" ht="33" customHeight="1" x14ac:dyDescent="0.25">
      <c r="A43" s="67" t="s">
        <v>388</v>
      </c>
      <c r="B43" s="108" t="s">
        <v>77</v>
      </c>
      <c r="C43" s="2" t="s">
        <v>302</v>
      </c>
      <c r="D43" s="22" t="s">
        <v>8</v>
      </c>
      <c r="E43" s="84">
        <v>951</v>
      </c>
      <c r="F43" s="77">
        <v>0</v>
      </c>
      <c r="G43" s="28">
        <f t="shared" si="0"/>
        <v>0</v>
      </c>
      <c r="H43" s="435"/>
    </row>
    <row r="44" spans="1:9" s="9" customFormat="1" ht="33" customHeight="1" x14ac:dyDescent="0.25">
      <c r="A44" s="67" t="s">
        <v>388</v>
      </c>
      <c r="B44" s="108" t="s">
        <v>122</v>
      </c>
      <c r="C44" s="2" t="s">
        <v>1824</v>
      </c>
      <c r="D44" s="22" t="s">
        <v>8</v>
      </c>
      <c r="E44" s="84">
        <v>949</v>
      </c>
      <c r="F44" s="77">
        <v>0</v>
      </c>
      <c r="G44" s="28">
        <f t="shared" si="0"/>
        <v>0</v>
      </c>
      <c r="H44" s="435"/>
    </row>
    <row r="45" spans="1:9" s="9" customFormat="1" ht="33" customHeight="1" x14ac:dyDescent="0.25">
      <c r="A45" s="67" t="s">
        <v>388</v>
      </c>
      <c r="B45" s="108" t="s">
        <v>123</v>
      </c>
      <c r="C45" s="2" t="s">
        <v>1796</v>
      </c>
      <c r="D45" s="22" t="s">
        <v>10</v>
      </c>
      <c r="E45" s="84">
        <v>135</v>
      </c>
      <c r="F45" s="77">
        <v>0</v>
      </c>
      <c r="G45" s="28">
        <f t="shared" si="0"/>
        <v>0</v>
      </c>
      <c r="H45" s="435"/>
    </row>
    <row r="46" spans="1:9" s="9" customFormat="1" ht="33" customHeight="1" x14ac:dyDescent="0.25">
      <c r="A46" s="67" t="s">
        <v>388</v>
      </c>
      <c r="B46" s="108" t="s">
        <v>124</v>
      </c>
      <c r="C46" s="2" t="s">
        <v>1509</v>
      </c>
      <c r="D46" s="22" t="s">
        <v>8</v>
      </c>
      <c r="E46" s="84">
        <v>944</v>
      </c>
      <c r="F46" s="77">
        <v>0</v>
      </c>
      <c r="G46" s="28">
        <f t="shared" si="0"/>
        <v>0</v>
      </c>
      <c r="H46" s="435"/>
    </row>
    <row r="47" spans="1:9" s="9" customFormat="1" ht="33" customHeight="1" x14ac:dyDescent="0.25">
      <c r="A47" s="67" t="s">
        <v>388</v>
      </c>
      <c r="B47" s="108" t="s">
        <v>125</v>
      </c>
      <c r="C47" s="2" t="s">
        <v>1347</v>
      </c>
      <c r="D47" s="22" t="s">
        <v>8</v>
      </c>
      <c r="E47" s="84">
        <v>942</v>
      </c>
      <c r="F47" s="77">
        <v>0</v>
      </c>
      <c r="G47" s="28">
        <f t="shared" si="0"/>
        <v>0</v>
      </c>
      <c r="H47" s="435"/>
    </row>
    <row r="48" spans="1:9" s="9" customFormat="1" ht="33" customHeight="1" x14ac:dyDescent="0.25">
      <c r="A48" s="67" t="s">
        <v>388</v>
      </c>
      <c r="B48" s="108" t="s">
        <v>126</v>
      </c>
      <c r="C48" s="2" t="s">
        <v>1511</v>
      </c>
      <c r="D48" s="22" t="s">
        <v>10</v>
      </c>
      <c r="E48" s="84">
        <v>135</v>
      </c>
      <c r="F48" s="77">
        <v>0</v>
      </c>
      <c r="G48" s="28">
        <f t="shared" si="0"/>
        <v>0</v>
      </c>
      <c r="H48" s="435"/>
    </row>
    <row r="49" spans="1:9" s="9" customFormat="1" ht="33" customHeight="1" x14ac:dyDescent="0.25">
      <c r="A49" s="67" t="s">
        <v>388</v>
      </c>
      <c r="B49" s="108" t="s">
        <v>216</v>
      </c>
      <c r="C49" s="2" t="s">
        <v>304</v>
      </c>
      <c r="D49" s="22" t="s">
        <v>8</v>
      </c>
      <c r="E49" s="84">
        <v>941</v>
      </c>
      <c r="F49" s="77">
        <v>0</v>
      </c>
      <c r="G49" s="28">
        <f t="shared" si="0"/>
        <v>0</v>
      </c>
      <c r="H49" s="435"/>
    </row>
    <row r="50" spans="1:9" s="9" customFormat="1" ht="33" customHeight="1" thickBot="1" x14ac:dyDescent="0.3">
      <c r="A50" s="56" t="s">
        <v>388</v>
      </c>
      <c r="B50" s="74" t="s">
        <v>217</v>
      </c>
      <c r="C50" s="50" t="s">
        <v>1571</v>
      </c>
      <c r="D50" s="51" t="s">
        <v>8</v>
      </c>
      <c r="E50" s="85">
        <v>225</v>
      </c>
      <c r="F50" s="139">
        <v>0</v>
      </c>
      <c r="G50" s="53">
        <f t="shared" si="0"/>
        <v>0</v>
      </c>
      <c r="H50" s="435"/>
    </row>
    <row r="51" spans="1:9" s="9" customFormat="1" ht="33" customHeight="1" x14ac:dyDescent="0.25">
      <c r="A51" s="101" t="s">
        <v>1504</v>
      </c>
      <c r="B51" s="123" t="s">
        <v>71</v>
      </c>
      <c r="C51" s="63" t="s">
        <v>715</v>
      </c>
      <c r="D51" s="64" t="s">
        <v>8</v>
      </c>
      <c r="E51" s="83">
        <v>1544</v>
      </c>
      <c r="F51" s="135">
        <v>4.07</v>
      </c>
      <c r="G51" s="59">
        <f t="shared" si="0"/>
        <v>6284.08</v>
      </c>
      <c r="H51" s="435"/>
    </row>
    <row r="52" spans="1:9" s="9" customFormat="1" ht="33" customHeight="1" x14ac:dyDescent="0.25">
      <c r="A52" s="67" t="s">
        <v>1504</v>
      </c>
      <c r="B52" s="41" t="s">
        <v>72</v>
      </c>
      <c r="C52" s="2" t="s">
        <v>1803</v>
      </c>
      <c r="D52" s="22" t="s">
        <v>9</v>
      </c>
      <c r="E52" s="84">
        <v>663</v>
      </c>
      <c r="F52" s="133">
        <v>25.11</v>
      </c>
      <c r="G52" s="28">
        <f t="shared" si="0"/>
        <v>16647.93</v>
      </c>
      <c r="H52" s="435"/>
    </row>
    <row r="53" spans="1:9" s="9" customFormat="1" ht="33" customHeight="1" x14ac:dyDescent="0.25">
      <c r="A53" s="67" t="s">
        <v>1504</v>
      </c>
      <c r="B53" s="41" t="s">
        <v>73</v>
      </c>
      <c r="C53" s="2" t="s">
        <v>1556</v>
      </c>
      <c r="D53" s="22" t="s">
        <v>8</v>
      </c>
      <c r="E53" s="84">
        <v>965</v>
      </c>
      <c r="F53" s="133">
        <v>15.26</v>
      </c>
      <c r="G53" s="28">
        <f t="shared" si="0"/>
        <v>14725.9</v>
      </c>
      <c r="H53" s="435"/>
    </row>
    <row r="54" spans="1:9" s="9" customFormat="1" ht="33" customHeight="1" x14ac:dyDescent="0.25">
      <c r="A54" s="67" t="s">
        <v>1504</v>
      </c>
      <c r="B54" s="41" t="s">
        <v>74</v>
      </c>
      <c r="C54" s="2" t="s">
        <v>1506</v>
      </c>
      <c r="D54" s="22" t="s">
        <v>9</v>
      </c>
      <c r="E54" s="84">
        <v>68</v>
      </c>
      <c r="F54" s="133">
        <v>74.47</v>
      </c>
      <c r="G54" s="28">
        <f t="shared" si="0"/>
        <v>5063.96</v>
      </c>
      <c r="H54" s="435"/>
    </row>
    <row r="55" spans="1:9" s="9" customFormat="1" ht="33" customHeight="1" x14ac:dyDescent="0.25">
      <c r="A55" s="67" t="s">
        <v>1504</v>
      </c>
      <c r="B55" s="41" t="s">
        <v>75</v>
      </c>
      <c r="C55" s="2" t="s">
        <v>1507</v>
      </c>
      <c r="D55" s="22" t="s">
        <v>8</v>
      </c>
      <c r="E55" s="84">
        <v>960</v>
      </c>
      <c r="F55" s="133">
        <v>17.760000000000002</v>
      </c>
      <c r="G55" s="28">
        <f t="shared" si="0"/>
        <v>17049.599999999999</v>
      </c>
      <c r="H55" s="435"/>
    </row>
    <row r="56" spans="1:9" s="9" customFormat="1" ht="33" customHeight="1" x14ac:dyDescent="0.25">
      <c r="A56" s="67" t="s">
        <v>1504</v>
      </c>
      <c r="B56" s="41" t="s">
        <v>76</v>
      </c>
      <c r="C56" s="2" t="s">
        <v>313</v>
      </c>
      <c r="D56" s="22" t="s">
        <v>10</v>
      </c>
      <c r="E56" s="84">
        <v>135</v>
      </c>
      <c r="F56" s="133">
        <v>0.95</v>
      </c>
      <c r="G56" s="28">
        <f t="shared" si="0"/>
        <v>128.25</v>
      </c>
      <c r="H56" s="435"/>
    </row>
    <row r="57" spans="1:9" s="9" customFormat="1" ht="33" customHeight="1" x14ac:dyDescent="0.25">
      <c r="A57" s="67" t="s">
        <v>1504</v>
      </c>
      <c r="B57" s="108" t="s">
        <v>77</v>
      </c>
      <c r="C57" s="2" t="s">
        <v>302</v>
      </c>
      <c r="D57" s="22" t="s">
        <v>8</v>
      </c>
      <c r="E57" s="84">
        <v>951</v>
      </c>
      <c r="F57" s="133">
        <v>0.38</v>
      </c>
      <c r="G57" s="28">
        <f t="shared" si="0"/>
        <v>361.38</v>
      </c>
      <c r="H57" s="435"/>
    </row>
    <row r="58" spans="1:9" s="9" customFormat="1" ht="33" customHeight="1" x14ac:dyDescent="0.25">
      <c r="A58" s="67" t="s">
        <v>1504</v>
      </c>
      <c r="B58" s="108" t="s">
        <v>122</v>
      </c>
      <c r="C58" s="2" t="s">
        <v>314</v>
      </c>
      <c r="D58" s="22" t="s">
        <v>8</v>
      </c>
      <c r="E58" s="84">
        <v>949</v>
      </c>
      <c r="F58" s="133">
        <v>20.3</v>
      </c>
      <c r="G58" s="28">
        <f t="shared" si="0"/>
        <v>19264.7</v>
      </c>
      <c r="H58" s="435"/>
    </row>
    <row r="59" spans="1:9" s="9" customFormat="1" ht="33" customHeight="1" x14ac:dyDescent="0.25">
      <c r="A59" s="67" t="s">
        <v>1504</v>
      </c>
      <c r="B59" s="108" t="s">
        <v>123</v>
      </c>
      <c r="C59" s="2" t="s">
        <v>315</v>
      </c>
      <c r="D59" s="22" t="s">
        <v>10</v>
      </c>
      <c r="E59" s="84">
        <v>135</v>
      </c>
      <c r="F59" s="133">
        <v>0.86</v>
      </c>
      <c r="G59" s="28">
        <f t="shared" si="0"/>
        <v>116.1</v>
      </c>
      <c r="H59" s="435"/>
    </row>
    <row r="60" spans="1:9" s="9" customFormat="1" ht="33" customHeight="1" x14ac:dyDescent="0.25">
      <c r="A60" s="67" t="s">
        <v>1504</v>
      </c>
      <c r="B60" s="108" t="s">
        <v>124</v>
      </c>
      <c r="C60" s="2" t="s">
        <v>1509</v>
      </c>
      <c r="D60" s="22" t="s">
        <v>8</v>
      </c>
      <c r="E60" s="84">
        <v>944</v>
      </c>
      <c r="F60" s="133">
        <v>0.38</v>
      </c>
      <c r="G60" s="28">
        <f t="shared" si="0"/>
        <v>358.72</v>
      </c>
      <c r="H60" s="435"/>
    </row>
    <row r="61" spans="1:9" s="9" customFormat="1" ht="33" customHeight="1" x14ac:dyDescent="0.25">
      <c r="A61" s="67" t="s">
        <v>1504</v>
      </c>
      <c r="B61" s="108" t="s">
        <v>125</v>
      </c>
      <c r="C61" s="2" t="s">
        <v>1510</v>
      </c>
      <c r="D61" s="22" t="s">
        <v>8</v>
      </c>
      <c r="E61" s="84">
        <v>942</v>
      </c>
      <c r="F61" s="133">
        <v>11.92</v>
      </c>
      <c r="G61" s="28">
        <f t="shared" si="0"/>
        <v>11228.64</v>
      </c>
      <c r="H61" s="435"/>
    </row>
    <row r="62" spans="1:9" s="9" customFormat="1" ht="33" customHeight="1" x14ac:dyDescent="0.25">
      <c r="A62" s="67" t="s">
        <v>1504</v>
      </c>
      <c r="B62" s="108" t="s">
        <v>126</v>
      </c>
      <c r="C62" s="2" t="s">
        <v>1511</v>
      </c>
      <c r="D62" s="22" t="s">
        <v>10</v>
      </c>
      <c r="E62" s="84">
        <v>135</v>
      </c>
      <c r="F62" s="133">
        <v>0.42</v>
      </c>
      <c r="G62" s="28">
        <f t="shared" si="0"/>
        <v>56.7</v>
      </c>
      <c r="H62" s="435"/>
    </row>
    <row r="63" spans="1:9" s="9" customFormat="1" ht="33" customHeight="1" thickBot="1" x14ac:dyDescent="0.3">
      <c r="A63" s="67" t="s">
        <v>1504</v>
      </c>
      <c r="B63" s="108" t="s">
        <v>216</v>
      </c>
      <c r="C63" s="2" t="s">
        <v>304</v>
      </c>
      <c r="D63" s="22" t="s">
        <v>8</v>
      </c>
      <c r="E63" s="84">
        <v>941</v>
      </c>
      <c r="F63" s="133">
        <v>0.22</v>
      </c>
      <c r="G63" s="28">
        <f t="shared" si="0"/>
        <v>207.02</v>
      </c>
      <c r="H63" s="435"/>
    </row>
    <row r="64" spans="1:9" s="9" customFormat="1" ht="30.75" thickBot="1" x14ac:dyDescent="0.3">
      <c r="A64" s="56" t="s">
        <v>1504</v>
      </c>
      <c r="B64" s="74" t="s">
        <v>217</v>
      </c>
      <c r="C64" s="50" t="s">
        <v>1571</v>
      </c>
      <c r="D64" s="51" t="s">
        <v>8</v>
      </c>
      <c r="E64" s="85">
        <v>225</v>
      </c>
      <c r="F64" s="87">
        <v>11.58</v>
      </c>
      <c r="G64" s="99">
        <f>ROUND((E64*F64),2)</f>
        <v>2605.5</v>
      </c>
      <c r="H64" s="36" t="s">
        <v>78</v>
      </c>
      <c r="I64" s="72">
        <f>ROUND(SUM(G37:G64),2)</f>
        <v>94098.48</v>
      </c>
    </row>
    <row r="65" spans="1:9" ht="45" x14ac:dyDescent="0.25">
      <c r="A65" s="42" t="s">
        <v>1557</v>
      </c>
      <c r="B65" s="202" t="s">
        <v>28</v>
      </c>
      <c r="C65" s="24" t="s">
        <v>1516</v>
      </c>
      <c r="D65" s="25" t="s">
        <v>9</v>
      </c>
      <c r="E65" s="182">
        <v>65</v>
      </c>
      <c r="F65" s="136">
        <v>5.51</v>
      </c>
      <c r="G65" s="27">
        <f t="shared" si="0"/>
        <v>358.15</v>
      </c>
      <c r="H65" s="9"/>
      <c r="I65" s="9"/>
    </row>
    <row r="66" spans="1:9" ht="45" x14ac:dyDescent="0.25">
      <c r="A66" s="67" t="s">
        <v>1557</v>
      </c>
      <c r="B66" s="75" t="s">
        <v>29</v>
      </c>
      <c r="C66" s="63" t="s">
        <v>1576</v>
      </c>
      <c r="D66" s="64" t="s">
        <v>9</v>
      </c>
      <c r="E66" s="83">
        <v>73</v>
      </c>
      <c r="F66" s="76">
        <v>5.51</v>
      </c>
      <c r="G66" s="28">
        <f t="shared" si="0"/>
        <v>402.23</v>
      </c>
      <c r="H66" s="9"/>
      <c r="I66" s="9"/>
    </row>
    <row r="67" spans="1:9" x14ac:dyDescent="0.25">
      <c r="A67" s="67" t="s">
        <v>1557</v>
      </c>
      <c r="B67" s="22" t="s">
        <v>30</v>
      </c>
      <c r="C67" s="2" t="s">
        <v>346</v>
      </c>
      <c r="D67" s="64" t="s">
        <v>8</v>
      </c>
      <c r="E67" s="84">
        <v>315</v>
      </c>
      <c r="F67" s="77">
        <v>0.2</v>
      </c>
      <c r="G67" s="28">
        <f t="shared" si="0"/>
        <v>63</v>
      </c>
      <c r="H67" s="9"/>
      <c r="I67" s="9"/>
    </row>
    <row r="68" spans="1:9" ht="90" x14ac:dyDescent="0.25">
      <c r="A68" s="67" t="s">
        <v>1557</v>
      </c>
      <c r="B68" s="22" t="s">
        <v>31</v>
      </c>
      <c r="C68" s="2" t="s">
        <v>1864</v>
      </c>
      <c r="D68" s="64" t="s">
        <v>7</v>
      </c>
      <c r="E68" s="84">
        <v>1</v>
      </c>
      <c r="F68" s="77">
        <v>11521.09</v>
      </c>
      <c r="G68" s="28">
        <f t="shared" ref="G68:G77" si="1">ROUND((E68*F68),2)</f>
        <v>11521.09</v>
      </c>
      <c r="H68" s="9"/>
      <c r="I68" s="9"/>
    </row>
    <row r="69" spans="1:9" x14ac:dyDescent="0.25">
      <c r="A69" s="67" t="s">
        <v>1557</v>
      </c>
      <c r="B69" s="22" t="s">
        <v>32</v>
      </c>
      <c r="C69" s="2" t="s">
        <v>1523</v>
      </c>
      <c r="D69" s="64" t="s">
        <v>18</v>
      </c>
      <c r="E69" s="83">
        <v>4</v>
      </c>
      <c r="F69" s="77">
        <v>76.33</v>
      </c>
      <c r="G69" s="28">
        <f t="shared" si="1"/>
        <v>305.32</v>
      </c>
      <c r="H69" s="9"/>
      <c r="I69" s="9"/>
    </row>
    <row r="70" spans="1:9" x14ac:dyDescent="0.25">
      <c r="A70" s="67" t="s">
        <v>1557</v>
      </c>
      <c r="B70" s="22" t="s">
        <v>33</v>
      </c>
      <c r="C70" s="2" t="s">
        <v>1344</v>
      </c>
      <c r="D70" s="64" t="s">
        <v>10</v>
      </c>
      <c r="E70" s="83">
        <v>31</v>
      </c>
      <c r="F70" s="77">
        <v>0.42</v>
      </c>
      <c r="G70" s="28">
        <f t="shared" si="1"/>
        <v>13.02</v>
      </c>
      <c r="H70" s="9"/>
      <c r="I70" s="9"/>
    </row>
    <row r="71" spans="1:9" ht="30" x14ac:dyDescent="0.25">
      <c r="A71" s="67" t="s">
        <v>1557</v>
      </c>
      <c r="B71" s="22" t="s">
        <v>47</v>
      </c>
      <c r="C71" s="2" t="s">
        <v>1861</v>
      </c>
      <c r="D71" s="64" t="s">
        <v>8</v>
      </c>
      <c r="E71" s="83">
        <v>14</v>
      </c>
      <c r="F71" s="77">
        <v>21.86</v>
      </c>
      <c r="G71" s="28">
        <f t="shared" si="1"/>
        <v>306.04000000000002</v>
      </c>
      <c r="H71" s="9"/>
      <c r="I71" s="9"/>
    </row>
    <row r="72" spans="1:9" ht="30" x14ac:dyDescent="0.25">
      <c r="A72" s="67" t="s">
        <v>1557</v>
      </c>
      <c r="B72" s="22" t="s">
        <v>48</v>
      </c>
      <c r="C72" s="2" t="s">
        <v>302</v>
      </c>
      <c r="D72" s="64" t="s">
        <v>8</v>
      </c>
      <c r="E72" s="83">
        <v>14</v>
      </c>
      <c r="F72" s="77">
        <v>0.38</v>
      </c>
      <c r="G72" s="28">
        <f t="shared" si="1"/>
        <v>5.32</v>
      </c>
      <c r="H72" s="9"/>
      <c r="I72" s="9"/>
    </row>
    <row r="73" spans="1:9" ht="30" x14ac:dyDescent="0.25">
      <c r="A73" s="67" t="s">
        <v>1557</v>
      </c>
      <c r="B73" s="22" t="s">
        <v>58</v>
      </c>
      <c r="C73" s="2" t="s">
        <v>1862</v>
      </c>
      <c r="D73" s="64" t="s">
        <v>8</v>
      </c>
      <c r="E73" s="83">
        <v>14</v>
      </c>
      <c r="F73" s="77">
        <v>24.36</v>
      </c>
      <c r="G73" s="28">
        <f t="shared" si="1"/>
        <v>341.04</v>
      </c>
      <c r="H73" s="9"/>
      <c r="I73" s="9"/>
    </row>
    <row r="74" spans="1:9" ht="30" x14ac:dyDescent="0.25">
      <c r="A74" s="67" t="s">
        <v>1557</v>
      </c>
      <c r="B74" s="22" t="s">
        <v>64</v>
      </c>
      <c r="C74" s="2" t="s">
        <v>1509</v>
      </c>
      <c r="D74" s="64" t="s">
        <v>8</v>
      </c>
      <c r="E74" s="83">
        <v>14</v>
      </c>
      <c r="F74" s="77">
        <v>0.38</v>
      </c>
      <c r="G74" s="28">
        <f t="shared" si="1"/>
        <v>5.32</v>
      </c>
      <c r="H74" s="9"/>
      <c r="I74" s="9"/>
    </row>
    <row r="75" spans="1:9" ht="30" x14ac:dyDescent="0.25">
      <c r="A75" s="67" t="s">
        <v>1557</v>
      </c>
      <c r="B75" s="22" t="s">
        <v>65</v>
      </c>
      <c r="C75" s="2" t="s">
        <v>1863</v>
      </c>
      <c r="D75" s="64" t="s">
        <v>8</v>
      </c>
      <c r="E75" s="83">
        <v>14</v>
      </c>
      <c r="F75" s="77">
        <v>16.27</v>
      </c>
      <c r="G75" s="28">
        <f t="shared" si="1"/>
        <v>227.78</v>
      </c>
      <c r="H75" s="9"/>
      <c r="I75" s="9"/>
    </row>
    <row r="76" spans="1:9" ht="30" x14ac:dyDescent="0.25">
      <c r="A76" s="67" t="s">
        <v>1557</v>
      </c>
      <c r="B76" s="22" t="s">
        <v>66</v>
      </c>
      <c r="C76" s="2" t="s">
        <v>344</v>
      </c>
      <c r="D76" s="64" t="s">
        <v>8</v>
      </c>
      <c r="E76" s="83">
        <v>64</v>
      </c>
      <c r="F76" s="77">
        <v>0.87</v>
      </c>
      <c r="G76" s="28">
        <f t="shared" si="1"/>
        <v>55.68</v>
      </c>
      <c r="H76" s="9"/>
      <c r="I76" s="9"/>
    </row>
    <row r="77" spans="1:9" ht="15.75" thickBot="1" x14ac:dyDescent="0.3">
      <c r="A77" s="67" t="s">
        <v>1557</v>
      </c>
      <c r="B77" s="22" t="s">
        <v>79</v>
      </c>
      <c r="C77" s="2" t="s">
        <v>385</v>
      </c>
      <c r="D77" s="64" t="s">
        <v>8</v>
      </c>
      <c r="E77" s="83">
        <v>150</v>
      </c>
      <c r="F77" s="77">
        <v>5.0999999999999996</v>
      </c>
      <c r="G77" s="28">
        <f t="shared" si="1"/>
        <v>765</v>
      </c>
      <c r="H77" s="9"/>
      <c r="I77" s="9"/>
    </row>
    <row r="78" spans="1:9" ht="30.75" thickBot="1" x14ac:dyDescent="0.3">
      <c r="A78" s="56" t="s">
        <v>1557</v>
      </c>
      <c r="B78" s="51" t="s">
        <v>215</v>
      </c>
      <c r="C78" s="50" t="s">
        <v>1527</v>
      </c>
      <c r="D78" s="51" t="s">
        <v>8</v>
      </c>
      <c r="E78" s="85">
        <v>7.2</v>
      </c>
      <c r="F78" s="139">
        <v>7.93</v>
      </c>
      <c r="G78" s="53">
        <f>ROUND((E78*F78),2)</f>
        <v>57.1</v>
      </c>
      <c r="H78" s="169" t="s">
        <v>42</v>
      </c>
      <c r="I78" s="72">
        <f>ROUND(SUM(G65:G78),2)</f>
        <v>14426.09</v>
      </c>
    </row>
    <row r="79" spans="1:9" ht="30.75" thickBot="1" x14ac:dyDescent="0.3">
      <c r="A79" s="56" t="s">
        <v>1561</v>
      </c>
      <c r="B79" s="51" t="s">
        <v>11</v>
      </c>
      <c r="C79" s="50" t="s">
        <v>1433</v>
      </c>
      <c r="D79" s="51" t="s">
        <v>18</v>
      </c>
      <c r="E79" s="52">
        <v>1</v>
      </c>
      <c r="F79" s="60">
        <v>124.94</v>
      </c>
      <c r="G79" s="53">
        <f t="shared" ref="G79:G81" si="2">ROUND((E79*F79),2)</f>
        <v>124.94</v>
      </c>
      <c r="H79" s="9"/>
      <c r="I79" s="9"/>
    </row>
    <row r="80" spans="1:9" ht="30.75" thickBot="1" x14ac:dyDescent="0.3">
      <c r="A80" s="125" t="s">
        <v>1563</v>
      </c>
      <c r="B80" s="61" t="s">
        <v>83</v>
      </c>
      <c r="C80" s="173" t="s">
        <v>331</v>
      </c>
      <c r="D80" s="61" t="s">
        <v>18</v>
      </c>
      <c r="E80" s="174">
        <v>12</v>
      </c>
      <c r="F80" s="62">
        <v>24.21</v>
      </c>
      <c r="G80" s="35">
        <f t="shared" si="2"/>
        <v>290.52</v>
      </c>
      <c r="H80" s="9"/>
      <c r="I80" s="9"/>
    </row>
    <row r="81" spans="1:9" ht="30.75" thickBot="1" x14ac:dyDescent="0.3">
      <c r="A81" s="98" t="s">
        <v>1564</v>
      </c>
      <c r="B81" s="51" t="s">
        <v>84</v>
      </c>
      <c r="C81" s="86" t="s">
        <v>333</v>
      </c>
      <c r="D81" s="51" t="s">
        <v>8</v>
      </c>
      <c r="E81" s="92">
        <v>69</v>
      </c>
      <c r="F81" s="89">
        <v>17</v>
      </c>
      <c r="G81" s="90">
        <f t="shared" si="2"/>
        <v>1173</v>
      </c>
      <c r="H81" s="36" t="s">
        <v>59</v>
      </c>
      <c r="I81" s="70">
        <f>ROUND(SUM(G79:G81),2)</f>
        <v>1588.46</v>
      </c>
    </row>
    <row r="82" spans="1:9" ht="43.5" thickBot="1" x14ac:dyDescent="0.3">
      <c r="A82" s="146"/>
      <c r="B82" s="147"/>
      <c r="C82" s="146"/>
      <c r="D82" s="4"/>
      <c r="E82" s="4"/>
      <c r="F82" s="54" t="s">
        <v>1287</v>
      </c>
      <c r="G82" s="55">
        <f>SUM(G5:G81)</f>
        <v>194171.17000000004</v>
      </c>
      <c r="H82" s="34"/>
      <c r="I82" s="73"/>
    </row>
  </sheetData>
  <sheetProtection algorithmName="SHA-512" hashValue="Rp091vO48N93sgo73wVeeZlawq9Ufzchrg59bm6DjTcaTP7/PYEv+wnYtXIxREduCupJMWFBFUSZbsVF5p0p/Q==" saltValue="fi8N1T1fv9wwHUygXVx73A==" spinCount="100000" sheet="1" objects="1" scenarios="1"/>
  <mergeCells count="3">
    <mergeCell ref="A1:G1"/>
    <mergeCell ref="A3:G3"/>
    <mergeCell ref="H37:H63"/>
  </mergeCells>
  <phoneticPr fontId="10" type="noConversion"/>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0A456-3BF0-4037-B5E8-25E5049AFAD2}">
  <dimension ref="A1:I74"/>
  <sheetViews>
    <sheetView topLeftCell="A61" zoomScale="80" zoomScaleNormal="80" workbookViewId="0">
      <selection activeCell="H77" sqref="H77"/>
    </sheetView>
  </sheetViews>
  <sheetFormatPr defaultColWidth="9.140625" defaultRowHeight="15" x14ac:dyDescent="0.25"/>
  <cols>
    <col min="1" max="1" width="39.7109375" style="23" customWidth="1"/>
    <col min="2" max="2" width="10.5703125" style="10" customWidth="1"/>
    <col min="3" max="3" width="71.7109375" style="11" customWidth="1"/>
    <col min="4" max="4" width="9.140625" style="129"/>
    <col min="5" max="5" width="16.28515625" style="129" customWidth="1"/>
    <col min="6" max="6" width="20.7109375" style="17" customWidth="1"/>
    <col min="7" max="7" width="14.7109375" style="129" customWidth="1"/>
    <col min="8" max="8" width="21.5703125" style="68" customWidth="1"/>
    <col min="9" max="9" width="20.7109375" style="68" customWidth="1"/>
    <col min="10" max="16384" width="9.140625" style="8"/>
  </cols>
  <sheetData>
    <row r="1" spans="1:9" ht="39.950000000000003" customHeight="1" x14ac:dyDescent="0.25">
      <c r="A1" s="427" t="s">
        <v>3728</v>
      </c>
      <c r="B1" s="427"/>
      <c r="C1" s="427"/>
      <c r="D1" s="427"/>
      <c r="E1" s="427"/>
      <c r="F1" s="427"/>
      <c r="G1" s="427"/>
    </row>
    <row r="2" spans="1:9" ht="21.75" customHeight="1" thickBot="1" x14ac:dyDescent="0.3">
      <c r="A2" s="1"/>
      <c r="B2" s="1"/>
      <c r="C2" s="1"/>
      <c r="D2" s="127"/>
      <c r="E2" s="233"/>
      <c r="F2" s="1"/>
      <c r="G2" s="127"/>
    </row>
    <row r="3" spans="1:9" x14ac:dyDescent="0.25">
      <c r="A3" s="428" t="s">
        <v>1111</v>
      </c>
      <c r="B3" s="429"/>
      <c r="C3" s="429"/>
      <c r="D3" s="429"/>
      <c r="E3" s="429"/>
      <c r="F3" s="429"/>
      <c r="G3" s="430"/>
    </row>
    <row r="4" spans="1:9" ht="46.9" customHeight="1" thickBot="1" x14ac:dyDescent="0.3">
      <c r="A4" s="29" t="s">
        <v>38</v>
      </c>
      <c r="B4" s="44" t="s">
        <v>0</v>
      </c>
      <c r="C4" s="30" t="s">
        <v>1</v>
      </c>
      <c r="D4" s="248" t="s">
        <v>2</v>
      </c>
      <c r="E4" s="234" t="s">
        <v>3</v>
      </c>
      <c r="F4" s="32" t="s">
        <v>4</v>
      </c>
      <c r="G4" s="69" t="s">
        <v>5</v>
      </c>
      <c r="H4" s="142"/>
      <c r="I4" s="142"/>
    </row>
    <row r="5" spans="1:9" s="68" customFormat="1" ht="33" customHeight="1" thickBot="1" x14ac:dyDescent="0.3">
      <c r="A5" s="56" t="s">
        <v>6</v>
      </c>
      <c r="B5" s="57" t="s">
        <v>12</v>
      </c>
      <c r="C5" s="50" t="s">
        <v>756</v>
      </c>
      <c r="D5" s="51" t="s">
        <v>128</v>
      </c>
      <c r="E5" s="52">
        <v>0.03</v>
      </c>
      <c r="F5" s="66">
        <v>790.22</v>
      </c>
      <c r="G5" s="53">
        <f t="shared" ref="G5:G66" si="0">ROUND((E5*F5),2)</f>
        <v>23.71</v>
      </c>
      <c r="H5" s="36" t="s">
        <v>39</v>
      </c>
      <c r="I5" s="70">
        <f>ROUND(SUM(G5:G5),2)</f>
        <v>23.71</v>
      </c>
    </row>
    <row r="6" spans="1:9" s="9" customFormat="1" ht="32.25" customHeight="1" x14ac:dyDescent="0.25">
      <c r="A6" s="42" t="s">
        <v>45</v>
      </c>
      <c r="B6" s="179" t="s">
        <v>19</v>
      </c>
      <c r="C6" s="180" t="s">
        <v>359</v>
      </c>
      <c r="D6" s="181" t="s">
        <v>9</v>
      </c>
      <c r="E6" s="182">
        <v>279</v>
      </c>
      <c r="F6" s="218">
        <v>0.7</v>
      </c>
      <c r="G6" s="27">
        <f t="shared" si="0"/>
        <v>195.3</v>
      </c>
    </row>
    <row r="7" spans="1:9" s="9" customFormat="1" ht="30" x14ac:dyDescent="0.25">
      <c r="A7" s="43" t="s">
        <v>45</v>
      </c>
      <c r="B7" s="91" t="s">
        <v>20</v>
      </c>
      <c r="C7" s="103" t="s">
        <v>358</v>
      </c>
      <c r="D7" s="48" t="s">
        <v>9</v>
      </c>
      <c r="E7" s="84">
        <v>40</v>
      </c>
      <c r="F7" s="149">
        <v>0.94</v>
      </c>
      <c r="G7" s="28">
        <f t="shared" si="0"/>
        <v>37.6</v>
      </c>
    </row>
    <row r="8" spans="1:9" s="9" customFormat="1" ht="33" customHeight="1" x14ac:dyDescent="0.25">
      <c r="A8" s="43" t="s">
        <v>45</v>
      </c>
      <c r="B8" s="91" t="s">
        <v>21</v>
      </c>
      <c r="C8" s="103" t="s">
        <v>356</v>
      </c>
      <c r="D8" s="48" t="s">
        <v>9</v>
      </c>
      <c r="E8" s="84">
        <v>239</v>
      </c>
      <c r="F8" s="149">
        <v>2.5</v>
      </c>
      <c r="G8" s="28">
        <f t="shared" si="0"/>
        <v>597.5</v>
      </c>
    </row>
    <row r="9" spans="1:9" s="9" customFormat="1" ht="33" customHeight="1" x14ac:dyDescent="0.25">
      <c r="A9" s="43" t="s">
        <v>45</v>
      </c>
      <c r="B9" s="108" t="s">
        <v>22</v>
      </c>
      <c r="C9" s="103" t="s">
        <v>275</v>
      </c>
      <c r="D9" s="48" t="s">
        <v>9</v>
      </c>
      <c r="E9" s="84">
        <v>34</v>
      </c>
      <c r="F9" s="95">
        <v>5.51</v>
      </c>
      <c r="G9" s="28">
        <f t="shared" si="0"/>
        <v>187.34</v>
      </c>
    </row>
    <row r="10" spans="1:9" s="9" customFormat="1" ht="33" customHeight="1" x14ac:dyDescent="0.25">
      <c r="A10" s="43" t="s">
        <v>45</v>
      </c>
      <c r="B10" s="108" t="s">
        <v>23</v>
      </c>
      <c r="C10" s="103" t="s">
        <v>1374</v>
      </c>
      <c r="D10" s="48" t="s">
        <v>9</v>
      </c>
      <c r="E10" s="84">
        <v>21</v>
      </c>
      <c r="F10" s="95">
        <v>0.94</v>
      </c>
      <c r="G10" s="28">
        <f t="shared" si="0"/>
        <v>19.739999999999998</v>
      </c>
    </row>
    <row r="11" spans="1:9" s="9" customFormat="1" ht="45" x14ac:dyDescent="0.25">
      <c r="A11" s="43" t="s">
        <v>45</v>
      </c>
      <c r="B11" s="108" t="s">
        <v>24</v>
      </c>
      <c r="C11" s="103" t="s">
        <v>276</v>
      </c>
      <c r="D11" s="48" t="s">
        <v>9</v>
      </c>
      <c r="E11" s="84">
        <v>21</v>
      </c>
      <c r="F11" s="95">
        <v>4.4000000000000004</v>
      </c>
      <c r="G11" s="28">
        <f t="shared" si="0"/>
        <v>92.4</v>
      </c>
    </row>
    <row r="12" spans="1:9" s="9" customFormat="1" ht="45" x14ac:dyDescent="0.25">
      <c r="A12" s="43" t="s">
        <v>45</v>
      </c>
      <c r="B12" s="108" t="s">
        <v>25</v>
      </c>
      <c r="C12" s="103" t="s">
        <v>273</v>
      </c>
      <c r="D12" s="48" t="s">
        <v>9</v>
      </c>
      <c r="E12" s="84">
        <v>396</v>
      </c>
      <c r="F12" s="95">
        <v>15.46</v>
      </c>
      <c r="G12" s="28">
        <f t="shared" si="0"/>
        <v>6122.16</v>
      </c>
    </row>
    <row r="13" spans="1:9" s="9" customFormat="1" ht="32.25" customHeight="1" x14ac:dyDescent="0.25">
      <c r="A13" s="43" t="s">
        <v>45</v>
      </c>
      <c r="B13" s="108" t="s">
        <v>26</v>
      </c>
      <c r="C13" s="103" t="s">
        <v>264</v>
      </c>
      <c r="D13" s="48" t="s">
        <v>9</v>
      </c>
      <c r="E13" s="84">
        <v>5</v>
      </c>
      <c r="F13" s="95">
        <v>13.16</v>
      </c>
      <c r="G13" s="28">
        <f t="shared" si="0"/>
        <v>65.8</v>
      </c>
    </row>
    <row r="14" spans="1:9" s="9" customFormat="1" ht="32.25" customHeight="1" x14ac:dyDescent="0.25">
      <c r="A14" s="43" t="s">
        <v>45</v>
      </c>
      <c r="B14" s="108" t="s">
        <v>27</v>
      </c>
      <c r="C14" s="103" t="s">
        <v>265</v>
      </c>
      <c r="D14" s="48" t="s">
        <v>8</v>
      </c>
      <c r="E14" s="84">
        <v>309</v>
      </c>
      <c r="F14" s="95">
        <v>0.1</v>
      </c>
      <c r="G14" s="28">
        <f t="shared" si="0"/>
        <v>30.9</v>
      </c>
    </row>
    <row r="15" spans="1:9" s="9" customFormat="1" ht="32.25" customHeight="1" x14ac:dyDescent="0.25">
      <c r="A15" s="43" t="s">
        <v>45</v>
      </c>
      <c r="B15" s="108" t="s">
        <v>68</v>
      </c>
      <c r="C15" s="103" t="s">
        <v>1486</v>
      </c>
      <c r="D15" s="48" t="s">
        <v>9</v>
      </c>
      <c r="E15" s="84">
        <v>93</v>
      </c>
      <c r="F15" s="95">
        <v>1.28</v>
      </c>
      <c r="G15" s="28">
        <f t="shared" si="0"/>
        <v>119.04</v>
      </c>
    </row>
    <row r="16" spans="1:9" s="9" customFormat="1" ht="32.25" customHeight="1" x14ac:dyDescent="0.25">
      <c r="A16" s="43" t="s">
        <v>45</v>
      </c>
      <c r="B16" s="108" t="s">
        <v>69</v>
      </c>
      <c r="C16" s="103" t="s">
        <v>267</v>
      </c>
      <c r="D16" s="48" t="s">
        <v>8</v>
      </c>
      <c r="E16" s="84">
        <v>217</v>
      </c>
      <c r="F16" s="95">
        <v>0.2</v>
      </c>
      <c r="G16" s="28">
        <f t="shared" si="0"/>
        <v>43.4</v>
      </c>
    </row>
    <row r="17" spans="1:9" s="9" customFormat="1" ht="32.25" customHeight="1" x14ac:dyDescent="0.25">
      <c r="A17" s="43" t="s">
        <v>45</v>
      </c>
      <c r="B17" s="108" t="s">
        <v>70</v>
      </c>
      <c r="C17" s="103" t="s">
        <v>477</v>
      </c>
      <c r="D17" s="48" t="s">
        <v>8</v>
      </c>
      <c r="E17" s="84">
        <v>62</v>
      </c>
      <c r="F17" s="95">
        <v>0.2</v>
      </c>
      <c r="G17" s="28">
        <f t="shared" si="0"/>
        <v>12.4</v>
      </c>
    </row>
    <row r="18" spans="1:9" s="9" customFormat="1" ht="32.25" customHeight="1" x14ac:dyDescent="0.25">
      <c r="A18" s="43" t="s">
        <v>45</v>
      </c>
      <c r="B18" s="108" t="s">
        <v>127</v>
      </c>
      <c r="C18" s="103" t="s">
        <v>278</v>
      </c>
      <c r="D18" s="48" t="s">
        <v>8</v>
      </c>
      <c r="E18" s="84">
        <v>60</v>
      </c>
      <c r="F18" s="95">
        <v>0.1</v>
      </c>
      <c r="G18" s="28">
        <f t="shared" si="0"/>
        <v>6</v>
      </c>
    </row>
    <row r="19" spans="1:9" s="9" customFormat="1" ht="32.25" customHeight="1" x14ac:dyDescent="0.25">
      <c r="A19" s="43" t="s">
        <v>45</v>
      </c>
      <c r="B19" s="108" t="s">
        <v>165</v>
      </c>
      <c r="C19" s="103" t="s">
        <v>268</v>
      </c>
      <c r="D19" s="48" t="s">
        <v>8</v>
      </c>
      <c r="E19" s="84">
        <v>28</v>
      </c>
      <c r="F19" s="95">
        <v>0.21</v>
      </c>
      <c r="G19" s="28">
        <f t="shared" si="0"/>
        <v>5.88</v>
      </c>
    </row>
    <row r="20" spans="1:9" s="9" customFormat="1" ht="32.25" customHeight="1" x14ac:dyDescent="0.25">
      <c r="A20" s="43" t="s">
        <v>45</v>
      </c>
      <c r="B20" s="108" t="s">
        <v>166</v>
      </c>
      <c r="C20" s="103" t="s">
        <v>269</v>
      </c>
      <c r="D20" s="48" t="s">
        <v>8</v>
      </c>
      <c r="E20" s="84">
        <v>37</v>
      </c>
      <c r="F20" s="95">
        <v>0.24</v>
      </c>
      <c r="G20" s="28">
        <f t="shared" si="0"/>
        <v>8.8800000000000008</v>
      </c>
    </row>
    <row r="21" spans="1:9" s="9" customFormat="1" ht="45" x14ac:dyDescent="0.25">
      <c r="A21" s="43" t="s">
        <v>45</v>
      </c>
      <c r="B21" s="108" t="s">
        <v>167</v>
      </c>
      <c r="C21" s="103" t="s">
        <v>1487</v>
      </c>
      <c r="D21" s="48" t="s">
        <v>9</v>
      </c>
      <c r="E21" s="84">
        <v>40</v>
      </c>
      <c r="F21" s="95">
        <v>4.4000000000000004</v>
      </c>
      <c r="G21" s="28">
        <f t="shared" si="0"/>
        <v>176</v>
      </c>
    </row>
    <row r="22" spans="1:9" s="9" customFormat="1" ht="33" customHeight="1" thickBot="1" x14ac:dyDescent="0.3">
      <c r="A22" s="43" t="s">
        <v>45</v>
      </c>
      <c r="B22" s="108" t="s">
        <v>168</v>
      </c>
      <c r="C22" s="103" t="s">
        <v>340</v>
      </c>
      <c r="D22" s="48" t="s">
        <v>8</v>
      </c>
      <c r="E22" s="84">
        <v>368</v>
      </c>
      <c r="F22" s="95">
        <v>1.49</v>
      </c>
      <c r="G22" s="28">
        <f t="shared" si="0"/>
        <v>548.32000000000005</v>
      </c>
    </row>
    <row r="23" spans="1:9" s="9" customFormat="1" ht="33" customHeight="1" thickBot="1" x14ac:dyDescent="0.3">
      <c r="A23" s="56" t="s">
        <v>45</v>
      </c>
      <c r="B23" s="74" t="s">
        <v>169</v>
      </c>
      <c r="C23" s="104" t="s">
        <v>709</v>
      </c>
      <c r="D23" s="51" t="s">
        <v>8</v>
      </c>
      <c r="E23" s="85">
        <v>37</v>
      </c>
      <c r="F23" s="177">
        <v>1.44</v>
      </c>
      <c r="G23" s="53">
        <f t="shared" si="0"/>
        <v>53.28</v>
      </c>
      <c r="H23" s="36" t="s">
        <v>40</v>
      </c>
      <c r="I23" s="70">
        <f>ROUND(SUM(G6:G23),2)</f>
        <v>8321.94</v>
      </c>
    </row>
    <row r="24" spans="1:9" s="9" customFormat="1" ht="30" x14ac:dyDescent="0.25">
      <c r="A24" s="67" t="s">
        <v>1503</v>
      </c>
      <c r="B24" s="226" t="s">
        <v>34</v>
      </c>
      <c r="C24" s="213" t="s">
        <v>387</v>
      </c>
      <c r="D24" s="64" t="s">
        <v>10</v>
      </c>
      <c r="E24" s="65">
        <v>18</v>
      </c>
      <c r="F24" s="76">
        <v>261.45</v>
      </c>
      <c r="G24" s="59">
        <f t="shared" si="0"/>
        <v>4706.1000000000004</v>
      </c>
      <c r="H24" s="153"/>
      <c r="I24" s="138"/>
    </row>
    <row r="25" spans="1:9" s="9" customFormat="1" ht="45" x14ac:dyDescent="0.25">
      <c r="A25" s="43" t="s">
        <v>1503</v>
      </c>
      <c r="B25" s="22" t="s">
        <v>35</v>
      </c>
      <c r="C25" s="2" t="s">
        <v>353</v>
      </c>
      <c r="D25" s="22" t="s">
        <v>9</v>
      </c>
      <c r="E25" s="65">
        <v>107.8</v>
      </c>
      <c r="F25" s="76">
        <v>2.35</v>
      </c>
      <c r="G25" s="28">
        <f t="shared" si="0"/>
        <v>253.33</v>
      </c>
      <c r="H25" s="153"/>
      <c r="I25" s="138"/>
    </row>
    <row r="26" spans="1:9" s="9" customFormat="1" ht="33" customHeight="1" x14ac:dyDescent="0.25">
      <c r="A26" s="43" t="s">
        <v>1503</v>
      </c>
      <c r="B26" s="22" t="s">
        <v>36</v>
      </c>
      <c r="C26" s="2" t="s">
        <v>289</v>
      </c>
      <c r="D26" s="22" t="s">
        <v>8</v>
      </c>
      <c r="E26" s="65">
        <v>30.5</v>
      </c>
      <c r="F26" s="76">
        <v>0.54</v>
      </c>
      <c r="G26" s="28">
        <f t="shared" si="0"/>
        <v>16.47</v>
      </c>
      <c r="H26" s="153"/>
      <c r="I26" s="138"/>
    </row>
    <row r="27" spans="1:9" s="9" customFormat="1" ht="33" customHeight="1" x14ac:dyDescent="0.25">
      <c r="A27" s="43" t="s">
        <v>1503</v>
      </c>
      <c r="B27" s="22" t="s">
        <v>37</v>
      </c>
      <c r="C27" s="2" t="s">
        <v>290</v>
      </c>
      <c r="D27" s="22" t="s">
        <v>9</v>
      </c>
      <c r="E27" s="65">
        <v>16.5</v>
      </c>
      <c r="F27" s="76">
        <v>34.880000000000003</v>
      </c>
      <c r="G27" s="28">
        <f t="shared" si="0"/>
        <v>575.52</v>
      </c>
      <c r="H27" s="153"/>
      <c r="I27" s="138"/>
    </row>
    <row r="28" spans="1:9" s="9" customFormat="1" ht="33" customHeight="1" x14ac:dyDescent="0.25">
      <c r="A28" s="43" t="s">
        <v>1503</v>
      </c>
      <c r="B28" s="22" t="s">
        <v>82</v>
      </c>
      <c r="C28" s="2" t="s">
        <v>291</v>
      </c>
      <c r="D28" s="22" t="s">
        <v>8</v>
      </c>
      <c r="E28" s="65">
        <v>184.2</v>
      </c>
      <c r="F28" s="76">
        <v>1.26</v>
      </c>
      <c r="G28" s="28">
        <f t="shared" si="0"/>
        <v>232.09</v>
      </c>
      <c r="H28" s="153"/>
      <c r="I28" s="138"/>
    </row>
    <row r="29" spans="1:9" s="9" customFormat="1" ht="33" customHeight="1" x14ac:dyDescent="0.25">
      <c r="A29" s="43" t="s">
        <v>1503</v>
      </c>
      <c r="B29" s="22" t="s">
        <v>105</v>
      </c>
      <c r="C29" s="2" t="s">
        <v>277</v>
      </c>
      <c r="D29" s="22" t="s">
        <v>8</v>
      </c>
      <c r="E29" s="65">
        <v>14.8</v>
      </c>
      <c r="F29" s="76">
        <v>8.6199999999999992</v>
      </c>
      <c r="G29" s="28">
        <f t="shared" si="0"/>
        <v>127.58</v>
      </c>
      <c r="H29" s="153"/>
      <c r="I29" s="138"/>
    </row>
    <row r="30" spans="1:9" s="9" customFormat="1" ht="33" customHeight="1" x14ac:dyDescent="0.25">
      <c r="A30" s="43" t="s">
        <v>1503</v>
      </c>
      <c r="B30" s="22" t="s">
        <v>106</v>
      </c>
      <c r="C30" s="2" t="s">
        <v>1701</v>
      </c>
      <c r="D30" s="22" t="s">
        <v>8</v>
      </c>
      <c r="E30" s="65">
        <v>91</v>
      </c>
      <c r="F30" s="76">
        <v>87.46</v>
      </c>
      <c r="G30" s="28">
        <f t="shared" si="0"/>
        <v>7958.86</v>
      </c>
      <c r="H30" s="153"/>
      <c r="I30" s="138"/>
    </row>
    <row r="31" spans="1:9" s="9" customFormat="1" ht="33" customHeight="1" x14ac:dyDescent="0.25">
      <c r="A31" s="43" t="s">
        <v>1503</v>
      </c>
      <c r="B31" s="22" t="s">
        <v>107</v>
      </c>
      <c r="C31" s="2" t="s">
        <v>293</v>
      </c>
      <c r="D31" s="22" t="s">
        <v>9</v>
      </c>
      <c r="E31" s="65">
        <v>1.1000000000000001</v>
      </c>
      <c r="F31" s="76">
        <v>113.64</v>
      </c>
      <c r="G31" s="28">
        <f t="shared" si="0"/>
        <v>125</v>
      </c>
      <c r="H31" s="153"/>
      <c r="I31" s="138"/>
    </row>
    <row r="32" spans="1:9" s="9" customFormat="1" ht="33" customHeight="1" x14ac:dyDescent="0.25">
      <c r="A32" s="43" t="s">
        <v>1503</v>
      </c>
      <c r="B32" s="22" t="s">
        <v>108</v>
      </c>
      <c r="C32" s="2" t="s">
        <v>294</v>
      </c>
      <c r="D32" s="22" t="s">
        <v>18</v>
      </c>
      <c r="E32" s="65">
        <v>2</v>
      </c>
      <c r="F32" s="76">
        <v>448.41</v>
      </c>
      <c r="G32" s="28">
        <f t="shared" si="0"/>
        <v>896.82</v>
      </c>
      <c r="H32" s="153"/>
      <c r="I32" s="138"/>
    </row>
    <row r="33" spans="1:9" s="9" customFormat="1" ht="33" customHeight="1" x14ac:dyDescent="0.25">
      <c r="A33" s="43" t="s">
        <v>1503</v>
      </c>
      <c r="B33" s="22" t="s">
        <v>109</v>
      </c>
      <c r="C33" s="2" t="s">
        <v>295</v>
      </c>
      <c r="D33" s="22" t="s">
        <v>8</v>
      </c>
      <c r="E33" s="65">
        <v>4.3</v>
      </c>
      <c r="F33" s="76">
        <v>1.26</v>
      </c>
      <c r="G33" s="28">
        <f t="shared" si="0"/>
        <v>5.42</v>
      </c>
      <c r="H33" s="153"/>
      <c r="I33" s="138"/>
    </row>
    <row r="34" spans="1:9" s="9" customFormat="1" ht="33" customHeight="1" thickBot="1" x14ac:dyDescent="0.3">
      <c r="A34" s="43" t="s">
        <v>1503</v>
      </c>
      <c r="B34" s="22" t="s">
        <v>110</v>
      </c>
      <c r="C34" s="2" t="s">
        <v>296</v>
      </c>
      <c r="D34" s="22" t="s">
        <v>9</v>
      </c>
      <c r="E34" s="65">
        <v>39.799999999999997</v>
      </c>
      <c r="F34" s="76">
        <v>25.42</v>
      </c>
      <c r="G34" s="28">
        <f t="shared" si="0"/>
        <v>1011.72</v>
      </c>
      <c r="H34" s="153"/>
      <c r="I34" s="138"/>
    </row>
    <row r="35" spans="1:9" s="9" customFormat="1" ht="45.75" thickBot="1" x14ac:dyDescent="0.3">
      <c r="A35" s="56" t="s">
        <v>1503</v>
      </c>
      <c r="B35" s="51" t="s">
        <v>111</v>
      </c>
      <c r="C35" s="50" t="s">
        <v>352</v>
      </c>
      <c r="D35" s="51" t="s">
        <v>9</v>
      </c>
      <c r="E35" s="52">
        <v>51.5</v>
      </c>
      <c r="F35" s="139">
        <v>16.87</v>
      </c>
      <c r="G35" s="53">
        <f t="shared" si="0"/>
        <v>868.81</v>
      </c>
      <c r="H35" s="36" t="s">
        <v>41</v>
      </c>
      <c r="I35" s="70">
        <f>ROUND(SUM(G24:G35),2)</f>
        <v>16777.72</v>
      </c>
    </row>
    <row r="36" spans="1:9" s="9" customFormat="1" ht="33" customHeight="1" x14ac:dyDescent="0.25">
      <c r="A36" s="101" t="s">
        <v>388</v>
      </c>
      <c r="B36" s="123" t="s">
        <v>71</v>
      </c>
      <c r="C36" s="63" t="s">
        <v>1550</v>
      </c>
      <c r="D36" s="64" t="s">
        <v>8</v>
      </c>
      <c r="E36" s="83">
        <v>309</v>
      </c>
      <c r="F36" s="76">
        <v>0</v>
      </c>
      <c r="G36" s="59">
        <f t="shared" si="0"/>
        <v>0</v>
      </c>
      <c r="H36" s="434" t="s">
        <v>318</v>
      </c>
    </row>
    <row r="37" spans="1:9" s="9" customFormat="1" ht="33" customHeight="1" x14ac:dyDescent="0.25">
      <c r="A37" s="67" t="s">
        <v>388</v>
      </c>
      <c r="B37" s="41" t="s">
        <v>72</v>
      </c>
      <c r="C37" s="2" t="s">
        <v>1763</v>
      </c>
      <c r="D37" s="22" t="s">
        <v>9</v>
      </c>
      <c r="E37" s="84">
        <v>101</v>
      </c>
      <c r="F37" s="77">
        <v>0</v>
      </c>
      <c r="G37" s="28">
        <f t="shared" si="0"/>
        <v>0</v>
      </c>
      <c r="H37" s="435"/>
    </row>
    <row r="38" spans="1:9" s="9" customFormat="1" ht="33" customHeight="1" x14ac:dyDescent="0.25">
      <c r="A38" s="67" t="s">
        <v>388</v>
      </c>
      <c r="B38" s="41" t="s">
        <v>73</v>
      </c>
      <c r="C38" s="2" t="s">
        <v>505</v>
      </c>
      <c r="D38" s="22" t="s">
        <v>8</v>
      </c>
      <c r="E38" s="84">
        <v>206</v>
      </c>
      <c r="F38" s="77">
        <v>0</v>
      </c>
      <c r="G38" s="28">
        <f t="shared" si="0"/>
        <v>0</v>
      </c>
      <c r="H38" s="435"/>
    </row>
    <row r="39" spans="1:9" s="9" customFormat="1" ht="33" customHeight="1" x14ac:dyDescent="0.25">
      <c r="A39" s="67" t="s">
        <v>388</v>
      </c>
      <c r="B39" s="41" t="s">
        <v>74</v>
      </c>
      <c r="C39" s="2" t="s">
        <v>1636</v>
      </c>
      <c r="D39" s="22" t="s">
        <v>8</v>
      </c>
      <c r="E39" s="84">
        <v>172</v>
      </c>
      <c r="F39" s="77">
        <v>0</v>
      </c>
      <c r="G39" s="28">
        <f t="shared" si="0"/>
        <v>0</v>
      </c>
      <c r="H39" s="435"/>
    </row>
    <row r="40" spans="1:9" s="9" customFormat="1" ht="33" customHeight="1" x14ac:dyDescent="0.25">
      <c r="A40" s="67" t="s">
        <v>388</v>
      </c>
      <c r="B40" s="41" t="s">
        <v>75</v>
      </c>
      <c r="C40" s="2" t="s">
        <v>1669</v>
      </c>
      <c r="D40" s="22" t="s">
        <v>10</v>
      </c>
      <c r="E40" s="84">
        <v>41</v>
      </c>
      <c r="F40" s="77">
        <v>0</v>
      </c>
      <c r="G40" s="28">
        <f t="shared" si="0"/>
        <v>0</v>
      </c>
      <c r="H40" s="435"/>
    </row>
    <row r="41" spans="1:9" s="9" customFormat="1" ht="33" customHeight="1" x14ac:dyDescent="0.25">
      <c r="A41" s="67" t="s">
        <v>388</v>
      </c>
      <c r="B41" s="41" t="s">
        <v>76</v>
      </c>
      <c r="C41" s="2" t="s">
        <v>1509</v>
      </c>
      <c r="D41" s="22" t="s">
        <v>8</v>
      </c>
      <c r="E41" s="84">
        <v>170</v>
      </c>
      <c r="F41" s="77">
        <v>0</v>
      </c>
      <c r="G41" s="28">
        <f t="shared" si="0"/>
        <v>0</v>
      </c>
      <c r="H41" s="435"/>
    </row>
    <row r="42" spans="1:9" s="9" customFormat="1" ht="33" customHeight="1" x14ac:dyDescent="0.25">
      <c r="A42" s="67" t="s">
        <v>388</v>
      </c>
      <c r="B42" s="41" t="s">
        <v>77</v>
      </c>
      <c r="C42" s="2" t="s">
        <v>1670</v>
      </c>
      <c r="D42" s="22" t="s">
        <v>8</v>
      </c>
      <c r="E42" s="84">
        <v>169</v>
      </c>
      <c r="F42" s="77">
        <v>0</v>
      </c>
      <c r="G42" s="28">
        <f t="shared" si="0"/>
        <v>0</v>
      </c>
      <c r="H42" s="435"/>
    </row>
    <row r="43" spans="1:9" s="9" customFormat="1" ht="33" customHeight="1" x14ac:dyDescent="0.25">
      <c r="A43" s="67" t="s">
        <v>388</v>
      </c>
      <c r="B43" s="41" t="s">
        <v>122</v>
      </c>
      <c r="C43" s="2" t="s">
        <v>1671</v>
      </c>
      <c r="D43" s="22" t="s">
        <v>10</v>
      </c>
      <c r="E43" s="84">
        <v>41</v>
      </c>
      <c r="F43" s="77">
        <v>0</v>
      </c>
      <c r="G43" s="28">
        <f t="shared" si="0"/>
        <v>0</v>
      </c>
      <c r="H43" s="435"/>
    </row>
    <row r="44" spans="1:9" s="9" customFormat="1" ht="33" customHeight="1" x14ac:dyDescent="0.25">
      <c r="A44" s="67" t="s">
        <v>388</v>
      </c>
      <c r="B44" s="41" t="s">
        <v>123</v>
      </c>
      <c r="C44" s="2" t="s">
        <v>304</v>
      </c>
      <c r="D44" s="22" t="s">
        <v>8</v>
      </c>
      <c r="E44" s="84">
        <v>167</v>
      </c>
      <c r="F44" s="77">
        <v>0</v>
      </c>
      <c r="G44" s="28">
        <f t="shared" si="0"/>
        <v>0</v>
      </c>
      <c r="H44" s="435"/>
    </row>
    <row r="45" spans="1:9" s="9" customFormat="1" ht="33" customHeight="1" x14ac:dyDescent="0.25">
      <c r="A45" s="67" t="s">
        <v>388</v>
      </c>
      <c r="B45" s="41" t="s">
        <v>124</v>
      </c>
      <c r="C45" s="2" t="s">
        <v>305</v>
      </c>
      <c r="D45" s="22" t="s">
        <v>10</v>
      </c>
      <c r="E45" s="84">
        <v>30</v>
      </c>
      <c r="F45" s="77">
        <v>0</v>
      </c>
      <c r="G45" s="28">
        <f t="shared" si="0"/>
        <v>0</v>
      </c>
      <c r="H45" s="435"/>
    </row>
    <row r="46" spans="1:9" s="9" customFormat="1" ht="33" customHeight="1" x14ac:dyDescent="0.25">
      <c r="A46" s="67" t="s">
        <v>388</v>
      </c>
      <c r="B46" s="41" t="s">
        <v>125</v>
      </c>
      <c r="C46" s="2" t="s">
        <v>306</v>
      </c>
      <c r="D46" s="22" t="s">
        <v>9</v>
      </c>
      <c r="E46" s="84">
        <v>22</v>
      </c>
      <c r="F46" s="77">
        <v>0</v>
      </c>
      <c r="G46" s="28">
        <f t="shared" si="0"/>
        <v>0</v>
      </c>
      <c r="H46" s="435"/>
    </row>
    <row r="47" spans="1:9" s="9" customFormat="1" ht="33" customHeight="1" x14ac:dyDescent="0.25">
      <c r="A47" s="67" t="s">
        <v>388</v>
      </c>
      <c r="B47" s="41" t="s">
        <v>126</v>
      </c>
      <c r="C47" s="2" t="s">
        <v>1640</v>
      </c>
      <c r="D47" s="22" t="s">
        <v>8</v>
      </c>
      <c r="E47" s="84">
        <v>56</v>
      </c>
      <c r="F47" s="77">
        <v>0</v>
      </c>
      <c r="G47" s="28">
        <f t="shared" si="0"/>
        <v>0</v>
      </c>
      <c r="H47" s="435"/>
    </row>
    <row r="48" spans="1:9" s="9" customFormat="1" ht="33" customHeight="1" x14ac:dyDescent="0.25">
      <c r="A48" s="67" t="s">
        <v>388</v>
      </c>
      <c r="B48" s="108" t="s">
        <v>216</v>
      </c>
      <c r="C48" s="2" t="s">
        <v>1641</v>
      </c>
      <c r="D48" s="22" t="s">
        <v>8</v>
      </c>
      <c r="E48" s="84">
        <v>28</v>
      </c>
      <c r="F48" s="77">
        <v>0</v>
      </c>
      <c r="G48" s="28">
        <f t="shared" si="0"/>
        <v>0</v>
      </c>
      <c r="H48" s="435"/>
    </row>
    <row r="49" spans="1:8" s="9" customFormat="1" ht="45" x14ac:dyDescent="0.25">
      <c r="A49" s="67" t="s">
        <v>388</v>
      </c>
      <c r="B49" s="108" t="s">
        <v>217</v>
      </c>
      <c r="C49" s="2" t="s">
        <v>1642</v>
      </c>
      <c r="D49" s="22" t="s">
        <v>10</v>
      </c>
      <c r="E49" s="84">
        <v>30</v>
      </c>
      <c r="F49" s="77">
        <v>0</v>
      </c>
      <c r="G49" s="28">
        <f t="shared" si="0"/>
        <v>0</v>
      </c>
      <c r="H49" s="435"/>
    </row>
    <row r="50" spans="1:8" s="9" customFormat="1" ht="33" customHeight="1" x14ac:dyDescent="0.25">
      <c r="A50" s="67" t="s">
        <v>388</v>
      </c>
      <c r="B50" s="108" t="s">
        <v>218</v>
      </c>
      <c r="C50" s="2" t="s">
        <v>1643</v>
      </c>
      <c r="D50" s="22" t="s">
        <v>10</v>
      </c>
      <c r="E50" s="84">
        <v>30</v>
      </c>
      <c r="F50" s="77">
        <v>0</v>
      </c>
      <c r="G50" s="28">
        <f t="shared" si="0"/>
        <v>0</v>
      </c>
      <c r="H50" s="435"/>
    </row>
    <row r="51" spans="1:8" s="9" customFormat="1" ht="45.75" thickBot="1" x14ac:dyDescent="0.3">
      <c r="A51" s="56" t="s">
        <v>388</v>
      </c>
      <c r="B51" s="74" t="s">
        <v>219</v>
      </c>
      <c r="C51" s="50" t="s">
        <v>1644</v>
      </c>
      <c r="D51" s="51" t="s">
        <v>8</v>
      </c>
      <c r="E51" s="85">
        <v>30</v>
      </c>
      <c r="F51" s="139">
        <v>0</v>
      </c>
      <c r="G51" s="53">
        <f t="shared" si="0"/>
        <v>0</v>
      </c>
      <c r="H51" s="435"/>
    </row>
    <row r="52" spans="1:8" s="9" customFormat="1" ht="33" customHeight="1" x14ac:dyDescent="0.25">
      <c r="A52" s="101" t="s">
        <v>1504</v>
      </c>
      <c r="B52" s="123" t="s">
        <v>71</v>
      </c>
      <c r="C52" s="63" t="s">
        <v>1550</v>
      </c>
      <c r="D52" s="64" t="s">
        <v>8</v>
      </c>
      <c r="E52" s="83">
        <v>309</v>
      </c>
      <c r="F52" s="135">
        <v>4.3899999999999997</v>
      </c>
      <c r="G52" s="59">
        <f t="shared" si="0"/>
        <v>1356.51</v>
      </c>
      <c r="H52" s="435"/>
    </row>
    <row r="53" spans="1:8" s="9" customFormat="1" ht="33" customHeight="1" x14ac:dyDescent="0.25">
      <c r="A53" s="67" t="s">
        <v>1504</v>
      </c>
      <c r="B53" s="41" t="s">
        <v>72</v>
      </c>
      <c r="C53" s="2" t="s">
        <v>1764</v>
      </c>
      <c r="D53" s="22" t="s">
        <v>9</v>
      </c>
      <c r="E53" s="84">
        <v>111</v>
      </c>
      <c r="F53" s="133">
        <v>24.76</v>
      </c>
      <c r="G53" s="28">
        <f t="shared" si="0"/>
        <v>2748.36</v>
      </c>
      <c r="H53" s="435"/>
    </row>
    <row r="54" spans="1:8" s="9" customFormat="1" ht="33" customHeight="1" x14ac:dyDescent="0.25">
      <c r="A54" s="67" t="s">
        <v>1504</v>
      </c>
      <c r="B54" s="41" t="s">
        <v>73</v>
      </c>
      <c r="C54" s="2" t="s">
        <v>312</v>
      </c>
      <c r="D54" s="22" t="s">
        <v>8</v>
      </c>
      <c r="E54" s="84">
        <v>204</v>
      </c>
      <c r="F54" s="133">
        <v>15.26</v>
      </c>
      <c r="G54" s="28">
        <f t="shared" si="0"/>
        <v>3113.04</v>
      </c>
      <c r="H54" s="435"/>
    </row>
    <row r="55" spans="1:8" s="9" customFormat="1" ht="33" customHeight="1" x14ac:dyDescent="0.25">
      <c r="A55" s="67" t="s">
        <v>1504</v>
      </c>
      <c r="B55" s="41" t="s">
        <v>74</v>
      </c>
      <c r="C55" s="2" t="s">
        <v>1636</v>
      </c>
      <c r="D55" s="22" t="s">
        <v>8</v>
      </c>
      <c r="E55" s="84">
        <v>172</v>
      </c>
      <c r="F55" s="133">
        <v>17.760000000000002</v>
      </c>
      <c r="G55" s="28">
        <f t="shared" si="0"/>
        <v>3054.72</v>
      </c>
      <c r="H55" s="435"/>
    </row>
    <row r="56" spans="1:8" s="9" customFormat="1" ht="33" customHeight="1" x14ac:dyDescent="0.25">
      <c r="A56" s="67" t="s">
        <v>1504</v>
      </c>
      <c r="B56" s="41" t="s">
        <v>75</v>
      </c>
      <c r="C56" s="2" t="s">
        <v>313</v>
      </c>
      <c r="D56" s="22" t="s">
        <v>10</v>
      </c>
      <c r="E56" s="84">
        <v>41</v>
      </c>
      <c r="F56" s="133">
        <v>0.95</v>
      </c>
      <c r="G56" s="28">
        <f t="shared" si="0"/>
        <v>38.950000000000003</v>
      </c>
      <c r="H56" s="435"/>
    </row>
    <row r="57" spans="1:8" s="9" customFormat="1" ht="33" customHeight="1" x14ac:dyDescent="0.25">
      <c r="A57" s="67" t="s">
        <v>1504</v>
      </c>
      <c r="B57" s="41" t="s">
        <v>76</v>
      </c>
      <c r="C57" s="2" t="s">
        <v>1509</v>
      </c>
      <c r="D57" s="22" t="s">
        <v>8</v>
      </c>
      <c r="E57" s="84">
        <v>170</v>
      </c>
      <c r="F57" s="133">
        <v>0.38</v>
      </c>
      <c r="G57" s="28">
        <f t="shared" si="0"/>
        <v>64.599999999999994</v>
      </c>
      <c r="H57" s="435"/>
    </row>
    <row r="58" spans="1:8" s="9" customFormat="1" ht="33" customHeight="1" x14ac:dyDescent="0.25">
      <c r="A58" s="67" t="s">
        <v>1504</v>
      </c>
      <c r="B58" s="41" t="s">
        <v>77</v>
      </c>
      <c r="C58" s="2" t="s">
        <v>1638</v>
      </c>
      <c r="D58" s="22" t="s">
        <v>8</v>
      </c>
      <c r="E58" s="84">
        <v>169</v>
      </c>
      <c r="F58" s="133">
        <v>9.1</v>
      </c>
      <c r="G58" s="28">
        <f t="shared" si="0"/>
        <v>1537.9</v>
      </c>
      <c r="H58" s="435"/>
    </row>
    <row r="59" spans="1:8" s="9" customFormat="1" ht="33" customHeight="1" x14ac:dyDescent="0.25">
      <c r="A59" s="67" t="s">
        <v>1504</v>
      </c>
      <c r="B59" s="41" t="s">
        <v>122</v>
      </c>
      <c r="C59" s="2" t="s">
        <v>1511</v>
      </c>
      <c r="D59" s="22" t="s">
        <v>10</v>
      </c>
      <c r="E59" s="84">
        <v>41</v>
      </c>
      <c r="F59" s="133">
        <v>0.42</v>
      </c>
      <c r="G59" s="28">
        <f t="shared" si="0"/>
        <v>17.22</v>
      </c>
      <c r="H59" s="435"/>
    </row>
    <row r="60" spans="1:8" s="9" customFormat="1" ht="33" customHeight="1" x14ac:dyDescent="0.25">
      <c r="A60" s="67" t="s">
        <v>1504</v>
      </c>
      <c r="B60" s="41" t="s">
        <v>123</v>
      </c>
      <c r="C60" s="2" t="s">
        <v>304</v>
      </c>
      <c r="D60" s="22" t="s">
        <v>8</v>
      </c>
      <c r="E60" s="84">
        <v>167</v>
      </c>
      <c r="F60" s="133">
        <v>0.22</v>
      </c>
      <c r="G60" s="28">
        <f t="shared" si="0"/>
        <v>36.74</v>
      </c>
      <c r="H60" s="435"/>
    </row>
    <row r="61" spans="1:8" s="9" customFormat="1" ht="33" customHeight="1" x14ac:dyDescent="0.25">
      <c r="A61" s="67" t="s">
        <v>1504</v>
      </c>
      <c r="B61" s="41" t="s">
        <v>124</v>
      </c>
      <c r="C61" s="2" t="s">
        <v>305</v>
      </c>
      <c r="D61" s="22" t="s">
        <v>10</v>
      </c>
      <c r="E61" s="84">
        <v>30</v>
      </c>
      <c r="F61" s="133">
        <v>1.25</v>
      </c>
      <c r="G61" s="28">
        <f t="shared" si="0"/>
        <v>37.5</v>
      </c>
      <c r="H61" s="435"/>
    </row>
    <row r="62" spans="1:8" s="9" customFormat="1" ht="33" customHeight="1" x14ac:dyDescent="0.25">
      <c r="A62" s="67" t="s">
        <v>1504</v>
      </c>
      <c r="B62" s="41" t="s">
        <v>125</v>
      </c>
      <c r="C62" s="2" t="s">
        <v>306</v>
      </c>
      <c r="D62" s="22" t="s">
        <v>9</v>
      </c>
      <c r="E62" s="84">
        <v>22</v>
      </c>
      <c r="F62" s="133">
        <v>15.46</v>
      </c>
      <c r="G62" s="28">
        <f t="shared" si="0"/>
        <v>340.12</v>
      </c>
      <c r="H62" s="435"/>
    </row>
    <row r="63" spans="1:8" s="9" customFormat="1" ht="33" customHeight="1" x14ac:dyDescent="0.25">
      <c r="A63" s="67" t="s">
        <v>1504</v>
      </c>
      <c r="B63" s="41" t="s">
        <v>126</v>
      </c>
      <c r="C63" s="2" t="s">
        <v>1640</v>
      </c>
      <c r="D63" s="22" t="s">
        <v>8</v>
      </c>
      <c r="E63" s="84">
        <v>56</v>
      </c>
      <c r="F63" s="133">
        <v>7.02</v>
      </c>
      <c r="G63" s="28">
        <f t="shared" si="0"/>
        <v>393.12</v>
      </c>
      <c r="H63" s="435"/>
    </row>
    <row r="64" spans="1:8" s="9" customFormat="1" ht="30" x14ac:dyDescent="0.25">
      <c r="A64" s="67" t="s">
        <v>1504</v>
      </c>
      <c r="B64" s="108" t="s">
        <v>216</v>
      </c>
      <c r="C64" s="2" t="s">
        <v>1641</v>
      </c>
      <c r="D64" s="22" t="s">
        <v>8</v>
      </c>
      <c r="E64" s="84">
        <v>28</v>
      </c>
      <c r="F64" s="133">
        <v>12.22</v>
      </c>
      <c r="G64" s="28">
        <f t="shared" si="0"/>
        <v>342.16</v>
      </c>
      <c r="H64" s="435"/>
    </row>
    <row r="65" spans="1:9" s="9" customFormat="1" ht="45" x14ac:dyDescent="0.25">
      <c r="A65" s="67" t="s">
        <v>1504</v>
      </c>
      <c r="B65" s="108" t="s">
        <v>217</v>
      </c>
      <c r="C65" s="2" t="s">
        <v>1642</v>
      </c>
      <c r="D65" s="22" t="s">
        <v>10</v>
      </c>
      <c r="E65" s="84">
        <v>30</v>
      </c>
      <c r="F65" s="133">
        <v>0.42</v>
      </c>
      <c r="G65" s="28">
        <f t="shared" si="0"/>
        <v>12.6</v>
      </c>
      <c r="H65" s="435"/>
    </row>
    <row r="66" spans="1:9" s="9" customFormat="1" ht="33" customHeight="1" thickBot="1" x14ac:dyDescent="0.3">
      <c r="A66" s="67" t="s">
        <v>1504</v>
      </c>
      <c r="B66" s="108" t="s">
        <v>218</v>
      </c>
      <c r="C66" s="2" t="s">
        <v>1643</v>
      </c>
      <c r="D66" s="22" t="s">
        <v>10</v>
      </c>
      <c r="E66" s="84">
        <v>30</v>
      </c>
      <c r="F66" s="133">
        <v>1.99</v>
      </c>
      <c r="G66" s="28">
        <f t="shared" si="0"/>
        <v>59.7</v>
      </c>
      <c r="H66" s="435"/>
    </row>
    <row r="67" spans="1:9" s="9" customFormat="1" ht="45.75" thickBot="1" x14ac:dyDescent="0.3">
      <c r="A67" s="56" t="s">
        <v>1504</v>
      </c>
      <c r="B67" s="74" t="s">
        <v>219</v>
      </c>
      <c r="C67" s="50" t="s">
        <v>1644</v>
      </c>
      <c r="D67" s="51" t="s">
        <v>8</v>
      </c>
      <c r="E67" s="85">
        <v>30</v>
      </c>
      <c r="F67" s="87">
        <v>15.62</v>
      </c>
      <c r="G67" s="99">
        <f>ROUND((E67*F67),2)</f>
        <v>468.6</v>
      </c>
      <c r="H67" s="36" t="s">
        <v>78</v>
      </c>
      <c r="I67" s="72">
        <f>ROUND(SUM(G36:G67),2)</f>
        <v>13621.84</v>
      </c>
    </row>
    <row r="68" spans="1:9" ht="30" x14ac:dyDescent="0.25">
      <c r="A68" s="42" t="s">
        <v>1584</v>
      </c>
      <c r="B68" s="25" t="s">
        <v>28</v>
      </c>
      <c r="C68" s="24" t="s">
        <v>321</v>
      </c>
      <c r="D68" s="25" t="s">
        <v>18</v>
      </c>
      <c r="E68" s="46">
        <v>1</v>
      </c>
      <c r="F68" s="136">
        <v>151.41</v>
      </c>
      <c r="G68" s="27">
        <f t="shared" ref="G68:G73" si="1">ROUND((E68*F68),2)</f>
        <v>151.41</v>
      </c>
      <c r="H68" s="9"/>
      <c r="I68" s="9"/>
    </row>
    <row r="69" spans="1:9" ht="30.75" thickBot="1" x14ac:dyDescent="0.3">
      <c r="A69" s="56" t="s">
        <v>1584</v>
      </c>
      <c r="B69" s="51" t="s">
        <v>29</v>
      </c>
      <c r="C69" s="50" t="s">
        <v>322</v>
      </c>
      <c r="D69" s="51" t="s">
        <v>18</v>
      </c>
      <c r="E69" s="52">
        <v>1</v>
      </c>
      <c r="F69" s="139">
        <v>110.42</v>
      </c>
      <c r="G69" s="53">
        <f t="shared" si="1"/>
        <v>110.42</v>
      </c>
      <c r="H69" s="9"/>
      <c r="I69" s="9"/>
    </row>
    <row r="70" spans="1:9" ht="45" x14ac:dyDescent="0.25">
      <c r="A70" s="101" t="s">
        <v>1771</v>
      </c>
      <c r="B70" s="64" t="s">
        <v>30</v>
      </c>
      <c r="C70" s="63" t="s">
        <v>327</v>
      </c>
      <c r="D70" s="64" t="s">
        <v>10</v>
      </c>
      <c r="E70" s="65">
        <v>40</v>
      </c>
      <c r="F70" s="76">
        <v>37.49</v>
      </c>
      <c r="G70" s="59">
        <f t="shared" si="1"/>
        <v>1499.6</v>
      </c>
      <c r="H70" s="9"/>
      <c r="I70" s="9"/>
    </row>
    <row r="71" spans="1:9" ht="45.75" thickBot="1" x14ac:dyDescent="0.3">
      <c r="A71" s="98" t="s">
        <v>1771</v>
      </c>
      <c r="B71" s="51" t="s">
        <v>31</v>
      </c>
      <c r="C71" s="63" t="s">
        <v>693</v>
      </c>
      <c r="D71" s="64" t="s">
        <v>18</v>
      </c>
      <c r="E71" s="65">
        <v>2</v>
      </c>
      <c r="F71" s="76">
        <v>439.09</v>
      </c>
      <c r="G71" s="59">
        <f t="shared" si="1"/>
        <v>878.18</v>
      </c>
      <c r="H71" s="9"/>
      <c r="I71" s="9"/>
    </row>
    <row r="72" spans="1:9" ht="30.75" thickBot="1" x14ac:dyDescent="0.3">
      <c r="A72" s="125" t="s">
        <v>1585</v>
      </c>
      <c r="B72" s="61" t="s">
        <v>32</v>
      </c>
      <c r="C72" s="173" t="s">
        <v>331</v>
      </c>
      <c r="D72" s="61" t="s">
        <v>18</v>
      </c>
      <c r="E72" s="174">
        <v>3</v>
      </c>
      <c r="F72" s="145">
        <v>24.21</v>
      </c>
      <c r="G72" s="35">
        <f t="shared" si="1"/>
        <v>72.63</v>
      </c>
      <c r="H72" s="9"/>
      <c r="I72" s="9"/>
    </row>
    <row r="73" spans="1:9" ht="30.75" thickBot="1" x14ac:dyDescent="0.3">
      <c r="A73" s="98" t="s">
        <v>1586</v>
      </c>
      <c r="B73" s="51" t="s">
        <v>33</v>
      </c>
      <c r="C73" s="86" t="s">
        <v>333</v>
      </c>
      <c r="D73" s="51" t="s">
        <v>8</v>
      </c>
      <c r="E73" s="92">
        <v>7.3</v>
      </c>
      <c r="F73" s="89">
        <v>17</v>
      </c>
      <c r="G73" s="90">
        <f t="shared" si="1"/>
        <v>124.1</v>
      </c>
      <c r="H73" s="36" t="s">
        <v>42</v>
      </c>
      <c r="I73" s="70">
        <f>ROUND(SUM(G68:G73),2)</f>
        <v>2836.34</v>
      </c>
    </row>
    <row r="74" spans="1:9" ht="43.5" thickBot="1" x14ac:dyDescent="0.3">
      <c r="A74" s="146"/>
      <c r="B74" s="147"/>
      <c r="C74" s="146"/>
      <c r="D74" s="4"/>
      <c r="E74" s="4"/>
      <c r="F74" s="54" t="s">
        <v>1288</v>
      </c>
      <c r="G74" s="55">
        <f>SUM(G5:G73)</f>
        <v>41581.549999999996</v>
      </c>
      <c r="H74" s="34"/>
      <c r="I74" s="73"/>
    </row>
  </sheetData>
  <sheetProtection algorithmName="SHA-512" hashValue="WqCKPhrV1Zo2Bkz6eN0bEr0rsLw8AS93PO/0BOQyG51gjj2m9mE0QyZNAIg+tHJhKceu0cNc6JXGWB33jp1gXw==" saltValue="eRmiP6nFjbWNAP9JqeXrQQ==" spinCount="100000" sheet="1" objects="1" scenarios="1"/>
  <mergeCells count="3">
    <mergeCell ref="A1:G1"/>
    <mergeCell ref="A3:G3"/>
    <mergeCell ref="H36:H66"/>
  </mergeCells>
  <phoneticPr fontId="10" type="noConversion"/>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E6B27-8AA4-4324-9EC2-D583156C376D}">
  <dimension ref="A1:I72"/>
  <sheetViews>
    <sheetView topLeftCell="A55" zoomScale="80" zoomScaleNormal="80" workbookViewId="0">
      <selection activeCell="I12" sqref="I12"/>
    </sheetView>
  </sheetViews>
  <sheetFormatPr defaultColWidth="9.140625" defaultRowHeight="15" x14ac:dyDescent="0.25"/>
  <cols>
    <col min="1" max="1" width="39.7109375" style="23" customWidth="1"/>
    <col min="2" max="2" width="10.5703125" style="10" customWidth="1"/>
    <col min="3" max="3" width="71.7109375" style="11" customWidth="1"/>
    <col min="4" max="4" width="9.140625" style="129"/>
    <col min="5" max="5" width="16.28515625" style="129" customWidth="1"/>
    <col min="6" max="6" width="20.7109375" style="17" customWidth="1"/>
    <col min="7" max="7" width="14.7109375" style="129" customWidth="1"/>
    <col min="8" max="8" width="21.5703125" style="68" customWidth="1"/>
    <col min="9" max="9" width="20.7109375" style="68" customWidth="1"/>
    <col min="10" max="16384" width="9.140625" style="8"/>
  </cols>
  <sheetData>
    <row r="1" spans="1:9" ht="39.950000000000003" customHeight="1" x14ac:dyDescent="0.25">
      <c r="A1" s="427" t="s">
        <v>3728</v>
      </c>
      <c r="B1" s="427"/>
      <c r="C1" s="427"/>
      <c r="D1" s="427"/>
      <c r="E1" s="427"/>
      <c r="F1" s="427"/>
      <c r="G1" s="427"/>
    </row>
    <row r="2" spans="1:9" ht="21.75" customHeight="1" thickBot="1" x14ac:dyDescent="0.3">
      <c r="A2" s="1"/>
      <c r="B2" s="1"/>
      <c r="C2" s="1"/>
      <c r="D2" s="127"/>
      <c r="E2" s="233"/>
      <c r="F2" s="1"/>
      <c r="G2" s="127"/>
    </row>
    <row r="3" spans="1:9" x14ac:dyDescent="0.25">
      <c r="A3" s="428" t="s">
        <v>1112</v>
      </c>
      <c r="B3" s="429"/>
      <c r="C3" s="429"/>
      <c r="D3" s="429"/>
      <c r="E3" s="429"/>
      <c r="F3" s="429"/>
      <c r="G3" s="430"/>
    </row>
    <row r="4" spans="1:9" ht="43.9" customHeight="1" thickBot="1" x14ac:dyDescent="0.3">
      <c r="A4" s="29" t="s">
        <v>38</v>
      </c>
      <c r="B4" s="44" t="s">
        <v>0</v>
      </c>
      <c r="C4" s="30" t="s">
        <v>1</v>
      </c>
      <c r="D4" s="248" t="s">
        <v>2</v>
      </c>
      <c r="E4" s="234" t="s">
        <v>3</v>
      </c>
      <c r="F4" s="32" t="s">
        <v>4</v>
      </c>
      <c r="G4" s="69" t="s">
        <v>5</v>
      </c>
      <c r="H4" s="142"/>
      <c r="I4" s="142"/>
    </row>
    <row r="5" spans="1:9" s="68" customFormat="1" ht="33" customHeight="1" thickBot="1" x14ac:dyDescent="0.3">
      <c r="A5" s="56" t="s">
        <v>6</v>
      </c>
      <c r="B5" s="57" t="s">
        <v>12</v>
      </c>
      <c r="C5" s="50" t="s">
        <v>756</v>
      </c>
      <c r="D5" s="51" t="s">
        <v>128</v>
      </c>
      <c r="E5" s="52">
        <v>0.22900000000000001</v>
      </c>
      <c r="F5" s="66">
        <v>790.22</v>
      </c>
      <c r="G5" s="53">
        <f t="shared" ref="G5:G56" si="0">ROUND((E5*F5),2)</f>
        <v>180.96</v>
      </c>
      <c r="H5" s="36" t="s">
        <v>39</v>
      </c>
      <c r="I5" s="70">
        <f>ROUND(SUM(G5:G5),2)</f>
        <v>180.96</v>
      </c>
    </row>
    <row r="6" spans="1:9" s="9" customFormat="1" ht="32.25" customHeight="1" x14ac:dyDescent="0.25">
      <c r="A6" s="42" t="s">
        <v>45</v>
      </c>
      <c r="B6" s="179" t="s">
        <v>19</v>
      </c>
      <c r="C6" s="180" t="s">
        <v>359</v>
      </c>
      <c r="D6" s="181" t="s">
        <v>9</v>
      </c>
      <c r="E6" s="182">
        <v>1426</v>
      </c>
      <c r="F6" s="218">
        <v>0.7</v>
      </c>
      <c r="G6" s="27">
        <f t="shared" si="0"/>
        <v>998.2</v>
      </c>
    </row>
    <row r="7" spans="1:9" s="9" customFormat="1" ht="30" x14ac:dyDescent="0.25">
      <c r="A7" s="43" t="s">
        <v>45</v>
      </c>
      <c r="B7" s="91" t="s">
        <v>20</v>
      </c>
      <c r="C7" s="103" t="s">
        <v>358</v>
      </c>
      <c r="D7" s="48" t="s">
        <v>9</v>
      </c>
      <c r="E7" s="84">
        <v>244</v>
      </c>
      <c r="F7" s="149">
        <v>0.94</v>
      </c>
      <c r="G7" s="28">
        <f t="shared" si="0"/>
        <v>229.36</v>
      </c>
    </row>
    <row r="8" spans="1:9" s="9" customFormat="1" ht="33" customHeight="1" x14ac:dyDescent="0.25">
      <c r="A8" s="43" t="s">
        <v>45</v>
      </c>
      <c r="B8" s="91" t="s">
        <v>21</v>
      </c>
      <c r="C8" s="103" t="s">
        <v>356</v>
      </c>
      <c r="D8" s="48" t="s">
        <v>9</v>
      </c>
      <c r="E8" s="84">
        <v>1182</v>
      </c>
      <c r="F8" s="149">
        <v>2.5</v>
      </c>
      <c r="G8" s="28">
        <f t="shared" si="0"/>
        <v>2955</v>
      </c>
    </row>
    <row r="9" spans="1:9" s="9" customFormat="1" ht="33" customHeight="1" x14ac:dyDescent="0.25">
      <c r="A9" s="43" t="s">
        <v>45</v>
      </c>
      <c r="B9" s="91" t="s">
        <v>22</v>
      </c>
      <c r="C9" s="103" t="s">
        <v>275</v>
      </c>
      <c r="D9" s="48" t="s">
        <v>9</v>
      </c>
      <c r="E9" s="84">
        <v>631</v>
      </c>
      <c r="F9" s="149">
        <v>5.51</v>
      </c>
      <c r="G9" s="28">
        <f t="shared" si="0"/>
        <v>3476.81</v>
      </c>
    </row>
    <row r="10" spans="1:9" s="9" customFormat="1" ht="33" customHeight="1" x14ac:dyDescent="0.25">
      <c r="A10" s="43" t="s">
        <v>45</v>
      </c>
      <c r="B10" s="108" t="s">
        <v>23</v>
      </c>
      <c r="C10" s="103" t="s">
        <v>1374</v>
      </c>
      <c r="D10" s="48" t="s">
        <v>9</v>
      </c>
      <c r="E10" s="84">
        <v>1957</v>
      </c>
      <c r="F10" s="149">
        <v>0.94</v>
      </c>
      <c r="G10" s="28">
        <f t="shared" si="0"/>
        <v>1839.58</v>
      </c>
    </row>
    <row r="11" spans="1:9" s="9" customFormat="1" ht="45" x14ac:dyDescent="0.25">
      <c r="A11" s="43" t="s">
        <v>45</v>
      </c>
      <c r="B11" s="108" t="s">
        <v>24</v>
      </c>
      <c r="C11" s="103" t="s">
        <v>276</v>
      </c>
      <c r="D11" s="48" t="s">
        <v>9</v>
      </c>
      <c r="E11" s="84">
        <v>1957</v>
      </c>
      <c r="F11" s="149">
        <v>4.4000000000000004</v>
      </c>
      <c r="G11" s="28">
        <f t="shared" si="0"/>
        <v>8610.7999999999993</v>
      </c>
    </row>
    <row r="12" spans="1:9" s="9" customFormat="1" ht="32.25" customHeight="1" x14ac:dyDescent="0.25">
      <c r="A12" s="43" t="s">
        <v>45</v>
      </c>
      <c r="B12" s="108" t="s">
        <v>25</v>
      </c>
      <c r="C12" s="103" t="s">
        <v>264</v>
      </c>
      <c r="D12" s="48" t="s">
        <v>9</v>
      </c>
      <c r="E12" s="84">
        <v>45</v>
      </c>
      <c r="F12" s="149">
        <v>13.16</v>
      </c>
      <c r="G12" s="28">
        <f t="shared" si="0"/>
        <v>592.20000000000005</v>
      </c>
    </row>
    <row r="13" spans="1:9" s="9" customFormat="1" ht="45" x14ac:dyDescent="0.25">
      <c r="A13" s="43" t="s">
        <v>45</v>
      </c>
      <c r="B13" s="108" t="s">
        <v>26</v>
      </c>
      <c r="C13" s="103" t="s">
        <v>1661</v>
      </c>
      <c r="D13" s="48" t="s">
        <v>9</v>
      </c>
      <c r="E13" s="84">
        <v>2495</v>
      </c>
      <c r="F13" s="149">
        <v>4.4000000000000004</v>
      </c>
      <c r="G13" s="28">
        <f t="shared" si="0"/>
        <v>10978</v>
      </c>
    </row>
    <row r="14" spans="1:9" s="9" customFormat="1" ht="32.25" customHeight="1" x14ac:dyDescent="0.25">
      <c r="A14" s="43" t="s">
        <v>45</v>
      </c>
      <c r="B14" s="108" t="s">
        <v>27</v>
      </c>
      <c r="C14" s="103" t="s">
        <v>265</v>
      </c>
      <c r="D14" s="48" t="s">
        <v>8</v>
      </c>
      <c r="E14" s="84">
        <v>2524</v>
      </c>
      <c r="F14" s="149">
        <v>0.1</v>
      </c>
      <c r="G14" s="28">
        <f t="shared" si="0"/>
        <v>252.4</v>
      </c>
    </row>
    <row r="15" spans="1:9" s="9" customFormat="1" ht="32.25" customHeight="1" x14ac:dyDescent="0.25">
      <c r="A15" s="43" t="s">
        <v>45</v>
      </c>
      <c r="B15" s="108" t="s">
        <v>68</v>
      </c>
      <c r="C15" s="103" t="s">
        <v>1486</v>
      </c>
      <c r="D15" s="48" t="s">
        <v>9</v>
      </c>
      <c r="E15" s="84">
        <v>758</v>
      </c>
      <c r="F15" s="149">
        <v>1.28</v>
      </c>
      <c r="G15" s="28">
        <f t="shared" si="0"/>
        <v>970.24</v>
      </c>
    </row>
    <row r="16" spans="1:9" s="9" customFormat="1" ht="32.25" customHeight="1" x14ac:dyDescent="0.25">
      <c r="A16" s="43" t="s">
        <v>45</v>
      </c>
      <c r="B16" s="108" t="s">
        <v>69</v>
      </c>
      <c r="C16" s="103" t="s">
        <v>267</v>
      </c>
      <c r="D16" s="48" t="s">
        <v>8</v>
      </c>
      <c r="E16" s="84">
        <v>806</v>
      </c>
      <c r="F16" s="149">
        <v>0.2</v>
      </c>
      <c r="G16" s="28">
        <f t="shared" si="0"/>
        <v>161.19999999999999</v>
      </c>
    </row>
    <row r="17" spans="1:9" s="9" customFormat="1" ht="32.25" customHeight="1" x14ac:dyDescent="0.25">
      <c r="A17" s="43" t="s">
        <v>45</v>
      </c>
      <c r="B17" s="108" t="s">
        <v>70</v>
      </c>
      <c r="C17" s="103" t="s">
        <v>477</v>
      </c>
      <c r="D17" s="48" t="s">
        <v>8</v>
      </c>
      <c r="E17" s="84">
        <v>839</v>
      </c>
      <c r="F17" s="149">
        <v>0.2</v>
      </c>
      <c r="G17" s="28">
        <f t="shared" si="0"/>
        <v>167.8</v>
      </c>
    </row>
    <row r="18" spans="1:9" s="9" customFormat="1" ht="32.25" customHeight="1" x14ac:dyDescent="0.25">
      <c r="A18" s="43" t="s">
        <v>45</v>
      </c>
      <c r="B18" s="108" t="s">
        <v>127</v>
      </c>
      <c r="C18" s="103" t="s">
        <v>278</v>
      </c>
      <c r="D18" s="48" t="s">
        <v>8</v>
      </c>
      <c r="E18" s="84">
        <v>458</v>
      </c>
      <c r="F18" s="149">
        <v>0.1</v>
      </c>
      <c r="G18" s="28">
        <f t="shared" si="0"/>
        <v>45.8</v>
      </c>
    </row>
    <row r="19" spans="1:9" s="9" customFormat="1" ht="32.25" customHeight="1" x14ac:dyDescent="0.25">
      <c r="A19" s="43" t="s">
        <v>45</v>
      </c>
      <c r="B19" s="108" t="s">
        <v>165</v>
      </c>
      <c r="C19" s="103" t="s">
        <v>268</v>
      </c>
      <c r="D19" s="48" t="s">
        <v>8</v>
      </c>
      <c r="E19" s="84">
        <v>249</v>
      </c>
      <c r="F19" s="149">
        <v>0.21</v>
      </c>
      <c r="G19" s="28">
        <f t="shared" si="0"/>
        <v>52.29</v>
      </c>
    </row>
    <row r="20" spans="1:9" s="9" customFormat="1" ht="32.25" customHeight="1" x14ac:dyDescent="0.25">
      <c r="A20" s="43" t="s">
        <v>45</v>
      </c>
      <c r="B20" s="108" t="s">
        <v>166</v>
      </c>
      <c r="C20" s="103" t="s">
        <v>269</v>
      </c>
      <c r="D20" s="48" t="s">
        <v>8</v>
      </c>
      <c r="E20" s="84">
        <v>235</v>
      </c>
      <c r="F20" s="149">
        <v>0.24</v>
      </c>
      <c r="G20" s="28">
        <f t="shared" si="0"/>
        <v>56.4</v>
      </c>
    </row>
    <row r="21" spans="1:9" s="9" customFormat="1" ht="45" x14ac:dyDescent="0.25">
      <c r="A21" s="43" t="s">
        <v>45</v>
      </c>
      <c r="B21" s="108" t="s">
        <v>167</v>
      </c>
      <c r="C21" s="103" t="s">
        <v>1487</v>
      </c>
      <c r="D21" s="48" t="s">
        <v>9</v>
      </c>
      <c r="E21" s="84">
        <v>244</v>
      </c>
      <c r="F21" s="149">
        <v>4.4000000000000004</v>
      </c>
      <c r="G21" s="28">
        <f t="shared" si="0"/>
        <v>1073.5999999999999</v>
      </c>
    </row>
    <row r="22" spans="1:9" s="9" customFormat="1" ht="33" customHeight="1" x14ac:dyDescent="0.25">
      <c r="A22" s="43" t="s">
        <v>45</v>
      </c>
      <c r="B22" s="108" t="s">
        <v>168</v>
      </c>
      <c r="C22" s="103" t="s">
        <v>340</v>
      </c>
      <c r="D22" s="48" t="s">
        <v>8</v>
      </c>
      <c r="E22" s="84">
        <v>2202</v>
      </c>
      <c r="F22" s="149">
        <v>1.49</v>
      </c>
      <c r="G22" s="28">
        <f t="shared" si="0"/>
        <v>3280.98</v>
      </c>
    </row>
    <row r="23" spans="1:9" s="9" customFormat="1" ht="33" customHeight="1" x14ac:dyDescent="0.25">
      <c r="A23" s="43" t="s">
        <v>45</v>
      </c>
      <c r="B23" s="108" t="s">
        <v>169</v>
      </c>
      <c r="C23" s="103" t="s">
        <v>709</v>
      </c>
      <c r="D23" s="48" t="s">
        <v>8</v>
      </c>
      <c r="E23" s="84">
        <v>235</v>
      </c>
      <c r="F23" s="149">
        <v>1.44</v>
      </c>
      <c r="G23" s="28">
        <f t="shared" si="0"/>
        <v>338.4</v>
      </c>
    </row>
    <row r="24" spans="1:9" s="9" customFormat="1" ht="15.75" thickBot="1" x14ac:dyDescent="0.3">
      <c r="A24" s="43" t="s">
        <v>45</v>
      </c>
      <c r="B24" s="108" t="s">
        <v>170</v>
      </c>
      <c r="C24" s="103" t="s">
        <v>271</v>
      </c>
      <c r="D24" s="48" t="s">
        <v>8</v>
      </c>
      <c r="E24" s="84">
        <v>47</v>
      </c>
      <c r="F24" s="149">
        <v>7.91</v>
      </c>
      <c r="G24" s="28">
        <f t="shared" si="0"/>
        <v>371.77</v>
      </c>
    </row>
    <row r="25" spans="1:9" s="9" customFormat="1" ht="33" customHeight="1" thickBot="1" x14ac:dyDescent="0.3">
      <c r="A25" s="56" t="s">
        <v>45</v>
      </c>
      <c r="B25" s="74" t="s">
        <v>171</v>
      </c>
      <c r="C25" s="104" t="s">
        <v>272</v>
      </c>
      <c r="D25" s="51" t="s">
        <v>8</v>
      </c>
      <c r="E25" s="85">
        <v>103</v>
      </c>
      <c r="F25" s="150">
        <v>7.81</v>
      </c>
      <c r="G25" s="53">
        <f t="shared" si="0"/>
        <v>804.43</v>
      </c>
      <c r="H25" s="36" t="s">
        <v>40</v>
      </c>
      <c r="I25" s="70">
        <f>ROUND(SUM(G6:G25),2)</f>
        <v>37255.26</v>
      </c>
    </row>
    <row r="26" spans="1:9" s="9" customFormat="1" ht="30" x14ac:dyDescent="0.25">
      <c r="A26" s="67" t="s">
        <v>1503</v>
      </c>
      <c r="B26" s="226" t="s">
        <v>34</v>
      </c>
      <c r="C26" s="213" t="s">
        <v>1751</v>
      </c>
      <c r="D26" s="64" t="s">
        <v>10</v>
      </c>
      <c r="E26" s="65">
        <v>13.5</v>
      </c>
      <c r="F26" s="76">
        <v>250.85</v>
      </c>
      <c r="G26" s="59">
        <f t="shared" si="0"/>
        <v>3386.48</v>
      </c>
      <c r="H26" s="153"/>
      <c r="I26" s="138"/>
    </row>
    <row r="27" spans="1:9" s="9" customFormat="1" ht="45" x14ac:dyDescent="0.25">
      <c r="A27" s="43" t="s">
        <v>1503</v>
      </c>
      <c r="B27" s="22" t="s">
        <v>35</v>
      </c>
      <c r="C27" s="2" t="s">
        <v>353</v>
      </c>
      <c r="D27" s="22" t="s">
        <v>9</v>
      </c>
      <c r="E27" s="65">
        <v>43.7</v>
      </c>
      <c r="F27" s="76">
        <v>2.35</v>
      </c>
      <c r="G27" s="28">
        <f t="shared" si="0"/>
        <v>102.7</v>
      </c>
      <c r="H27" s="153"/>
      <c r="I27" s="138"/>
    </row>
    <row r="28" spans="1:9" s="9" customFormat="1" ht="33" customHeight="1" x14ac:dyDescent="0.25">
      <c r="A28" s="43" t="s">
        <v>1503</v>
      </c>
      <c r="B28" s="22" t="s">
        <v>36</v>
      </c>
      <c r="C28" s="2" t="s">
        <v>289</v>
      </c>
      <c r="D28" s="22" t="s">
        <v>8</v>
      </c>
      <c r="E28" s="65">
        <v>20.2</v>
      </c>
      <c r="F28" s="76">
        <v>0.54</v>
      </c>
      <c r="G28" s="28">
        <f t="shared" si="0"/>
        <v>10.91</v>
      </c>
      <c r="H28" s="153"/>
      <c r="I28" s="138"/>
    </row>
    <row r="29" spans="1:9" s="9" customFormat="1" ht="33" customHeight="1" x14ac:dyDescent="0.25">
      <c r="A29" s="43" t="s">
        <v>1503</v>
      </c>
      <c r="B29" s="22" t="s">
        <v>37</v>
      </c>
      <c r="C29" s="2" t="s">
        <v>290</v>
      </c>
      <c r="D29" s="22" t="s">
        <v>9</v>
      </c>
      <c r="E29" s="65">
        <v>12.7</v>
      </c>
      <c r="F29" s="76">
        <v>34.880000000000003</v>
      </c>
      <c r="G29" s="28">
        <f t="shared" si="0"/>
        <v>442.98</v>
      </c>
      <c r="H29" s="153"/>
      <c r="I29" s="138"/>
    </row>
    <row r="30" spans="1:9" s="9" customFormat="1" ht="33" customHeight="1" x14ac:dyDescent="0.25">
      <c r="A30" s="43" t="s">
        <v>1503</v>
      </c>
      <c r="B30" s="22" t="s">
        <v>82</v>
      </c>
      <c r="C30" s="2" t="s">
        <v>291</v>
      </c>
      <c r="D30" s="22" t="s">
        <v>8</v>
      </c>
      <c r="E30" s="65">
        <v>96.5</v>
      </c>
      <c r="F30" s="76">
        <v>1.26</v>
      </c>
      <c r="G30" s="28">
        <f t="shared" si="0"/>
        <v>121.59</v>
      </c>
      <c r="H30" s="153"/>
      <c r="I30" s="138"/>
    </row>
    <row r="31" spans="1:9" s="9" customFormat="1" ht="33" customHeight="1" x14ac:dyDescent="0.25">
      <c r="A31" s="43" t="s">
        <v>1503</v>
      </c>
      <c r="B31" s="22" t="s">
        <v>105</v>
      </c>
      <c r="C31" s="2" t="s">
        <v>277</v>
      </c>
      <c r="D31" s="22" t="s">
        <v>8</v>
      </c>
      <c r="E31" s="65">
        <v>11.9</v>
      </c>
      <c r="F31" s="76">
        <v>8.6199999999999992</v>
      </c>
      <c r="G31" s="28">
        <f t="shared" si="0"/>
        <v>102.58</v>
      </c>
      <c r="H31" s="153"/>
      <c r="I31" s="138"/>
    </row>
    <row r="32" spans="1:9" s="9" customFormat="1" ht="33" customHeight="1" x14ac:dyDescent="0.25">
      <c r="A32" s="43" t="s">
        <v>1503</v>
      </c>
      <c r="B32" s="22" t="s">
        <v>106</v>
      </c>
      <c r="C32" s="2" t="s">
        <v>1701</v>
      </c>
      <c r="D32" s="22" t="s">
        <v>8</v>
      </c>
      <c r="E32" s="65">
        <v>42</v>
      </c>
      <c r="F32" s="76">
        <v>87.46</v>
      </c>
      <c r="G32" s="28">
        <f t="shared" si="0"/>
        <v>3673.32</v>
      </c>
      <c r="H32" s="153"/>
      <c r="I32" s="138"/>
    </row>
    <row r="33" spans="1:9" s="9" customFormat="1" ht="33" customHeight="1" x14ac:dyDescent="0.25">
      <c r="A33" s="43" t="s">
        <v>1503</v>
      </c>
      <c r="B33" s="22" t="s">
        <v>107</v>
      </c>
      <c r="C33" s="2" t="s">
        <v>293</v>
      </c>
      <c r="D33" s="22" t="s">
        <v>9</v>
      </c>
      <c r="E33" s="65">
        <v>0.8</v>
      </c>
      <c r="F33" s="76">
        <v>113.64</v>
      </c>
      <c r="G33" s="28">
        <f t="shared" si="0"/>
        <v>90.91</v>
      </c>
      <c r="H33" s="153"/>
      <c r="I33" s="138"/>
    </row>
    <row r="34" spans="1:9" s="9" customFormat="1" ht="33" customHeight="1" thickBot="1" x14ac:dyDescent="0.3">
      <c r="A34" s="43" t="s">
        <v>1503</v>
      </c>
      <c r="B34" s="22" t="s">
        <v>108</v>
      </c>
      <c r="C34" s="2" t="s">
        <v>296</v>
      </c>
      <c r="D34" s="22" t="s">
        <v>9</v>
      </c>
      <c r="E34" s="65">
        <v>23.8</v>
      </c>
      <c r="F34" s="76">
        <v>25.42</v>
      </c>
      <c r="G34" s="28">
        <f t="shared" si="0"/>
        <v>605</v>
      </c>
      <c r="H34" s="153"/>
      <c r="I34" s="138"/>
    </row>
    <row r="35" spans="1:9" s="9" customFormat="1" ht="45.75" thickBot="1" x14ac:dyDescent="0.3">
      <c r="A35" s="56" t="s">
        <v>1503</v>
      </c>
      <c r="B35" s="51" t="s">
        <v>109</v>
      </c>
      <c r="C35" s="50" t="s">
        <v>352</v>
      </c>
      <c r="D35" s="51" t="s">
        <v>9</v>
      </c>
      <c r="E35" s="52">
        <v>7.2</v>
      </c>
      <c r="F35" s="139">
        <v>16.87</v>
      </c>
      <c r="G35" s="53">
        <f t="shared" si="0"/>
        <v>121.46</v>
      </c>
      <c r="H35" s="36" t="s">
        <v>41</v>
      </c>
      <c r="I35" s="70">
        <f>ROUND(SUM(G26:G35),2)</f>
        <v>8657.93</v>
      </c>
    </row>
    <row r="36" spans="1:9" s="9" customFormat="1" ht="33" customHeight="1" x14ac:dyDescent="0.25">
      <c r="A36" s="101" t="s">
        <v>388</v>
      </c>
      <c r="B36" s="123" t="s">
        <v>71</v>
      </c>
      <c r="C36" s="63" t="s">
        <v>1758</v>
      </c>
      <c r="D36" s="64" t="s">
        <v>8</v>
      </c>
      <c r="E36" s="83">
        <v>2524</v>
      </c>
      <c r="F36" s="76">
        <v>0</v>
      </c>
      <c r="G36" s="59">
        <f t="shared" si="0"/>
        <v>0</v>
      </c>
      <c r="H36" s="434" t="s">
        <v>318</v>
      </c>
    </row>
    <row r="37" spans="1:9" s="9" customFormat="1" ht="33" customHeight="1" x14ac:dyDescent="0.25">
      <c r="A37" s="67" t="s">
        <v>388</v>
      </c>
      <c r="B37" s="41" t="s">
        <v>72</v>
      </c>
      <c r="C37" s="2" t="s">
        <v>1844</v>
      </c>
      <c r="D37" s="22" t="s">
        <v>9</v>
      </c>
      <c r="E37" s="84">
        <v>732</v>
      </c>
      <c r="F37" s="77">
        <v>0</v>
      </c>
      <c r="G37" s="28">
        <f t="shared" si="0"/>
        <v>0</v>
      </c>
      <c r="H37" s="435"/>
    </row>
    <row r="38" spans="1:9" s="9" customFormat="1" ht="33" customHeight="1" x14ac:dyDescent="0.25">
      <c r="A38" s="67" t="s">
        <v>388</v>
      </c>
      <c r="B38" s="41" t="s">
        <v>73</v>
      </c>
      <c r="C38" s="2" t="s">
        <v>1552</v>
      </c>
      <c r="D38" s="22" t="s">
        <v>8</v>
      </c>
      <c r="E38" s="84">
        <v>1684</v>
      </c>
      <c r="F38" s="77">
        <v>0</v>
      </c>
      <c r="G38" s="28">
        <f t="shared" si="0"/>
        <v>0</v>
      </c>
      <c r="H38" s="435"/>
    </row>
    <row r="39" spans="1:9" s="9" customFormat="1" ht="33" customHeight="1" x14ac:dyDescent="0.25">
      <c r="A39" s="67" t="s">
        <v>388</v>
      </c>
      <c r="B39" s="108" t="s">
        <v>74</v>
      </c>
      <c r="C39" s="2" t="s">
        <v>1506</v>
      </c>
      <c r="D39" s="22" t="s">
        <v>9</v>
      </c>
      <c r="E39" s="84">
        <v>116</v>
      </c>
      <c r="F39" s="77">
        <v>0</v>
      </c>
      <c r="G39" s="28">
        <f t="shared" si="0"/>
        <v>0</v>
      </c>
      <c r="H39" s="435"/>
    </row>
    <row r="40" spans="1:9" s="9" customFormat="1" ht="33" customHeight="1" x14ac:dyDescent="0.25">
      <c r="A40" s="67" t="s">
        <v>388</v>
      </c>
      <c r="B40" s="108" t="s">
        <v>75</v>
      </c>
      <c r="C40" s="2" t="s">
        <v>1553</v>
      </c>
      <c r="D40" s="22" t="s">
        <v>8</v>
      </c>
      <c r="E40" s="84">
        <v>1674</v>
      </c>
      <c r="F40" s="77">
        <v>0</v>
      </c>
      <c r="G40" s="28">
        <f t="shared" si="0"/>
        <v>0</v>
      </c>
      <c r="H40" s="435"/>
    </row>
    <row r="41" spans="1:9" s="9" customFormat="1" ht="33" customHeight="1" x14ac:dyDescent="0.25">
      <c r="A41" s="67" t="s">
        <v>388</v>
      </c>
      <c r="B41" s="108" t="s">
        <v>76</v>
      </c>
      <c r="C41" s="2" t="s">
        <v>1511</v>
      </c>
      <c r="D41" s="22" t="s">
        <v>10</v>
      </c>
      <c r="E41" s="84">
        <v>243</v>
      </c>
      <c r="F41" s="77">
        <v>0</v>
      </c>
      <c r="G41" s="28">
        <f t="shared" si="0"/>
        <v>0</v>
      </c>
      <c r="H41" s="435"/>
    </row>
    <row r="42" spans="1:9" s="9" customFormat="1" ht="33" customHeight="1" x14ac:dyDescent="0.25">
      <c r="A42" s="67" t="s">
        <v>388</v>
      </c>
      <c r="B42" s="108" t="s">
        <v>77</v>
      </c>
      <c r="C42" s="2" t="s">
        <v>304</v>
      </c>
      <c r="D42" s="22" t="s">
        <v>8</v>
      </c>
      <c r="E42" s="84">
        <v>1666</v>
      </c>
      <c r="F42" s="77">
        <v>0</v>
      </c>
      <c r="G42" s="28">
        <f t="shared" si="0"/>
        <v>0</v>
      </c>
      <c r="H42" s="435"/>
    </row>
    <row r="43" spans="1:9" s="9" customFormat="1" ht="33" customHeight="1" x14ac:dyDescent="0.25">
      <c r="A43" s="67" t="s">
        <v>388</v>
      </c>
      <c r="B43" s="108" t="s">
        <v>122</v>
      </c>
      <c r="C43" s="2" t="s">
        <v>305</v>
      </c>
      <c r="D43" s="22" t="s">
        <v>10</v>
      </c>
      <c r="E43" s="84">
        <v>72</v>
      </c>
      <c r="F43" s="77">
        <v>0</v>
      </c>
      <c r="G43" s="28">
        <f t="shared" si="0"/>
        <v>0</v>
      </c>
      <c r="H43" s="435"/>
    </row>
    <row r="44" spans="1:9" s="9" customFormat="1" ht="33" customHeight="1" thickBot="1" x14ac:dyDescent="0.3">
      <c r="A44" s="56" t="s">
        <v>388</v>
      </c>
      <c r="B44" s="74" t="s">
        <v>123</v>
      </c>
      <c r="C44" s="50" t="s">
        <v>1554</v>
      </c>
      <c r="D44" s="51" t="s">
        <v>8</v>
      </c>
      <c r="E44" s="85">
        <v>383</v>
      </c>
      <c r="F44" s="139">
        <v>0</v>
      </c>
      <c r="G44" s="53">
        <f t="shared" si="0"/>
        <v>0</v>
      </c>
      <c r="H44" s="435"/>
    </row>
    <row r="45" spans="1:9" s="9" customFormat="1" ht="33" customHeight="1" x14ac:dyDescent="0.25">
      <c r="A45" s="101" t="s">
        <v>1504</v>
      </c>
      <c r="B45" s="123" t="s">
        <v>71</v>
      </c>
      <c r="C45" s="63" t="s">
        <v>1758</v>
      </c>
      <c r="D45" s="64" t="s">
        <v>8</v>
      </c>
      <c r="E45" s="83">
        <v>2524</v>
      </c>
      <c r="F45" s="135">
        <v>4.3899999999999997</v>
      </c>
      <c r="G45" s="59">
        <f t="shared" si="0"/>
        <v>11080.36</v>
      </c>
      <c r="H45" s="435"/>
    </row>
    <row r="46" spans="1:9" s="9" customFormat="1" ht="33" customHeight="1" x14ac:dyDescent="0.25">
      <c r="A46" s="67" t="s">
        <v>1504</v>
      </c>
      <c r="B46" s="41" t="s">
        <v>72</v>
      </c>
      <c r="C46" s="2" t="s">
        <v>1842</v>
      </c>
      <c r="D46" s="22" t="s">
        <v>9</v>
      </c>
      <c r="E46" s="84">
        <v>841</v>
      </c>
      <c r="F46" s="133">
        <v>24.87</v>
      </c>
      <c r="G46" s="28">
        <f t="shared" si="0"/>
        <v>20915.669999999998</v>
      </c>
      <c r="H46" s="435"/>
    </row>
    <row r="47" spans="1:9" s="9" customFormat="1" ht="33" customHeight="1" x14ac:dyDescent="0.25">
      <c r="A47" s="67" t="s">
        <v>1504</v>
      </c>
      <c r="B47" s="41" t="s">
        <v>73</v>
      </c>
      <c r="C47" s="2" t="s">
        <v>1556</v>
      </c>
      <c r="D47" s="22" t="s">
        <v>8</v>
      </c>
      <c r="E47" s="84">
        <v>1684</v>
      </c>
      <c r="F47" s="133">
        <v>15.26</v>
      </c>
      <c r="G47" s="28">
        <f t="shared" si="0"/>
        <v>25697.84</v>
      </c>
      <c r="H47" s="435"/>
    </row>
    <row r="48" spans="1:9" s="9" customFormat="1" ht="33" customHeight="1" x14ac:dyDescent="0.25">
      <c r="A48" s="67" t="s">
        <v>1504</v>
      </c>
      <c r="B48" s="108" t="s">
        <v>74</v>
      </c>
      <c r="C48" s="2" t="s">
        <v>1506</v>
      </c>
      <c r="D48" s="22" t="s">
        <v>9</v>
      </c>
      <c r="E48" s="84">
        <v>93</v>
      </c>
      <c r="F48" s="133">
        <v>74.47</v>
      </c>
      <c r="G48" s="28">
        <f t="shared" si="0"/>
        <v>6925.71</v>
      </c>
      <c r="H48" s="435"/>
    </row>
    <row r="49" spans="1:9" s="9" customFormat="1" ht="33" customHeight="1" x14ac:dyDescent="0.25">
      <c r="A49" s="67" t="s">
        <v>1504</v>
      </c>
      <c r="B49" s="108" t="s">
        <v>75</v>
      </c>
      <c r="C49" s="2" t="s">
        <v>1553</v>
      </c>
      <c r="D49" s="22" t="s">
        <v>8</v>
      </c>
      <c r="E49" s="84">
        <v>1674</v>
      </c>
      <c r="F49" s="133">
        <v>15.86</v>
      </c>
      <c r="G49" s="28">
        <f t="shared" si="0"/>
        <v>26549.64</v>
      </c>
      <c r="H49" s="435"/>
    </row>
    <row r="50" spans="1:9" s="9" customFormat="1" ht="33" customHeight="1" x14ac:dyDescent="0.25">
      <c r="A50" s="67" t="s">
        <v>1504</v>
      </c>
      <c r="B50" s="108" t="s">
        <v>76</v>
      </c>
      <c r="C50" s="2" t="s">
        <v>1511</v>
      </c>
      <c r="D50" s="22" t="s">
        <v>10</v>
      </c>
      <c r="E50" s="84">
        <v>243</v>
      </c>
      <c r="F50" s="133">
        <v>0.95</v>
      </c>
      <c r="G50" s="28">
        <f t="shared" si="0"/>
        <v>230.85</v>
      </c>
      <c r="H50" s="435"/>
    </row>
    <row r="51" spans="1:9" s="9" customFormat="1" ht="33" customHeight="1" x14ac:dyDescent="0.25">
      <c r="A51" s="67" t="s">
        <v>1504</v>
      </c>
      <c r="B51" s="108" t="s">
        <v>77</v>
      </c>
      <c r="C51" s="2" t="s">
        <v>304</v>
      </c>
      <c r="D51" s="22" t="s">
        <v>8</v>
      </c>
      <c r="E51" s="84">
        <v>1666</v>
      </c>
      <c r="F51" s="133">
        <v>0.22</v>
      </c>
      <c r="G51" s="28">
        <f t="shared" si="0"/>
        <v>366.52</v>
      </c>
      <c r="H51" s="435"/>
    </row>
    <row r="52" spans="1:9" s="9" customFormat="1" ht="33" customHeight="1" thickBot="1" x14ac:dyDescent="0.3">
      <c r="A52" s="67" t="s">
        <v>1504</v>
      </c>
      <c r="B52" s="108" t="s">
        <v>122</v>
      </c>
      <c r="C52" s="2" t="s">
        <v>305</v>
      </c>
      <c r="D52" s="22" t="s">
        <v>10</v>
      </c>
      <c r="E52" s="84">
        <v>72</v>
      </c>
      <c r="F52" s="133">
        <v>1.25</v>
      </c>
      <c r="G52" s="28">
        <f t="shared" si="0"/>
        <v>90</v>
      </c>
      <c r="H52" s="435"/>
    </row>
    <row r="53" spans="1:9" s="9" customFormat="1" ht="30.75" thickBot="1" x14ac:dyDescent="0.3">
      <c r="A53" s="56" t="s">
        <v>1504</v>
      </c>
      <c r="B53" s="74" t="s">
        <v>123</v>
      </c>
      <c r="C53" s="50" t="s">
        <v>1554</v>
      </c>
      <c r="D53" s="51" t="s">
        <v>8</v>
      </c>
      <c r="E53" s="85">
        <v>383</v>
      </c>
      <c r="F53" s="87">
        <v>4.3499999999999996</v>
      </c>
      <c r="G53" s="99">
        <f>ROUND((E53*F53),2)</f>
        <v>1666.05</v>
      </c>
      <c r="H53" s="36" t="s">
        <v>78</v>
      </c>
      <c r="I53" s="72">
        <f>ROUND(SUM(G36:G53),2)</f>
        <v>93522.64</v>
      </c>
    </row>
    <row r="54" spans="1:9" ht="45" x14ac:dyDescent="0.25">
      <c r="A54" s="42" t="s">
        <v>1557</v>
      </c>
      <c r="B54" s="202" t="s">
        <v>28</v>
      </c>
      <c r="C54" s="24" t="s">
        <v>1516</v>
      </c>
      <c r="D54" s="25" t="s">
        <v>9</v>
      </c>
      <c r="E54" s="182">
        <v>150</v>
      </c>
      <c r="F54" s="136">
        <v>5.51</v>
      </c>
      <c r="G54" s="27">
        <f t="shared" si="0"/>
        <v>826.5</v>
      </c>
      <c r="H54" s="9"/>
      <c r="I54" s="9"/>
    </row>
    <row r="55" spans="1:9" x14ac:dyDescent="0.25">
      <c r="A55" s="67" t="s">
        <v>1557</v>
      </c>
      <c r="B55" s="22" t="s">
        <v>29</v>
      </c>
      <c r="C55" s="2" t="s">
        <v>346</v>
      </c>
      <c r="D55" s="64" t="s">
        <v>8</v>
      </c>
      <c r="E55" s="84">
        <v>390</v>
      </c>
      <c r="F55" s="77">
        <v>0.2</v>
      </c>
      <c r="G55" s="28">
        <f t="shared" si="0"/>
        <v>78</v>
      </c>
      <c r="H55" s="9"/>
      <c r="I55" s="9"/>
    </row>
    <row r="56" spans="1:9" ht="75" x14ac:dyDescent="0.25">
      <c r="A56" s="67" t="s">
        <v>1557</v>
      </c>
      <c r="B56" s="22" t="s">
        <v>30</v>
      </c>
      <c r="C56" s="2" t="s">
        <v>1865</v>
      </c>
      <c r="D56" s="64" t="s">
        <v>7</v>
      </c>
      <c r="E56" s="84">
        <v>1</v>
      </c>
      <c r="F56" s="77">
        <v>4366.53</v>
      </c>
      <c r="G56" s="28">
        <f t="shared" si="0"/>
        <v>4366.53</v>
      </c>
      <c r="H56" s="9"/>
      <c r="I56" s="9"/>
    </row>
    <row r="57" spans="1:9" ht="90" x14ac:dyDescent="0.25">
      <c r="A57" s="67" t="s">
        <v>1557</v>
      </c>
      <c r="B57" s="22" t="s">
        <v>31</v>
      </c>
      <c r="C57" s="2" t="s">
        <v>1866</v>
      </c>
      <c r="D57" s="64" t="s">
        <v>7</v>
      </c>
      <c r="E57" s="84">
        <v>1</v>
      </c>
      <c r="F57" s="77">
        <v>5726.18</v>
      </c>
      <c r="G57" s="28">
        <f t="shared" ref="G57:G64" si="1">ROUND((E57*F57),2)</f>
        <v>5726.18</v>
      </c>
      <c r="H57" s="9"/>
      <c r="I57" s="9"/>
    </row>
    <row r="58" spans="1:9" x14ac:dyDescent="0.25">
      <c r="A58" s="67" t="s">
        <v>1557</v>
      </c>
      <c r="B58" s="22" t="s">
        <v>32</v>
      </c>
      <c r="C58" s="2" t="s">
        <v>1523</v>
      </c>
      <c r="D58" s="64" t="s">
        <v>18</v>
      </c>
      <c r="E58" s="83">
        <v>6</v>
      </c>
      <c r="F58" s="77">
        <v>76.33</v>
      </c>
      <c r="G58" s="28">
        <f t="shared" si="1"/>
        <v>457.98</v>
      </c>
      <c r="H58" s="9"/>
      <c r="I58" s="9"/>
    </row>
    <row r="59" spans="1:9" x14ac:dyDescent="0.25">
      <c r="A59" s="67" t="s">
        <v>1557</v>
      </c>
      <c r="B59" s="22" t="s">
        <v>33</v>
      </c>
      <c r="C59" s="2" t="s">
        <v>1344</v>
      </c>
      <c r="D59" s="64" t="s">
        <v>10</v>
      </c>
      <c r="E59" s="83">
        <v>51</v>
      </c>
      <c r="F59" s="77">
        <v>0.42</v>
      </c>
      <c r="G59" s="28">
        <f t="shared" si="1"/>
        <v>21.42</v>
      </c>
      <c r="H59" s="9"/>
      <c r="I59" s="9"/>
    </row>
    <row r="60" spans="1:9" ht="30" x14ac:dyDescent="0.25">
      <c r="A60" s="67" t="s">
        <v>1557</v>
      </c>
      <c r="B60" s="22" t="s">
        <v>47</v>
      </c>
      <c r="C60" s="2" t="s">
        <v>1345</v>
      </c>
      <c r="D60" s="64" t="s">
        <v>8</v>
      </c>
      <c r="E60" s="83">
        <v>103</v>
      </c>
      <c r="F60" s="77">
        <v>15.62</v>
      </c>
      <c r="G60" s="28">
        <f t="shared" si="1"/>
        <v>1608.86</v>
      </c>
      <c r="H60" s="9"/>
      <c r="I60" s="9"/>
    </row>
    <row r="61" spans="1:9" ht="45" x14ac:dyDescent="0.25">
      <c r="A61" s="67" t="s">
        <v>1557</v>
      </c>
      <c r="B61" s="22" t="s">
        <v>48</v>
      </c>
      <c r="C61" s="2" t="s">
        <v>1749</v>
      </c>
      <c r="D61" s="64" t="s">
        <v>8</v>
      </c>
      <c r="E61" s="83">
        <v>22</v>
      </c>
      <c r="F61" s="77">
        <v>19.12</v>
      </c>
      <c r="G61" s="28">
        <f t="shared" si="1"/>
        <v>420.64</v>
      </c>
      <c r="H61" s="9"/>
      <c r="I61" s="9"/>
    </row>
    <row r="62" spans="1:9" ht="30" x14ac:dyDescent="0.25">
      <c r="A62" s="67" t="s">
        <v>1557</v>
      </c>
      <c r="B62" s="22" t="s">
        <v>58</v>
      </c>
      <c r="C62" s="2" t="s">
        <v>344</v>
      </c>
      <c r="D62" s="64" t="s">
        <v>8</v>
      </c>
      <c r="E62" s="83">
        <v>55</v>
      </c>
      <c r="F62" s="77">
        <v>0.87</v>
      </c>
      <c r="G62" s="28">
        <f t="shared" si="1"/>
        <v>47.85</v>
      </c>
      <c r="H62" s="9"/>
      <c r="I62" s="9"/>
    </row>
    <row r="63" spans="1:9" x14ac:dyDescent="0.25">
      <c r="A63" s="67" t="s">
        <v>1557</v>
      </c>
      <c r="B63" s="22" t="s">
        <v>64</v>
      </c>
      <c r="C63" s="2" t="s">
        <v>385</v>
      </c>
      <c r="D63" s="64" t="s">
        <v>8</v>
      </c>
      <c r="E63" s="83">
        <v>61</v>
      </c>
      <c r="F63" s="77">
        <v>4.46</v>
      </c>
      <c r="G63" s="28">
        <f t="shared" si="1"/>
        <v>272.06</v>
      </c>
      <c r="H63" s="9"/>
      <c r="I63" s="9"/>
    </row>
    <row r="64" spans="1:9" ht="15.75" thickBot="1" x14ac:dyDescent="0.3">
      <c r="A64" s="67" t="s">
        <v>1557</v>
      </c>
      <c r="B64" s="22" t="s">
        <v>65</v>
      </c>
      <c r="C64" s="2" t="s">
        <v>345</v>
      </c>
      <c r="D64" s="64" t="s">
        <v>8</v>
      </c>
      <c r="E64" s="83">
        <v>30</v>
      </c>
      <c r="F64" s="77">
        <v>3.7</v>
      </c>
      <c r="G64" s="28">
        <f t="shared" si="1"/>
        <v>111</v>
      </c>
      <c r="H64" s="9"/>
      <c r="I64" s="9"/>
    </row>
    <row r="65" spans="1:9" ht="30.75" thickBot="1" x14ac:dyDescent="0.3">
      <c r="A65" s="56" t="s">
        <v>1557</v>
      </c>
      <c r="B65" s="51" t="s">
        <v>66</v>
      </c>
      <c r="C65" s="50" t="s">
        <v>1527</v>
      </c>
      <c r="D65" s="51" t="s">
        <v>8</v>
      </c>
      <c r="E65" s="85">
        <v>10.8</v>
      </c>
      <c r="F65" s="139">
        <v>7.22</v>
      </c>
      <c r="G65" s="53">
        <f>ROUND((E65*F65),2)</f>
        <v>77.98</v>
      </c>
      <c r="H65" s="169" t="s">
        <v>42</v>
      </c>
      <c r="I65" s="72">
        <f>ROUND(SUM(G54:G65),2)</f>
        <v>14015</v>
      </c>
    </row>
    <row r="66" spans="1:9" ht="30" x14ac:dyDescent="0.25">
      <c r="A66" s="42" t="s">
        <v>1561</v>
      </c>
      <c r="B66" s="25" t="s">
        <v>11</v>
      </c>
      <c r="C66" s="24" t="s">
        <v>321</v>
      </c>
      <c r="D66" s="25" t="s">
        <v>18</v>
      </c>
      <c r="E66" s="46">
        <v>2</v>
      </c>
      <c r="F66" s="136">
        <v>151.41</v>
      </c>
      <c r="G66" s="27">
        <f t="shared" ref="G66:G71" si="2">ROUND((E66*F66),2)</f>
        <v>302.82</v>
      </c>
      <c r="H66" s="9"/>
      <c r="I66" s="9"/>
    </row>
    <row r="67" spans="1:9" ht="30" x14ac:dyDescent="0.25">
      <c r="A67" s="43" t="s">
        <v>1561</v>
      </c>
      <c r="B67" s="22" t="s">
        <v>83</v>
      </c>
      <c r="C67" s="2" t="s">
        <v>1622</v>
      </c>
      <c r="D67" s="22" t="s">
        <v>18</v>
      </c>
      <c r="E67" s="19">
        <v>1</v>
      </c>
      <c r="F67" s="77">
        <v>354.32</v>
      </c>
      <c r="G67" s="28">
        <f t="shared" si="2"/>
        <v>354.32</v>
      </c>
      <c r="H67" s="9"/>
      <c r="I67" s="9"/>
    </row>
    <row r="68" spans="1:9" ht="30" x14ac:dyDescent="0.25">
      <c r="A68" s="43" t="s">
        <v>1561</v>
      </c>
      <c r="B68" s="22" t="s">
        <v>84</v>
      </c>
      <c r="C68" s="2" t="s">
        <v>322</v>
      </c>
      <c r="D68" s="22" t="s">
        <v>18</v>
      </c>
      <c r="E68" s="19">
        <v>4</v>
      </c>
      <c r="F68" s="77">
        <v>62.62</v>
      </c>
      <c r="G68" s="28">
        <f t="shared" si="2"/>
        <v>250.48</v>
      </c>
      <c r="H68" s="9"/>
      <c r="I68" s="9"/>
    </row>
    <row r="69" spans="1:9" ht="30.75" thickBot="1" x14ac:dyDescent="0.3">
      <c r="A69" s="56" t="s">
        <v>1561</v>
      </c>
      <c r="B69" s="51" t="s">
        <v>85</v>
      </c>
      <c r="C69" s="50" t="s">
        <v>354</v>
      </c>
      <c r="D69" s="51" t="s">
        <v>18</v>
      </c>
      <c r="E69" s="52">
        <v>1</v>
      </c>
      <c r="F69" s="139">
        <v>167.27</v>
      </c>
      <c r="G69" s="53">
        <f t="shared" si="2"/>
        <v>167.27</v>
      </c>
      <c r="H69" s="9"/>
      <c r="I69" s="9"/>
    </row>
    <row r="70" spans="1:9" ht="30.75" thickBot="1" x14ac:dyDescent="0.3">
      <c r="A70" s="125" t="s">
        <v>1563</v>
      </c>
      <c r="B70" s="61" t="s">
        <v>86</v>
      </c>
      <c r="C70" s="173" t="s">
        <v>331</v>
      </c>
      <c r="D70" s="61" t="s">
        <v>18</v>
      </c>
      <c r="E70" s="174">
        <v>10</v>
      </c>
      <c r="F70" s="145">
        <v>24.21</v>
      </c>
      <c r="G70" s="35">
        <f t="shared" si="2"/>
        <v>242.1</v>
      </c>
      <c r="H70" s="9"/>
      <c r="I70" s="9"/>
    </row>
    <row r="71" spans="1:9" ht="30.75" thickBot="1" x14ac:dyDescent="0.3">
      <c r="A71" s="98" t="s">
        <v>1564</v>
      </c>
      <c r="B71" s="51" t="s">
        <v>87</v>
      </c>
      <c r="C71" s="86" t="s">
        <v>333</v>
      </c>
      <c r="D71" s="51" t="s">
        <v>8</v>
      </c>
      <c r="E71" s="92">
        <v>52</v>
      </c>
      <c r="F71" s="89">
        <v>17</v>
      </c>
      <c r="G71" s="90">
        <f t="shared" si="2"/>
        <v>884</v>
      </c>
      <c r="H71" s="36" t="s">
        <v>59</v>
      </c>
      <c r="I71" s="70">
        <f>ROUND(SUM(G66:G71),2)</f>
        <v>2200.9899999999998</v>
      </c>
    </row>
    <row r="72" spans="1:9" ht="43.5" thickBot="1" x14ac:dyDescent="0.3">
      <c r="A72" s="146"/>
      <c r="B72" s="147"/>
      <c r="C72" s="146"/>
      <c r="D72" s="4"/>
      <c r="E72" s="4"/>
      <c r="F72" s="54" t="s">
        <v>1289</v>
      </c>
      <c r="G72" s="55">
        <f>SUM(G5:G71)</f>
        <v>155832.78000000003</v>
      </c>
      <c r="H72" s="34"/>
      <c r="I72" s="73"/>
    </row>
  </sheetData>
  <sheetProtection algorithmName="SHA-512" hashValue="4qCADwc71uF0T4WMIrP8dcnQ3s6WzHp9q4Q5QAehHkN00dUVWNB0U2IXwyHfRZ+Hz3PtF3iuMAe7bBqLRZ5vqA==" saltValue="BBq/j66X4Jpnh+EJPVMHyw==" spinCount="100000" sheet="1" objects="1" scenarios="1"/>
  <mergeCells count="3">
    <mergeCell ref="A1:G1"/>
    <mergeCell ref="A3:G3"/>
    <mergeCell ref="H36:H52"/>
  </mergeCells>
  <phoneticPr fontId="10" type="noConversion"/>
  <pageMargins left="0.7" right="0.7" top="0.75" bottom="0.75" header="0.3" footer="0.3"/>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F7DED-5E84-4EAC-A8A8-77766A12540C}">
  <dimension ref="A1:I86"/>
  <sheetViews>
    <sheetView topLeftCell="A70" zoomScale="80" zoomScaleNormal="80" workbookViewId="0">
      <selection activeCell="I90" sqref="I90"/>
    </sheetView>
  </sheetViews>
  <sheetFormatPr defaultColWidth="9.140625" defaultRowHeight="15" x14ac:dyDescent="0.25"/>
  <cols>
    <col min="1" max="1" width="39.7109375" style="23" customWidth="1"/>
    <col min="2" max="2" width="10.5703125" style="10" customWidth="1"/>
    <col min="3" max="3" width="71.7109375" style="11" customWidth="1"/>
    <col min="4" max="4" width="9.140625" style="129"/>
    <col min="5" max="5" width="16.28515625" style="129" customWidth="1"/>
    <col min="6" max="6" width="20.7109375" style="17" customWidth="1"/>
    <col min="7" max="7" width="14.7109375" style="129" customWidth="1"/>
    <col min="8" max="8" width="21.5703125" style="68" customWidth="1"/>
    <col min="9" max="9" width="20.7109375" style="68" customWidth="1"/>
    <col min="10" max="16384" width="9.140625" style="8"/>
  </cols>
  <sheetData>
    <row r="1" spans="1:9" ht="39.950000000000003" customHeight="1" x14ac:dyDescent="0.25">
      <c r="A1" s="427" t="s">
        <v>3728</v>
      </c>
      <c r="B1" s="427"/>
      <c r="C1" s="427"/>
      <c r="D1" s="427"/>
      <c r="E1" s="427"/>
      <c r="F1" s="427"/>
      <c r="G1" s="427"/>
    </row>
    <row r="2" spans="1:9" ht="21.75" customHeight="1" thickBot="1" x14ac:dyDescent="0.3">
      <c r="A2" s="1"/>
      <c r="B2" s="1"/>
      <c r="C2" s="1"/>
      <c r="D2" s="127"/>
      <c r="E2" s="233"/>
      <c r="F2" s="1"/>
      <c r="G2" s="127"/>
    </row>
    <row r="3" spans="1:9" x14ac:dyDescent="0.25">
      <c r="A3" s="428" t="s">
        <v>1113</v>
      </c>
      <c r="B3" s="429"/>
      <c r="C3" s="429"/>
      <c r="D3" s="429"/>
      <c r="E3" s="429"/>
      <c r="F3" s="429"/>
      <c r="G3" s="430"/>
    </row>
    <row r="4" spans="1:9" ht="37.15" customHeight="1" thickBot="1" x14ac:dyDescent="0.3">
      <c r="A4" s="29" t="s">
        <v>38</v>
      </c>
      <c r="B4" s="44" t="s">
        <v>0</v>
      </c>
      <c r="C4" s="30" t="s">
        <v>1</v>
      </c>
      <c r="D4" s="248" t="s">
        <v>2</v>
      </c>
      <c r="E4" s="234" t="s">
        <v>3</v>
      </c>
      <c r="F4" s="32" t="s">
        <v>4</v>
      </c>
      <c r="G4" s="69" t="s">
        <v>5</v>
      </c>
      <c r="H4" s="142"/>
      <c r="I4" s="142"/>
    </row>
    <row r="5" spans="1:9" s="68" customFormat="1" ht="33" customHeight="1" thickBot="1" x14ac:dyDescent="0.3">
      <c r="A5" s="56" t="s">
        <v>6</v>
      </c>
      <c r="B5" s="57" t="s">
        <v>12</v>
      </c>
      <c r="C5" s="50" t="s">
        <v>756</v>
      </c>
      <c r="D5" s="51" t="s">
        <v>128</v>
      </c>
      <c r="E5" s="52">
        <v>0.28699999999999998</v>
      </c>
      <c r="F5" s="66">
        <v>790.22</v>
      </c>
      <c r="G5" s="53">
        <f t="shared" ref="G5:G66" si="0">ROUND((E5*F5),2)</f>
        <v>226.79</v>
      </c>
      <c r="H5" s="36" t="s">
        <v>39</v>
      </c>
      <c r="I5" s="70">
        <f>ROUND(SUM(G5:G5),2)</f>
        <v>226.79</v>
      </c>
    </row>
    <row r="6" spans="1:9" s="9" customFormat="1" ht="32.25" customHeight="1" x14ac:dyDescent="0.25">
      <c r="A6" s="42" t="s">
        <v>45</v>
      </c>
      <c r="B6" s="179" t="s">
        <v>19</v>
      </c>
      <c r="C6" s="180" t="s">
        <v>359</v>
      </c>
      <c r="D6" s="181" t="s">
        <v>9</v>
      </c>
      <c r="E6" s="182">
        <v>1252</v>
      </c>
      <c r="F6" s="218">
        <v>0.7</v>
      </c>
      <c r="G6" s="27">
        <f t="shared" si="0"/>
        <v>876.4</v>
      </c>
    </row>
    <row r="7" spans="1:9" s="9" customFormat="1" ht="30" x14ac:dyDescent="0.25">
      <c r="A7" s="43" t="s">
        <v>45</v>
      </c>
      <c r="B7" s="91" t="s">
        <v>20</v>
      </c>
      <c r="C7" s="103" t="s">
        <v>358</v>
      </c>
      <c r="D7" s="48" t="s">
        <v>9</v>
      </c>
      <c r="E7" s="84">
        <v>195</v>
      </c>
      <c r="F7" s="149">
        <v>0.94</v>
      </c>
      <c r="G7" s="28">
        <f t="shared" si="0"/>
        <v>183.3</v>
      </c>
    </row>
    <row r="8" spans="1:9" s="9" customFormat="1" ht="33" customHeight="1" x14ac:dyDescent="0.25">
      <c r="A8" s="43" t="s">
        <v>45</v>
      </c>
      <c r="B8" s="91" t="s">
        <v>21</v>
      </c>
      <c r="C8" s="103" t="s">
        <v>356</v>
      </c>
      <c r="D8" s="48" t="s">
        <v>9</v>
      </c>
      <c r="E8" s="84">
        <v>1057</v>
      </c>
      <c r="F8" s="149">
        <v>2.5</v>
      </c>
      <c r="G8" s="28">
        <f t="shared" si="0"/>
        <v>2642.5</v>
      </c>
    </row>
    <row r="9" spans="1:9" s="9" customFormat="1" ht="33" customHeight="1" x14ac:dyDescent="0.25">
      <c r="A9" s="43" t="s">
        <v>45</v>
      </c>
      <c r="B9" s="108" t="s">
        <v>22</v>
      </c>
      <c r="C9" s="103" t="s">
        <v>275</v>
      </c>
      <c r="D9" s="48" t="s">
        <v>9</v>
      </c>
      <c r="E9" s="84">
        <v>282</v>
      </c>
      <c r="F9" s="149">
        <v>5.51</v>
      </c>
      <c r="G9" s="28">
        <f t="shared" si="0"/>
        <v>1553.82</v>
      </c>
    </row>
    <row r="10" spans="1:9" s="9" customFormat="1" ht="33" customHeight="1" x14ac:dyDescent="0.25">
      <c r="A10" s="43" t="s">
        <v>45</v>
      </c>
      <c r="B10" s="108" t="s">
        <v>23</v>
      </c>
      <c r="C10" s="103" t="s">
        <v>1374</v>
      </c>
      <c r="D10" s="48" t="s">
        <v>9</v>
      </c>
      <c r="E10" s="84">
        <v>1561</v>
      </c>
      <c r="F10" s="95">
        <v>0.94</v>
      </c>
      <c r="G10" s="28">
        <f t="shared" si="0"/>
        <v>1467.34</v>
      </c>
    </row>
    <row r="11" spans="1:9" s="9" customFormat="1" ht="45" x14ac:dyDescent="0.25">
      <c r="A11" s="43" t="s">
        <v>45</v>
      </c>
      <c r="B11" s="108" t="s">
        <v>24</v>
      </c>
      <c r="C11" s="103" t="s">
        <v>276</v>
      </c>
      <c r="D11" s="48" t="s">
        <v>9</v>
      </c>
      <c r="E11" s="84">
        <v>1561</v>
      </c>
      <c r="F11" s="95">
        <v>4.4000000000000004</v>
      </c>
      <c r="G11" s="28">
        <f t="shared" si="0"/>
        <v>6868.4</v>
      </c>
    </row>
    <row r="12" spans="1:9" s="9" customFormat="1" ht="32.25" customHeight="1" x14ac:dyDescent="0.25">
      <c r="A12" s="43" t="s">
        <v>45</v>
      </c>
      <c r="B12" s="108" t="s">
        <v>25</v>
      </c>
      <c r="C12" s="103" t="s">
        <v>264</v>
      </c>
      <c r="D12" s="48" t="s">
        <v>9</v>
      </c>
      <c r="E12" s="84">
        <v>34</v>
      </c>
      <c r="F12" s="95">
        <v>13.16</v>
      </c>
      <c r="G12" s="28">
        <f t="shared" si="0"/>
        <v>447.44</v>
      </c>
    </row>
    <row r="13" spans="1:9" s="9" customFormat="1" ht="45" x14ac:dyDescent="0.25">
      <c r="A13" s="43" t="s">
        <v>45</v>
      </c>
      <c r="B13" s="108" t="s">
        <v>26</v>
      </c>
      <c r="C13" s="103" t="s">
        <v>1661</v>
      </c>
      <c r="D13" s="48" t="s">
        <v>9</v>
      </c>
      <c r="E13" s="84">
        <v>1747</v>
      </c>
      <c r="F13" s="95">
        <v>4.4000000000000004</v>
      </c>
      <c r="G13" s="28">
        <f t="shared" si="0"/>
        <v>7686.8</v>
      </c>
    </row>
    <row r="14" spans="1:9" s="9" customFormat="1" ht="32.25" customHeight="1" x14ac:dyDescent="0.25">
      <c r="A14" s="43" t="s">
        <v>45</v>
      </c>
      <c r="B14" s="108" t="s">
        <v>27</v>
      </c>
      <c r="C14" s="103" t="s">
        <v>265</v>
      </c>
      <c r="D14" s="48" t="s">
        <v>8</v>
      </c>
      <c r="E14" s="84">
        <v>3101</v>
      </c>
      <c r="F14" s="95">
        <v>0.1</v>
      </c>
      <c r="G14" s="28">
        <f t="shared" si="0"/>
        <v>310.10000000000002</v>
      </c>
    </row>
    <row r="15" spans="1:9" s="9" customFormat="1" ht="32.25" customHeight="1" x14ac:dyDescent="0.25">
      <c r="A15" s="43" t="s">
        <v>45</v>
      </c>
      <c r="B15" s="108" t="s">
        <v>68</v>
      </c>
      <c r="C15" s="103" t="s">
        <v>1486</v>
      </c>
      <c r="D15" s="48" t="s">
        <v>9</v>
      </c>
      <c r="E15" s="84">
        <v>931</v>
      </c>
      <c r="F15" s="95">
        <v>1.28</v>
      </c>
      <c r="G15" s="28">
        <f t="shared" si="0"/>
        <v>1191.68</v>
      </c>
    </row>
    <row r="16" spans="1:9" s="9" customFormat="1" ht="32.25" customHeight="1" x14ac:dyDescent="0.25">
      <c r="A16" s="43" t="s">
        <v>45</v>
      </c>
      <c r="B16" s="108" t="s">
        <v>69</v>
      </c>
      <c r="C16" s="103" t="s">
        <v>267</v>
      </c>
      <c r="D16" s="48" t="s">
        <v>8</v>
      </c>
      <c r="E16" s="84">
        <v>770</v>
      </c>
      <c r="F16" s="95">
        <v>0.2</v>
      </c>
      <c r="G16" s="28">
        <f t="shared" si="0"/>
        <v>154</v>
      </c>
    </row>
    <row r="17" spans="1:9" s="9" customFormat="1" ht="32.25" customHeight="1" x14ac:dyDescent="0.25">
      <c r="A17" s="43" t="s">
        <v>45</v>
      </c>
      <c r="B17" s="108" t="s">
        <v>70</v>
      </c>
      <c r="C17" s="103" t="s">
        <v>477</v>
      </c>
      <c r="D17" s="48" t="s">
        <v>8</v>
      </c>
      <c r="E17" s="84">
        <v>530</v>
      </c>
      <c r="F17" s="95">
        <v>0.2</v>
      </c>
      <c r="G17" s="28">
        <f t="shared" si="0"/>
        <v>106</v>
      </c>
    </row>
    <row r="18" spans="1:9" s="9" customFormat="1" ht="32.25" customHeight="1" x14ac:dyDescent="0.25">
      <c r="A18" s="43" t="s">
        <v>45</v>
      </c>
      <c r="B18" s="108" t="s">
        <v>127</v>
      </c>
      <c r="C18" s="103" t="s">
        <v>278</v>
      </c>
      <c r="D18" s="48" t="s">
        <v>8</v>
      </c>
      <c r="E18" s="84">
        <v>574</v>
      </c>
      <c r="F18" s="95">
        <v>0.1</v>
      </c>
      <c r="G18" s="28">
        <f t="shared" si="0"/>
        <v>57.4</v>
      </c>
    </row>
    <row r="19" spans="1:9" s="9" customFormat="1" ht="32.25" customHeight="1" x14ac:dyDescent="0.25">
      <c r="A19" s="43" t="s">
        <v>45</v>
      </c>
      <c r="B19" s="108" t="s">
        <v>165</v>
      </c>
      <c r="C19" s="103" t="s">
        <v>268</v>
      </c>
      <c r="D19" s="48" t="s">
        <v>8</v>
      </c>
      <c r="E19" s="84">
        <v>287</v>
      </c>
      <c r="F19" s="95">
        <v>0.21</v>
      </c>
      <c r="G19" s="28">
        <f t="shared" si="0"/>
        <v>60.27</v>
      </c>
    </row>
    <row r="20" spans="1:9" s="9" customFormat="1" ht="32.25" customHeight="1" x14ac:dyDescent="0.25">
      <c r="A20" s="43" t="s">
        <v>45</v>
      </c>
      <c r="B20" s="108" t="s">
        <v>166</v>
      </c>
      <c r="C20" s="103" t="s">
        <v>269</v>
      </c>
      <c r="D20" s="48" t="s">
        <v>8</v>
      </c>
      <c r="E20" s="84">
        <v>216</v>
      </c>
      <c r="F20" s="95">
        <v>0.24</v>
      </c>
      <c r="G20" s="28">
        <f t="shared" si="0"/>
        <v>51.84</v>
      </c>
    </row>
    <row r="21" spans="1:9" s="9" customFormat="1" ht="45" x14ac:dyDescent="0.25">
      <c r="A21" s="43" t="s">
        <v>45</v>
      </c>
      <c r="B21" s="108" t="s">
        <v>167</v>
      </c>
      <c r="C21" s="103" t="s">
        <v>1487</v>
      </c>
      <c r="D21" s="48" t="s">
        <v>9</v>
      </c>
      <c r="E21" s="84">
        <v>195</v>
      </c>
      <c r="F21" s="95">
        <v>4.4000000000000004</v>
      </c>
      <c r="G21" s="28">
        <f t="shared" si="0"/>
        <v>858</v>
      </c>
    </row>
    <row r="22" spans="1:9" s="9" customFormat="1" ht="33" customHeight="1" x14ac:dyDescent="0.25">
      <c r="A22" s="43" t="s">
        <v>45</v>
      </c>
      <c r="B22" s="108" t="s">
        <v>168</v>
      </c>
      <c r="C22" s="103" t="s">
        <v>340</v>
      </c>
      <c r="D22" s="48" t="s">
        <v>8</v>
      </c>
      <c r="E22" s="84">
        <v>1730</v>
      </c>
      <c r="F22" s="95">
        <v>1.49</v>
      </c>
      <c r="G22" s="28">
        <f t="shared" si="0"/>
        <v>2577.6999999999998</v>
      </c>
    </row>
    <row r="23" spans="1:9" s="9" customFormat="1" ht="33" customHeight="1" x14ac:dyDescent="0.25">
      <c r="A23" s="43" t="s">
        <v>45</v>
      </c>
      <c r="B23" s="108" t="s">
        <v>169</v>
      </c>
      <c r="C23" s="103" t="s">
        <v>709</v>
      </c>
      <c r="D23" s="48" t="s">
        <v>8</v>
      </c>
      <c r="E23" s="84">
        <v>216</v>
      </c>
      <c r="F23" s="95">
        <v>1.44</v>
      </c>
      <c r="G23" s="28">
        <f t="shared" si="0"/>
        <v>311.04000000000002</v>
      </c>
    </row>
    <row r="24" spans="1:9" s="9" customFormat="1" x14ac:dyDescent="0.25">
      <c r="A24" s="43" t="s">
        <v>45</v>
      </c>
      <c r="B24" s="108" t="s">
        <v>170</v>
      </c>
      <c r="C24" s="103" t="s">
        <v>271</v>
      </c>
      <c r="D24" s="48" t="s">
        <v>8</v>
      </c>
      <c r="E24" s="84">
        <v>326</v>
      </c>
      <c r="F24" s="95">
        <v>7.91</v>
      </c>
      <c r="G24" s="28">
        <f t="shared" si="0"/>
        <v>2578.66</v>
      </c>
    </row>
    <row r="25" spans="1:9" s="9" customFormat="1" ht="33" customHeight="1" thickBot="1" x14ac:dyDescent="0.3">
      <c r="A25" s="56" t="s">
        <v>45</v>
      </c>
      <c r="B25" s="74" t="s">
        <v>171</v>
      </c>
      <c r="C25" s="104" t="s">
        <v>272</v>
      </c>
      <c r="D25" s="51" t="s">
        <v>8</v>
      </c>
      <c r="E25" s="85">
        <v>104</v>
      </c>
      <c r="F25" s="177">
        <v>7.81</v>
      </c>
      <c r="G25" s="53">
        <f t="shared" si="0"/>
        <v>812.24</v>
      </c>
    </row>
    <row r="26" spans="1:9" s="9" customFormat="1" ht="33" customHeight="1" x14ac:dyDescent="0.25">
      <c r="A26" s="67" t="s">
        <v>1488</v>
      </c>
      <c r="B26" s="222" t="s">
        <v>172</v>
      </c>
      <c r="C26" s="223" t="s">
        <v>336</v>
      </c>
      <c r="D26" s="79" t="s">
        <v>9</v>
      </c>
      <c r="E26" s="175">
        <v>2</v>
      </c>
      <c r="F26" s="224">
        <v>30.95</v>
      </c>
      <c r="G26" s="59">
        <f t="shared" si="0"/>
        <v>61.9</v>
      </c>
    </row>
    <row r="27" spans="1:9" s="9" customFormat="1" ht="33" customHeight="1" x14ac:dyDescent="0.25">
      <c r="A27" s="43" t="s">
        <v>1488</v>
      </c>
      <c r="B27" s="168" t="s">
        <v>173</v>
      </c>
      <c r="C27" s="106" t="s">
        <v>1490</v>
      </c>
      <c r="D27" s="48" t="s">
        <v>10</v>
      </c>
      <c r="E27" s="107">
        <v>13</v>
      </c>
      <c r="F27" s="152">
        <v>105.47</v>
      </c>
      <c r="G27" s="28">
        <f t="shared" si="0"/>
        <v>1371.11</v>
      </c>
    </row>
    <row r="28" spans="1:9" s="9" customFormat="1" ht="33" customHeight="1" x14ac:dyDescent="0.25">
      <c r="A28" s="43" t="s">
        <v>1488</v>
      </c>
      <c r="B28" s="168" t="s">
        <v>174</v>
      </c>
      <c r="C28" s="106" t="s">
        <v>1495</v>
      </c>
      <c r="D28" s="48" t="s">
        <v>9</v>
      </c>
      <c r="E28" s="107">
        <v>18</v>
      </c>
      <c r="F28" s="152">
        <v>12.24</v>
      </c>
      <c r="G28" s="28">
        <f t="shared" si="0"/>
        <v>220.32</v>
      </c>
    </row>
    <row r="29" spans="1:9" s="9" customFormat="1" ht="33" customHeight="1" thickBot="1" x14ac:dyDescent="0.3">
      <c r="A29" s="43" t="s">
        <v>1488</v>
      </c>
      <c r="B29" s="168" t="s">
        <v>175</v>
      </c>
      <c r="C29" s="106" t="s">
        <v>1493</v>
      </c>
      <c r="D29" s="48" t="s">
        <v>18</v>
      </c>
      <c r="E29" s="107">
        <v>2</v>
      </c>
      <c r="F29" s="152">
        <v>152.55000000000001</v>
      </c>
      <c r="G29" s="28">
        <f t="shared" si="0"/>
        <v>305.10000000000002</v>
      </c>
    </row>
    <row r="30" spans="1:9" s="9" customFormat="1" ht="30.75" thickBot="1" x14ac:dyDescent="0.3">
      <c r="A30" s="56" t="s">
        <v>1488</v>
      </c>
      <c r="B30" s="74" t="s">
        <v>176</v>
      </c>
      <c r="C30" s="50" t="s">
        <v>1527</v>
      </c>
      <c r="D30" s="51" t="s">
        <v>8</v>
      </c>
      <c r="E30" s="85">
        <v>3.6</v>
      </c>
      <c r="F30" s="150">
        <v>7.22</v>
      </c>
      <c r="G30" s="53">
        <f t="shared" si="0"/>
        <v>25.99</v>
      </c>
      <c r="H30" s="36" t="s">
        <v>40</v>
      </c>
      <c r="I30" s="70">
        <f>ROUND(SUM(G6:G30),2)</f>
        <v>32779.35</v>
      </c>
    </row>
    <row r="31" spans="1:9" s="9" customFormat="1" ht="30" x14ac:dyDescent="0.25">
      <c r="A31" s="67" t="s">
        <v>1503</v>
      </c>
      <c r="B31" s="226" t="s">
        <v>34</v>
      </c>
      <c r="C31" s="213" t="s">
        <v>1751</v>
      </c>
      <c r="D31" s="64" t="s">
        <v>10</v>
      </c>
      <c r="E31" s="65">
        <v>14</v>
      </c>
      <c r="F31" s="76">
        <v>198.41</v>
      </c>
      <c r="G31" s="59">
        <f t="shared" si="0"/>
        <v>2777.74</v>
      </c>
      <c r="H31" s="153"/>
      <c r="I31" s="138"/>
    </row>
    <row r="32" spans="1:9" s="9" customFormat="1" ht="45" x14ac:dyDescent="0.25">
      <c r="A32" s="43" t="s">
        <v>1503</v>
      </c>
      <c r="B32" s="22" t="s">
        <v>35</v>
      </c>
      <c r="C32" s="2" t="s">
        <v>353</v>
      </c>
      <c r="D32" s="22" t="s">
        <v>9</v>
      </c>
      <c r="E32" s="65">
        <v>40.799999999999997</v>
      </c>
      <c r="F32" s="76">
        <v>2.35</v>
      </c>
      <c r="G32" s="28">
        <f t="shared" si="0"/>
        <v>95.88</v>
      </c>
      <c r="H32" s="153"/>
      <c r="I32" s="138"/>
    </row>
    <row r="33" spans="1:9" s="9" customFormat="1" ht="33" customHeight="1" x14ac:dyDescent="0.25">
      <c r="A33" s="43" t="s">
        <v>1503</v>
      </c>
      <c r="B33" s="22" t="s">
        <v>36</v>
      </c>
      <c r="C33" s="2" t="s">
        <v>289</v>
      </c>
      <c r="D33" s="22" t="s">
        <v>8</v>
      </c>
      <c r="E33" s="65">
        <v>20.7</v>
      </c>
      <c r="F33" s="76">
        <v>0.54</v>
      </c>
      <c r="G33" s="28">
        <f t="shared" si="0"/>
        <v>11.18</v>
      </c>
      <c r="H33" s="153"/>
      <c r="I33" s="138"/>
    </row>
    <row r="34" spans="1:9" s="9" customFormat="1" ht="33" customHeight="1" x14ac:dyDescent="0.25">
      <c r="A34" s="43" t="s">
        <v>1503</v>
      </c>
      <c r="B34" s="22" t="s">
        <v>37</v>
      </c>
      <c r="C34" s="2" t="s">
        <v>290</v>
      </c>
      <c r="D34" s="22" t="s">
        <v>9</v>
      </c>
      <c r="E34" s="65">
        <v>12.7</v>
      </c>
      <c r="F34" s="76">
        <v>34.880000000000003</v>
      </c>
      <c r="G34" s="28">
        <f t="shared" si="0"/>
        <v>442.98</v>
      </c>
      <c r="H34" s="153"/>
      <c r="I34" s="138"/>
    </row>
    <row r="35" spans="1:9" s="9" customFormat="1" ht="33" customHeight="1" x14ac:dyDescent="0.25">
      <c r="A35" s="43" t="s">
        <v>1503</v>
      </c>
      <c r="B35" s="22" t="s">
        <v>82</v>
      </c>
      <c r="C35" s="2" t="s">
        <v>291</v>
      </c>
      <c r="D35" s="22" t="s">
        <v>8</v>
      </c>
      <c r="E35" s="65">
        <v>138.30000000000001</v>
      </c>
      <c r="F35" s="76">
        <v>1.26</v>
      </c>
      <c r="G35" s="28">
        <f t="shared" si="0"/>
        <v>174.26</v>
      </c>
      <c r="H35" s="153"/>
      <c r="I35" s="138"/>
    </row>
    <row r="36" spans="1:9" s="9" customFormat="1" ht="33" customHeight="1" x14ac:dyDescent="0.25">
      <c r="A36" s="43" t="s">
        <v>1503</v>
      </c>
      <c r="B36" s="22" t="s">
        <v>105</v>
      </c>
      <c r="C36" s="2" t="s">
        <v>277</v>
      </c>
      <c r="D36" s="22" t="s">
        <v>8</v>
      </c>
      <c r="E36" s="65">
        <v>14</v>
      </c>
      <c r="F36" s="76">
        <v>8.6199999999999992</v>
      </c>
      <c r="G36" s="28">
        <f t="shared" si="0"/>
        <v>120.68</v>
      </c>
      <c r="H36" s="153"/>
      <c r="I36" s="138"/>
    </row>
    <row r="37" spans="1:9" s="9" customFormat="1" ht="33" customHeight="1" x14ac:dyDescent="0.25">
      <c r="A37" s="43" t="s">
        <v>1503</v>
      </c>
      <c r="B37" s="22" t="s">
        <v>106</v>
      </c>
      <c r="C37" s="2" t="s">
        <v>1701</v>
      </c>
      <c r="D37" s="22" t="s">
        <v>8</v>
      </c>
      <c r="E37" s="65">
        <v>43.1</v>
      </c>
      <c r="F37" s="76">
        <v>87.46</v>
      </c>
      <c r="G37" s="28">
        <f t="shared" si="0"/>
        <v>3769.53</v>
      </c>
      <c r="H37" s="153"/>
      <c r="I37" s="138"/>
    </row>
    <row r="38" spans="1:9" s="9" customFormat="1" ht="33" customHeight="1" x14ac:dyDescent="0.25">
      <c r="A38" s="43" t="s">
        <v>1503</v>
      </c>
      <c r="B38" s="22" t="s">
        <v>107</v>
      </c>
      <c r="C38" s="2" t="s">
        <v>293</v>
      </c>
      <c r="D38" s="22" t="s">
        <v>9</v>
      </c>
      <c r="E38" s="65">
        <v>0.8</v>
      </c>
      <c r="F38" s="76">
        <v>113.64</v>
      </c>
      <c r="G38" s="28">
        <f t="shared" si="0"/>
        <v>90.91</v>
      </c>
      <c r="H38" s="153"/>
      <c r="I38" s="138"/>
    </row>
    <row r="39" spans="1:9" s="9" customFormat="1" ht="33" customHeight="1" x14ac:dyDescent="0.25">
      <c r="A39" s="43" t="s">
        <v>1503</v>
      </c>
      <c r="B39" s="22" t="s">
        <v>108</v>
      </c>
      <c r="C39" s="2" t="s">
        <v>294</v>
      </c>
      <c r="D39" s="22" t="s">
        <v>18</v>
      </c>
      <c r="E39" s="65">
        <v>2</v>
      </c>
      <c r="F39" s="76">
        <v>380.21</v>
      </c>
      <c r="G39" s="28">
        <f t="shared" si="0"/>
        <v>760.42</v>
      </c>
      <c r="H39" s="153"/>
      <c r="I39" s="138"/>
    </row>
    <row r="40" spans="1:9" s="9" customFormat="1" ht="33" customHeight="1" x14ac:dyDescent="0.25">
      <c r="A40" s="43" t="s">
        <v>1503</v>
      </c>
      <c r="B40" s="22" t="s">
        <v>109</v>
      </c>
      <c r="C40" s="2" t="s">
        <v>295</v>
      </c>
      <c r="D40" s="22" t="s">
        <v>8</v>
      </c>
      <c r="E40" s="65">
        <v>2.8</v>
      </c>
      <c r="F40" s="76">
        <v>1.26</v>
      </c>
      <c r="G40" s="28">
        <f t="shared" si="0"/>
        <v>3.53</v>
      </c>
      <c r="H40" s="153"/>
      <c r="I40" s="138"/>
    </row>
    <row r="41" spans="1:9" s="9" customFormat="1" ht="33" customHeight="1" thickBot="1" x14ac:dyDescent="0.3">
      <c r="A41" s="43" t="s">
        <v>1503</v>
      </c>
      <c r="B41" s="22" t="s">
        <v>110</v>
      </c>
      <c r="C41" s="2" t="s">
        <v>296</v>
      </c>
      <c r="D41" s="22" t="s">
        <v>9</v>
      </c>
      <c r="E41" s="65">
        <v>22.5</v>
      </c>
      <c r="F41" s="76">
        <v>25.42</v>
      </c>
      <c r="G41" s="28">
        <f t="shared" si="0"/>
        <v>571.95000000000005</v>
      </c>
      <c r="H41" s="153"/>
      <c r="I41" s="138"/>
    </row>
    <row r="42" spans="1:9" s="9" customFormat="1" ht="45.75" thickBot="1" x14ac:dyDescent="0.3">
      <c r="A42" s="56" t="s">
        <v>1503</v>
      </c>
      <c r="B42" s="51" t="s">
        <v>111</v>
      </c>
      <c r="C42" s="50" t="s">
        <v>352</v>
      </c>
      <c r="D42" s="51" t="s">
        <v>9</v>
      </c>
      <c r="E42" s="52">
        <v>5.6</v>
      </c>
      <c r="F42" s="139">
        <v>16.87</v>
      </c>
      <c r="G42" s="53">
        <f t="shared" si="0"/>
        <v>94.47</v>
      </c>
      <c r="H42" s="36" t="s">
        <v>41</v>
      </c>
      <c r="I42" s="70">
        <f>ROUND(SUM(G31:G42),2)</f>
        <v>8913.5300000000007</v>
      </c>
    </row>
    <row r="43" spans="1:9" s="9" customFormat="1" ht="33" customHeight="1" x14ac:dyDescent="0.25">
      <c r="A43" s="101" t="s">
        <v>388</v>
      </c>
      <c r="B43" s="123" t="s">
        <v>71</v>
      </c>
      <c r="C43" s="63" t="s">
        <v>1758</v>
      </c>
      <c r="D43" s="64" t="s">
        <v>8</v>
      </c>
      <c r="E43" s="83">
        <v>3101</v>
      </c>
      <c r="F43" s="76">
        <v>0</v>
      </c>
      <c r="G43" s="59">
        <f t="shared" si="0"/>
        <v>0</v>
      </c>
      <c r="H43" s="434" t="s">
        <v>318</v>
      </c>
    </row>
    <row r="44" spans="1:9" s="9" customFormat="1" ht="33" customHeight="1" x14ac:dyDescent="0.25">
      <c r="A44" s="67" t="s">
        <v>388</v>
      </c>
      <c r="B44" s="41" t="s">
        <v>72</v>
      </c>
      <c r="C44" s="2" t="s">
        <v>1759</v>
      </c>
      <c r="D44" s="22" t="s">
        <v>9</v>
      </c>
      <c r="E44" s="84">
        <v>911</v>
      </c>
      <c r="F44" s="77">
        <v>0</v>
      </c>
      <c r="G44" s="28">
        <f t="shared" si="0"/>
        <v>0</v>
      </c>
      <c r="H44" s="435"/>
    </row>
    <row r="45" spans="1:9" s="9" customFormat="1" ht="33" customHeight="1" x14ac:dyDescent="0.25">
      <c r="A45" s="67" t="s">
        <v>388</v>
      </c>
      <c r="B45" s="41" t="s">
        <v>73</v>
      </c>
      <c r="C45" s="2" t="s">
        <v>1552</v>
      </c>
      <c r="D45" s="22" t="s">
        <v>8</v>
      </c>
      <c r="E45" s="84">
        <v>2028</v>
      </c>
      <c r="F45" s="77">
        <v>0</v>
      </c>
      <c r="G45" s="28">
        <f t="shared" si="0"/>
        <v>0</v>
      </c>
      <c r="H45" s="435"/>
    </row>
    <row r="46" spans="1:9" s="9" customFormat="1" ht="33" customHeight="1" x14ac:dyDescent="0.25">
      <c r="A46" s="67" t="s">
        <v>388</v>
      </c>
      <c r="B46" s="108" t="s">
        <v>74</v>
      </c>
      <c r="C46" s="2" t="s">
        <v>1506</v>
      </c>
      <c r="D46" s="22" t="s">
        <v>9</v>
      </c>
      <c r="E46" s="84">
        <v>138</v>
      </c>
      <c r="F46" s="77">
        <v>0</v>
      </c>
      <c r="G46" s="28">
        <f t="shared" si="0"/>
        <v>0</v>
      </c>
      <c r="H46" s="435"/>
    </row>
    <row r="47" spans="1:9" s="9" customFormat="1" ht="33" customHeight="1" x14ac:dyDescent="0.25">
      <c r="A47" s="67" t="s">
        <v>388</v>
      </c>
      <c r="B47" s="108" t="s">
        <v>75</v>
      </c>
      <c r="C47" s="2" t="s">
        <v>1635</v>
      </c>
      <c r="D47" s="22" t="s">
        <v>8</v>
      </c>
      <c r="E47" s="84">
        <v>2015</v>
      </c>
      <c r="F47" s="77">
        <v>0</v>
      </c>
      <c r="G47" s="28">
        <f t="shared" si="0"/>
        <v>0</v>
      </c>
      <c r="H47" s="435"/>
    </row>
    <row r="48" spans="1:9" s="9" customFormat="1" ht="33" customHeight="1" x14ac:dyDescent="0.25">
      <c r="A48" s="67" t="s">
        <v>388</v>
      </c>
      <c r="B48" s="108" t="s">
        <v>76</v>
      </c>
      <c r="C48" s="2" t="s">
        <v>1669</v>
      </c>
      <c r="D48" s="22" t="s">
        <v>10</v>
      </c>
      <c r="E48" s="84">
        <v>294</v>
      </c>
      <c r="F48" s="77">
        <v>0</v>
      </c>
      <c r="G48" s="28">
        <f t="shared" si="0"/>
        <v>0</v>
      </c>
      <c r="H48" s="435"/>
    </row>
    <row r="49" spans="1:9" s="9" customFormat="1" ht="33" customHeight="1" x14ac:dyDescent="0.25">
      <c r="A49" s="67" t="s">
        <v>388</v>
      </c>
      <c r="B49" s="108" t="s">
        <v>77</v>
      </c>
      <c r="C49" s="2" t="s">
        <v>1509</v>
      </c>
      <c r="D49" s="22" t="s">
        <v>8</v>
      </c>
      <c r="E49" s="84">
        <v>2003</v>
      </c>
      <c r="F49" s="77">
        <v>0</v>
      </c>
      <c r="G49" s="28">
        <f t="shared" si="0"/>
        <v>0</v>
      </c>
      <c r="H49" s="435"/>
    </row>
    <row r="50" spans="1:9" s="9" customFormat="1" ht="33" customHeight="1" x14ac:dyDescent="0.25">
      <c r="A50" s="67" t="s">
        <v>388</v>
      </c>
      <c r="B50" s="108" t="s">
        <v>122</v>
      </c>
      <c r="C50" s="2" t="s">
        <v>1670</v>
      </c>
      <c r="D50" s="22" t="s">
        <v>8</v>
      </c>
      <c r="E50" s="84">
        <v>1998</v>
      </c>
      <c r="F50" s="77">
        <v>0</v>
      </c>
      <c r="G50" s="28">
        <f t="shared" si="0"/>
        <v>0</v>
      </c>
      <c r="H50" s="435"/>
    </row>
    <row r="51" spans="1:9" s="9" customFormat="1" ht="33" customHeight="1" x14ac:dyDescent="0.25">
      <c r="A51" s="67" t="s">
        <v>388</v>
      </c>
      <c r="B51" s="108" t="s">
        <v>123</v>
      </c>
      <c r="C51" s="2" t="s">
        <v>1671</v>
      </c>
      <c r="D51" s="22" t="s">
        <v>10</v>
      </c>
      <c r="E51" s="84">
        <v>294</v>
      </c>
      <c r="F51" s="77">
        <v>0</v>
      </c>
      <c r="G51" s="28">
        <f t="shared" si="0"/>
        <v>0</v>
      </c>
      <c r="H51" s="435"/>
    </row>
    <row r="52" spans="1:9" s="9" customFormat="1" ht="33" customHeight="1" x14ac:dyDescent="0.25">
      <c r="A52" s="67" t="s">
        <v>388</v>
      </c>
      <c r="B52" s="108" t="s">
        <v>124</v>
      </c>
      <c r="C52" s="2" t="s">
        <v>304</v>
      </c>
      <c r="D52" s="22" t="s">
        <v>8</v>
      </c>
      <c r="E52" s="84">
        <v>1994</v>
      </c>
      <c r="F52" s="77">
        <v>0</v>
      </c>
      <c r="G52" s="28">
        <f t="shared" si="0"/>
        <v>0</v>
      </c>
      <c r="H52" s="435"/>
    </row>
    <row r="53" spans="1:9" s="9" customFormat="1" ht="33" customHeight="1" thickBot="1" x14ac:dyDescent="0.3">
      <c r="A53" s="56" t="s">
        <v>388</v>
      </c>
      <c r="B53" s="74" t="s">
        <v>125</v>
      </c>
      <c r="C53" s="50" t="s">
        <v>1639</v>
      </c>
      <c r="D53" s="51" t="s">
        <v>8</v>
      </c>
      <c r="E53" s="85">
        <v>458</v>
      </c>
      <c r="F53" s="139">
        <v>0</v>
      </c>
      <c r="G53" s="53">
        <f t="shared" si="0"/>
        <v>0</v>
      </c>
      <c r="H53" s="435"/>
    </row>
    <row r="54" spans="1:9" s="9" customFormat="1" ht="33" customHeight="1" x14ac:dyDescent="0.25">
      <c r="A54" s="101" t="s">
        <v>1504</v>
      </c>
      <c r="B54" s="123" t="s">
        <v>71</v>
      </c>
      <c r="C54" s="63" t="s">
        <v>1758</v>
      </c>
      <c r="D54" s="64" t="s">
        <v>8</v>
      </c>
      <c r="E54" s="83">
        <v>3101</v>
      </c>
      <c r="F54" s="135">
        <v>4.3899999999999997</v>
      </c>
      <c r="G54" s="59">
        <f t="shared" si="0"/>
        <v>13613.39</v>
      </c>
      <c r="H54" s="435"/>
    </row>
    <row r="55" spans="1:9" s="9" customFormat="1" ht="33" customHeight="1" x14ac:dyDescent="0.25">
      <c r="A55" s="67" t="s">
        <v>1504</v>
      </c>
      <c r="B55" s="41" t="s">
        <v>72</v>
      </c>
      <c r="C55" s="2" t="s">
        <v>1645</v>
      </c>
      <c r="D55" s="22" t="s">
        <v>9</v>
      </c>
      <c r="E55" s="84">
        <v>1048</v>
      </c>
      <c r="F55" s="133">
        <v>24.87</v>
      </c>
      <c r="G55" s="28">
        <f t="shared" si="0"/>
        <v>26063.759999999998</v>
      </c>
      <c r="H55" s="435"/>
    </row>
    <row r="56" spans="1:9" s="9" customFormat="1" ht="33" customHeight="1" x14ac:dyDescent="0.25">
      <c r="A56" s="67" t="s">
        <v>1504</v>
      </c>
      <c r="B56" s="41" t="s">
        <v>73</v>
      </c>
      <c r="C56" s="2" t="s">
        <v>1556</v>
      </c>
      <c r="D56" s="22" t="s">
        <v>8</v>
      </c>
      <c r="E56" s="84">
        <v>2028</v>
      </c>
      <c r="F56" s="133">
        <v>15.26</v>
      </c>
      <c r="G56" s="28">
        <f t="shared" si="0"/>
        <v>30947.279999999999</v>
      </c>
      <c r="H56" s="435"/>
    </row>
    <row r="57" spans="1:9" s="9" customFormat="1" ht="33" customHeight="1" x14ac:dyDescent="0.25">
      <c r="A57" s="67" t="s">
        <v>1504</v>
      </c>
      <c r="B57" s="108" t="s">
        <v>74</v>
      </c>
      <c r="C57" s="2" t="s">
        <v>1506</v>
      </c>
      <c r="D57" s="22" t="s">
        <v>9</v>
      </c>
      <c r="E57" s="84">
        <v>110</v>
      </c>
      <c r="F57" s="133">
        <v>74.47</v>
      </c>
      <c r="G57" s="28">
        <f t="shared" si="0"/>
        <v>8191.7</v>
      </c>
      <c r="H57" s="435"/>
    </row>
    <row r="58" spans="1:9" s="9" customFormat="1" ht="33" customHeight="1" x14ac:dyDescent="0.25">
      <c r="A58" s="67" t="s">
        <v>1504</v>
      </c>
      <c r="B58" s="108" t="s">
        <v>75</v>
      </c>
      <c r="C58" s="2" t="s">
        <v>1635</v>
      </c>
      <c r="D58" s="22" t="s">
        <v>8</v>
      </c>
      <c r="E58" s="84">
        <v>2015</v>
      </c>
      <c r="F58" s="133">
        <v>14.57</v>
      </c>
      <c r="G58" s="28">
        <f t="shared" si="0"/>
        <v>29358.55</v>
      </c>
      <c r="H58" s="435"/>
    </row>
    <row r="59" spans="1:9" s="9" customFormat="1" ht="33" customHeight="1" x14ac:dyDescent="0.25">
      <c r="A59" s="67" t="s">
        <v>1504</v>
      </c>
      <c r="B59" s="108" t="s">
        <v>76</v>
      </c>
      <c r="C59" s="2" t="s">
        <v>313</v>
      </c>
      <c r="D59" s="22" t="s">
        <v>10</v>
      </c>
      <c r="E59" s="84">
        <v>294</v>
      </c>
      <c r="F59" s="133">
        <v>0.77</v>
      </c>
      <c r="G59" s="28">
        <f t="shared" si="0"/>
        <v>226.38</v>
      </c>
      <c r="H59" s="435"/>
    </row>
    <row r="60" spans="1:9" s="9" customFormat="1" ht="33" customHeight="1" x14ac:dyDescent="0.25">
      <c r="A60" s="67" t="s">
        <v>1504</v>
      </c>
      <c r="B60" s="108" t="s">
        <v>77</v>
      </c>
      <c r="C60" s="2" t="s">
        <v>1509</v>
      </c>
      <c r="D60" s="22" t="s">
        <v>8</v>
      </c>
      <c r="E60" s="84">
        <v>2003</v>
      </c>
      <c r="F60" s="133">
        <v>0.38</v>
      </c>
      <c r="G60" s="28">
        <f t="shared" si="0"/>
        <v>761.14</v>
      </c>
      <c r="H60" s="435"/>
    </row>
    <row r="61" spans="1:9" s="9" customFormat="1" ht="33" customHeight="1" x14ac:dyDescent="0.25">
      <c r="A61" s="67" t="s">
        <v>1504</v>
      </c>
      <c r="B61" s="108" t="s">
        <v>122</v>
      </c>
      <c r="C61" s="2" t="s">
        <v>1638</v>
      </c>
      <c r="D61" s="22" t="s">
        <v>8</v>
      </c>
      <c r="E61" s="84">
        <v>1998</v>
      </c>
      <c r="F61" s="133">
        <v>9.1</v>
      </c>
      <c r="G61" s="28">
        <f t="shared" si="0"/>
        <v>18181.8</v>
      </c>
      <c r="H61" s="435"/>
    </row>
    <row r="62" spans="1:9" s="9" customFormat="1" ht="33" customHeight="1" x14ac:dyDescent="0.25">
      <c r="A62" s="67" t="s">
        <v>1504</v>
      </c>
      <c r="B62" s="108" t="s">
        <v>123</v>
      </c>
      <c r="C62" s="2" t="s">
        <v>1511</v>
      </c>
      <c r="D62" s="22" t="s">
        <v>10</v>
      </c>
      <c r="E62" s="84">
        <v>294</v>
      </c>
      <c r="F62" s="133">
        <v>0.42</v>
      </c>
      <c r="G62" s="28">
        <f t="shared" si="0"/>
        <v>123.48</v>
      </c>
      <c r="H62" s="435"/>
    </row>
    <row r="63" spans="1:9" s="9" customFormat="1" ht="33" customHeight="1" thickBot="1" x14ac:dyDescent="0.3">
      <c r="A63" s="67" t="s">
        <v>1504</v>
      </c>
      <c r="B63" s="108" t="s">
        <v>124</v>
      </c>
      <c r="C63" s="2" t="s">
        <v>304</v>
      </c>
      <c r="D63" s="22" t="s">
        <v>8</v>
      </c>
      <c r="E63" s="84">
        <v>1994</v>
      </c>
      <c r="F63" s="133">
        <v>0.22</v>
      </c>
      <c r="G63" s="28">
        <f t="shared" si="0"/>
        <v>438.68</v>
      </c>
      <c r="H63" s="435"/>
    </row>
    <row r="64" spans="1:9" s="9" customFormat="1" ht="30.75" thickBot="1" x14ac:dyDescent="0.3">
      <c r="A64" s="56" t="s">
        <v>1504</v>
      </c>
      <c r="B64" s="74" t="s">
        <v>125</v>
      </c>
      <c r="C64" s="50" t="s">
        <v>1639</v>
      </c>
      <c r="D64" s="51" t="s">
        <v>8</v>
      </c>
      <c r="E64" s="85">
        <v>458</v>
      </c>
      <c r="F64" s="87">
        <v>5.95</v>
      </c>
      <c r="G64" s="99">
        <f>ROUND((E64*F64),2)</f>
        <v>2725.1</v>
      </c>
      <c r="H64" s="36" t="s">
        <v>78</v>
      </c>
      <c r="I64" s="72">
        <f>ROUND(SUM(G43:G64),2)</f>
        <v>130631.26</v>
      </c>
    </row>
    <row r="65" spans="1:9" ht="45" x14ac:dyDescent="0.25">
      <c r="A65" s="42" t="s">
        <v>1557</v>
      </c>
      <c r="B65" s="202" t="s">
        <v>28</v>
      </c>
      <c r="C65" s="24" t="s">
        <v>1516</v>
      </c>
      <c r="D65" s="25" t="s">
        <v>9</v>
      </c>
      <c r="E65" s="182">
        <v>252</v>
      </c>
      <c r="F65" s="136">
        <v>5.51</v>
      </c>
      <c r="G65" s="27">
        <f t="shared" si="0"/>
        <v>1388.52</v>
      </c>
      <c r="H65" s="9"/>
      <c r="I65" s="9"/>
    </row>
    <row r="66" spans="1:9" x14ac:dyDescent="0.25">
      <c r="A66" s="67" t="s">
        <v>1557</v>
      </c>
      <c r="B66" s="22" t="s">
        <v>29</v>
      </c>
      <c r="C66" s="2" t="s">
        <v>346</v>
      </c>
      <c r="D66" s="64" t="s">
        <v>8</v>
      </c>
      <c r="E66" s="84">
        <v>715</v>
      </c>
      <c r="F66" s="77">
        <v>0.2</v>
      </c>
      <c r="G66" s="28">
        <f t="shared" si="0"/>
        <v>143</v>
      </c>
      <c r="H66" s="9"/>
      <c r="I66" s="9"/>
    </row>
    <row r="67" spans="1:9" ht="45" x14ac:dyDescent="0.25">
      <c r="A67" s="67" t="s">
        <v>1557</v>
      </c>
      <c r="B67" s="22" t="s">
        <v>30</v>
      </c>
      <c r="C67" s="2" t="s">
        <v>1876</v>
      </c>
      <c r="D67" s="64" t="s">
        <v>7</v>
      </c>
      <c r="E67" s="84">
        <v>1</v>
      </c>
      <c r="F67" s="77">
        <v>3262.72</v>
      </c>
      <c r="G67" s="28">
        <f t="shared" ref="G67:G78" si="1">ROUND((E67*F67),2)</f>
        <v>3262.72</v>
      </c>
      <c r="H67" s="9"/>
      <c r="I67" s="9"/>
    </row>
    <row r="68" spans="1:9" ht="75" x14ac:dyDescent="0.25">
      <c r="A68" s="67" t="s">
        <v>1557</v>
      </c>
      <c r="B68" s="22" t="s">
        <v>31</v>
      </c>
      <c r="C68" s="2" t="s">
        <v>1877</v>
      </c>
      <c r="D68" s="64" t="s">
        <v>7</v>
      </c>
      <c r="E68" s="83">
        <v>1</v>
      </c>
      <c r="F68" s="76">
        <v>12750.13</v>
      </c>
      <c r="G68" s="59">
        <f t="shared" si="1"/>
        <v>12750.13</v>
      </c>
      <c r="H68" s="9"/>
      <c r="I68" s="9"/>
    </row>
    <row r="69" spans="1:9" ht="90" x14ac:dyDescent="0.25">
      <c r="A69" s="67" t="s">
        <v>1557</v>
      </c>
      <c r="B69" s="22" t="s">
        <v>32</v>
      </c>
      <c r="C69" s="2" t="s">
        <v>1878</v>
      </c>
      <c r="D69" s="64" t="s">
        <v>7</v>
      </c>
      <c r="E69" s="84">
        <v>1</v>
      </c>
      <c r="F69" s="77">
        <v>3480.81</v>
      </c>
      <c r="G69" s="28">
        <f t="shared" si="1"/>
        <v>3480.81</v>
      </c>
      <c r="H69" s="9"/>
      <c r="I69" s="9"/>
    </row>
    <row r="70" spans="1:9" x14ac:dyDescent="0.25">
      <c r="A70" s="67" t="s">
        <v>1557</v>
      </c>
      <c r="B70" s="22" t="s">
        <v>33</v>
      </c>
      <c r="C70" s="2" t="s">
        <v>1523</v>
      </c>
      <c r="D70" s="64" t="s">
        <v>18</v>
      </c>
      <c r="E70" s="83">
        <v>16</v>
      </c>
      <c r="F70" s="77">
        <v>76.33</v>
      </c>
      <c r="G70" s="28">
        <f t="shared" si="1"/>
        <v>1221.28</v>
      </c>
      <c r="H70" s="9"/>
      <c r="I70" s="9"/>
    </row>
    <row r="71" spans="1:9" x14ac:dyDescent="0.25">
      <c r="A71" s="67" t="s">
        <v>1557</v>
      </c>
      <c r="B71" s="22" t="s">
        <v>47</v>
      </c>
      <c r="C71" s="2" t="s">
        <v>1344</v>
      </c>
      <c r="D71" s="64" t="s">
        <v>10</v>
      </c>
      <c r="E71" s="83">
        <v>107</v>
      </c>
      <c r="F71" s="77">
        <v>0.42</v>
      </c>
      <c r="G71" s="28">
        <f t="shared" si="1"/>
        <v>44.94</v>
      </c>
      <c r="H71" s="9"/>
      <c r="I71" s="9"/>
    </row>
    <row r="72" spans="1:9" ht="30" x14ac:dyDescent="0.25">
      <c r="A72" s="67" t="s">
        <v>1557</v>
      </c>
      <c r="B72" s="22" t="s">
        <v>48</v>
      </c>
      <c r="C72" s="2" t="s">
        <v>1345</v>
      </c>
      <c r="D72" s="64" t="s">
        <v>8</v>
      </c>
      <c r="E72" s="83">
        <v>256</v>
      </c>
      <c r="F72" s="77">
        <v>15.62</v>
      </c>
      <c r="G72" s="28">
        <f t="shared" si="1"/>
        <v>3998.72</v>
      </c>
      <c r="H72" s="9"/>
      <c r="I72" s="9"/>
    </row>
    <row r="73" spans="1:9" ht="45" x14ac:dyDescent="0.25">
      <c r="A73" s="67" t="s">
        <v>1557</v>
      </c>
      <c r="B73" s="22" t="s">
        <v>58</v>
      </c>
      <c r="C73" s="2" t="s">
        <v>1741</v>
      </c>
      <c r="D73" s="64" t="s">
        <v>8</v>
      </c>
      <c r="E73" s="83">
        <v>37</v>
      </c>
      <c r="F73" s="77">
        <v>17.559999999999999</v>
      </c>
      <c r="G73" s="28">
        <f t="shared" si="1"/>
        <v>649.72</v>
      </c>
      <c r="H73" s="9"/>
      <c r="I73" s="9"/>
    </row>
    <row r="74" spans="1:9" ht="45" x14ac:dyDescent="0.25">
      <c r="A74" s="67" t="s">
        <v>1557</v>
      </c>
      <c r="B74" s="22" t="s">
        <v>64</v>
      </c>
      <c r="C74" s="2" t="s">
        <v>1693</v>
      </c>
      <c r="D74" s="64" t="s">
        <v>8</v>
      </c>
      <c r="E74" s="83">
        <v>37</v>
      </c>
      <c r="F74" s="77">
        <v>0.38</v>
      </c>
      <c r="G74" s="28">
        <f t="shared" si="1"/>
        <v>14.06</v>
      </c>
      <c r="H74" s="9"/>
      <c r="I74" s="9"/>
    </row>
    <row r="75" spans="1:9" ht="45" x14ac:dyDescent="0.25">
      <c r="A75" s="67" t="s">
        <v>1557</v>
      </c>
      <c r="B75" s="22" t="s">
        <v>65</v>
      </c>
      <c r="C75" s="2" t="s">
        <v>1694</v>
      </c>
      <c r="D75" s="64" t="s">
        <v>8</v>
      </c>
      <c r="E75" s="83">
        <v>37</v>
      </c>
      <c r="F75" s="77">
        <v>12.19</v>
      </c>
      <c r="G75" s="28">
        <f t="shared" si="1"/>
        <v>451.03</v>
      </c>
      <c r="H75" s="9"/>
      <c r="I75" s="9"/>
    </row>
    <row r="76" spans="1:9" ht="30" x14ac:dyDescent="0.25">
      <c r="A76" s="67" t="s">
        <v>1557</v>
      </c>
      <c r="B76" s="22" t="s">
        <v>66</v>
      </c>
      <c r="C76" s="2" t="s">
        <v>344</v>
      </c>
      <c r="D76" s="64" t="s">
        <v>8</v>
      </c>
      <c r="E76" s="83">
        <v>137</v>
      </c>
      <c r="F76" s="77">
        <v>0.87</v>
      </c>
      <c r="G76" s="28">
        <f t="shared" si="1"/>
        <v>119.19</v>
      </c>
      <c r="H76" s="9"/>
      <c r="I76" s="9"/>
    </row>
    <row r="77" spans="1:9" x14ac:dyDescent="0.25">
      <c r="A77" s="67" t="s">
        <v>1557</v>
      </c>
      <c r="B77" s="22" t="s">
        <v>79</v>
      </c>
      <c r="C77" s="2" t="s">
        <v>385</v>
      </c>
      <c r="D77" s="64" t="s">
        <v>8</v>
      </c>
      <c r="E77" s="83">
        <v>62</v>
      </c>
      <c r="F77" s="77">
        <v>4.46</v>
      </c>
      <c r="G77" s="28">
        <f t="shared" si="1"/>
        <v>276.52</v>
      </c>
      <c r="H77" s="9"/>
      <c r="I77" s="9"/>
    </row>
    <row r="78" spans="1:9" ht="15.75" thickBot="1" x14ac:dyDescent="0.3">
      <c r="A78" s="67" t="s">
        <v>1557</v>
      </c>
      <c r="B78" s="22" t="s">
        <v>215</v>
      </c>
      <c r="C78" s="2" t="s">
        <v>345</v>
      </c>
      <c r="D78" s="64" t="s">
        <v>8</v>
      </c>
      <c r="E78" s="83">
        <v>84</v>
      </c>
      <c r="F78" s="77">
        <v>3.7</v>
      </c>
      <c r="G78" s="28">
        <f t="shared" si="1"/>
        <v>310.8</v>
      </c>
      <c r="H78" s="9"/>
      <c r="I78" s="9"/>
    </row>
    <row r="79" spans="1:9" ht="30.75" thickBot="1" x14ac:dyDescent="0.3">
      <c r="A79" s="56" t="s">
        <v>1557</v>
      </c>
      <c r="B79" s="51" t="s">
        <v>80</v>
      </c>
      <c r="C79" s="50" t="s">
        <v>1527</v>
      </c>
      <c r="D79" s="51" t="s">
        <v>8</v>
      </c>
      <c r="E79" s="85">
        <v>28.8</v>
      </c>
      <c r="F79" s="139">
        <v>7.22</v>
      </c>
      <c r="G79" s="53">
        <f>ROUND((E79*F79),2)</f>
        <v>207.94</v>
      </c>
      <c r="H79" s="169" t="s">
        <v>42</v>
      </c>
      <c r="I79" s="72">
        <f>ROUND(SUM(G65:G79),2)</f>
        <v>28319.38</v>
      </c>
    </row>
    <row r="80" spans="1:9" ht="30" x14ac:dyDescent="0.25">
      <c r="A80" s="42" t="s">
        <v>1561</v>
      </c>
      <c r="B80" s="25" t="s">
        <v>11</v>
      </c>
      <c r="C80" s="24" t="s">
        <v>321</v>
      </c>
      <c r="D80" s="25" t="s">
        <v>18</v>
      </c>
      <c r="E80" s="46">
        <v>4</v>
      </c>
      <c r="F80" s="136">
        <v>151.41</v>
      </c>
      <c r="G80" s="27">
        <f t="shared" ref="G80:G85" si="2">ROUND((E80*F80),2)</f>
        <v>605.64</v>
      </c>
      <c r="H80" s="9"/>
      <c r="I80" s="9"/>
    </row>
    <row r="81" spans="1:9" ht="30.75" thickBot="1" x14ac:dyDescent="0.3">
      <c r="A81" s="56" t="s">
        <v>1561</v>
      </c>
      <c r="B81" s="51" t="s">
        <v>83</v>
      </c>
      <c r="C81" s="50" t="s">
        <v>322</v>
      </c>
      <c r="D81" s="51" t="s">
        <v>18</v>
      </c>
      <c r="E81" s="52">
        <v>4</v>
      </c>
      <c r="F81" s="139">
        <v>354.32</v>
      </c>
      <c r="G81" s="53">
        <f t="shared" si="2"/>
        <v>1417.28</v>
      </c>
      <c r="H81" s="9"/>
      <c r="I81" s="9"/>
    </row>
    <row r="82" spans="1:9" ht="45" x14ac:dyDescent="0.25">
      <c r="A82" s="101" t="s">
        <v>1562</v>
      </c>
      <c r="B82" s="64" t="s">
        <v>84</v>
      </c>
      <c r="C82" s="63" t="s">
        <v>371</v>
      </c>
      <c r="D82" s="64" t="s">
        <v>10</v>
      </c>
      <c r="E82" s="65">
        <v>8</v>
      </c>
      <c r="F82" s="76">
        <v>62.62</v>
      </c>
      <c r="G82" s="59">
        <f t="shared" si="2"/>
        <v>500.96</v>
      </c>
      <c r="H82" s="9"/>
      <c r="I82" s="9"/>
    </row>
    <row r="83" spans="1:9" ht="45.75" thickBot="1" x14ac:dyDescent="0.3">
      <c r="A83" s="98" t="s">
        <v>1562</v>
      </c>
      <c r="B83" s="51" t="s">
        <v>85</v>
      </c>
      <c r="C83" s="63" t="s">
        <v>1443</v>
      </c>
      <c r="D83" s="64" t="s">
        <v>18</v>
      </c>
      <c r="E83" s="65">
        <v>1</v>
      </c>
      <c r="F83" s="76">
        <v>167.27</v>
      </c>
      <c r="G83" s="59">
        <f t="shared" si="2"/>
        <v>167.27</v>
      </c>
      <c r="H83" s="9"/>
      <c r="I83" s="9"/>
    </row>
    <row r="84" spans="1:9" ht="30.75" thickBot="1" x14ac:dyDescent="0.3">
      <c r="A84" s="125" t="s">
        <v>1563</v>
      </c>
      <c r="B84" s="61" t="s">
        <v>86</v>
      </c>
      <c r="C84" s="173" t="s">
        <v>331</v>
      </c>
      <c r="D84" s="61" t="s">
        <v>18</v>
      </c>
      <c r="E84" s="174">
        <v>26</v>
      </c>
      <c r="F84" s="145">
        <v>24.21</v>
      </c>
      <c r="G84" s="35">
        <f t="shared" si="2"/>
        <v>629.46</v>
      </c>
      <c r="H84" s="9"/>
      <c r="I84" s="9"/>
    </row>
    <row r="85" spans="1:9" ht="30.75" thickBot="1" x14ac:dyDescent="0.3">
      <c r="A85" s="98" t="s">
        <v>1564</v>
      </c>
      <c r="B85" s="51" t="s">
        <v>87</v>
      </c>
      <c r="C85" s="86" t="s">
        <v>333</v>
      </c>
      <c r="D85" s="51" t="s">
        <v>8</v>
      </c>
      <c r="E85" s="92">
        <v>66</v>
      </c>
      <c r="F85" s="89">
        <v>17</v>
      </c>
      <c r="G85" s="90">
        <f t="shared" si="2"/>
        <v>1122</v>
      </c>
      <c r="H85" s="36" t="s">
        <v>59</v>
      </c>
      <c r="I85" s="70">
        <f>ROUND(SUM(G80:G85),2)</f>
        <v>4442.6099999999997</v>
      </c>
    </row>
    <row r="86" spans="1:9" ht="43.5" thickBot="1" x14ac:dyDescent="0.3">
      <c r="A86" s="146"/>
      <c r="B86" s="147"/>
      <c r="C86" s="146"/>
      <c r="D86" s="4"/>
      <c r="E86" s="4"/>
      <c r="F86" s="54" t="s">
        <v>1290</v>
      </c>
      <c r="G86" s="55">
        <f>SUM(G5:G85)</f>
        <v>205312.91999999998</v>
      </c>
      <c r="H86" s="34"/>
      <c r="I86" s="73"/>
    </row>
  </sheetData>
  <sheetProtection algorithmName="SHA-512" hashValue="dT9qn0hlAUDC+mXtcY705RXDpK+z2JY7Oc5u9WpylVufHe51esOEWMvRYMqaT1Yu9C6IWDSqC5fsO8EdIMczRQ==" saltValue="LQPWiRzlTkpOG9yGeY6fzw==" spinCount="100000" sheet="1" objects="1" scenarios="1"/>
  <mergeCells count="3">
    <mergeCell ref="A1:G1"/>
    <mergeCell ref="A3:G3"/>
    <mergeCell ref="H43:H63"/>
  </mergeCells>
  <phoneticPr fontId="10" type="noConversion"/>
  <pageMargins left="0.7" right="0.7"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07030-731D-4DDD-9355-5AB1EF5ADD3A}">
  <dimension ref="A1:I90"/>
  <sheetViews>
    <sheetView topLeftCell="A76" zoomScale="80" zoomScaleNormal="80" workbookViewId="0">
      <selection activeCell="I93" sqref="I93"/>
    </sheetView>
  </sheetViews>
  <sheetFormatPr defaultColWidth="9.140625" defaultRowHeight="15" x14ac:dyDescent="0.25"/>
  <cols>
    <col min="1" max="1" width="39.7109375" style="23" customWidth="1"/>
    <col min="2" max="2" width="10.5703125" style="10" customWidth="1"/>
    <col min="3" max="3" width="71.7109375" style="11" customWidth="1"/>
    <col min="4" max="4" width="9.140625" style="129"/>
    <col min="5" max="5" width="16.28515625" style="129" customWidth="1"/>
    <col min="6" max="6" width="20.7109375" style="14" customWidth="1"/>
    <col min="7" max="7" width="14.7109375" style="129" customWidth="1"/>
    <col min="8" max="8" width="21.5703125" style="129" customWidth="1"/>
    <col min="9" max="9" width="20.7109375" style="129" customWidth="1"/>
    <col min="10" max="16384" width="9.140625" style="10"/>
  </cols>
  <sheetData>
    <row r="1" spans="1:9" ht="39.950000000000003" customHeight="1" x14ac:dyDescent="0.25">
      <c r="A1" s="427" t="s">
        <v>3728</v>
      </c>
      <c r="B1" s="427"/>
      <c r="C1" s="427"/>
      <c r="D1" s="427"/>
      <c r="E1" s="427"/>
      <c r="F1" s="427"/>
      <c r="G1" s="427"/>
    </row>
    <row r="2" spans="1:9" ht="21.75" customHeight="1" thickBot="1" x14ac:dyDescent="0.3">
      <c r="A2" s="1"/>
      <c r="B2" s="1"/>
      <c r="C2" s="1"/>
      <c r="D2" s="127"/>
      <c r="E2" s="233"/>
      <c r="F2" s="1"/>
      <c r="G2" s="127"/>
    </row>
    <row r="3" spans="1:9" x14ac:dyDescent="0.25">
      <c r="A3" s="428" t="s">
        <v>1114</v>
      </c>
      <c r="B3" s="429"/>
      <c r="C3" s="429"/>
      <c r="D3" s="429"/>
      <c r="E3" s="429"/>
      <c r="F3" s="429"/>
      <c r="G3" s="430"/>
    </row>
    <row r="4" spans="1:9" ht="42" customHeight="1" thickBot="1" x14ac:dyDescent="0.3">
      <c r="A4" s="29" t="s">
        <v>38</v>
      </c>
      <c r="B4" s="44" t="s">
        <v>0</v>
      </c>
      <c r="C4" s="30" t="s">
        <v>1</v>
      </c>
      <c r="D4" s="248" t="s">
        <v>2</v>
      </c>
      <c r="E4" s="234" t="s">
        <v>3</v>
      </c>
      <c r="F4" s="32" t="s">
        <v>4</v>
      </c>
      <c r="G4" s="69" t="s">
        <v>5</v>
      </c>
      <c r="H4" s="340"/>
      <c r="I4" s="340"/>
    </row>
    <row r="5" spans="1:9" s="129" customFormat="1" ht="33" customHeight="1" thickBot="1" x14ac:dyDescent="0.3">
      <c r="A5" s="56" t="s">
        <v>6</v>
      </c>
      <c r="B5" s="57" t="s">
        <v>12</v>
      </c>
      <c r="C5" s="50" t="s">
        <v>756</v>
      </c>
      <c r="D5" s="51" t="s">
        <v>128</v>
      </c>
      <c r="E5" s="52">
        <v>0.67300000000000004</v>
      </c>
      <c r="F5" s="66">
        <v>790.22</v>
      </c>
      <c r="G5" s="53">
        <f t="shared" ref="G5:G80" si="0">ROUND((E5*F5),2)</f>
        <v>531.82000000000005</v>
      </c>
      <c r="H5" s="331" t="s">
        <v>39</v>
      </c>
      <c r="I5" s="332">
        <f>ROUND(SUM(G5:G5),2)</f>
        <v>531.82000000000005</v>
      </c>
    </row>
    <row r="6" spans="1:9" s="333" customFormat="1" ht="32.25" customHeight="1" x14ac:dyDescent="0.25">
      <c r="A6" s="42" t="s">
        <v>45</v>
      </c>
      <c r="B6" s="179" t="s">
        <v>19</v>
      </c>
      <c r="C6" s="180" t="s">
        <v>359</v>
      </c>
      <c r="D6" s="181" t="s">
        <v>9</v>
      </c>
      <c r="E6" s="182">
        <v>6089</v>
      </c>
      <c r="F6" s="218">
        <v>0.7</v>
      </c>
      <c r="G6" s="27">
        <f t="shared" si="0"/>
        <v>4262.3</v>
      </c>
    </row>
    <row r="7" spans="1:9" s="333" customFormat="1" ht="30" x14ac:dyDescent="0.25">
      <c r="A7" s="43" t="s">
        <v>45</v>
      </c>
      <c r="B7" s="91" t="s">
        <v>20</v>
      </c>
      <c r="C7" s="103" t="s">
        <v>358</v>
      </c>
      <c r="D7" s="48" t="s">
        <v>9</v>
      </c>
      <c r="E7" s="84">
        <v>964</v>
      </c>
      <c r="F7" s="149">
        <v>0.94</v>
      </c>
      <c r="G7" s="28">
        <f t="shared" si="0"/>
        <v>906.16</v>
      </c>
    </row>
    <row r="8" spans="1:9" s="333" customFormat="1" ht="33" customHeight="1" x14ac:dyDescent="0.25">
      <c r="A8" s="43" t="s">
        <v>45</v>
      </c>
      <c r="B8" s="91" t="s">
        <v>21</v>
      </c>
      <c r="C8" s="103" t="s">
        <v>356</v>
      </c>
      <c r="D8" s="48" t="s">
        <v>9</v>
      </c>
      <c r="E8" s="84">
        <v>5125</v>
      </c>
      <c r="F8" s="149">
        <v>2.5</v>
      </c>
      <c r="G8" s="28">
        <f t="shared" si="0"/>
        <v>12812.5</v>
      </c>
    </row>
    <row r="9" spans="1:9" s="333" customFormat="1" ht="33" customHeight="1" x14ac:dyDescent="0.25">
      <c r="A9" s="43" t="s">
        <v>45</v>
      </c>
      <c r="B9" s="91" t="s">
        <v>22</v>
      </c>
      <c r="C9" s="103" t="s">
        <v>275</v>
      </c>
      <c r="D9" s="48" t="s">
        <v>9</v>
      </c>
      <c r="E9" s="84">
        <v>1279</v>
      </c>
      <c r="F9" s="149">
        <v>5.51</v>
      </c>
      <c r="G9" s="28">
        <f t="shared" si="0"/>
        <v>7047.29</v>
      </c>
    </row>
    <row r="10" spans="1:9" s="333" customFormat="1" ht="33" customHeight="1" x14ac:dyDescent="0.25">
      <c r="A10" s="43" t="s">
        <v>45</v>
      </c>
      <c r="B10" s="91" t="s">
        <v>23</v>
      </c>
      <c r="C10" s="103" t="s">
        <v>1374</v>
      </c>
      <c r="D10" s="48" t="s">
        <v>9</v>
      </c>
      <c r="E10" s="84">
        <v>1454</v>
      </c>
      <c r="F10" s="149">
        <v>0.94</v>
      </c>
      <c r="G10" s="28">
        <f t="shared" si="0"/>
        <v>1366.76</v>
      </c>
    </row>
    <row r="11" spans="1:9" s="333" customFormat="1" ht="45" x14ac:dyDescent="0.25">
      <c r="A11" s="43" t="s">
        <v>45</v>
      </c>
      <c r="B11" s="91" t="s">
        <v>24</v>
      </c>
      <c r="C11" s="103" t="s">
        <v>276</v>
      </c>
      <c r="D11" s="48" t="s">
        <v>9</v>
      </c>
      <c r="E11" s="84">
        <v>1454</v>
      </c>
      <c r="F11" s="149">
        <v>4.4000000000000004</v>
      </c>
      <c r="G11" s="28">
        <f t="shared" si="0"/>
        <v>6397.6</v>
      </c>
    </row>
    <row r="12" spans="1:9" s="333" customFormat="1" ht="45" x14ac:dyDescent="0.25">
      <c r="A12" s="43" t="s">
        <v>45</v>
      </c>
      <c r="B12" s="91" t="s">
        <v>25</v>
      </c>
      <c r="C12" s="103" t="s">
        <v>273</v>
      </c>
      <c r="D12" s="48" t="s">
        <v>9</v>
      </c>
      <c r="E12" s="84">
        <v>741</v>
      </c>
      <c r="F12" s="149">
        <v>15.46</v>
      </c>
      <c r="G12" s="28">
        <f t="shared" si="0"/>
        <v>11455.86</v>
      </c>
    </row>
    <row r="13" spans="1:9" s="333" customFormat="1" ht="32.25" customHeight="1" x14ac:dyDescent="0.25">
      <c r="A13" s="43" t="s">
        <v>45</v>
      </c>
      <c r="B13" s="91" t="s">
        <v>26</v>
      </c>
      <c r="C13" s="103" t="s">
        <v>264</v>
      </c>
      <c r="D13" s="48" t="s">
        <v>9</v>
      </c>
      <c r="E13" s="84">
        <v>49</v>
      </c>
      <c r="F13" s="149">
        <v>13.16</v>
      </c>
      <c r="G13" s="28">
        <f t="shared" si="0"/>
        <v>644.84</v>
      </c>
    </row>
    <row r="14" spans="1:9" s="333" customFormat="1" ht="32.25" customHeight="1" x14ac:dyDescent="0.25">
      <c r="A14" s="43" t="s">
        <v>45</v>
      </c>
      <c r="B14" s="91" t="s">
        <v>27</v>
      </c>
      <c r="C14" s="103" t="s">
        <v>265</v>
      </c>
      <c r="D14" s="48" t="s">
        <v>8</v>
      </c>
      <c r="E14" s="84">
        <v>7356</v>
      </c>
      <c r="F14" s="149">
        <v>0.1</v>
      </c>
      <c r="G14" s="28">
        <f t="shared" si="0"/>
        <v>735.6</v>
      </c>
    </row>
    <row r="15" spans="1:9" s="333" customFormat="1" ht="32.25" customHeight="1" x14ac:dyDescent="0.25">
      <c r="A15" s="43" t="s">
        <v>45</v>
      </c>
      <c r="B15" s="91" t="s">
        <v>68</v>
      </c>
      <c r="C15" s="103" t="s">
        <v>1486</v>
      </c>
      <c r="D15" s="48" t="s">
        <v>9</v>
      </c>
      <c r="E15" s="84">
        <v>2207</v>
      </c>
      <c r="F15" s="149">
        <v>1.28</v>
      </c>
      <c r="G15" s="28">
        <f t="shared" si="0"/>
        <v>2824.96</v>
      </c>
    </row>
    <row r="16" spans="1:9" s="333" customFormat="1" ht="32.25" customHeight="1" x14ac:dyDescent="0.25">
      <c r="A16" s="43" t="s">
        <v>45</v>
      </c>
      <c r="B16" s="91" t="s">
        <v>69</v>
      </c>
      <c r="C16" s="103" t="s">
        <v>267</v>
      </c>
      <c r="D16" s="48" t="s">
        <v>8</v>
      </c>
      <c r="E16" s="84">
        <v>4824</v>
      </c>
      <c r="F16" s="149">
        <v>0.2</v>
      </c>
      <c r="G16" s="28">
        <f t="shared" si="0"/>
        <v>964.8</v>
      </c>
    </row>
    <row r="17" spans="1:9" s="333" customFormat="1" ht="32.25" customHeight="1" x14ac:dyDescent="0.25">
      <c r="A17" s="43" t="s">
        <v>45</v>
      </c>
      <c r="B17" s="91" t="s">
        <v>70</v>
      </c>
      <c r="C17" s="103" t="s">
        <v>477</v>
      </c>
      <c r="D17" s="48" t="s">
        <v>8</v>
      </c>
      <c r="E17" s="84">
        <v>2058</v>
      </c>
      <c r="F17" s="149">
        <v>0.2</v>
      </c>
      <c r="G17" s="28">
        <f t="shared" si="0"/>
        <v>411.6</v>
      </c>
    </row>
    <row r="18" spans="1:9" s="333" customFormat="1" ht="32.25" customHeight="1" x14ac:dyDescent="0.25">
      <c r="A18" s="43" t="s">
        <v>45</v>
      </c>
      <c r="B18" s="91" t="s">
        <v>127</v>
      </c>
      <c r="C18" s="103" t="s">
        <v>278</v>
      </c>
      <c r="D18" s="48" t="s">
        <v>8</v>
      </c>
      <c r="E18" s="84">
        <v>1346</v>
      </c>
      <c r="F18" s="149">
        <v>0.1</v>
      </c>
      <c r="G18" s="28">
        <f t="shared" si="0"/>
        <v>134.6</v>
      </c>
    </row>
    <row r="19" spans="1:9" s="333" customFormat="1" ht="32.25" customHeight="1" x14ac:dyDescent="0.25">
      <c r="A19" s="43" t="s">
        <v>45</v>
      </c>
      <c r="B19" s="91" t="s">
        <v>165</v>
      </c>
      <c r="C19" s="103" t="s">
        <v>268</v>
      </c>
      <c r="D19" s="48" t="s">
        <v>8</v>
      </c>
      <c r="E19" s="84">
        <v>607</v>
      </c>
      <c r="F19" s="149">
        <v>0.21</v>
      </c>
      <c r="G19" s="28">
        <f t="shared" si="0"/>
        <v>127.47</v>
      </c>
    </row>
    <row r="20" spans="1:9" s="333" customFormat="1" ht="32.25" customHeight="1" x14ac:dyDescent="0.25">
      <c r="A20" s="43" t="s">
        <v>45</v>
      </c>
      <c r="B20" s="91" t="s">
        <v>166</v>
      </c>
      <c r="C20" s="103" t="s">
        <v>269</v>
      </c>
      <c r="D20" s="48" t="s">
        <v>8</v>
      </c>
      <c r="E20" s="84">
        <v>883</v>
      </c>
      <c r="F20" s="149">
        <v>0.24</v>
      </c>
      <c r="G20" s="28">
        <f t="shared" si="0"/>
        <v>211.92</v>
      </c>
    </row>
    <row r="21" spans="1:9" s="333" customFormat="1" ht="45" x14ac:dyDescent="0.25">
      <c r="A21" s="43" t="s">
        <v>45</v>
      </c>
      <c r="B21" s="108" t="s">
        <v>167</v>
      </c>
      <c r="C21" s="103" t="s">
        <v>1487</v>
      </c>
      <c r="D21" s="48" t="s">
        <v>9</v>
      </c>
      <c r="E21" s="84">
        <v>964</v>
      </c>
      <c r="F21" s="149">
        <v>4.4000000000000004</v>
      </c>
      <c r="G21" s="28">
        <f t="shared" si="0"/>
        <v>4241.6000000000004</v>
      </c>
    </row>
    <row r="22" spans="1:9" s="333" customFormat="1" ht="33" customHeight="1" x14ac:dyDescent="0.25">
      <c r="A22" s="43" t="s">
        <v>45</v>
      </c>
      <c r="B22" s="108" t="s">
        <v>168</v>
      </c>
      <c r="C22" s="103" t="s">
        <v>340</v>
      </c>
      <c r="D22" s="48" t="s">
        <v>8</v>
      </c>
      <c r="E22" s="84">
        <v>8753</v>
      </c>
      <c r="F22" s="149">
        <v>1.49</v>
      </c>
      <c r="G22" s="28">
        <f t="shared" si="0"/>
        <v>13041.97</v>
      </c>
    </row>
    <row r="23" spans="1:9" s="333" customFormat="1" ht="33" customHeight="1" x14ac:dyDescent="0.25">
      <c r="A23" s="43" t="s">
        <v>45</v>
      </c>
      <c r="B23" s="108" t="s">
        <v>169</v>
      </c>
      <c r="C23" s="103" t="s">
        <v>709</v>
      </c>
      <c r="D23" s="48" t="s">
        <v>8</v>
      </c>
      <c r="E23" s="84">
        <v>883</v>
      </c>
      <c r="F23" s="149">
        <v>1.44</v>
      </c>
      <c r="G23" s="28">
        <f t="shared" si="0"/>
        <v>1271.52</v>
      </c>
    </row>
    <row r="24" spans="1:9" s="333" customFormat="1" ht="15.75" thickBot="1" x14ac:dyDescent="0.3">
      <c r="A24" s="43" t="s">
        <v>45</v>
      </c>
      <c r="B24" s="108" t="s">
        <v>170</v>
      </c>
      <c r="C24" s="103" t="s">
        <v>271</v>
      </c>
      <c r="D24" s="48" t="s">
        <v>8</v>
      </c>
      <c r="E24" s="84">
        <v>81</v>
      </c>
      <c r="F24" s="149">
        <v>7.91</v>
      </c>
      <c r="G24" s="28">
        <f t="shared" si="0"/>
        <v>640.71</v>
      </c>
    </row>
    <row r="25" spans="1:9" s="333" customFormat="1" ht="33" customHeight="1" thickBot="1" x14ac:dyDescent="0.3">
      <c r="A25" s="56" t="s">
        <v>45</v>
      </c>
      <c r="B25" s="74" t="s">
        <v>171</v>
      </c>
      <c r="C25" s="104" t="s">
        <v>1485</v>
      </c>
      <c r="D25" s="51" t="s">
        <v>18</v>
      </c>
      <c r="E25" s="85">
        <v>22</v>
      </c>
      <c r="F25" s="150">
        <v>80.34</v>
      </c>
      <c r="G25" s="53">
        <f t="shared" si="0"/>
        <v>1767.48</v>
      </c>
      <c r="H25" s="331" t="s">
        <v>40</v>
      </c>
      <c r="I25" s="332">
        <f>ROUND(SUM(G6:G25),2)</f>
        <v>71267.539999999994</v>
      </c>
    </row>
    <row r="26" spans="1:9" s="333" customFormat="1" ht="30" x14ac:dyDescent="0.25">
      <c r="A26" s="67" t="s">
        <v>1503</v>
      </c>
      <c r="B26" s="64" t="s">
        <v>34</v>
      </c>
      <c r="C26" s="213" t="s">
        <v>387</v>
      </c>
      <c r="D26" s="64" t="s">
        <v>10</v>
      </c>
      <c r="E26" s="65">
        <v>15.5</v>
      </c>
      <c r="F26" s="76">
        <v>261.45</v>
      </c>
      <c r="G26" s="59">
        <f t="shared" si="0"/>
        <v>4052.48</v>
      </c>
      <c r="H26" s="341"/>
      <c r="I26" s="342"/>
    </row>
    <row r="27" spans="1:9" s="333" customFormat="1" ht="45" x14ac:dyDescent="0.25">
      <c r="A27" s="43" t="s">
        <v>1503</v>
      </c>
      <c r="B27" s="22" t="s">
        <v>35</v>
      </c>
      <c r="C27" s="2" t="s">
        <v>353</v>
      </c>
      <c r="D27" s="22" t="s">
        <v>9</v>
      </c>
      <c r="E27" s="65">
        <v>57.6</v>
      </c>
      <c r="F27" s="76">
        <v>2.35</v>
      </c>
      <c r="G27" s="28">
        <f t="shared" si="0"/>
        <v>135.36000000000001</v>
      </c>
      <c r="H27" s="341"/>
      <c r="I27" s="342"/>
    </row>
    <row r="28" spans="1:9" s="333" customFormat="1" ht="33" customHeight="1" x14ac:dyDescent="0.25">
      <c r="A28" s="43" t="s">
        <v>1503</v>
      </c>
      <c r="B28" s="22" t="s">
        <v>36</v>
      </c>
      <c r="C28" s="2" t="s">
        <v>289</v>
      </c>
      <c r="D28" s="22" t="s">
        <v>8</v>
      </c>
      <c r="E28" s="65">
        <v>28.2</v>
      </c>
      <c r="F28" s="76">
        <v>0.54</v>
      </c>
      <c r="G28" s="28">
        <f t="shared" si="0"/>
        <v>15.23</v>
      </c>
      <c r="H28" s="341"/>
      <c r="I28" s="342"/>
    </row>
    <row r="29" spans="1:9" s="333" customFormat="1" ht="33" customHeight="1" x14ac:dyDescent="0.25">
      <c r="A29" s="43" t="s">
        <v>1503</v>
      </c>
      <c r="B29" s="22" t="s">
        <v>37</v>
      </c>
      <c r="C29" s="2" t="s">
        <v>290</v>
      </c>
      <c r="D29" s="22" t="s">
        <v>9</v>
      </c>
      <c r="E29" s="65">
        <v>17.600000000000001</v>
      </c>
      <c r="F29" s="76">
        <v>34.880000000000003</v>
      </c>
      <c r="G29" s="28">
        <f t="shared" si="0"/>
        <v>613.89</v>
      </c>
      <c r="H29" s="341"/>
      <c r="I29" s="342"/>
    </row>
    <row r="30" spans="1:9" s="333" customFormat="1" ht="33" customHeight="1" x14ac:dyDescent="0.25">
      <c r="A30" s="43" t="s">
        <v>1503</v>
      </c>
      <c r="B30" s="22" t="s">
        <v>82</v>
      </c>
      <c r="C30" s="2" t="s">
        <v>291</v>
      </c>
      <c r="D30" s="22" t="s">
        <v>8</v>
      </c>
      <c r="E30" s="65">
        <v>165</v>
      </c>
      <c r="F30" s="76">
        <v>1.26</v>
      </c>
      <c r="G30" s="28">
        <f t="shared" si="0"/>
        <v>207.9</v>
      </c>
      <c r="H30" s="341"/>
      <c r="I30" s="342"/>
    </row>
    <row r="31" spans="1:9" s="333" customFormat="1" ht="33" customHeight="1" x14ac:dyDescent="0.25">
      <c r="A31" s="43" t="s">
        <v>1503</v>
      </c>
      <c r="B31" s="22" t="s">
        <v>105</v>
      </c>
      <c r="C31" s="2" t="s">
        <v>277</v>
      </c>
      <c r="D31" s="22" t="s">
        <v>8</v>
      </c>
      <c r="E31" s="65">
        <v>14.8</v>
      </c>
      <c r="F31" s="76">
        <v>8.6199999999999992</v>
      </c>
      <c r="G31" s="28">
        <f t="shared" si="0"/>
        <v>127.58</v>
      </c>
      <c r="H31" s="341"/>
      <c r="I31" s="342"/>
    </row>
    <row r="32" spans="1:9" s="333" customFormat="1" ht="33" customHeight="1" x14ac:dyDescent="0.25">
      <c r="A32" s="43" t="s">
        <v>1503</v>
      </c>
      <c r="B32" s="22" t="s">
        <v>106</v>
      </c>
      <c r="C32" s="2" t="s">
        <v>1701</v>
      </c>
      <c r="D32" s="22" t="s">
        <v>8</v>
      </c>
      <c r="E32" s="65">
        <v>95.5</v>
      </c>
      <c r="F32" s="76">
        <v>87.46</v>
      </c>
      <c r="G32" s="28">
        <f t="shared" si="0"/>
        <v>8352.43</v>
      </c>
      <c r="H32" s="341"/>
      <c r="I32" s="342"/>
    </row>
    <row r="33" spans="1:9" s="333" customFormat="1" ht="33" customHeight="1" x14ac:dyDescent="0.25">
      <c r="A33" s="43" t="s">
        <v>1503</v>
      </c>
      <c r="B33" s="22" t="s">
        <v>107</v>
      </c>
      <c r="C33" s="2" t="s">
        <v>293</v>
      </c>
      <c r="D33" s="22" t="s">
        <v>9</v>
      </c>
      <c r="E33" s="65">
        <v>1.9</v>
      </c>
      <c r="F33" s="76">
        <v>113.64</v>
      </c>
      <c r="G33" s="28">
        <f t="shared" si="0"/>
        <v>215.92</v>
      </c>
      <c r="H33" s="341"/>
      <c r="I33" s="342"/>
    </row>
    <row r="34" spans="1:9" s="333" customFormat="1" ht="33" customHeight="1" x14ac:dyDescent="0.25">
      <c r="A34" s="43" t="s">
        <v>1503</v>
      </c>
      <c r="B34" s="22" t="s">
        <v>108</v>
      </c>
      <c r="C34" s="2" t="s">
        <v>294</v>
      </c>
      <c r="D34" s="22" t="s">
        <v>18</v>
      </c>
      <c r="E34" s="65">
        <v>2</v>
      </c>
      <c r="F34" s="76">
        <v>448.41</v>
      </c>
      <c r="G34" s="28">
        <f t="shared" si="0"/>
        <v>896.82</v>
      </c>
      <c r="H34" s="341"/>
      <c r="I34" s="342"/>
    </row>
    <row r="35" spans="1:9" s="333" customFormat="1" ht="33" customHeight="1" x14ac:dyDescent="0.25">
      <c r="A35" s="43" t="s">
        <v>1503</v>
      </c>
      <c r="B35" s="22" t="s">
        <v>109</v>
      </c>
      <c r="C35" s="2" t="s">
        <v>295</v>
      </c>
      <c r="D35" s="22" t="s">
        <v>8</v>
      </c>
      <c r="E35" s="65">
        <v>4.3</v>
      </c>
      <c r="F35" s="76">
        <v>1.26</v>
      </c>
      <c r="G35" s="28">
        <f t="shared" si="0"/>
        <v>5.42</v>
      </c>
      <c r="H35" s="341"/>
      <c r="I35" s="342"/>
    </row>
    <row r="36" spans="1:9" s="333" customFormat="1" ht="33" customHeight="1" x14ac:dyDescent="0.25">
      <c r="A36" s="43" t="s">
        <v>1503</v>
      </c>
      <c r="B36" s="22" t="s">
        <v>110</v>
      </c>
      <c r="C36" s="2" t="s">
        <v>296</v>
      </c>
      <c r="D36" s="22" t="s">
        <v>9</v>
      </c>
      <c r="E36" s="65">
        <v>31</v>
      </c>
      <c r="F36" s="76">
        <v>25.42</v>
      </c>
      <c r="G36" s="28">
        <f t="shared" si="0"/>
        <v>788.02</v>
      </c>
      <c r="H36" s="341"/>
      <c r="I36" s="342"/>
    </row>
    <row r="37" spans="1:9" s="333" customFormat="1" ht="45.75" thickBot="1" x14ac:dyDescent="0.3">
      <c r="A37" s="56" t="s">
        <v>1503</v>
      </c>
      <c r="B37" s="51" t="s">
        <v>111</v>
      </c>
      <c r="C37" s="50" t="s">
        <v>352</v>
      </c>
      <c r="D37" s="51" t="s">
        <v>9</v>
      </c>
      <c r="E37" s="52">
        <v>9.1</v>
      </c>
      <c r="F37" s="139">
        <v>16.87</v>
      </c>
      <c r="G37" s="53">
        <f t="shared" si="0"/>
        <v>153.52000000000001</v>
      </c>
      <c r="H37" s="341"/>
      <c r="I37" s="342"/>
    </row>
    <row r="38" spans="1:9" s="333" customFormat="1" ht="33" customHeight="1" x14ac:dyDescent="0.25">
      <c r="A38" s="221" t="s">
        <v>1503</v>
      </c>
      <c r="B38" s="79" t="s">
        <v>112</v>
      </c>
      <c r="C38" s="213" t="s">
        <v>364</v>
      </c>
      <c r="D38" s="64" t="s">
        <v>10</v>
      </c>
      <c r="E38" s="65">
        <v>32</v>
      </c>
      <c r="F38" s="76">
        <v>320.36</v>
      </c>
      <c r="G38" s="59">
        <f t="shared" si="0"/>
        <v>10251.52</v>
      </c>
      <c r="H38" s="341"/>
      <c r="I38" s="342"/>
    </row>
    <row r="39" spans="1:9" s="333" customFormat="1" ht="45" x14ac:dyDescent="0.25">
      <c r="A39" s="167" t="s">
        <v>1503</v>
      </c>
      <c r="B39" s="48" t="s">
        <v>113</v>
      </c>
      <c r="C39" s="2" t="s">
        <v>353</v>
      </c>
      <c r="D39" s="22" t="s">
        <v>9</v>
      </c>
      <c r="E39" s="19">
        <v>278.89999999999998</v>
      </c>
      <c r="F39" s="77">
        <v>2.35</v>
      </c>
      <c r="G39" s="28">
        <f t="shared" si="0"/>
        <v>655.42</v>
      </c>
      <c r="H39" s="341"/>
      <c r="I39" s="342"/>
    </row>
    <row r="40" spans="1:9" s="333" customFormat="1" ht="33" customHeight="1" x14ac:dyDescent="0.25">
      <c r="A40" s="167" t="s">
        <v>1503</v>
      </c>
      <c r="B40" s="48" t="s">
        <v>114</v>
      </c>
      <c r="C40" s="2" t="s">
        <v>289</v>
      </c>
      <c r="D40" s="22" t="s">
        <v>8</v>
      </c>
      <c r="E40" s="19">
        <v>57.3</v>
      </c>
      <c r="F40" s="77">
        <v>0.54</v>
      </c>
      <c r="G40" s="28">
        <f t="shared" si="0"/>
        <v>30.94</v>
      </c>
      <c r="H40" s="341"/>
      <c r="I40" s="342"/>
    </row>
    <row r="41" spans="1:9" s="333" customFormat="1" ht="33" customHeight="1" x14ac:dyDescent="0.25">
      <c r="A41" s="167" t="s">
        <v>1503</v>
      </c>
      <c r="B41" s="48" t="s">
        <v>115</v>
      </c>
      <c r="C41" s="2" t="s">
        <v>290</v>
      </c>
      <c r="D41" s="22" t="s">
        <v>9</v>
      </c>
      <c r="E41" s="19">
        <v>23.9</v>
      </c>
      <c r="F41" s="77">
        <v>35.93</v>
      </c>
      <c r="G41" s="28">
        <f t="shared" si="0"/>
        <v>858.73</v>
      </c>
      <c r="H41" s="341"/>
      <c r="I41" s="342"/>
    </row>
    <row r="42" spans="1:9" s="333" customFormat="1" ht="33" customHeight="1" x14ac:dyDescent="0.25">
      <c r="A42" s="167" t="s">
        <v>1503</v>
      </c>
      <c r="B42" s="48" t="s">
        <v>116</v>
      </c>
      <c r="C42" s="2" t="s">
        <v>291</v>
      </c>
      <c r="D42" s="22" t="s">
        <v>8</v>
      </c>
      <c r="E42" s="19">
        <v>326.60000000000002</v>
      </c>
      <c r="F42" s="77">
        <v>1.26</v>
      </c>
      <c r="G42" s="28">
        <f t="shared" si="0"/>
        <v>411.52</v>
      </c>
      <c r="H42" s="341"/>
      <c r="I42" s="342"/>
    </row>
    <row r="43" spans="1:9" s="333" customFormat="1" ht="33" customHeight="1" x14ac:dyDescent="0.25">
      <c r="A43" s="167" t="s">
        <v>1503</v>
      </c>
      <c r="B43" s="48" t="s">
        <v>117</v>
      </c>
      <c r="C43" s="2" t="s">
        <v>277</v>
      </c>
      <c r="D43" s="22" t="s">
        <v>8</v>
      </c>
      <c r="E43" s="19">
        <v>15.6</v>
      </c>
      <c r="F43" s="77">
        <v>8.6199999999999992</v>
      </c>
      <c r="G43" s="28">
        <f t="shared" si="0"/>
        <v>134.47</v>
      </c>
      <c r="H43" s="341"/>
      <c r="I43" s="342"/>
    </row>
    <row r="44" spans="1:9" s="333" customFormat="1" ht="33" customHeight="1" x14ac:dyDescent="0.25">
      <c r="A44" s="167" t="s">
        <v>1503</v>
      </c>
      <c r="B44" s="48" t="s">
        <v>118</v>
      </c>
      <c r="C44" s="2" t="s">
        <v>1701</v>
      </c>
      <c r="D44" s="22" t="s">
        <v>8</v>
      </c>
      <c r="E44" s="19">
        <v>135.19999999999999</v>
      </c>
      <c r="F44" s="77">
        <v>87.46</v>
      </c>
      <c r="G44" s="28">
        <f t="shared" si="0"/>
        <v>11824.59</v>
      </c>
      <c r="H44" s="341"/>
      <c r="I44" s="342"/>
    </row>
    <row r="45" spans="1:9" s="333" customFormat="1" ht="33" customHeight="1" x14ac:dyDescent="0.25">
      <c r="A45" s="167" t="s">
        <v>1503</v>
      </c>
      <c r="B45" s="48" t="s">
        <v>119</v>
      </c>
      <c r="C45" s="2" t="s">
        <v>293</v>
      </c>
      <c r="D45" s="22" t="s">
        <v>9</v>
      </c>
      <c r="E45" s="19">
        <v>3.3</v>
      </c>
      <c r="F45" s="77">
        <v>113.64</v>
      </c>
      <c r="G45" s="28">
        <f t="shared" si="0"/>
        <v>375.01</v>
      </c>
      <c r="H45" s="341"/>
      <c r="I45" s="342"/>
    </row>
    <row r="46" spans="1:9" s="333" customFormat="1" ht="33" customHeight="1" x14ac:dyDescent="0.25">
      <c r="A46" s="167" t="s">
        <v>1503</v>
      </c>
      <c r="B46" s="48" t="s">
        <v>120</v>
      </c>
      <c r="C46" s="2" t="s">
        <v>365</v>
      </c>
      <c r="D46" s="22" t="s">
        <v>8</v>
      </c>
      <c r="E46" s="19">
        <v>39.6</v>
      </c>
      <c r="F46" s="77">
        <v>12.03</v>
      </c>
      <c r="G46" s="28">
        <f t="shared" si="0"/>
        <v>476.39</v>
      </c>
      <c r="H46" s="341"/>
      <c r="I46" s="342"/>
    </row>
    <row r="47" spans="1:9" s="333" customFormat="1" ht="33" customHeight="1" x14ac:dyDescent="0.25">
      <c r="A47" s="167" t="s">
        <v>1503</v>
      </c>
      <c r="B47" s="48" t="s">
        <v>121</v>
      </c>
      <c r="C47" s="2" t="s">
        <v>294</v>
      </c>
      <c r="D47" s="22" t="s">
        <v>18</v>
      </c>
      <c r="E47" s="19">
        <v>3</v>
      </c>
      <c r="F47" s="77">
        <v>528.66999999999996</v>
      </c>
      <c r="G47" s="28">
        <f t="shared" si="0"/>
        <v>1586.01</v>
      </c>
      <c r="H47" s="341"/>
      <c r="I47" s="342"/>
    </row>
    <row r="48" spans="1:9" s="333" customFormat="1" ht="33" customHeight="1" x14ac:dyDescent="0.25">
      <c r="A48" s="167" t="s">
        <v>1503</v>
      </c>
      <c r="B48" s="48" t="s">
        <v>198</v>
      </c>
      <c r="C48" s="2" t="s">
        <v>295</v>
      </c>
      <c r="D48" s="22" t="s">
        <v>8</v>
      </c>
      <c r="E48" s="19">
        <v>9</v>
      </c>
      <c r="F48" s="77">
        <v>1.26</v>
      </c>
      <c r="G48" s="28">
        <f t="shared" si="0"/>
        <v>11.34</v>
      </c>
      <c r="H48" s="341"/>
      <c r="I48" s="342"/>
    </row>
    <row r="49" spans="1:9" s="333" customFormat="1" ht="33" customHeight="1" x14ac:dyDescent="0.25">
      <c r="A49" s="167" t="s">
        <v>1503</v>
      </c>
      <c r="B49" s="48" t="s">
        <v>199</v>
      </c>
      <c r="C49" s="2" t="s">
        <v>296</v>
      </c>
      <c r="D49" s="22" t="s">
        <v>9</v>
      </c>
      <c r="E49" s="19">
        <v>85.2</v>
      </c>
      <c r="F49" s="77">
        <v>25.42</v>
      </c>
      <c r="G49" s="28">
        <f t="shared" si="0"/>
        <v>2165.7800000000002</v>
      </c>
      <c r="H49" s="341"/>
      <c r="I49" s="342"/>
    </row>
    <row r="50" spans="1:9" s="333" customFormat="1" ht="45.75" thickBot="1" x14ac:dyDescent="0.3">
      <c r="A50" s="167" t="s">
        <v>1503</v>
      </c>
      <c r="B50" s="48" t="s">
        <v>200</v>
      </c>
      <c r="C50" s="47" t="s">
        <v>352</v>
      </c>
      <c r="D50" s="48" t="s">
        <v>9</v>
      </c>
      <c r="E50" s="49">
        <v>169.8</v>
      </c>
      <c r="F50" s="231">
        <v>16.87</v>
      </c>
      <c r="G50" s="28">
        <f t="shared" si="0"/>
        <v>2864.53</v>
      </c>
      <c r="H50" s="341"/>
      <c r="I50" s="342"/>
    </row>
    <row r="51" spans="1:9" s="333" customFormat="1" ht="30.75" thickBot="1" x14ac:dyDescent="0.3">
      <c r="A51" s="56" t="s">
        <v>1503</v>
      </c>
      <c r="B51" s="51" t="s">
        <v>201</v>
      </c>
      <c r="C51" s="50" t="s">
        <v>297</v>
      </c>
      <c r="D51" s="51" t="s">
        <v>9</v>
      </c>
      <c r="E51" s="52">
        <v>10</v>
      </c>
      <c r="F51" s="139">
        <v>14.34</v>
      </c>
      <c r="G51" s="53">
        <f t="shared" si="0"/>
        <v>143.4</v>
      </c>
      <c r="H51" s="331" t="s">
        <v>41</v>
      </c>
      <c r="I51" s="332">
        <f>ROUND(SUM(G26:G51),2)</f>
        <v>47354.22</v>
      </c>
    </row>
    <row r="52" spans="1:9" s="333" customFormat="1" ht="33" customHeight="1" x14ac:dyDescent="0.25">
      <c r="A52" s="101" t="s">
        <v>388</v>
      </c>
      <c r="B52" s="123" t="s">
        <v>71</v>
      </c>
      <c r="C52" s="63" t="s">
        <v>715</v>
      </c>
      <c r="D52" s="64" t="s">
        <v>8</v>
      </c>
      <c r="E52" s="83">
        <v>7356</v>
      </c>
      <c r="F52" s="76">
        <v>0</v>
      </c>
      <c r="G52" s="59">
        <f t="shared" si="0"/>
        <v>0</v>
      </c>
      <c r="H52" s="444" t="s">
        <v>318</v>
      </c>
    </row>
    <row r="53" spans="1:9" s="333" customFormat="1" ht="33" customHeight="1" x14ac:dyDescent="0.25">
      <c r="A53" s="67" t="s">
        <v>388</v>
      </c>
      <c r="B53" s="41" t="s">
        <v>72</v>
      </c>
      <c r="C53" s="2" t="s">
        <v>1879</v>
      </c>
      <c r="D53" s="22" t="s">
        <v>9</v>
      </c>
      <c r="E53" s="84">
        <v>1568</v>
      </c>
      <c r="F53" s="77">
        <v>0</v>
      </c>
      <c r="G53" s="28">
        <f t="shared" si="0"/>
        <v>0</v>
      </c>
      <c r="H53" s="445"/>
    </row>
    <row r="54" spans="1:9" s="333" customFormat="1" ht="33" customHeight="1" x14ac:dyDescent="0.25">
      <c r="A54" s="67" t="s">
        <v>388</v>
      </c>
      <c r="B54" s="41" t="s">
        <v>73</v>
      </c>
      <c r="C54" s="2" t="s">
        <v>300</v>
      </c>
      <c r="D54" s="22" t="s">
        <v>8</v>
      </c>
      <c r="E54" s="84">
        <v>4599</v>
      </c>
      <c r="F54" s="77">
        <v>0</v>
      </c>
      <c r="G54" s="28">
        <f t="shared" si="0"/>
        <v>0</v>
      </c>
      <c r="H54" s="445"/>
    </row>
    <row r="55" spans="1:9" s="333" customFormat="1" ht="33" customHeight="1" x14ac:dyDescent="0.25">
      <c r="A55" s="67" t="s">
        <v>388</v>
      </c>
      <c r="B55" s="41" t="s">
        <v>74</v>
      </c>
      <c r="C55" s="2" t="s">
        <v>1507</v>
      </c>
      <c r="D55" s="22" t="s">
        <v>8</v>
      </c>
      <c r="E55" s="84">
        <v>3791</v>
      </c>
      <c r="F55" s="77">
        <v>0</v>
      </c>
      <c r="G55" s="28">
        <f t="shared" si="0"/>
        <v>0</v>
      </c>
      <c r="H55" s="445"/>
    </row>
    <row r="56" spans="1:9" s="333" customFormat="1" ht="33" customHeight="1" x14ac:dyDescent="0.25">
      <c r="A56" s="67" t="s">
        <v>388</v>
      </c>
      <c r="B56" s="41" t="s">
        <v>75</v>
      </c>
      <c r="C56" s="2" t="s">
        <v>1669</v>
      </c>
      <c r="D56" s="22" t="s">
        <v>10</v>
      </c>
      <c r="E56" s="84">
        <v>590</v>
      </c>
      <c r="F56" s="77">
        <v>0</v>
      </c>
      <c r="G56" s="28">
        <f t="shared" si="0"/>
        <v>0</v>
      </c>
      <c r="H56" s="445"/>
    </row>
    <row r="57" spans="1:9" s="333" customFormat="1" ht="33" customHeight="1" x14ac:dyDescent="0.25">
      <c r="A57" s="67" t="s">
        <v>388</v>
      </c>
      <c r="B57" s="41" t="s">
        <v>76</v>
      </c>
      <c r="C57" s="2" t="s">
        <v>302</v>
      </c>
      <c r="D57" s="22" t="s">
        <v>8</v>
      </c>
      <c r="E57" s="84">
        <v>3757</v>
      </c>
      <c r="F57" s="77">
        <v>0</v>
      </c>
      <c r="G57" s="28">
        <f t="shared" si="0"/>
        <v>0</v>
      </c>
      <c r="H57" s="445"/>
    </row>
    <row r="58" spans="1:9" s="333" customFormat="1" ht="33" customHeight="1" x14ac:dyDescent="0.25">
      <c r="A58" s="67" t="s">
        <v>388</v>
      </c>
      <c r="B58" s="41" t="s">
        <v>77</v>
      </c>
      <c r="C58" s="2" t="s">
        <v>1795</v>
      </c>
      <c r="D58" s="22" t="s">
        <v>8</v>
      </c>
      <c r="E58" s="84">
        <v>3743</v>
      </c>
      <c r="F58" s="77">
        <v>0</v>
      </c>
      <c r="G58" s="28">
        <f t="shared" si="0"/>
        <v>0</v>
      </c>
      <c r="H58" s="445"/>
    </row>
    <row r="59" spans="1:9" s="333" customFormat="1" ht="33" customHeight="1" x14ac:dyDescent="0.25">
      <c r="A59" s="67" t="s">
        <v>388</v>
      </c>
      <c r="B59" s="41" t="s">
        <v>122</v>
      </c>
      <c r="C59" s="2" t="s">
        <v>1796</v>
      </c>
      <c r="D59" s="22" t="s">
        <v>10</v>
      </c>
      <c r="E59" s="84">
        <v>690</v>
      </c>
      <c r="F59" s="77">
        <v>0</v>
      </c>
      <c r="G59" s="28">
        <f t="shared" si="0"/>
        <v>0</v>
      </c>
      <c r="H59" s="445"/>
    </row>
    <row r="60" spans="1:9" s="333" customFormat="1" ht="33" customHeight="1" x14ac:dyDescent="0.25">
      <c r="A60" s="67" t="s">
        <v>388</v>
      </c>
      <c r="B60" s="41" t="s">
        <v>123</v>
      </c>
      <c r="C60" s="2" t="s">
        <v>1509</v>
      </c>
      <c r="D60" s="22" t="s">
        <v>8</v>
      </c>
      <c r="E60" s="84">
        <v>3730</v>
      </c>
      <c r="F60" s="77">
        <v>0</v>
      </c>
      <c r="G60" s="28">
        <f t="shared" si="0"/>
        <v>0</v>
      </c>
      <c r="H60" s="445"/>
    </row>
    <row r="61" spans="1:9" s="333" customFormat="1" ht="33" customHeight="1" x14ac:dyDescent="0.25">
      <c r="A61" s="67" t="s">
        <v>388</v>
      </c>
      <c r="B61" s="41" t="s">
        <v>124</v>
      </c>
      <c r="C61" s="2" t="s">
        <v>1880</v>
      </c>
      <c r="D61" s="22" t="s">
        <v>8</v>
      </c>
      <c r="E61" s="84">
        <v>3720</v>
      </c>
      <c r="F61" s="77">
        <v>0</v>
      </c>
      <c r="G61" s="28">
        <f t="shared" si="0"/>
        <v>0</v>
      </c>
      <c r="H61" s="445"/>
    </row>
    <row r="62" spans="1:9" s="333" customFormat="1" ht="33" customHeight="1" x14ac:dyDescent="0.25">
      <c r="A62" s="67" t="s">
        <v>388</v>
      </c>
      <c r="B62" s="41" t="s">
        <v>125</v>
      </c>
      <c r="C62" s="2" t="s">
        <v>1671</v>
      </c>
      <c r="D62" s="22" t="s">
        <v>10</v>
      </c>
      <c r="E62" s="84">
        <v>690</v>
      </c>
      <c r="F62" s="77">
        <v>0</v>
      </c>
      <c r="G62" s="28">
        <f t="shared" si="0"/>
        <v>0</v>
      </c>
      <c r="H62" s="445"/>
    </row>
    <row r="63" spans="1:9" s="333" customFormat="1" ht="33" customHeight="1" x14ac:dyDescent="0.25">
      <c r="A63" s="67" t="s">
        <v>388</v>
      </c>
      <c r="B63" s="41" t="s">
        <v>126</v>
      </c>
      <c r="C63" s="2" t="s">
        <v>304</v>
      </c>
      <c r="D63" s="22" t="s">
        <v>8</v>
      </c>
      <c r="E63" s="84">
        <v>3700</v>
      </c>
      <c r="F63" s="77">
        <v>0</v>
      </c>
      <c r="G63" s="28">
        <f t="shared" si="0"/>
        <v>0</v>
      </c>
      <c r="H63" s="445"/>
    </row>
    <row r="64" spans="1:9" s="333" customFormat="1" ht="33" customHeight="1" x14ac:dyDescent="0.25">
      <c r="A64" s="67" t="s">
        <v>388</v>
      </c>
      <c r="B64" s="41" t="s">
        <v>216</v>
      </c>
      <c r="C64" s="2" t="s">
        <v>305</v>
      </c>
      <c r="D64" s="22" t="s">
        <v>10</v>
      </c>
      <c r="E64" s="84">
        <v>673</v>
      </c>
      <c r="F64" s="77">
        <v>0</v>
      </c>
      <c r="G64" s="28">
        <f t="shared" si="0"/>
        <v>0</v>
      </c>
      <c r="H64" s="445"/>
    </row>
    <row r="65" spans="1:8" s="333" customFormat="1" ht="33" customHeight="1" x14ac:dyDescent="0.25">
      <c r="A65" s="67" t="s">
        <v>388</v>
      </c>
      <c r="B65" s="41" t="s">
        <v>217</v>
      </c>
      <c r="C65" s="2" t="s">
        <v>306</v>
      </c>
      <c r="D65" s="22" t="s">
        <v>9</v>
      </c>
      <c r="E65" s="84">
        <v>500</v>
      </c>
      <c r="F65" s="77">
        <v>0</v>
      </c>
      <c r="G65" s="28">
        <f t="shared" si="0"/>
        <v>0</v>
      </c>
      <c r="H65" s="445"/>
    </row>
    <row r="66" spans="1:8" s="333" customFormat="1" ht="33" customHeight="1" thickBot="1" x14ac:dyDescent="0.3">
      <c r="A66" s="56" t="s">
        <v>388</v>
      </c>
      <c r="B66" s="74" t="s">
        <v>218</v>
      </c>
      <c r="C66" s="50" t="s">
        <v>1512</v>
      </c>
      <c r="D66" s="51" t="s">
        <v>8</v>
      </c>
      <c r="E66" s="85">
        <v>2166</v>
      </c>
      <c r="F66" s="139">
        <v>0</v>
      </c>
      <c r="G66" s="53">
        <f t="shared" si="0"/>
        <v>0</v>
      </c>
      <c r="H66" s="445"/>
    </row>
    <row r="67" spans="1:8" s="333" customFormat="1" ht="33" customHeight="1" x14ac:dyDescent="0.25">
      <c r="A67" s="101" t="s">
        <v>1504</v>
      </c>
      <c r="B67" s="123" t="s">
        <v>71</v>
      </c>
      <c r="C67" s="63" t="s">
        <v>715</v>
      </c>
      <c r="D67" s="64" t="s">
        <v>8</v>
      </c>
      <c r="E67" s="83">
        <v>7356</v>
      </c>
      <c r="F67" s="135">
        <v>4.07</v>
      </c>
      <c r="G67" s="59">
        <f t="shared" si="0"/>
        <v>29938.92</v>
      </c>
      <c r="H67" s="445"/>
    </row>
    <row r="68" spans="1:8" s="333" customFormat="1" ht="33" customHeight="1" x14ac:dyDescent="0.25">
      <c r="A68" s="67" t="s">
        <v>1504</v>
      </c>
      <c r="B68" s="41" t="s">
        <v>72</v>
      </c>
      <c r="C68" s="2" t="s">
        <v>1881</v>
      </c>
      <c r="D68" s="22" t="s">
        <v>9</v>
      </c>
      <c r="E68" s="84">
        <v>1725</v>
      </c>
      <c r="F68" s="133">
        <v>24.94</v>
      </c>
      <c r="G68" s="28">
        <f t="shared" si="0"/>
        <v>43021.5</v>
      </c>
      <c r="H68" s="445"/>
    </row>
    <row r="69" spans="1:8" s="333" customFormat="1" ht="33" customHeight="1" x14ac:dyDescent="0.25">
      <c r="A69" s="67" t="s">
        <v>1504</v>
      </c>
      <c r="B69" s="41" t="s">
        <v>73</v>
      </c>
      <c r="C69" s="2" t="s">
        <v>312</v>
      </c>
      <c r="D69" s="22" t="s">
        <v>8</v>
      </c>
      <c r="E69" s="84">
        <v>4507</v>
      </c>
      <c r="F69" s="133">
        <v>15.26</v>
      </c>
      <c r="G69" s="28">
        <f t="shared" si="0"/>
        <v>68776.820000000007</v>
      </c>
      <c r="H69" s="445"/>
    </row>
    <row r="70" spans="1:8" s="333" customFormat="1" ht="33" customHeight="1" x14ac:dyDescent="0.25">
      <c r="A70" s="67" t="s">
        <v>1504</v>
      </c>
      <c r="B70" s="41" t="s">
        <v>74</v>
      </c>
      <c r="C70" s="2" t="s">
        <v>1507</v>
      </c>
      <c r="D70" s="22" t="s">
        <v>8</v>
      </c>
      <c r="E70" s="84">
        <v>3791</v>
      </c>
      <c r="F70" s="133">
        <v>17.760000000000002</v>
      </c>
      <c r="G70" s="28">
        <f t="shared" si="0"/>
        <v>67328.160000000003</v>
      </c>
      <c r="H70" s="445"/>
    </row>
    <row r="71" spans="1:8" s="333" customFormat="1" ht="33" customHeight="1" x14ac:dyDescent="0.25">
      <c r="A71" s="67" t="s">
        <v>1504</v>
      </c>
      <c r="B71" s="41" t="s">
        <v>75</v>
      </c>
      <c r="C71" s="2" t="s">
        <v>313</v>
      </c>
      <c r="D71" s="22" t="s">
        <v>10</v>
      </c>
      <c r="E71" s="84">
        <v>690</v>
      </c>
      <c r="F71" s="133">
        <v>0.95</v>
      </c>
      <c r="G71" s="28">
        <f t="shared" si="0"/>
        <v>655.5</v>
      </c>
      <c r="H71" s="445"/>
    </row>
    <row r="72" spans="1:8" s="333" customFormat="1" ht="33" customHeight="1" x14ac:dyDescent="0.25">
      <c r="A72" s="67" t="s">
        <v>1504</v>
      </c>
      <c r="B72" s="41" t="s">
        <v>76</v>
      </c>
      <c r="C72" s="2" t="s">
        <v>302</v>
      </c>
      <c r="D72" s="22" t="s">
        <v>8</v>
      </c>
      <c r="E72" s="84">
        <v>3757</v>
      </c>
      <c r="F72" s="133">
        <v>0.38</v>
      </c>
      <c r="G72" s="28">
        <f t="shared" si="0"/>
        <v>1427.66</v>
      </c>
      <c r="H72" s="445"/>
    </row>
    <row r="73" spans="1:8" s="333" customFormat="1" ht="33" customHeight="1" x14ac:dyDescent="0.25">
      <c r="A73" s="67" t="s">
        <v>1504</v>
      </c>
      <c r="B73" s="41" t="s">
        <v>77</v>
      </c>
      <c r="C73" s="2" t="s">
        <v>1508</v>
      </c>
      <c r="D73" s="22" t="s">
        <v>8</v>
      </c>
      <c r="E73" s="84">
        <v>3743</v>
      </c>
      <c r="F73" s="133">
        <v>10.06</v>
      </c>
      <c r="G73" s="28">
        <f t="shared" si="0"/>
        <v>37654.58</v>
      </c>
      <c r="H73" s="445"/>
    </row>
    <row r="74" spans="1:8" s="333" customFormat="1" ht="33" customHeight="1" x14ac:dyDescent="0.25">
      <c r="A74" s="67" t="s">
        <v>1504</v>
      </c>
      <c r="B74" s="41" t="s">
        <v>122</v>
      </c>
      <c r="C74" s="2" t="s">
        <v>315</v>
      </c>
      <c r="D74" s="22" t="s">
        <v>10</v>
      </c>
      <c r="E74" s="84">
        <v>690</v>
      </c>
      <c r="F74" s="133">
        <v>0.42</v>
      </c>
      <c r="G74" s="28">
        <f t="shared" si="0"/>
        <v>289.8</v>
      </c>
      <c r="H74" s="445"/>
    </row>
    <row r="75" spans="1:8" s="333" customFormat="1" ht="33" customHeight="1" x14ac:dyDescent="0.25">
      <c r="A75" s="67" t="s">
        <v>1504</v>
      </c>
      <c r="B75" s="41" t="s">
        <v>123</v>
      </c>
      <c r="C75" s="2" t="s">
        <v>1509</v>
      </c>
      <c r="D75" s="22" t="s">
        <v>8</v>
      </c>
      <c r="E75" s="84">
        <v>3730</v>
      </c>
      <c r="F75" s="133">
        <v>0.38</v>
      </c>
      <c r="G75" s="28">
        <f t="shared" si="0"/>
        <v>1417.4</v>
      </c>
      <c r="H75" s="445"/>
    </row>
    <row r="76" spans="1:8" s="333" customFormat="1" ht="33" customHeight="1" x14ac:dyDescent="0.25">
      <c r="A76" s="67" t="s">
        <v>1504</v>
      </c>
      <c r="B76" s="41" t="s">
        <v>124</v>
      </c>
      <c r="C76" s="2" t="s">
        <v>316</v>
      </c>
      <c r="D76" s="22" t="s">
        <v>8</v>
      </c>
      <c r="E76" s="84">
        <v>3720</v>
      </c>
      <c r="F76" s="133">
        <v>11.92</v>
      </c>
      <c r="G76" s="28">
        <f t="shared" si="0"/>
        <v>44342.400000000001</v>
      </c>
      <c r="H76" s="445"/>
    </row>
    <row r="77" spans="1:8" s="333" customFormat="1" ht="33" customHeight="1" x14ac:dyDescent="0.25">
      <c r="A77" s="67" t="s">
        <v>1504</v>
      </c>
      <c r="B77" s="41" t="s">
        <v>125</v>
      </c>
      <c r="C77" s="2" t="s">
        <v>1671</v>
      </c>
      <c r="D77" s="22" t="s">
        <v>10</v>
      </c>
      <c r="E77" s="84">
        <v>690</v>
      </c>
      <c r="F77" s="133">
        <v>0.42</v>
      </c>
      <c r="G77" s="28">
        <f t="shared" si="0"/>
        <v>289.8</v>
      </c>
      <c r="H77" s="445"/>
    </row>
    <row r="78" spans="1:8" s="333" customFormat="1" ht="33" customHeight="1" x14ac:dyDescent="0.25">
      <c r="A78" s="67" t="s">
        <v>1504</v>
      </c>
      <c r="B78" s="41" t="s">
        <v>126</v>
      </c>
      <c r="C78" s="2" t="s">
        <v>304</v>
      </c>
      <c r="D78" s="22" t="s">
        <v>8</v>
      </c>
      <c r="E78" s="84">
        <v>3700</v>
      </c>
      <c r="F78" s="133">
        <v>0.22</v>
      </c>
      <c r="G78" s="28">
        <f t="shared" si="0"/>
        <v>814</v>
      </c>
      <c r="H78" s="445"/>
    </row>
    <row r="79" spans="1:8" s="333" customFormat="1" ht="33" customHeight="1" x14ac:dyDescent="0.25">
      <c r="A79" s="67" t="s">
        <v>1504</v>
      </c>
      <c r="B79" s="41" t="s">
        <v>216</v>
      </c>
      <c r="C79" s="2" t="s">
        <v>305</v>
      </c>
      <c r="D79" s="22" t="s">
        <v>10</v>
      </c>
      <c r="E79" s="84">
        <v>673</v>
      </c>
      <c r="F79" s="133">
        <v>1.25</v>
      </c>
      <c r="G79" s="28">
        <f t="shared" si="0"/>
        <v>841.25</v>
      </c>
      <c r="H79" s="445"/>
    </row>
    <row r="80" spans="1:8" s="333" customFormat="1" ht="33" customHeight="1" thickBot="1" x14ac:dyDescent="0.3">
      <c r="A80" s="67" t="s">
        <v>1504</v>
      </c>
      <c r="B80" s="41" t="s">
        <v>217</v>
      </c>
      <c r="C80" s="2" t="s">
        <v>306</v>
      </c>
      <c r="D80" s="22" t="s">
        <v>9</v>
      </c>
      <c r="E80" s="84">
        <v>500</v>
      </c>
      <c r="F80" s="133">
        <v>15.46</v>
      </c>
      <c r="G80" s="28">
        <f t="shared" si="0"/>
        <v>7730</v>
      </c>
      <c r="H80" s="445"/>
    </row>
    <row r="81" spans="1:9" s="333" customFormat="1" ht="30.75" thickBot="1" x14ac:dyDescent="0.3">
      <c r="A81" s="56" t="s">
        <v>1504</v>
      </c>
      <c r="B81" s="74" t="s">
        <v>218</v>
      </c>
      <c r="C81" s="50" t="s">
        <v>1512</v>
      </c>
      <c r="D81" s="51" t="s">
        <v>8</v>
      </c>
      <c r="E81" s="85">
        <v>2166</v>
      </c>
      <c r="F81" s="87">
        <v>8.6199999999999992</v>
      </c>
      <c r="G81" s="99">
        <f>ROUND((E81*F81),2)</f>
        <v>18670.919999999998</v>
      </c>
      <c r="H81" s="331" t="s">
        <v>78</v>
      </c>
      <c r="I81" s="339">
        <f>ROUND(SUM(G52:G81),2)</f>
        <v>323198.71000000002</v>
      </c>
    </row>
    <row r="82" spans="1:9" ht="30.75" thickBot="1" x14ac:dyDescent="0.3">
      <c r="A82" s="171" t="s">
        <v>1584</v>
      </c>
      <c r="B82" s="61" t="s">
        <v>28</v>
      </c>
      <c r="C82" s="173" t="s">
        <v>1433</v>
      </c>
      <c r="D82" s="61" t="s">
        <v>18</v>
      </c>
      <c r="E82" s="174">
        <v>5</v>
      </c>
      <c r="F82" s="145">
        <v>90.02</v>
      </c>
      <c r="G82" s="35">
        <f t="shared" ref="G82:G89" si="1">ROUND((E82*F82),2)</f>
        <v>450.1</v>
      </c>
      <c r="H82" s="333"/>
      <c r="I82" s="333"/>
    </row>
    <row r="83" spans="1:9" ht="45" x14ac:dyDescent="0.25">
      <c r="A83" s="101" t="s">
        <v>1771</v>
      </c>
      <c r="B83" s="64" t="s">
        <v>29</v>
      </c>
      <c r="C83" s="63" t="s">
        <v>691</v>
      </c>
      <c r="D83" s="64" t="s">
        <v>10</v>
      </c>
      <c r="E83" s="65">
        <v>544</v>
      </c>
      <c r="F83" s="76">
        <v>41.1</v>
      </c>
      <c r="G83" s="59">
        <f t="shared" si="1"/>
        <v>22358.400000000001</v>
      </c>
      <c r="H83" s="333"/>
      <c r="I83" s="333"/>
    </row>
    <row r="84" spans="1:9" ht="45" x14ac:dyDescent="0.25">
      <c r="A84" s="97" t="s">
        <v>1771</v>
      </c>
      <c r="B84" s="22" t="s">
        <v>30</v>
      </c>
      <c r="C84" s="63" t="s">
        <v>324</v>
      </c>
      <c r="D84" s="64" t="s">
        <v>10</v>
      </c>
      <c r="E84" s="65">
        <v>60</v>
      </c>
      <c r="F84" s="76">
        <v>35.020000000000003</v>
      </c>
      <c r="G84" s="59">
        <f t="shared" si="1"/>
        <v>2101.1999999999998</v>
      </c>
      <c r="H84" s="333"/>
      <c r="I84" s="333"/>
    </row>
    <row r="85" spans="1:9" ht="45" x14ac:dyDescent="0.25">
      <c r="A85" s="97" t="s">
        <v>1771</v>
      </c>
      <c r="B85" s="22" t="s">
        <v>31</v>
      </c>
      <c r="C85" s="63" t="s">
        <v>328</v>
      </c>
      <c r="D85" s="64" t="s">
        <v>18</v>
      </c>
      <c r="E85" s="65">
        <v>1</v>
      </c>
      <c r="F85" s="76">
        <v>414.68</v>
      </c>
      <c r="G85" s="59">
        <f t="shared" si="1"/>
        <v>414.68</v>
      </c>
      <c r="H85" s="333"/>
      <c r="I85" s="333"/>
    </row>
    <row r="86" spans="1:9" ht="45" x14ac:dyDescent="0.25">
      <c r="A86" s="170" t="s">
        <v>1771</v>
      </c>
      <c r="B86" s="79" t="s">
        <v>32</v>
      </c>
      <c r="C86" s="63" t="s">
        <v>1718</v>
      </c>
      <c r="D86" s="64" t="s">
        <v>18</v>
      </c>
      <c r="E86" s="65">
        <v>1</v>
      </c>
      <c r="F86" s="76">
        <v>439.09</v>
      </c>
      <c r="G86" s="59">
        <f t="shared" si="1"/>
        <v>439.09</v>
      </c>
      <c r="H86" s="333"/>
      <c r="I86" s="333"/>
    </row>
    <row r="87" spans="1:9" ht="45.75" thickBot="1" x14ac:dyDescent="0.3">
      <c r="A87" s="98" t="s">
        <v>1771</v>
      </c>
      <c r="B87" s="51" t="s">
        <v>33</v>
      </c>
      <c r="C87" s="63" t="s">
        <v>329</v>
      </c>
      <c r="D87" s="64" t="s">
        <v>18</v>
      </c>
      <c r="E87" s="65">
        <v>1</v>
      </c>
      <c r="F87" s="76">
        <v>603.99</v>
      </c>
      <c r="G87" s="59">
        <f t="shared" si="1"/>
        <v>603.99</v>
      </c>
      <c r="H87" s="333"/>
      <c r="I87" s="333"/>
    </row>
    <row r="88" spans="1:9" ht="30.75" thickBot="1" x14ac:dyDescent="0.3">
      <c r="A88" s="125" t="s">
        <v>1585</v>
      </c>
      <c r="B88" s="61" t="s">
        <v>47</v>
      </c>
      <c r="C88" s="173" t="s">
        <v>331</v>
      </c>
      <c r="D88" s="61" t="s">
        <v>18</v>
      </c>
      <c r="E88" s="174">
        <v>25</v>
      </c>
      <c r="F88" s="145">
        <v>24.21</v>
      </c>
      <c r="G88" s="35">
        <f t="shared" si="1"/>
        <v>605.25</v>
      </c>
      <c r="H88" s="333"/>
      <c r="I88" s="333"/>
    </row>
    <row r="89" spans="1:9" ht="30.75" thickBot="1" x14ac:dyDescent="0.3">
      <c r="A89" s="98" t="s">
        <v>1586</v>
      </c>
      <c r="B89" s="51" t="s">
        <v>48</v>
      </c>
      <c r="C89" s="86" t="s">
        <v>333</v>
      </c>
      <c r="D89" s="51" t="s">
        <v>8</v>
      </c>
      <c r="E89" s="92">
        <v>161</v>
      </c>
      <c r="F89" s="89">
        <v>17</v>
      </c>
      <c r="G89" s="90">
        <f t="shared" si="1"/>
        <v>2737</v>
      </c>
      <c r="H89" s="331" t="s">
        <v>42</v>
      </c>
      <c r="I89" s="332">
        <f>ROUND(SUM(G82:G89),2)</f>
        <v>29709.71</v>
      </c>
    </row>
    <row r="90" spans="1:9" ht="43.5" thickBot="1" x14ac:dyDescent="0.3">
      <c r="A90" s="146"/>
      <c r="B90" s="147"/>
      <c r="C90" s="146"/>
      <c r="D90" s="4"/>
      <c r="E90" s="4"/>
      <c r="F90" s="54" t="s">
        <v>1291</v>
      </c>
      <c r="G90" s="55">
        <f>SUM(G5:G89)</f>
        <v>472062</v>
      </c>
      <c r="H90" s="323"/>
      <c r="I90" s="336"/>
    </row>
  </sheetData>
  <sheetProtection algorithmName="SHA-512" hashValue="Jsf9Lc0TGaHSOqw9eKEH4PqEZCdXaQtijMxa2tFQ+jSBGSsvUDI5mAEw/YvafUmQGVRGfpvs63PKC6TVK6W0Rw==" saltValue="H0lkoO3YQdvFVs8an5pjDQ==" spinCount="100000" sheet="1" objects="1" scenarios="1"/>
  <mergeCells count="3">
    <mergeCell ref="A1:G1"/>
    <mergeCell ref="A3:G3"/>
    <mergeCell ref="H52:H80"/>
  </mergeCells>
  <phoneticPr fontId="10" type="noConversion"/>
  <pageMargins left="0.7" right="0.7" top="0.75" bottom="0.75" header="0.3" footer="0.3"/>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BEB62-CAFA-4CDF-B5C5-AAD0023F4B44}">
  <dimension ref="A1:I64"/>
  <sheetViews>
    <sheetView topLeftCell="A46" zoomScale="80" zoomScaleNormal="80" workbookViewId="0">
      <selection activeCell="M63" sqref="M63"/>
    </sheetView>
  </sheetViews>
  <sheetFormatPr defaultColWidth="9.140625" defaultRowHeight="15" x14ac:dyDescent="0.25"/>
  <cols>
    <col min="1" max="1" width="39.7109375" style="23" customWidth="1"/>
    <col min="2" max="2" width="10.5703125" style="10" customWidth="1"/>
    <col min="3" max="3" width="71.7109375" style="11" customWidth="1"/>
    <col min="4" max="4" width="9.140625" style="129"/>
    <col min="5" max="5" width="16.28515625" style="129" customWidth="1"/>
    <col min="6" max="6" width="20.7109375" style="17" customWidth="1"/>
    <col min="7" max="7" width="14.7109375" style="129" customWidth="1"/>
    <col min="8" max="8" width="21.5703125" style="68" customWidth="1"/>
    <col min="9" max="9" width="20.7109375" style="68" customWidth="1"/>
    <col min="10" max="16384" width="9.140625" style="8"/>
  </cols>
  <sheetData>
    <row r="1" spans="1:9" ht="39.950000000000003" customHeight="1" x14ac:dyDescent="0.25">
      <c r="A1" s="427" t="s">
        <v>3728</v>
      </c>
      <c r="B1" s="427"/>
      <c r="C1" s="427"/>
      <c r="D1" s="427"/>
      <c r="E1" s="427"/>
      <c r="F1" s="427"/>
      <c r="G1" s="427"/>
    </row>
    <row r="2" spans="1:9" ht="21.75" customHeight="1" thickBot="1" x14ac:dyDescent="0.3">
      <c r="A2" s="1"/>
      <c r="B2" s="1"/>
      <c r="C2" s="1"/>
      <c r="D2" s="127"/>
      <c r="E2" s="233"/>
      <c r="F2" s="1"/>
      <c r="G2" s="127"/>
    </row>
    <row r="3" spans="1:9" x14ac:dyDescent="0.25">
      <c r="A3" s="428" t="s">
        <v>1115</v>
      </c>
      <c r="B3" s="429"/>
      <c r="C3" s="429"/>
      <c r="D3" s="429"/>
      <c r="E3" s="429"/>
      <c r="F3" s="429"/>
      <c r="G3" s="430"/>
    </row>
    <row r="4" spans="1:9" ht="43.5" thickBot="1" x14ac:dyDescent="0.3">
      <c r="A4" s="29" t="s">
        <v>38</v>
      </c>
      <c r="B4" s="44" t="s">
        <v>0</v>
      </c>
      <c r="C4" s="30" t="s">
        <v>1</v>
      </c>
      <c r="D4" s="248" t="s">
        <v>2</v>
      </c>
      <c r="E4" s="234" t="s">
        <v>3</v>
      </c>
      <c r="F4" s="32" t="s">
        <v>4</v>
      </c>
      <c r="G4" s="69" t="s">
        <v>5</v>
      </c>
      <c r="H4" s="142"/>
      <c r="I4" s="142"/>
    </row>
    <row r="5" spans="1:9" s="68" customFormat="1" ht="33" customHeight="1" thickBot="1" x14ac:dyDescent="0.3">
      <c r="A5" s="56" t="s">
        <v>6</v>
      </c>
      <c r="B5" s="57" t="s">
        <v>12</v>
      </c>
      <c r="C5" s="50" t="s">
        <v>756</v>
      </c>
      <c r="D5" s="51" t="s">
        <v>128</v>
      </c>
      <c r="E5" s="52">
        <v>0.58799999999999997</v>
      </c>
      <c r="F5" s="66">
        <v>790.22</v>
      </c>
      <c r="G5" s="53">
        <f t="shared" ref="G5:G58" si="0">ROUND((E5*F5),2)</f>
        <v>464.65</v>
      </c>
      <c r="H5" s="36" t="s">
        <v>39</v>
      </c>
      <c r="I5" s="70">
        <f>ROUND(SUM(G5:G5),2)</f>
        <v>464.65</v>
      </c>
    </row>
    <row r="6" spans="1:9" s="9" customFormat="1" ht="32.25" customHeight="1" x14ac:dyDescent="0.25">
      <c r="A6" s="42" t="s">
        <v>45</v>
      </c>
      <c r="B6" s="179" t="s">
        <v>19</v>
      </c>
      <c r="C6" s="180" t="s">
        <v>359</v>
      </c>
      <c r="D6" s="181" t="s">
        <v>9</v>
      </c>
      <c r="E6" s="182">
        <v>5342</v>
      </c>
      <c r="F6" s="218">
        <v>0.7</v>
      </c>
      <c r="G6" s="27">
        <f t="shared" si="0"/>
        <v>3739.4</v>
      </c>
    </row>
    <row r="7" spans="1:9" s="9" customFormat="1" ht="30" x14ac:dyDescent="0.25">
      <c r="A7" s="43" t="s">
        <v>45</v>
      </c>
      <c r="B7" s="91" t="s">
        <v>20</v>
      </c>
      <c r="C7" s="103" t="s">
        <v>358</v>
      </c>
      <c r="D7" s="48" t="s">
        <v>9</v>
      </c>
      <c r="E7" s="84">
        <v>954</v>
      </c>
      <c r="F7" s="149">
        <v>0.94</v>
      </c>
      <c r="G7" s="28">
        <f t="shared" si="0"/>
        <v>896.76</v>
      </c>
    </row>
    <row r="8" spans="1:9" s="9" customFormat="1" ht="33" customHeight="1" x14ac:dyDescent="0.25">
      <c r="A8" s="43" t="s">
        <v>45</v>
      </c>
      <c r="B8" s="91" t="s">
        <v>21</v>
      </c>
      <c r="C8" s="103" t="s">
        <v>356</v>
      </c>
      <c r="D8" s="48" t="s">
        <v>9</v>
      </c>
      <c r="E8" s="84">
        <v>4388</v>
      </c>
      <c r="F8" s="149">
        <v>2.5</v>
      </c>
      <c r="G8" s="28">
        <f t="shared" si="0"/>
        <v>10970</v>
      </c>
    </row>
    <row r="9" spans="1:9" s="9" customFormat="1" ht="33" customHeight="1" x14ac:dyDescent="0.25">
      <c r="A9" s="43" t="s">
        <v>45</v>
      </c>
      <c r="B9" s="91" t="s">
        <v>22</v>
      </c>
      <c r="C9" s="103" t="s">
        <v>275</v>
      </c>
      <c r="D9" s="48" t="s">
        <v>9</v>
      </c>
      <c r="E9" s="84">
        <v>1414</v>
      </c>
      <c r="F9" s="149">
        <v>5.51</v>
      </c>
      <c r="G9" s="28">
        <f t="shared" si="0"/>
        <v>7791.14</v>
      </c>
    </row>
    <row r="10" spans="1:9" s="9" customFormat="1" ht="33" customHeight="1" x14ac:dyDescent="0.25">
      <c r="A10" s="43" t="s">
        <v>45</v>
      </c>
      <c r="B10" s="91" t="s">
        <v>23</v>
      </c>
      <c r="C10" s="103" t="s">
        <v>1374</v>
      </c>
      <c r="D10" s="48" t="s">
        <v>9</v>
      </c>
      <c r="E10" s="84">
        <v>1445</v>
      </c>
      <c r="F10" s="149">
        <v>0.94</v>
      </c>
      <c r="G10" s="28">
        <f t="shared" si="0"/>
        <v>1358.3</v>
      </c>
    </row>
    <row r="11" spans="1:9" s="9" customFormat="1" ht="45" x14ac:dyDescent="0.25">
      <c r="A11" s="43" t="s">
        <v>45</v>
      </c>
      <c r="B11" s="91" t="s">
        <v>24</v>
      </c>
      <c r="C11" s="103" t="s">
        <v>276</v>
      </c>
      <c r="D11" s="48" t="s">
        <v>9</v>
      </c>
      <c r="E11" s="84">
        <v>1445</v>
      </c>
      <c r="F11" s="149">
        <v>4.4000000000000004</v>
      </c>
      <c r="G11" s="28">
        <f t="shared" si="0"/>
        <v>6358</v>
      </c>
    </row>
    <row r="12" spans="1:9" s="9" customFormat="1" ht="45" x14ac:dyDescent="0.25">
      <c r="A12" s="43" t="s">
        <v>45</v>
      </c>
      <c r="B12" s="91" t="s">
        <v>25</v>
      </c>
      <c r="C12" s="103" t="s">
        <v>273</v>
      </c>
      <c r="D12" s="48" t="s">
        <v>9</v>
      </c>
      <c r="E12" s="84">
        <v>1139</v>
      </c>
      <c r="F12" s="149">
        <v>15.46</v>
      </c>
      <c r="G12" s="28">
        <f t="shared" si="0"/>
        <v>17608.939999999999</v>
      </c>
    </row>
    <row r="13" spans="1:9" s="9" customFormat="1" ht="32.25" customHeight="1" x14ac:dyDescent="0.25">
      <c r="A13" s="43" t="s">
        <v>45</v>
      </c>
      <c r="B13" s="91" t="s">
        <v>26</v>
      </c>
      <c r="C13" s="103" t="s">
        <v>264</v>
      </c>
      <c r="D13" s="48" t="s">
        <v>9</v>
      </c>
      <c r="E13" s="84">
        <v>54</v>
      </c>
      <c r="F13" s="149">
        <v>13.16</v>
      </c>
      <c r="G13" s="28">
        <f t="shared" si="0"/>
        <v>710.64</v>
      </c>
    </row>
    <row r="14" spans="1:9" s="9" customFormat="1" ht="32.25" customHeight="1" x14ac:dyDescent="0.25">
      <c r="A14" s="43" t="s">
        <v>45</v>
      </c>
      <c r="B14" s="91" t="s">
        <v>27</v>
      </c>
      <c r="C14" s="103" t="s">
        <v>265</v>
      </c>
      <c r="D14" s="48" t="s">
        <v>8</v>
      </c>
      <c r="E14" s="84">
        <v>6655</v>
      </c>
      <c r="F14" s="149">
        <v>0.1</v>
      </c>
      <c r="G14" s="28">
        <f t="shared" si="0"/>
        <v>665.5</v>
      </c>
    </row>
    <row r="15" spans="1:9" s="9" customFormat="1" ht="32.25" customHeight="1" x14ac:dyDescent="0.25">
      <c r="A15" s="43" t="s">
        <v>45</v>
      </c>
      <c r="B15" s="108" t="s">
        <v>68</v>
      </c>
      <c r="C15" s="103" t="s">
        <v>1486</v>
      </c>
      <c r="D15" s="48" t="s">
        <v>9</v>
      </c>
      <c r="E15" s="84">
        <v>1997</v>
      </c>
      <c r="F15" s="149">
        <v>1.28</v>
      </c>
      <c r="G15" s="28">
        <f t="shared" si="0"/>
        <v>2556.16</v>
      </c>
    </row>
    <row r="16" spans="1:9" s="9" customFormat="1" ht="32.25" customHeight="1" x14ac:dyDescent="0.25">
      <c r="A16" s="43" t="s">
        <v>45</v>
      </c>
      <c r="B16" s="108" t="s">
        <v>69</v>
      </c>
      <c r="C16" s="103" t="s">
        <v>267</v>
      </c>
      <c r="D16" s="48" t="s">
        <v>8</v>
      </c>
      <c r="E16" s="84">
        <v>4827</v>
      </c>
      <c r="F16" s="149">
        <v>0.2</v>
      </c>
      <c r="G16" s="28">
        <f t="shared" si="0"/>
        <v>965.4</v>
      </c>
    </row>
    <row r="17" spans="1:9" s="9" customFormat="1" ht="32.25" customHeight="1" x14ac:dyDescent="0.25">
      <c r="A17" s="43" t="s">
        <v>45</v>
      </c>
      <c r="B17" s="108" t="s">
        <v>70</v>
      </c>
      <c r="C17" s="103" t="s">
        <v>477</v>
      </c>
      <c r="D17" s="48" t="s">
        <v>8</v>
      </c>
      <c r="E17" s="84">
        <v>2106</v>
      </c>
      <c r="F17" s="149">
        <v>0.2</v>
      </c>
      <c r="G17" s="28">
        <f t="shared" si="0"/>
        <v>421.2</v>
      </c>
    </row>
    <row r="18" spans="1:9" s="9" customFormat="1" ht="32.25" customHeight="1" x14ac:dyDescent="0.25">
      <c r="A18" s="43" t="s">
        <v>45</v>
      </c>
      <c r="B18" s="108" t="s">
        <v>127</v>
      </c>
      <c r="C18" s="103" t="s">
        <v>278</v>
      </c>
      <c r="D18" s="48" t="s">
        <v>8</v>
      </c>
      <c r="E18" s="84">
        <v>1176</v>
      </c>
      <c r="F18" s="149">
        <v>0.1</v>
      </c>
      <c r="G18" s="28">
        <f t="shared" si="0"/>
        <v>117.6</v>
      </c>
    </row>
    <row r="19" spans="1:9" s="9" customFormat="1" ht="32.25" customHeight="1" x14ac:dyDescent="0.25">
      <c r="A19" s="43" t="s">
        <v>45</v>
      </c>
      <c r="B19" s="108" t="s">
        <v>165</v>
      </c>
      <c r="C19" s="103" t="s">
        <v>268</v>
      </c>
      <c r="D19" s="48" t="s">
        <v>8</v>
      </c>
      <c r="E19" s="84">
        <v>564</v>
      </c>
      <c r="F19" s="149">
        <v>0.21</v>
      </c>
      <c r="G19" s="28">
        <f t="shared" si="0"/>
        <v>118.44</v>
      </c>
    </row>
    <row r="20" spans="1:9" s="9" customFormat="1" ht="32.25" customHeight="1" x14ac:dyDescent="0.25">
      <c r="A20" s="43" t="s">
        <v>45</v>
      </c>
      <c r="B20" s="108" t="s">
        <v>166</v>
      </c>
      <c r="C20" s="103" t="s">
        <v>269</v>
      </c>
      <c r="D20" s="48" t="s">
        <v>8</v>
      </c>
      <c r="E20" s="84">
        <v>867</v>
      </c>
      <c r="F20" s="149">
        <v>0.24</v>
      </c>
      <c r="G20" s="28">
        <f t="shared" si="0"/>
        <v>208.08</v>
      </c>
    </row>
    <row r="21" spans="1:9" s="9" customFormat="1" ht="45" x14ac:dyDescent="0.25">
      <c r="A21" s="43" t="s">
        <v>45</v>
      </c>
      <c r="B21" s="108" t="s">
        <v>167</v>
      </c>
      <c r="C21" s="103" t="s">
        <v>1487</v>
      </c>
      <c r="D21" s="48" t="s">
        <v>9</v>
      </c>
      <c r="E21" s="84">
        <v>954</v>
      </c>
      <c r="F21" s="149">
        <v>4.4000000000000004</v>
      </c>
      <c r="G21" s="28">
        <f t="shared" si="0"/>
        <v>4197.6000000000004</v>
      </c>
    </row>
    <row r="22" spans="1:9" s="9" customFormat="1" ht="33" customHeight="1" thickBot="1" x14ac:dyDescent="0.3">
      <c r="A22" s="43" t="s">
        <v>45</v>
      </c>
      <c r="B22" s="108" t="s">
        <v>168</v>
      </c>
      <c r="C22" s="103" t="s">
        <v>340</v>
      </c>
      <c r="D22" s="48" t="s">
        <v>8</v>
      </c>
      <c r="E22" s="84">
        <v>8673</v>
      </c>
      <c r="F22" s="149">
        <v>1.49</v>
      </c>
      <c r="G22" s="28">
        <f t="shared" si="0"/>
        <v>12922.77</v>
      </c>
    </row>
    <row r="23" spans="1:9" s="9" customFormat="1" ht="33" customHeight="1" thickBot="1" x14ac:dyDescent="0.3">
      <c r="A23" s="56" t="s">
        <v>45</v>
      </c>
      <c r="B23" s="74" t="s">
        <v>169</v>
      </c>
      <c r="C23" s="104" t="s">
        <v>709</v>
      </c>
      <c r="D23" s="51" t="s">
        <v>8</v>
      </c>
      <c r="E23" s="85">
        <v>867</v>
      </c>
      <c r="F23" s="150">
        <v>1.44</v>
      </c>
      <c r="G23" s="53">
        <f t="shared" si="0"/>
        <v>1248.48</v>
      </c>
      <c r="H23" s="36" t="s">
        <v>40</v>
      </c>
      <c r="I23" s="70">
        <f>ROUND(SUM(G6:G23),2)</f>
        <v>72854.41</v>
      </c>
    </row>
    <row r="24" spans="1:9" s="9" customFormat="1" ht="30" x14ac:dyDescent="0.25">
      <c r="A24" s="67" t="s">
        <v>1503</v>
      </c>
      <c r="B24" s="226" t="s">
        <v>34</v>
      </c>
      <c r="C24" s="213" t="s">
        <v>387</v>
      </c>
      <c r="D24" s="64" t="s">
        <v>10</v>
      </c>
      <c r="E24" s="65">
        <v>17.5</v>
      </c>
      <c r="F24" s="76">
        <v>261.45</v>
      </c>
      <c r="G24" s="59">
        <f t="shared" si="0"/>
        <v>4575.38</v>
      </c>
      <c r="H24" s="153"/>
      <c r="I24" s="138"/>
    </row>
    <row r="25" spans="1:9" s="9" customFormat="1" ht="45" x14ac:dyDescent="0.25">
      <c r="A25" s="43" t="s">
        <v>1503</v>
      </c>
      <c r="B25" s="22" t="s">
        <v>35</v>
      </c>
      <c r="C25" s="2" t="s">
        <v>353</v>
      </c>
      <c r="D25" s="22" t="s">
        <v>9</v>
      </c>
      <c r="E25" s="65">
        <v>82.7</v>
      </c>
      <c r="F25" s="76">
        <v>2.35</v>
      </c>
      <c r="G25" s="28">
        <f t="shared" si="0"/>
        <v>194.35</v>
      </c>
      <c r="H25" s="153"/>
      <c r="I25" s="138"/>
    </row>
    <row r="26" spans="1:9" s="9" customFormat="1" ht="33" customHeight="1" x14ac:dyDescent="0.25">
      <c r="A26" s="43" t="s">
        <v>1503</v>
      </c>
      <c r="B26" s="22" t="s">
        <v>36</v>
      </c>
      <c r="C26" s="2" t="s">
        <v>289</v>
      </c>
      <c r="D26" s="22" t="s">
        <v>8</v>
      </c>
      <c r="E26" s="65">
        <v>30.9</v>
      </c>
      <c r="F26" s="76">
        <v>0.54</v>
      </c>
      <c r="G26" s="28">
        <f t="shared" si="0"/>
        <v>16.690000000000001</v>
      </c>
      <c r="H26" s="153"/>
      <c r="I26" s="138"/>
    </row>
    <row r="27" spans="1:9" s="9" customFormat="1" ht="33" customHeight="1" x14ac:dyDescent="0.25">
      <c r="A27" s="43" t="s">
        <v>1503</v>
      </c>
      <c r="B27" s="22" t="s">
        <v>37</v>
      </c>
      <c r="C27" s="2" t="s">
        <v>290</v>
      </c>
      <c r="D27" s="22" t="s">
        <v>9</v>
      </c>
      <c r="E27" s="65">
        <v>18</v>
      </c>
      <c r="F27" s="76">
        <v>34.880000000000003</v>
      </c>
      <c r="G27" s="28">
        <f t="shared" si="0"/>
        <v>627.84</v>
      </c>
      <c r="H27" s="153"/>
      <c r="I27" s="138"/>
    </row>
    <row r="28" spans="1:9" s="9" customFormat="1" ht="33" customHeight="1" x14ac:dyDescent="0.25">
      <c r="A28" s="43" t="s">
        <v>1503</v>
      </c>
      <c r="B28" s="22" t="s">
        <v>82</v>
      </c>
      <c r="C28" s="2" t="s">
        <v>291</v>
      </c>
      <c r="D28" s="22" t="s">
        <v>8</v>
      </c>
      <c r="E28" s="65">
        <v>180.4</v>
      </c>
      <c r="F28" s="76">
        <v>1.26</v>
      </c>
      <c r="G28" s="28">
        <f t="shared" si="0"/>
        <v>227.3</v>
      </c>
      <c r="H28" s="153"/>
      <c r="I28" s="138"/>
    </row>
    <row r="29" spans="1:9" s="9" customFormat="1" ht="33" customHeight="1" x14ac:dyDescent="0.25">
      <c r="A29" s="43" t="s">
        <v>1503</v>
      </c>
      <c r="B29" s="22" t="s">
        <v>105</v>
      </c>
      <c r="C29" s="2" t="s">
        <v>277</v>
      </c>
      <c r="D29" s="22" t="s">
        <v>8</v>
      </c>
      <c r="E29" s="65">
        <v>14.8</v>
      </c>
      <c r="F29" s="76">
        <v>8.6199999999999992</v>
      </c>
      <c r="G29" s="28">
        <f t="shared" si="0"/>
        <v>127.58</v>
      </c>
      <c r="H29" s="153"/>
      <c r="I29" s="138"/>
    </row>
    <row r="30" spans="1:9" s="9" customFormat="1" ht="33" customHeight="1" x14ac:dyDescent="0.25">
      <c r="A30" s="43" t="s">
        <v>1503</v>
      </c>
      <c r="B30" s="22" t="s">
        <v>106</v>
      </c>
      <c r="C30" s="2" t="s">
        <v>1701</v>
      </c>
      <c r="D30" s="22" t="s">
        <v>8</v>
      </c>
      <c r="E30" s="65">
        <v>65.8</v>
      </c>
      <c r="F30" s="76">
        <v>87.46</v>
      </c>
      <c r="G30" s="28">
        <f t="shared" si="0"/>
        <v>5754.87</v>
      </c>
      <c r="H30" s="153"/>
      <c r="I30" s="138"/>
    </row>
    <row r="31" spans="1:9" s="9" customFormat="1" ht="33" customHeight="1" x14ac:dyDescent="0.25">
      <c r="A31" s="43" t="s">
        <v>1503</v>
      </c>
      <c r="B31" s="22" t="s">
        <v>107</v>
      </c>
      <c r="C31" s="2" t="s">
        <v>293</v>
      </c>
      <c r="D31" s="22" t="s">
        <v>9</v>
      </c>
      <c r="E31" s="65">
        <v>1.3</v>
      </c>
      <c r="F31" s="76">
        <v>113.64</v>
      </c>
      <c r="G31" s="28">
        <f t="shared" si="0"/>
        <v>147.72999999999999</v>
      </c>
      <c r="H31" s="153"/>
      <c r="I31" s="138"/>
    </row>
    <row r="32" spans="1:9" s="9" customFormat="1" ht="33" customHeight="1" x14ac:dyDescent="0.25">
      <c r="A32" s="43" t="s">
        <v>1503</v>
      </c>
      <c r="B32" s="22" t="s">
        <v>108</v>
      </c>
      <c r="C32" s="2" t="s">
        <v>294</v>
      </c>
      <c r="D32" s="22" t="s">
        <v>18</v>
      </c>
      <c r="E32" s="65">
        <v>2</v>
      </c>
      <c r="F32" s="76">
        <v>448.41</v>
      </c>
      <c r="G32" s="28">
        <f t="shared" si="0"/>
        <v>896.82</v>
      </c>
      <c r="H32" s="153"/>
      <c r="I32" s="138"/>
    </row>
    <row r="33" spans="1:9" s="9" customFormat="1" ht="33" customHeight="1" x14ac:dyDescent="0.25">
      <c r="A33" s="43" t="s">
        <v>1503</v>
      </c>
      <c r="B33" s="22" t="s">
        <v>109</v>
      </c>
      <c r="C33" s="2" t="s">
        <v>295</v>
      </c>
      <c r="D33" s="22" t="s">
        <v>8</v>
      </c>
      <c r="E33" s="65">
        <v>4.3</v>
      </c>
      <c r="F33" s="76">
        <v>1.26</v>
      </c>
      <c r="G33" s="28">
        <f t="shared" si="0"/>
        <v>5.42</v>
      </c>
      <c r="H33" s="153"/>
      <c r="I33" s="138"/>
    </row>
    <row r="34" spans="1:9" s="9" customFormat="1" ht="33" customHeight="1" thickBot="1" x14ac:dyDescent="0.3">
      <c r="A34" s="43" t="s">
        <v>1503</v>
      </c>
      <c r="B34" s="22" t="s">
        <v>110</v>
      </c>
      <c r="C34" s="2" t="s">
        <v>296</v>
      </c>
      <c r="D34" s="22" t="s">
        <v>9</v>
      </c>
      <c r="E34" s="65">
        <v>38.299999999999997</v>
      </c>
      <c r="F34" s="76">
        <v>25.42</v>
      </c>
      <c r="G34" s="28">
        <f t="shared" si="0"/>
        <v>973.59</v>
      </c>
      <c r="H34" s="153"/>
      <c r="I34" s="138"/>
    </row>
    <row r="35" spans="1:9" s="9" customFormat="1" ht="45.75" thickBot="1" x14ac:dyDescent="0.3">
      <c r="A35" s="56" t="s">
        <v>1503</v>
      </c>
      <c r="B35" s="51" t="s">
        <v>111</v>
      </c>
      <c r="C35" s="50" t="s">
        <v>352</v>
      </c>
      <c r="D35" s="51" t="s">
        <v>9</v>
      </c>
      <c r="E35" s="52">
        <v>26.5</v>
      </c>
      <c r="F35" s="139">
        <v>16.87</v>
      </c>
      <c r="G35" s="53">
        <f t="shared" si="0"/>
        <v>447.06</v>
      </c>
      <c r="H35" s="36" t="s">
        <v>41</v>
      </c>
      <c r="I35" s="70">
        <f>ROUND(SUM(G24:G35),2)</f>
        <v>13994.63</v>
      </c>
    </row>
    <row r="36" spans="1:9" s="9" customFormat="1" ht="33" customHeight="1" x14ac:dyDescent="0.25">
      <c r="A36" s="101" t="s">
        <v>388</v>
      </c>
      <c r="B36" s="123" t="s">
        <v>71</v>
      </c>
      <c r="C36" s="63" t="s">
        <v>1550</v>
      </c>
      <c r="D36" s="64" t="s">
        <v>8</v>
      </c>
      <c r="E36" s="83">
        <v>6655</v>
      </c>
      <c r="F36" s="76">
        <v>0</v>
      </c>
      <c r="G36" s="59">
        <f t="shared" si="0"/>
        <v>0</v>
      </c>
      <c r="H36" s="434" t="s">
        <v>318</v>
      </c>
    </row>
    <row r="37" spans="1:9" s="9" customFormat="1" ht="33" customHeight="1" x14ac:dyDescent="0.25">
      <c r="A37" s="67" t="s">
        <v>388</v>
      </c>
      <c r="B37" s="41" t="s">
        <v>72</v>
      </c>
      <c r="C37" s="2" t="s">
        <v>1763</v>
      </c>
      <c r="D37" s="22" t="s">
        <v>9</v>
      </c>
      <c r="E37" s="84">
        <v>2228</v>
      </c>
      <c r="F37" s="77">
        <v>0</v>
      </c>
      <c r="G37" s="28">
        <f t="shared" si="0"/>
        <v>0</v>
      </c>
      <c r="H37" s="435"/>
    </row>
    <row r="38" spans="1:9" s="9" customFormat="1" ht="33" customHeight="1" x14ac:dyDescent="0.25">
      <c r="A38" s="67" t="s">
        <v>388</v>
      </c>
      <c r="B38" s="41" t="s">
        <v>73</v>
      </c>
      <c r="C38" s="2" t="s">
        <v>505</v>
      </c>
      <c r="D38" s="22" t="s">
        <v>8</v>
      </c>
      <c r="E38" s="84">
        <v>3959</v>
      </c>
      <c r="F38" s="77">
        <v>0</v>
      </c>
      <c r="G38" s="28">
        <f t="shared" si="0"/>
        <v>0</v>
      </c>
      <c r="H38" s="435"/>
    </row>
    <row r="39" spans="1:9" s="9" customFormat="1" ht="33" customHeight="1" x14ac:dyDescent="0.25">
      <c r="A39" s="67" t="s">
        <v>388</v>
      </c>
      <c r="B39" s="41" t="s">
        <v>74</v>
      </c>
      <c r="C39" s="2" t="s">
        <v>1636</v>
      </c>
      <c r="D39" s="22" t="s">
        <v>8</v>
      </c>
      <c r="E39" s="84">
        <v>3296</v>
      </c>
      <c r="F39" s="77">
        <v>0</v>
      </c>
      <c r="G39" s="28">
        <f t="shared" si="0"/>
        <v>0</v>
      </c>
      <c r="H39" s="435"/>
    </row>
    <row r="40" spans="1:9" s="9" customFormat="1" ht="33" customHeight="1" x14ac:dyDescent="0.25">
      <c r="A40" s="67" t="s">
        <v>388</v>
      </c>
      <c r="B40" s="41" t="s">
        <v>75</v>
      </c>
      <c r="C40" s="2" t="s">
        <v>1669</v>
      </c>
      <c r="D40" s="22" t="s">
        <v>10</v>
      </c>
      <c r="E40" s="84">
        <v>599</v>
      </c>
      <c r="F40" s="77">
        <v>0</v>
      </c>
      <c r="G40" s="28">
        <f t="shared" si="0"/>
        <v>0</v>
      </c>
      <c r="H40" s="435"/>
    </row>
    <row r="41" spans="1:9" s="9" customFormat="1" ht="33" customHeight="1" x14ac:dyDescent="0.25">
      <c r="A41" s="67" t="s">
        <v>388</v>
      </c>
      <c r="B41" s="41" t="s">
        <v>76</v>
      </c>
      <c r="C41" s="2" t="s">
        <v>1509</v>
      </c>
      <c r="D41" s="22" t="s">
        <v>8</v>
      </c>
      <c r="E41" s="84">
        <v>3266</v>
      </c>
      <c r="F41" s="77">
        <v>0</v>
      </c>
      <c r="G41" s="28">
        <f t="shared" si="0"/>
        <v>0</v>
      </c>
      <c r="H41" s="435"/>
    </row>
    <row r="42" spans="1:9" s="9" customFormat="1" ht="33" customHeight="1" x14ac:dyDescent="0.25">
      <c r="A42" s="67" t="s">
        <v>388</v>
      </c>
      <c r="B42" s="108" t="s">
        <v>77</v>
      </c>
      <c r="C42" s="2" t="s">
        <v>1670</v>
      </c>
      <c r="D42" s="22" t="s">
        <v>8</v>
      </c>
      <c r="E42" s="84">
        <v>3255</v>
      </c>
      <c r="F42" s="77">
        <v>0</v>
      </c>
      <c r="G42" s="28">
        <f t="shared" si="0"/>
        <v>0</v>
      </c>
      <c r="H42" s="435"/>
    </row>
    <row r="43" spans="1:9" s="9" customFormat="1" ht="33" customHeight="1" x14ac:dyDescent="0.25">
      <c r="A43" s="67" t="s">
        <v>388</v>
      </c>
      <c r="B43" s="108" t="s">
        <v>122</v>
      </c>
      <c r="C43" s="2" t="s">
        <v>1671</v>
      </c>
      <c r="D43" s="22" t="s">
        <v>10</v>
      </c>
      <c r="E43" s="84">
        <v>599</v>
      </c>
      <c r="F43" s="77">
        <v>0</v>
      </c>
      <c r="G43" s="28">
        <f t="shared" si="0"/>
        <v>0</v>
      </c>
      <c r="H43" s="435"/>
    </row>
    <row r="44" spans="1:9" s="9" customFormat="1" ht="33" customHeight="1" x14ac:dyDescent="0.25">
      <c r="A44" s="67" t="s">
        <v>388</v>
      </c>
      <c r="B44" s="108" t="s">
        <v>123</v>
      </c>
      <c r="C44" s="2" t="s">
        <v>304</v>
      </c>
      <c r="D44" s="22" t="s">
        <v>8</v>
      </c>
      <c r="E44" s="84">
        <v>3240</v>
      </c>
      <c r="F44" s="77">
        <v>0</v>
      </c>
      <c r="G44" s="28">
        <f t="shared" si="0"/>
        <v>0</v>
      </c>
      <c r="H44" s="435"/>
    </row>
    <row r="45" spans="1:9" s="9" customFormat="1" ht="33" customHeight="1" x14ac:dyDescent="0.25">
      <c r="A45" s="67" t="s">
        <v>388</v>
      </c>
      <c r="B45" s="108" t="s">
        <v>124</v>
      </c>
      <c r="C45" s="2" t="s">
        <v>305</v>
      </c>
      <c r="D45" s="22" t="s">
        <v>10</v>
      </c>
      <c r="E45" s="84">
        <v>588</v>
      </c>
      <c r="F45" s="77">
        <v>0</v>
      </c>
      <c r="G45" s="28">
        <f t="shared" si="0"/>
        <v>0</v>
      </c>
      <c r="H45" s="435"/>
    </row>
    <row r="46" spans="1:9" s="9" customFormat="1" ht="33" customHeight="1" x14ac:dyDescent="0.25">
      <c r="A46" s="67" t="s">
        <v>388</v>
      </c>
      <c r="B46" s="108" t="s">
        <v>125</v>
      </c>
      <c r="C46" s="2" t="s">
        <v>306</v>
      </c>
      <c r="D46" s="22" t="s">
        <v>9</v>
      </c>
      <c r="E46" s="84">
        <v>591</v>
      </c>
      <c r="F46" s="77">
        <v>0</v>
      </c>
      <c r="G46" s="28">
        <f t="shared" si="0"/>
        <v>0</v>
      </c>
      <c r="H46" s="435"/>
    </row>
    <row r="47" spans="1:9" s="9" customFormat="1" ht="33" customHeight="1" thickBot="1" x14ac:dyDescent="0.3">
      <c r="A47" s="56" t="s">
        <v>388</v>
      </c>
      <c r="B47" s="74" t="s">
        <v>126</v>
      </c>
      <c r="C47" s="50" t="s">
        <v>1640</v>
      </c>
      <c r="D47" s="51" t="s">
        <v>8</v>
      </c>
      <c r="E47" s="85">
        <v>1844</v>
      </c>
      <c r="F47" s="139">
        <v>0</v>
      </c>
      <c r="G47" s="53">
        <f t="shared" si="0"/>
        <v>0</v>
      </c>
      <c r="H47" s="435"/>
    </row>
    <row r="48" spans="1:9" s="9" customFormat="1" ht="33" customHeight="1" x14ac:dyDescent="0.25">
      <c r="A48" s="101" t="s">
        <v>1504</v>
      </c>
      <c r="B48" s="123" t="s">
        <v>71</v>
      </c>
      <c r="C48" s="63" t="s">
        <v>1550</v>
      </c>
      <c r="D48" s="64" t="s">
        <v>8</v>
      </c>
      <c r="E48" s="83">
        <v>6655</v>
      </c>
      <c r="F48" s="135">
        <v>4.3899999999999997</v>
      </c>
      <c r="G48" s="59">
        <f t="shared" si="0"/>
        <v>29215.45</v>
      </c>
      <c r="H48" s="435"/>
    </row>
    <row r="49" spans="1:9" s="9" customFormat="1" ht="33" customHeight="1" x14ac:dyDescent="0.25">
      <c r="A49" s="67" t="s">
        <v>1504</v>
      </c>
      <c r="B49" s="41" t="s">
        <v>72</v>
      </c>
      <c r="C49" s="2" t="s">
        <v>1764</v>
      </c>
      <c r="D49" s="22" t="s">
        <v>9</v>
      </c>
      <c r="E49" s="84">
        <v>2451</v>
      </c>
      <c r="F49" s="133">
        <v>24.76</v>
      </c>
      <c r="G49" s="28">
        <f t="shared" si="0"/>
        <v>60686.76</v>
      </c>
      <c r="H49" s="435"/>
    </row>
    <row r="50" spans="1:9" s="9" customFormat="1" ht="33" customHeight="1" x14ac:dyDescent="0.25">
      <c r="A50" s="67" t="s">
        <v>1504</v>
      </c>
      <c r="B50" s="41" t="s">
        <v>73</v>
      </c>
      <c r="C50" s="2" t="s">
        <v>312</v>
      </c>
      <c r="D50" s="22" t="s">
        <v>8</v>
      </c>
      <c r="E50" s="84">
        <v>3919</v>
      </c>
      <c r="F50" s="133">
        <v>15.26</v>
      </c>
      <c r="G50" s="28">
        <f t="shared" si="0"/>
        <v>59803.94</v>
      </c>
      <c r="H50" s="435"/>
    </row>
    <row r="51" spans="1:9" s="9" customFormat="1" ht="33" customHeight="1" x14ac:dyDescent="0.25">
      <c r="A51" s="67" t="s">
        <v>1504</v>
      </c>
      <c r="B51" s="41" t="s">
        <v>74</v>
      </c>
      <c r="C51" s="2" t="s">
        <v>1636</v>
      </c>
      <c r="D51" s="22" t="s">
        <v>8</v>
      </c>
      <c r="E51" s="84">
        <v>3296</v>
      </c>
      <c r="F51" s="133">
        <v>17.760000000000002</v>
      </c>
      <c r="G51" s="28">
        <f t="shared" si="0"/>
        <v>58536.959999999999</v>
      </c>
      <c r="H51" s="435"/>
    </row>
    <row r="52" spans="1:9" s="9" customFormat="1" ht="33" customHeight="1" x14ac:dyDescent="0.25">
      <c r="A52" s="67" t="s">
        <v>1504</v>
      </c>
      <c r="B52" s="41" t="s">
        <v>75</v>
      </c>
      <c r="C52" s="2" t="s">
        <v>313</v>
      </c>
      <c r="D52" s="22" t="s">
        <v>10</v>
      </c>
      <c r="E52" s="84">
        <v>599</v>
      </c>
      <c r="F52" s="133">
        <v>0.95</v>
      </c>
      <c r="G52" s="28">
        <f t="shared" si="0"/>
        <v>569.04999999999995</v>
      </c>
      <c r="H52" s="435"/>
    </row>
    <row r="53" spans="1:9" s="9" customFormat="1" ht="33" customHeight="1" x14ac:dyDescent="0.25">
      <c r="A53" s="67" t="s">
        <v>1504</v>
      </c>
      <c r="B53" s="41" t="s">
        <v>76</v>
      </c>
      <c r="C53" s="2" t="s">
        <v>1509</v>
      </c>
      <c r="D53" s="22" t="s">
        <v>8</v>
      </c>
      <c r="E53" s="84">
        <v>3266</v>
      </c>
      <c r="F53" s="133">
        <v>0.38</v>
      </c>
      <c r="G53" s="28">
        <f t="shared" si="0"/>
        <v>1241.08</v>
      </c>
      <c r="H53" s="435"/>
    </row>
    <row r="54" spans="1:9" s="9" customFormat="1" ht="33" customHeight="1" x14ac:dyDescent="0.25">
      <c r="A54" s="67" t="s">
        <v>1504</v>
      </c>
      <c r="B54" s="108" t="s">
        <v>77</v>
      </c>
      <c r="C54" s="2" t="s">
        <v>1638</v>
      </c>
      <c r="D54" s="22" t="s">
        <v>8</v>
      </c>
      <c r="E54" s="84">
        <v>3255</v>
      </c>
      <c r="F54" s="133">
        <v>9.1</v>
      </c>
      <c r="G54" s="28">
        <f t="shared" si="0"/>
        <v>29620.5</v>
      </c>
      <c r="H54" s="435"/>
    </row>
    <row r="55" spans="1:9" s="9" customFormat="1" ht="33" customHeight="1" x14ac:dyDescent="0.25">
      <c r="A55" s="67" t="s">
        <v>1504</v>
      </c>
      <c r="B55" s="108" t="s">
        <v>122</v>
      </c>
      <c r="C55" s="2" t="s">
        <v>1511</v>
      </c>
      <c r="D55" s="22" t="s">
        <v>10</v>
      </c>
      <c r="E55" s="84">
        <v>599</v>
      </c>
      <c r="F55" s="133">
        <v>0.42</v>
      </c>
      <c r="G55" s="28">
        <f t="shared" si="0"/>
        <v>251.58</v>
      </c>
      <c r="H55" s="435"/>
    </row>
    <row r="56" spans="1:9" s="9" customFormat="1" ht="33" customHeight="1" x14ac:dyDescent="0.25">
      <c r="A56" s="67" t="s">
        <v>1504</v>
      </c>
      <c r="B56" s="108" t="s">
        <v>123</v>
      </c>
      <c r="C56" s="2" t="s">
        <v>304</v>
      </c>
      <c r="D56" s="22" t="s">
        <v>8</v>
      </c>
      <c r="E56" s="84">
        <v>3240</v>
      </c>
      <c r="F56" s="133">
        <v>0.22</v>
      </c>
      <c r="G56" s="28">
        <f t="shared" si="0"/>
        <v>712.8</v>
      </c>
      <c r="H56" s="435"/>
    </row>
    <row r="57" spans="1:9" s="9" customFormat="1" ht="33" customHeight="1" x14ac:dyDescent="0.25">
      <c r="A57" s="67" t="s">
        <v>1504</v>
      </c>
      <c r="B57" s="108" t="s">
        <v>124</v>
      </c>
      <c r="C57" s="2" t="s">
        <v>305</v>
      </c>
      <c r="D57" s="22" t="s">
        <v>10</v>
      </c>
      <c r="E57" s="84">
        <v>588</v>
      </c>
      <c r="F57" s="133">
        <v>1.25</v>
      </c>
      <c r="G57" s="28">
        <f t="shared" si="0"/>
        <v>735</v>
      </c>
      <c r="H57" s="435"/>
    </row>
    <row r="58" spans="1:9" s="9" customFormat="1" ht="33" customHeight="1" thickBot="1" x14ac:dyDescent="0.3">
      <c r="A58" s="67" t="s">
        <v>1504</v>
      </c>
      <c r="B58" s="108" t="s">
        <v>125</v>
      </c>
      <c r="C58" s="2" t="s">
        <v>306</v>
      </c>
      <c r="D58" s="22" t="s">
        <v>9</v>
      </c>
      <c r="E58" s="84">
        <v>591</v>
      </c>
      <c r="F58" s="133">
        <v>15.46</v>
      </c>
      <c r="G58" s="28">
        <f t="shared" si="0"/>
        <v>9136.86</v>
      </c>
      <c r="H58" s="435"/>
    </row>
    <row r="59" spans="1:9" s="9" customFormat="1" ht="30.75" thickBot="1" x14ac:dyDescent="0.3">
      <c r="A59" s="56" t="s">
        <v>1504</v>
      </c>
      <c r="B59" s="74" t="s">
        <v>126</v>
      </c>
      <c r="C59" s="50" t="s">
        <v>1640</v>
      </c>
      <c r="D59" s="51" t="s">
        <v>8</v>
      </c>
      <c r="E59" s="85">
        <v>1844</v>
      </c>
      <c r="F59" s="87">
        <v>7.02</v>
      </c>
      <c r="G59" s="99">
        <f>ROUND((E59*F59),2)</f>
        <v>12944.88</v>
      </c>
      <c r="H59" s="36" t="s">
        <v>78</v>
      </c>
      <c r="I59" s="72">
        <f>ROUND(SUM(G36:G59),2)</f>
        <v>263454.86</v>
      </c>
    </row>
    <row r="60" spans="1:9" ht="45" x14ac:dyDescent="0.25">
      <c r="A60" s="101" t="s">
        <v>1771</v>
      </c>
      <c r="B60" s="64" t="s">
        <v>28</v>
      </c>
      <c r="C60" s="63" t="s">
        <v>691</v>
      </c>
      <c r="D60" s="64" t="s">
        <v>10</v>
      </c>
      <c r="E60" s="65">
        <v>336</v>
      </c>
      <c r="F60" s="76">
        <v>41.1</v>
      </c>
      <c r="G60" s="59">
        <f t="shared" ref="G60:G63" si="1">ROUND((E60*F60),2)</f>
        <v>13809.6</v>
      </c>
      <c r="H60" s="9"/>
      <c r="I60" s="9"/>
    </row>
    <row r="61" spans="1:9" ht="45.75" thickBot="1" x14ac:dyDescent="0.3">
      <c r="A61" s="98" t="s">
        <v>1771</v>
      </c>
      <c r="B61" s="51" t="s">
        <v>29</v>
      </c>
      <c r="C61" s="63" t="s">
        <v>1750</v>
      </c>
      <c r="D61" s="64" t="s">
        <v>18</v>
      </c>
      <c r="E61" s="65">
        <v>1</v>
      </c>
      <c r="F61" s="76">
        <v>763.13</v>
      </c>
      <c r="G61" s="59">
        <f t="shared" si="1"/>
        <v>763.13</v>
      </c>
      <c r="H61" s="9"/>
      <c r="I61" s="9"/>
    </row>
    <row r="62" spans="1:9" ht="30.75" thickBot="1" x14ac:dyDescent="0.3">
      <c r="A62" s="125" t="s">
        <v>1585</v>
      </c>
      <c r="B62" s="61" t="s">
        <v>30</v>
      </c>
      <c r="C62" s="173" t="s">
        <v>331</v>
      </c>
      <c r="D62" s="61" t="s">
        <v>18</v>
      </c>
      <c r="E62" s="174">
        <v>24</v>
      </c>
      <c r="F62" s="145">
        <v>24.21</v>
      </c>
      <c r="G62" s="35">
        <f t="shared" si="1"/>
        <v>581.04</v>
      </c>
      <c r="H62" s="9"/>
      <c r="I62" s="9"/>
    </row>
    <row r="63" spans="1:9" ht="30.75" thickBot="1" x14ac:dyDescent="0.3">
      <c r="A63" s="98" t="s">
        <v>1586</v>
      </c>
      <c r="B63" s="51" t="s">
        <v>31</v>
      </c>
      <c r="C63" s="86" t="s">
        <v>333</v>
      </c>
      <c r="D63" s="51" t="s">
        <v>8</v>
      </c>
      <c r="E63" s="92">
        <v>141</v>
      </c>
      <c r="F63" s="89">
        <v>17</v>
      </c>
      <c r="G63" s="90">
        <f t="shared" si="1"/>
        <v>2397</v>
      </c>
      <c r="H63" s="36" t="s">
        <v>42</v>
      </c>
      <c r="I63" s="70">
        <f>ROUND(SUM(G60:G63),2)</f>
        <v>17550.77</v>
      </c>
    </row>
    <row r="64" spans="1:9" ht="43.5" thickBot="1" x14ac:dyDescent="0.3">
      <c r="A64" s="146"/>
      <c r="B64" s="147"/>
      <c r="C64" s="146"/>
      <c r="D64" s="4"/>
      <c r="E64" s="4"/>
      <c r="F64" s="54" t="s">
        <v>1292</v>
      </c>
      <c r="G64" s="55">
        <f>SUM(G5:G63)</f>
        <v>368319.31999999995</v>
      </c>
      <c r="H64" s="34"/>
      <c r="I64" s="73"/>
    </row>
  </sheetData>
  <sheetProtection algorithmName="SHA-512" hashValue="Tv9VeWItT0UoiZgRuml5tgHqf05HDYW4If05mbEADO+k/MjEbSEM6TbTzaCn2w0n3DhCx9+xk6YPTEI23tDeqw==" saltValue="nDXmb5kaYR4tzjfNpuX7PQ==" spinCount="100000" sheet="1" objects="1" scenarios="1"/>
  <mergeCells count="3">
    <mergeCell ref="A1:G1"/>
    <mergeCell ref="A3:G3"/>
    <mergeCell ref="H36:H58"/>
  </mergeCells>
  <phoneticPr fontId="10"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4FEE3-66A9-4224-95FC-4BF53D1CAA90}">
  <dimension ref="A1:J80"/>
  <sheetViews>
    <sheetView topLeftCell="A55" zoomScale="80" zoomScaleNormal="80" workbookViewId="0">
      <selection activeCell="I13" sqref="I13"/>
    </sheetView>
  </sheetViews>
  <sheetFormatPr defaultColWidth="9.140625" defaultRowHeight="15" x14ac:dyDescent="0.25"/>
  <cols>
    <col min="1" max="1" width="39.7109375" style="23" customWidth="1"/>
    <col min="2" max="2" width="10.5703125" style="10" customWidth="1"/>
    <col min="3" max="3" width="71.7109375" style="11" customWidth="1"/>
    <col min="4" max="4" width="9.140625" style="10"/>
    <col min="5" max="5" width="16.28515625" style="10" customWidth="1"/>
    <col min="6" max="6" width="20.7109375" style="17" customWidth="1"/>
    <col min="7" max="7" width="14.7109375" style="10" customWidth="1"/>
    <col min="8" max="8" width="21.5703125" style="68" customWidth="1"/>
    <col min="9" max="9" width="20.7109375" style="68" customWidth="1"/>
    <col min="10" max="16384" width="9.140625" style="8"/>
  </cols>
  <sheetData>
    <row r="1" spans="1:9" ht="39.950000000000003" customHeight="1" x14ac:dyDescent="0.25">
      <c r="A1" s="427" t="s">
        <v>3728</v>
      </c>
      <c r="B1" s="427"/>
      <c r="C1" s="427"/>
      <c r="D1" s="427"/>
      <c r="E1" s="427"/>
      <c r="F1" s="427"/>
      <c r="G1" s="427"/>
    </row>
    <row r="2" spans="1:9" ht="21.75" customHeight="1" thickBot="1" x14ac:dyDescent="0.3">
      <c r="A2" s="1"/>
      <c r="B2" s="1"/>
      <c r="C2" s="1"/>
      <c r="D2" s="1"/>
      <c r="E2" s="18"/>
      <c r="F2" s="1"/>
      <c r="G2" s="1"/>
    </row>
    <row r="3" spans="1:9" x14ac:dyDescent="0.25">
      <c r="A3" s="428" t="s">
        <v>1063</v>
      </c>
      <c r="B3" s="429"/>
      <c r="C3" s="429"/>
      <c r="D3" s="429"/>
      <c r="E3" s="429"/>
      <c r="F3" s="429"/>
      <c r="G3" s="430"/>
    </row>
    <row r="4" spans="1:9" ht="49.15" customHeight="1" thickBot="1" x14ac:dyDescent="0.3">
      <c r="A4" s="29" t="s">
        <v>38</v>
      </c>
      <c r="B4" s="44" t="s">
        <v>0</v>
      </c>
      <c r="C4" s="30" t="s">
        <v>1</v>
      </c>
      <c r="D4" s="30" t="s">
        <v>2</v>
      </c>
      <c r="E4" s="31" t="s">
        <v>3</v>
      </c>
      <c r="F4" s="32" t="s">
        <v>4</v>
      </c>
      <c r="G4" s="69" t="s">
        <v>5</v>
      </c>
      <c r="H4" s="142"/>
      <c r="I4" s="142"/>
    </row>
    <row r="5" spans="1:9" ht="33" customHeight="1" thickBot="1" x14ac:dyDescent="0.3">
      <c r="A5" s="56" t="s">
        <v>6</v>
      </c>
      <c r="B5" s="57" t="s">
        <v>12</v>
      </c>
      <c r="C5" s="50" t="s">
        <v>355</v>
      </c>
      <c r="D5" s="51" t="s">
        <v>128</v>
      </c>
      <c r="E5" s="52">
        <v>0.41099999999999998</v>
      </c>
      <c r="F5" s="66">
        <v>790.22</v>
      </c>
      <c r="G5" s="53">
        <f t="shared" ref="G5:G17" si="0">ROUND((E5*F5),2)</f>
        <v>324.77999999999997</v>
      </c>
      <c r="H5" s="36" t="s">
        <v>39</v>
      </c>
      <c r="I5" s="70">
        <f>ROUND(SUM(G5:G5),2)</f>
        <v>324.77999999999997</v>
      </c>
    </row>
    <row r="6" spans="1:9" s="9" customFormat="1" ht="32.25" customHeight="1" x14ac:dyDescent="0.25">
      <c r="A6" s="42" t="s">
        <v>45</v>
      </c>
      <c r="B6" s="179" t="s">
        <v>19</v>
      </c>
      <c r="C6" s="180" t="s">
        <v>711</v>
      </c>
      <c r="D6" s="181" t="s">
        <v>9</v>
      </c>
      <c r="E6" s="182">
        <v>450</v>
      </c>
      <c r="F6" s="183">
        <v>1.4</v>
      </c>
      <c r="G6" s="27">
        <f t="shared" si="0"/>
        <v>630</v>
      </c>
      <c r="H6" s="71"/>
      <c r="I6" s="71"/>
    </row>
    <row r="7" spans="1:9" s="9" customFormat="1" ht="30" x14ac:dyDescent="0.25">
      <c r="A7" s="43" t="s">
        <v>45</v>
      </c>
      <c r="B7" s="108" t="s">
        <v>20</v>
      </c>
      <c r="C7" s="103" t="s">
        <v>712</v>
      </c>
      <c r="D7" s="48" t="s">
        <v>9</v>
      </c>
      <c r="E7" s="84">
        <v>255</v>
      </c>
      <c r="F7" s="95">
        <v>0.94</v>
      </c>
      <c r="G7" s="28">
        <f t="shared" si="0"/>
        <v>239.7</v>
      </c>
      <c r="H7" s="71"/>
      <c r="I7" s="71"/>
    </row>
    <row r="8" spans="1:9" s="9" customFormat="1" ht="33" customHeight="1" x14ac:dyDescent="0.25">
      <c r="A8" s="43" t="s">
        <v>45</v>
      </c>
      <c r="B8" s="108" t="s">
        <v>21</v>
      </c>
      <c r="C8" s="103" t="s">
        <v>356</v>
      </c>
      <c r="D8" s="48" t="s">
        <v>9</v>
      </c>
      <c r="E8" s="84">
        <v>195</v>
      </c>
      <c r="F8" s="95">
        <v>2.5</v>
      </c>
      <c r="G8" s="28">
        <f t="shared" si="0"/>
        <v>487.5</v>
      </c>
      <c r="H8" s="71"/>
      <c r="I8" s="71"/>
    </row>
    <row r="9" spans="1:9" s="9" customFormat="1" ht="33" customHeight="1" x14ac:dyDescent="0.25">
      <c r="A9" s="43" t="s">
        <v>45</v>
      </c>
      <c r="B9" s="108" t="s">
        <v>22</v>
      </c>
      <c r="C9" s="103" t="s">
        <v>357</v>
      </c>
      <c r="D9" s="48" t="s">
        <v>9</v>
      </c>
      <c r="E9" s="84">
        <v>255</v>
      </c>
      <c r="F9" s="95">
        <v>1.18</v>
      </c>
      <c r="G9" s="28">
        <f t="shared" si="0"/>
        <v>300.89999999999998</v>
      </c>
      <c r="H9" s="71"/>
      <c r="I9" s="71"/>
    </row>
    <row r="10" spans="1:9" s="9" customFormat="1" ht="45" x14ac:dyDescent="0.25">
      <c r="A10" s="43" t="s">
        <v>45</v>
      </c>
      <c r="B10" s="108" t="s">
        <v>23</v>
      </c>
      <c r="C10" s="103" t="s">
        <v>710</v>
      </c>
      <c r="D10" s="48" t="s">
        <v>9</v>
      </c>
      <c r="E10" s="84">
        <v>2650</v>
      </c>
      <c r="F10" s="95">
        <v>1.18</v>
      </c>
      <c r="G10" s="28">
        <f t="shared" si="0"/>
        <v>3127</v>
      </c>
      <c r="H10" s="71"/>
      <c r="I10" s="71"/>
    </row>
    <row r="11" spans="1:9" s="9" customFormat="1" ht="30" x14ac:dyDescent="0.25">
      <c r="A11" s="43" t="s">
        <v>45</v>
      </c>
      <c r="B11" s="108" t="s">
        <v>24</v>
      </c>
      <c r="C11" s="103" t="s">
        <v>394</v>
      </c>
      <c r="D11" s="48" t="s">
        <v>9</v>
      </c>
      <c r="E11" s="84">
        <v>4250</v>
      </c>
      <c r="F11" s="95">
        <v>2.35</v>
      </c>
      <c r="G11" s="28">
        <f t="shared" si="0"/>
        <v>9987.5</v>
      </c>
      <c r="H11" s="71"/>
      <c r="I11" s="71"/>
    </row>
    <row r="12" spans="1:9" s="9" customFormat="1" ht="30" x14ac:dyDescent="0.25">
      <c r="A12" s="43" t="s">
        <v>45</v>
      </c>
      <c r="B12" s="108" t="s">
        <v>25</v>
      </c>
      <c r="C12" s="103" t="s">
        <v>1169</v>
      </c>
      <c r="D12" s="48" t="s">
        <v>9</v>
      </c>
      <c r="E12" s="84">
        <v>2650</v>
      </c>
      <c r="F12" s="95">
        <v>4.4000000000000004</v>
      </c>
      <c r="G12" s="28">
        <f t="shared" si="0"/>
        <v>11660</v>
      </c>
      <c r="H12" s="71"/>
      <c r="I12" s="71"/>
    </row>
    <row r="13" spans="1:9" s="9" customFormat="1" ht="32.25" customHeight="1" x14ac:dyDescent="0.25">
      <c r="A13" s="43" t="s">
        <v>45</v>
      </c>
      <c r="B13" s="108" t="s">
        <v>26</v>
      </c>
      <c r="C13" s="103" t="s">
        <v>360</v>
      </c>
      <c r="D13" s="48" t="s">
        <v>8</v>
      </c>
      <c r="E13" s="84">
        <v>2100</v>
      </c>
      <c r="F13" s="95">
        <v>0.11</v>
      </c>
      <c r="G13" s="28">
        <f t="shared" si="0"/>
        <v>231</v>
      </c>
      <c r="H13" s="71"/>
      <c r="I13" s="71"/>
    </row>
    <row r="14" spans="1:9" s="9" customFormat="1" ht="32.25" customHeight="1" x14ac:dyDescent="0.25">
      <c r="A14" s="43" t="s">
        <v>45</v>
      </c>
      <c r="B14" s="108" t="s">
        <v>27</v>
      </c>
      <c r="C14" s="103" t="s">
        <v>395</v>
      </c>
      <c r="D14" s="48" t="s">
        <v>9</v>
      </c>
      <c r="E14" s="84">
        <v>630</v>
      </c>
      <c r="F14" s="95">
        <v>1.28</v>
      </c>
      <c r="G14" s="28">
        <f t="shared" si="0"/>
        <v>806.4</v>
      </c>
      <c r="H14" s="71"/>
      <c r="I14" s="71"/>
    </row>
    <row r="15" spans="1:9" s="9" customFormat="1" ht="32.25" customHeight="1" x14ac:dyDescent="0.25">
      <c r="A15" s="43" t="s">
        <v>45</v>
      </c>
      <c r="B15" s="108" t="s">
        <v>68</v>
      </c>
      <c r="C15" s="103" t="s">
        <v>384</v>
      </c>
      <c r="D15" s="48" t="s">
        <v>8</v>
      </c>
      <c r="E15" s="84">
        <v>550</v>
      </c>
      <c r="F15" s="95">
        <v>0.2</v>
      </c>
      <c r="G15" s="28">
        <f t="shared" si="0"/>
        <v>110</v>
      </c>
      <c r="H15" s="71"/>
      <c r="I15" s="71"/>
    </row>
    <row r="16" spans="1:9" s="9" customFormat="1" ht="32.25" customHeight="1" x14ac:dyDescent="0.25">
      <c r="A16" s="43" t="s">
        <v>45</v>
      </c>
      <c r="B16" s="108" t="s">
        <v>69</v>
      </c>
      <c r="C16" s="103" t="s">
        <v>268</v>
      </c>
      <c r="D16" s="48" t="s">
        <v>8</v>
      </c>
      <c r="E16" s="84">
        <v>100</v>
      </c>
      <c r="F16" s="95">
        <v>0.16</v>
      </c>
      <c r="G16" s="28">
        <f t="shared" si="0"/>
        <v>16</v>
      </c>
      <c r="H16" s="71"/>
      <c r="I16" s="71"/>
    </row>
    <row r="17" spans="1:9" s="9" customFormat="1" ht="32.25" customHeight="1" thickBot="1" x14ac:dyDescent="0.3">
      <c r="A17" s="43" t="s">
        <v>45</v>
      </c>
      <c r="B17" s="108" t="s">
        <v>70</v>
      </c>
      <c r="C17" s="103" t="s">
        <v>270</v>
      </c>
      <c r="D17" s="48" t="s">
        <v>8</v>
      </c>
      <c r="E17" s="84">
        <v>1050</v>
      </c>
      <c r="F17" s="95">
        <v>1.69</v>
      </c>
      <c r="G17" s="28">
        <f t="shared" si="0"/>
        <v>1774.5</v>
      </c>
      <c r="H17" s="71"/>
      <c r="I17" s="71"/>
    </row>
    <row r="18" spans="1:9" s="9" customFormat="1" ht="32.25" customHeight="1" thickBot="1" x14ac:dyDescent="0.3">
      <c r="A18" s="56" t="s">
        <v>45</v>
      </c>
      <c r="B18" s="74" t="s">
        <v>127</v>
      </c>
      <c r="C18" s="104" t="s">
        <v>713</v>
      </c>
      <c r="D18" s="51" t="s">
        <v>8</v>
      </c>
      <c r="E18" s="85">
        <v>1500</v>
      </c>
      <c r="F18" s="177">
        <v>1.69</v>
      </c>
      <c r="G18" s="53">
        <f t="shared" ref="G18:G58" si="1">ROUND((E18*F18),2)</f>
        <v>2535</v>
      </c>
      <c r="H18" s="36" t="s">
        <v>40</v>
      </c>
      <c r="I18" s="70">
        <f>ROUND(SUM(G6:G18),2)</f>
        <v>31905.5</v>
      </c>
    </row>
    <row r="19" spans="1:9" s="9" customFormat="1" ht="45.75" thickBot="1" x14ac:dyDescent="0.3">
      <c r="A19" s="171" t="s">
        <v>574</v>
      </c>
      <c r="B19" s="172" t="s">
        <v>34</v>
      </c>
      <c r="C19" s="173" t="s">
        <v>714</v>
      </c>
      <c r="D19" s="61" t="s">
        <v>8</v>
      </c>
      <c r="E19" s="174">
        <v>50</v>
      </c>
      <c r="F19" s="62">
        <v>216.04</v>
      </c>
      <c r="G19" s="35">
        <f t="shared" si="1"/>
        <v>10802</v>
      </c>
      <c r="H19" s="36" t="s">
        <v>41</v>
      </c>
      <c r="I19" s="70">
        <f>ROUND(SUM(G19:G19),2)</f>
        <v>10802</v>
      </c>
    </row>
    <row r="20" spans="1:9" s="9" customFormat="1" ht="32.25" customHeight="1" x14ac:dyDescent="0.25">
      <c r="A20" s="101" t="s">
        <v>388</v>
      </c>
      <c r="B20" s="123" t="s">
        <v>71</v>
      </c>
      <c r="C20" s="63" t="s">
        <v>715</v>
      </c>
      <c r="D20" s="64" t="s">
        <v>8</v>
      </c>
      <c r="E20" s="83">
        <v>2100</v>
      </c>
      <c r="F20" s="58">
        <v>0</v>
      </c>
      <c r="G20" s="59">
        <f t="shared" si="1"/>
        <v>0</v>
      </c>
      <c r="H20" s="434" t="s">
        <v>318</v>
      </c>
    </row>
    <row r="21" spans="1:9" s="9" customFormat="1" ht="30" x14ac:dyDescent="0.25">
      <c r="A21" s="67" t="s">
        <v>388</v>
      </c>
      <c r="B21" s="41" t="s">
        <v>72</v>
      </c>
      <c r="C21" s="2" t="s">
        <v>1170</v>
      </c>
      <c r="D21" s="22" t="s">
        <v>9</v>
      </c>
      <c r="E21" s="84">
        <v>100</v>
      </c>
      <c r="F21" s="21">
        <v>0</v>
      </c>
      <c r="G21" s="28">
        <f t="shared" si="1"/>
        <v>0</v>
      </c>
      <c r="H21" s="435"/>
    </row>
    <row r="22" spans="1:9" s="9" customFormat="1" ht="33" customHeight="1" x14ac:dyDescent="0.25">
      <c r="A22" s="67" t="s">
        <v>388</v>
      </c>
      <c r="B22" s="41" t="s">
        <v>73</v>
      </c>
      <c r="C22" s="2" t="s">
        <v>1171</v>
      </c>
      <c r="D22" s="22" t="s">
        <v>9</v>
      </c>
      <c r="E22" s="84">
        <v>760</v>
      </c>
      <c r="F22" s="21">
        <v>0</v>
      </c>
      <c r="G22" s="28">
        <f t="shared" si="1"/>
        <v>0</v>
      </c>
      <c r="H22" s="435"/>
    </row>
    <row r="23" spans="1:9" s="9" customFormat="1" ht="33" customHeight="1" x14ac:dyDescent="0.25">
      <c r="A23" s="67" t="s">
        <v>388</v>
      </c>
      <c r="B23" s="41" t="s">
        <v>74</v>
      </c>
      <c r="C23" s="2" t="s">
        <v>718</v>
      </c>
      <c r="D23" s="22" t="s">
        <v>8</v>
      </c>
      <c r="E23" s="84">
        <v>1600</v>
      </c>
      <c r="F23" s="21">
        <v>0</v>
      </c>
      <c r="G23" s="28">
        <f t="shared" si="1"/>
        <v>0</v>
      </c>
      <c r="H23" s="435"/>
    </row>
    <row r="24" spans="1:9" s="9" customFormat="1" ht="33" customHeight="1" x14ac:dyDescent="0.25">
      <c r="A24" s="67" t="s">
        <v>388</v>
      </c>
      <c r="B24" s="41" t="s">
        <v>75</v>
      </c>
      <c r="C24" s="2" t="s">
        <v>719</v>
      </c>
      <c r="D24" s="22" t="s">
        <v>8</v>
      </c>
      <c r="E24" s="84">
        <v>145</v>
      </c>
      <c r="F24" s="21">
        <v>0</v>
      </c>
      <c r="G24" s="28">
        <f t="shared" si="1"/>
        <v>0</v>
      </c>
      <c r="H24" s="435"/>
    </row>
    <row r="25" spans="1:9" s="9" customFormat="1" ht="33" customHeight="1" x14ac:dyDescent="0.25">
      <c r="A25" s="67" t="s">
        <v>388</v>
      </c>
      <c r="B25" s="41" t="s">
        <v>76</v>
      </c>
      <c r="C25" s="2" t="s">
        <v>1172</v>
      </c>
      <c r="D25" s="22" t="s">
        <v>8</v>
      </c>
      <c r="E25" s="84">
        <v>1110</v>
      </c>
      <c r="F25" s="21">
        <v>0</v>
      </c>
      <c r="G25" s="28">
        <f t="shared" si="1"/>
        <v>0</v>
      </c>
      <c r="H25" s="435"/>
    </row>
    <row r="26" spans="1:9" s="9" customFormat="1" ht="33" customHeight="1" x14ac:dyDescent="0.25">
      <c r="A26" s="67" t="s">
        <v>388</v>
      </c>
      <c r="B26" s="41" t="s">
        <v>77</v>
      </c>
      <c r="C26" s="2" t="s">
        <v>721</v>
      </c>
      <c r="D26" s="22" t="s">
        <v>8</v>
      </c>
      <c r="E26" s="84">
        <v>1110</v>
      </c>
      <c r="F26" s="21">
        <v>0</v>
      </c>
      <c r="G26" s="28">
        <f t="shared" si="1"/>
        <v>0</v>
      </c>
      <c r="H26" s="435"/>
    </row>
    <row r="27" spans="1:9" s="9" customFormat="1" ht="33" customHeight="1" x14ac:dyDescent="0.25">
      <c r="A27" s="67" t="s">
        <v>388</v>
      </c>
      <c r="B27" s="41" t="s">
        <v>122</v>
      </c>
      <c r="C27" s="2" t="s">
        <v>1167</v>
      </c>
      <c r="D27" s="22" t="s">
        <v>8</v>
      </c>
      <c r="E27" s="84">
        <v>1160</v>
      </c>
      <c r="F27" s="21">
        <v>0</v>
      </c>
      <c r="G27" s="28">
        <f t="shared" si="1"/>
        <v>0</v>
      </c>
      <c r="H27" s="435"/>
    </row>
    <row r="28" spans="1:9" s="9" customFormat="1" ht="33" customHeight="1" x14ac:dyDescent="0.25">
      <c r="A28" s="67" t="s">
        <v>388</v>
      </c>
      <c r="B28" s="41" t="s">
        <v>123</v>
      </c>
      <c r="C28" s="2" t="s">
        <v>390</v>
      </c>
      <c r="D28" s="22" t="s">
        <v>8</v>
      </c>
      <c r="E28" s="84">
        <v>1160</v>
      </c>
      <c r="F28" s="21">
        <v>0</v>
      </c>
      <c r="G28" s="28">
        <f t="shared" si="1"/>
        <v>0</v>
      </c>
      <c r="H28" s="435"/>
    </row>
    <row r="29" spans="1:9" s="9" customFormat="1" ht="33" customHeight="1" x14ac:dyDescent="0.25">
      <c r="A29" s="67" t="s">
        <v>388</v>
      </c>
      <c r="B29" s="41" t="s">
        <v>124</v>
      </c>
      <c r="C29" s="2" t="s">
        <v>723</v>
      </c>
      <c r="D29" s="22" t="s">
        <v>8</v>
      </c>
      <c r="E29" s="84">
        <v>1160</v>
      </c>
      <c r="F29" s="21">
        <v>0</v>
      </c>
      <c r="G29" s="28">
        <f t="shared" si="1"/>
        <v>0</v>
      </c>
      <c r="H29" s="435"/>
    </row>
    <row r="30" spans="1:9" s="9" customFormat="1" ht="33" customHeight="1" x14ac:dyDescent="0.25">
      <c r="A30" s="67" t="s">
        <v>388</v>
      </c>
      <c r="B30" s="41" t="s">
        <v>125</v>
      </c>
      <c r="C30" s="2" t="s">
        <v>304</v>
      </c>
      <c r="D30" s="22" t="s">
        <v>8</v>
      </c>
      <c r="E30" s="84">
        <v>1160</v>
      </c>
      <c r="F30" s="21">
        <v>0</v>
      </c>
      <c r="G30" s="28">
        <f t="shared" si="1"/>
        <v>0</v>
      </c>
      <c r="H30" s="435"/>
    </row>
    <row r="31" spans="1:9" s="9" customFormat="1" ht="33" customHeight="1" x14ac:dyDescent="0.25">
      <c r="A31" s="67" t="s">
        <v>388</v>
      </c>
      <c r="B31" s="41" t="s">
        <v>126</v>
      </c>
      <c r="C31" s="2" t="s">
        <v>724</v>
      </c>
      <c r="D31" s="22" t="s">
        <v>9</v>
      </c>
      <c r="E31" s="84">
        <v>190</v>
      </c>
      <c r="F31" s="21">
        <v>0</v>
      </c>
      <c r="G31" s="28">
        <f t="shared" si="1"/>
        <v>0</v>
      </c>
      <c r="H31" s="435"/>
    </row>
    <row r="32" spans="1:9" s="9" customFormat="1" ht="33" customHeight="1" thickBot="1" x14ac:dyDescent="0.3">
      <c r="A32" s="56" t="s">
        <v>388</v>
      </c>
      <c r="B32" s="74" t="s">
        <v>216</v>
      </c>
      <c r="C32" s="50" t="s">
        <v>725</v>
      </c>
      <c r="D32" s="51" t="s">
        <v>8</v>
      </c>
      <c r="E32" s="85">
        <v>175</v>
      </c>
      <c r="F32" s="60">
        <v>0</v>
      </c>
      <c r="G32" s="53">
        <f t="shared" si="1"/>
        <v>0</v>
      </c>
      <c r="H32" s="435"/>
    </row>
    <row r="33" spans="1:9" s="9" customFormat="1" ht="33" customHeight="1" x14ac:dyDescent="0.25">
      <c r="A33" s="101" t="s">
        <v>1504</v>
      </c>
      <c r="B33" s="123" t="s">
        <v>71</v>
      </c>
      <c r="C33" s="63" t="s">
        <v>715</v>
      </c>
      <c r="D33" s="64" t="s">
        <v>8</v>
      </c>
      <c r="E33" s="83">
        <v>2100</v>
      </c>
      <c r="F33" s="120">
        <v>4.07</v>
      </c>
      <c r="G33" s="59">
        <f t="shared" si="1"/>
        <v>8547</v>
      </c>
      <c r="H33" s="435"/>
    </row>
    <row r="34" spans="1:9" s="9" customFormat="1" ht="33" customHeight="1" x14ac:dyDescent="0.25">
      <c r="A34" s="67" t="s">
        <v>1504</v>
      </c>
      <c r="B34" s="41" t="s">
        <v>72</v>
      </c>
      <c r="C34" s="2" t="s">
        <v>1170</v>
      </c>
      <c r="D34" s="22" t="s">
        <v>9</v>
      </c>
      <c r="E34" s="84">
        <v>100</v>
      </c>
      <c r="F34" s="121">
        <v>25.73</v>
      </c>
      <c r="G34" s="28">
        <f t="shared" si="1"/>
        <v>2573</v>
      </c>
      <c r="H34" s="435"/>
    </row>
    <row r="35" spans="1:9" s="9" customFormat="1" ht="33" customHeight="1" x14ac:dyDescent="0.25">
      <c r="A35" s="67" t="s">
        <v>1504</v>
      </c>
      <c r="B35" s="41" t="s">
        <v>73</v>
      </c>
      <c r="C35" s="2" t="s">
        <v>1173</v>
      </c>
      <c r="D35" s="22" t="s">
        <v>9</v>
      </c>
      <c r="E35" s="84">
        <v>980</v>
      </c>
      <c r="F35" s="121">
        <v>25.59</v>
      </c>
      <c r="G35" s="28">
        <f t="shared" si="1"/>
        <v>25078.2</v>
      </c>
      <c r="H35" s="435"/>
    </row>
    <row r="36" spans="1:9" s="9" customFormat="1" ht="33" customHeight="1" x14ac:dyDescent="0.25">
      <c r="A36" s="67" t="s">
        <v>1504</v>
      </c>
      <c r="B36" s="41" t="s">
        <v>74</v>
      </c>
      <c r="C36" s="2" t="s">
        <v>727</v>
      </c>
      <c r="D36" s="22" t="s">
        <v>8</v>
      </c>
      <c r="E36" s="84">
        <v>1600</v>
      </c>
      <c r="F36" s="121">
        <v>15.26</v>
      </c>
      <c r="G36" s="28">
        <f t="shared" si="1"/>
        <v>24416</v>
      </c>
      <c r="H36" s="435"/>
    </row>
    <row r="37" spans="1:9" s="9" customFormat="1" ht="33" customHeight="1" x14ac:dyDescent="0.25">
      <c r="A37" s="67" t="s">
        <v>1504</v>
      </c>
      <c r="B37" s="41" t="s">
        <v>75</v>
      </c>
      <c r="C37" s="2" t="s">
        <v>719</v>
      </c>
      <c r="D37" s="22" t="s">
        <v>8</v>
      </c>
      <c r="E37" s="84">
        <v>145</v>
      </c>
      <c r="F37" s="121">
        <v>51.79</v>
      </c>
      <c r="G37" s="28">
        <f t="shared" si="1"/>
        <v>7509.55</v>
      </c>
      <c r="H37" s="435"/>
    </row>
    <row r="38" spans="1:9" s="9" customFormat="1" ht="33" customHeight="1" x14ac:dyDescent="0.25">
      <c r="A38" s="67" t="s">
        <v>1504</v>
      </c>
      <c r="B38" s="41" t="s">
        <v>76</v>
      </c>
      <c r="C38" s="2" t="s">
        <v>1172</v>
      </c>
      <c r="D38" s="22" t="s">
        <v>8</v>
      </c>
      <c r="E38" s="84">
        <v>1110</v>
      </c>
      <c r="F38" s="121">
        <v>32.33</v>
      </c>
      <c r="G38" s="28">
        <f t="shared" si="1"/>
        <v>35886.300000000003</v>
      </c>
      <c r="H38" s="435"/>
    </row>
    <row r="39" spans="1:9" s="9" customFormat="1" ht="33" customHeight="1" x14ac:dyDescent="0.25">
      <c r="A39" s="67" t="s">
        <v>1504</v>
      </c>
      <c r="B39" s="41" t="s">
        <v>77</v>
      </c>
      <c r="C39" s="2" t="s">
        <v>721</v>
      </c>
      <c r="D39" s="22" t="s">
        <v>8</v>
      </c>
      <c r="E39" s="84">
        <v>1110</v>
      </c>
      <c r="F39" s="121">
        <v>0.38</v>
      </c>
      <c r="G39" s="28">
        <f t="shared" si="1"/>
        <v>421.8</v>
      </c>
      <c r="H39" s="435"/>
    </row>
    <row r="40" spans="1:9" s="9" customFormat="1" ht="33" customHeight="1" x14ac:dyDescent="0.25">
      <c r="A40" s="67" t="s">
        <v>1504</v>
      </c>
      <c r="B40" s="41" t="s">
        <v>122</v>
      </c>
      <c r="C40" s="2" t="s">
        <v>1167</v>
      </c>
      <c r="D40" s="22" t="s">
        <v>8</v>
      </c>
      <c r="E40" s="84">
        <v>1160</v>
      </c>
      <c r="F40" s="121">
        <v>20.3</v>
      </c>
      <c r="G40" s="28">
        <f t="shared" si="1"/>
        <v>23548</v>
      </c>
      <c r="H40" s="435"/>
    </row>
    <row r="41" spans="1:9" s="9" customFormat="1" ht="33" customHeight="1" x14ac:dyDescent="0.25">
      <c r="A41" s="67" t="s">
        <v>1504</v>
      </c>
      <c r="B41" s="41" t="s">
        <v>123</v>
      </c>
      <c r="C41" s="2" t="s">
        <v>390</v>
      </c>
      <c r="D41" s="22" t="s">
        <v>8</v>
      </c>
      <c r="E41" s="84">
        <v>1160</v>
      </c>
      <c r="F41" s="121">
        <v>0.38</v>
      </c>
      <c r="G41" s="28">
        <f t="shared" si="1"/>
        <v>440.8</v>
      </c>
      <c r="H41" s="435"/>
    </row>
    <row r="42" spans="1:9" s="9" customFormat="1" ht="33" customHeight="1" x14ac:dyDescent="0.25">
      <c r="A42" s="67" t="s">
        <v>1504</v>
      </c>
      <c r="B42" s="41" t="s">
        <v>124</v>
      </c>
      <c r="C42" s="2" t="s">
        <v>723</v>
      </c>
      <c r="D42" s="22" t="s">
        <v>8</v>
      </c>
      <c r="E42" s="84">
        <v>1160</v>
      </c>
      <c r="F42" s="121">
        <v>11.92</v>
      </c>
      <c r="G42" s="28">
        <f t="shared" si="1"/>
        <v>13827.2</v>
      </c>
      <c r="H42" s="435"/>
    </row>
    <row r="43" spans="1:9" s="9" customFormat="1" ht="33" customHeight="1" x14ac:dyDescent="0.25">
      <c r="A43" s="67" t="s">
        <v>1504</v>
      </c>
      <c r="B43" s="41" t="s">
        <v>125</v>
      </c>
      <c r="C43" s="2" t="s">
        <v>304</v>
      </c>
      <c r="D43" s="22" t="s">
        <v>8</v>
      </c>
      <c r="E43" s="84">
        <v>1160</v>
      </c>
      <c r="F43" s="121">
        <v>0.22</v>
      </c>
      <c r="G43" s="28">
        <f t="shared" si="1"/>
        <v>255.2</v>
      </c>
      <c r="H43" s="435"/>
    </row>
    <row r="44" spans="1:9" s="9" customFormat="1" ht="33" customHeight="1" thickBot="1" x14ac:dyDescent="0.3">
      <c r="A44" s="67" t="s">
        <v>1504</v>
      </c>
      <c r="B44" s="41" t="s">
        <v>126</v>
      </c>
      <c r="C44" s="2" t="s">
        <v>724</v>
      </c>
      <c r="D44" s="22" t="s">
        <v>9</v>
      </c>
      <c r="E44" s="84">
        <v>190</v>
      </c>
      <c r="F44" s="121">
        <v>13.99</v>
      </c>
      <c r="G44" s="28">
        <f t="shared" si="1"/>
        <v>2658.1</v>
      </c>
      <c r="H44" s="435"/>
    </row>
    <row r="45" spans="1:9" s="9" customFormat="1" ht="33" customHeight="1" thickBot="1" x14ac:dyDescent="0.3">
      <c r="A45" s="56" t="s">
        <v>1504</v>
      </c>
      <c r="B45" s="74" t="s">
        <v>216</v>
      </c>
      <c r="C45" s="50" t="s">
        <v>725</v>
      </c>
      <c r="D45" s="51" t="s">
        <v>8</v>
      </c>
      <c r="E45" s="85">
        <v>175</v>
      </c>
      <c r="F45" s="122">
        <v>5.42</v>
      </c>
      <c r="G45" s="99">
        <f>ROUND((E45*F45),2)</f>
        <v>948.5</v>
      </c>
      <c r="H45" s="36" t="s">
        <v>78</v>
      </c>
      <c r="I45" s="72">
        <f>ROUND(SUM(G20:G45),2)</f>
        <v>146109.65</v>
      </c>
    </row>
    <row r="46" spans="1:9" s="9" customFormat="1" ht="33" customHeight="1" x14ac:dyDescent="0.25">
      <c r="A46" s="67" t="s">
        <v>728</v>
      </c>
      <c r="B46" s="75" t="s">
        <v>28</v>
      </c>
      <c r="C46" s="63" t="s">
        <v>729</v>
      </c>
      <c r="D46" s="64" t="s">
        <v>10</v>
      </c>
      <c r="E46" s="83">
        <v>126</v>
      </c>
      <c r="F46" s="58">
        <v>110.02</v>
      </c>
      <c r="G46" s="59">
        <f t="shared" si="1"/>
        <v>13862.52</v>
      </c>
      <c r="H46" s="71"/>
      <c r="I46" s="71"/>
    </row>
    <row r="47" spans="1:9" s="9" customFormat="1" ht="33" customHeight="1" x14ac:dyDescent="0.25">
      <c r="A47" s="67" t="s">
        <v>728</v>
      </c>
      <c r="B47" s="22" t="s">
        <v>29</v>
      </c>
      <c r="C47" s="2" t="s">
        <v>1153</v>
      </c>
      <c r="D47" s="64" t="s">
        <v>10</v>
      </c>
      <c r="E47" s="84">
        <v>70</v>
      </c>
      <c r="F47" s="21">
        <v>112.21</v>
      </c>
      <c r="G47" s="28">
        <f t="shared" si="1"/>
        <v>7854.7</v>
      </c>
      <c r="H47" s="71"/>
      <c r="I47" s="71"/>
    </row>
    <row r="48" spans="1:9" s="9" customFormat="1" ht="39" customHeight="1" x14ac:dyDescent="0.25">
      <c r="A48" s="67" t="s">
        <v>728</v>
      </c>
      <c r="B48" s="22" t="s">
        <v>30</v>
      </c>
      <c r="C48" s="2" t="s">
        <v>730</v>
      </c>
      <c r="D48" s="64" t="s">
        <v>10</v>
      </c>
      <c r="E48" s="84">
        <v>215</v>
      </c>
      <c r="F48" s="21">
        <v>157.25</v>
      </c>
      <c r="G48" s="28">
        <f t="shared" si="1"/>
        <v>33808.75</v>
      </c>
      <c r="H48" s="71"/>
      <c r="I48" s="71"/>
    </row>
    <row r="49" spans="1:9" s="9" customFormat="1" ht="30" x14ac:dyDescent="0.25">
      <c r="A49" s="67" t="s">
        <v>728</v>
      </c>
      <c r="B49" s="22" t="s">
        <v>31</v>
      </c>
      <c r="C49" s="2" t="s">
        <v>1154</v>
      </c>
      <c r="D49" s="64" t="s">
        <v>10</v>
      </c>
      <c r="E49" s="84">
        <v>116</v>
      </c>
      <c r="F49" s="21">
        <v>40.799999999999997</v>
      </c>
      <c r="G49" s="28">
        <f t="shared" si="1"/>
        <v>4732.8</v>
      </c>
      <c r="H49" s="71"/>
      <c r="I49" s="71"/>
    </row>
    <row r="50" spans="1:9" s="9" customFormat="1" ht="33" customHeight="1" x14ac:dyDescent="0.25">
      <c r="A50" s="67" t="s">
        <v>728</v>
      </c>
      <c r="B50" s="22" t="s">
        <v>32</v>
      </c>
      <c r="C50" s="63" t="s">
        <v>732</v>
      </c>
      <c r="D50" s="64" t="s">
        <v>10</v>
      </c>
      <c r="E50" s="83">
        <v>218</v>
      </c>
      <c r="F50" s="58">
        <v>23.44</v>
      </c>
      <c r="G50" s="59">
        <f t="shared" si="1"/>
        <v>5109.92</v>
      </c>
      <c r="H50" s="71"/>
      <c r="I50" s="71"/>
    </row>
    <row r="51" spans="1:9" s="9" customFormat="1" ht="33" customHeight="1" x14ac:dyDescent="0.25">
      <c r="A51" s="67" t="s">
        <v>728</v>
      </c>
      <c r="B51" s="22" t="s">
        <v>33</v>
      </c>
      <c r="C51" s="2" t="s">
        <v>733</v>
      </c>
      <c r="D51" s="22" t="s">
        <v>10</v>
      </c>
      <c r="E51" s="83">
        <v>411</v>
      </c>
      <c r="F51" s="21">
        <v>1.99</v>
      </c>
      <c r="G51" s="28">
        <f t="shared" si="1"/>
        <v>817.89</v>
      </c>
      <c r="H51" s="71"/>
      <c r="I51" s="71"/>
    </row>
    <row r="52" spans="1:9" s="9" customFormat="1" ht="33" customHeight="1" x14ac:dyDescent="0.25">
      <c r="A52" s="67" t="s">
        <v>728</v>
      </c>
      <c r="B52" s="22" t="s">
        <v>47</v>
      </c>
      <c r="C52" s="2" t="s">
        <v>734</v>
      </c>
      <c r="D52" s="64" t="s">
        <v>8</v>
      </c>
      <c r="E52" s="83">
        <v>105</v>
      </c>
      <c r="F52" s="21">
        <v>23.55</v>
      </c>
      <c r="G52" s="28">
        <f t="shared" si="1"/>
        <v>2472.75</v>
      </c>
      <c r="H52" s="71"/>
      <c r="I52" s="71"/>
    </row>
    <row r="53" spans="1:9" s="9" customFormat="1" ht="33" customHeight="1" x14ac:dyDescent="0.25">
      <c r="A53" s="67" t="s">
        <v>728</v>
      </c>
      <c r="B53" s="22" t="s">
        <v>48</v>
      </c>
      <c r="C53" s="2" t="s">
        <v>735</v>
      </c>
      <c r="D53" s="64" t="s">
        <v>8</v>
      </c>
      <c r="E53" s="83">
        <v>100</v>
      </c>
      <c r="F53" s="21">
        <v>124.35</v>
      </c>
      <c r="G53" s="28">
        <f t="shared" si="1"/>
        <v>12435</v>
      </c>
      <c r="H53" s="71"/>
      <c r="I53" s="71"/>
    </row>
    <row r="54" spans="1:9" s="9" customFormat="1" ht="33" customHeight="1" x14ac:dyDescent="0.25">
      <c r="A54" s="67" t="s">
        <v>728</v>
      </c>
      <c r="B54" s="22" t="s">
        <v>58</v>
      </c>
      <c r="C54" s="2" t="s">
        <v>736</v>
      </c>
      <c r="D54" s="64" t="s">
        <v>8</v>
      </c>
      <c r="E54" s="83">
        <v>180</v>
      </c>
      <c r="F54" s="21">
        <v>164.55</v>
      </c>
      <c r="G54" s="28">
        <f t="shared" si="1"/>
        <v>29619</v>
      </c>
      <c r="H54" s="71"/>
      <c r="I54" s="71"/>
    </row>
    <row r="55" spans="1:9" s="9" customFormat="1" ht="33" customHeight="1" x14ac:dyDescent="0.25">
      <c r="A55" s="67" t="s">
        <v>728</v>
      </c>
      <c r="B55" s="22" t="s">
        <v>64</v>
      </c>
      <c r="C55" s="2" t="s">
        <v>737</v>
      </c>
      <c r="D55" s="64" t="s">
        <v>8</v>
      </c>
      <c r="E55" s="83">
        <v>205</v>
      </c>
      <c r="F55" s="21">
        <v>3.46</v>
      </c>
      <c r="G55" s="28">
        <f t="shared" si="1"/>
        <v>709.3</v>
      </c>
      <c r="H55" s="71"/>
      <c r="I55" s="71"/>
    </row>
    <row r="56" spans="1:9" s="9" customFormat="1" ht="30" x14ac:dyDescent="0.25">
      <c r="A56" s="67" t="s">
        <v>728</v>
      </c>
      <c r="B56" s="22" t="s">
        <v>65</v>
      </c>
      <c r="C56" s="2" t="s">
        <v>738</v>
      </c>
      <c r="D56" s="64" t="s">
        <v>8</v>
      </c>
      <c r="E56" s="83">
        <v>180</v>
      </c>
      <c r="F56" s="21">
        <v>9.34</v>
      </c>
      <c r="G56" s="28">
        <f t="shared" si="1"/>
        <v>1681.2</v>
      </c>
      <c r="H56" s="71"/>
      <c r="I56" s="71"/>
    </row>
    <row r="57" spans="1:9" s="9" customFormat="1" ht="30.75" thickBot="1" x14ac:dyDescent="0.3">
      <c r="A57" s="67" t="s">
        <v>728</v>
      </c>
      <c r="B57" s="22" t="s">
        <v>66</v>
      </c>
      <c r="C57" s="2" t="s">
        <v>739</v>
      </c>
      <c r="D57" s="64" t="s">
        <v>10</v>
      </c>
      <c r="E57" s="83">
        <v>44</v>
      </c>
      <c r="F57" s="21">
        <v>324.39999999999998</v>
      </c>
      <c r="G57" s="28">
        <f t="shared" si="1"/>
        <v>14273.6</v>
      </c>
      <c r="H57" s="71"/>
      <c r="I57" s="71"/>
    </row>
    <row r="58" spans="1:9" s="9" customFormat="1" ht="33" customHeight="1" thickBot="1" x14ac:dyDescent="0.3">
      <c r="A58" s="67" t="s">
        <v>728</v>
      </c>
      <c r="B58" s="22" t="s">
        <v>79</v>
      </c>
      <c r="C58" s="47" t="s">
        <v>740</v>
      </c>
      <c r="D58" s="79" t="s">
        <v>10</v>
      </c>
      <c r="E58" s="175">
        <v>241</v>
      </c>
      <c r="F58" s="21">
        <v>11.79</v>
      </c>
      <c r="G58" s="28">
        <f t="shared" si="1"/>
        <v>2841.39</v>
      </c>
      <c r="H58" s="36" t="s">
        <v>42</v>
      </c>
      <c r="I58" s="72">
        <f>ROUND(SUM(G46:G58),2)</f>
        <v>130218.82</v>
      </c>
    </row>
    <row r="59" spans="1:9" s="9" customFormat="1" ht="33" customHeight="1" x14ac:dyDescent="0.25">
      <c r="A59" s="124" t="s">
        <v>573</v>
      </c>
      <c r="B59" s="25" t="s">
        <v>11</v>
      </c>
      <c r="C59" s="24" t="s">
        <v>367</v>
      </c>
      <c r="D59" s="25" t="s">
        <v>18</v>
      </c>
      <c r="E59" s="46">
        <v>16</v>
      </c>
      <c r="F59" s="33">
        <v>112.37</v>
      </c>
      <c r="G59" s="27">
        <f>ROUND((E59*F59),2)</f>
        <v>1797.92</v>
      </c>
    </row>
    <row r="60" spans="1:9" s="9" customFormat="1" ht="33" customHeight="1" x14ac:dyDescent="0.25">
      <c r="A60" s="97" t="s">
        <v>573</v>
      </c>
      <c r="B60" s="79" t="s">
        <v>83</v>
      </c>
      <c r="C60" s="78" t="s">
        <v>368</v>
      </c>
      <c r="D60" s="79" t="s">
        <v>18</v>
      </c>
      <c r="E60" s="80">
        <v>1</v>
      </c>
      <c r="F60" s="81">
        <v>276.25</v>
      </c>
      <c r="G60" s="59">
        <f>ROUND((E60*F60),2)</f>
        <v>276.25</v>
      </c>
    </row>
    <row r="61" spans="1:9" s="9" customFormat="1" ht="33" customHeight="1" thickBot="1" x14ac:dyDescent="0.3">
      <c r="A61" s="176" t="s">
        <v>573</v>
      </c>
      <c r="B61" s="51" t="s">
        <v>84</v>
      </c>
      <c r="C61" s="50" t="s">
        <v>741</v>
      </c>
      <c r="D61" s="51" t="s">
        <v>18</v>
      </c>
      <c r="E61" s="52">
        <v>1</v>
      </c>
      <c r="F61" s="60">
        <v>369.36</v>
      </c>
      <c r="G61" s="53">
        <f t="shared" ref="G61:G73" si="2">ROUND((E61*F61),2)</f>
        <v>369.36</v>
      </c>
    </row>
    <row r="62" spans="1:9" s="9" customFormat="1" ht="33" customHeight="1" x14ac:dyDescent="0.25">
      <c r="A62" s="42" t="s">
        <v>573</v>
      </c>
      <c r="B62" s="25" t="s">
        <v>85</v>
      </c>
      <c r="C62" s="24" t="s">
        <v>396</v>
      </c>
      <c r="D62" s="25" t="s">
        <v>18</v>
      </c>
      <c r="E62" s="46">
        <v>9</v>
      </c>
      <c r="F62" s="33">
        <v>60.15</v>
      </c>
      <c r="G62" s="27">
        <f t="shared" si="2"/>
        <v>541.35</v>
      </c>
    </row>
    <row r="63" spans="1:9" s="9" customFormat="1" ht="30" x14ac:dyDescent="0.25">
      <c r="A63" s="43" t="s">
        <v>573</v>
      </c>
      <c r="B63" s="22" t="s">
        <v>86</v>
      </c>
      <c r="C63" s="63" t="s">
        <v>391</v>
      </c>
      <c r="D63" s="64" t="s">
        <v>18</v>
      </c>
      <c r="E63" s="65">
        <v>3</v>
      </c>
      <c r="F63" s="58">
        <v>78.28</v>
      </c>
      <c r="G63" s="59">
        <f t="shared" si="2"/>
        <v>234.84</v>
      </c>
    </row>
    <row r="64" spans="1:9" s="9" customFormat="1" ht="30" x14ac:dyDescent="0.25">
      <c r="A64" s="43" t="s">
        <v>573</v>
      </c>
      <c r="B64" s="22" t="s">
        <v>87</v>
      </c>
      <c r="C64" s="63" t="s">
        <v>742</v>
      </c>
      <c r="D64" s="64" t="s">
        <v>18</v>
      </c>
      <c r="E64" s="65">
        <v>1</v>
      </c>
      <c r="F64" s="58">
        <v>75.81</v>
      </c>
      <c r="G64" s="59">
        <f t="shared" si="2"/>
        <v>75.81</v>
      </c>
    </row>
    <row r="65" spans="1:10" s="9" customFormat="1" ht="30" x14ac:dyDescent="0.25">
      <c r="A65" s="43" t="s">
        <v>573</v>
      </c>
      <c r="B65" s="22" t="s">
        <v>88</v>
      </c>
      <c r="C65" s="63" t="s">
        <v>743</v>
      </c>
      <c r="D65" s="64" t="s">
        <v>18</v>
      </c>
      <c r="E65" s="65">
        <v>2</v>
      </c>
      <c r="F65" s="58">
        <v>75.81</v>
      </c>
      <c r="G65" s="59">
        <f t="shared" si="2"/>
        <v>151.62</v>
      </c>
    </row>
    <row r="66" spans="1:10" s="9" customFormat="1" ht="30" x14ac:dyDescent="0.25">
      <c r="A66" s="43" t="s">
        <v>573</v>
      </c>
      <c r="B66" s="22" t="s">
        <v>89</v>
      </c>
      <c r="C66" s="63" t="s">
        <v>744</v>
      </c>
      <c r="D66" s="64" t="s">
        <v>18</v>
      </c>
      <c r="E66" s="65">
        <v>3</v>
      </c>
      <c r="F66" s="58">
        <v>75.81</v>
      </c>
      <c r="G66" s="59">
        <f t="shared" si="2"/>
        <v>227.43</v>
      </c>
    </row>
    <row r="67" spans="1:10" s="9" customFormat="1" ht="30" x14ac:dyDescent="0.25">
      <c r="A67" s="43" t="s">
        <v>573</v>
      </c>
      <c r="B67" s="22" t="s">
        <v>90</v>
      </c>
      <c r="C67" s="63" t="s">
        <v>1160</v>
      </c>
      <c r="D67" s="64" t="s">
        <v>18</v>
      </c>
      <c r="E67" s="65">
        <v>2</v>
      </c>
      <c r="F67" s="58">
        <v>59.02</v>
      </c>
      <c r="G67" s="28">
        <f t="shared" si="2"/>
        <v>118.04</v>
      </c>
    </row>
    <row r="68" spans="1:10" s="9" customFormat="1" ht="33" customHeight="1" x14ac:dyDescent="0.25">
      <c r="A68" s="43" t="s">
        <v>573</v>
      </c>
      <c r="B68" s="22" t="s">
        <v>91</v>
      </c>
      <c r="C68" s="63" t="s">
        <v>369</v>
      </c>
      <c r="D68" s="64" t="s">
        <v>18</v>
      </c>
      <c r="E68" s="65">
        <v>1</v>
      </c>
      <c r="F68" s="58">
        <v>165.62</v>
      </c>
      <c r="G68" s="28">
        <f t="shared" si="2"/>
        <v>165.62</v>
      </c>
    </row>
    <row r="69" spans="1:10" s="9" customFormat="1" ht="33" customHeight="1" x14ac:dyDescent="0.25">
      <c r="A69" s="43" t="s">
        <v>573</v>
      </c>
      <c r="B69" s="22" t="s">
        <v>92</v>
      </c>
      <c r="C69" s="2" t="s">
        <v>746</v>
      </c>
      <c r="D69" s="64" t="s">
        <v>18</v>
      </c>
      <c r="E69" s="19">
        <v>1</v>
      </c>
      <c r="F69" s="21">
        <v>379.35</v>
      </c>
      <c r="G69" s="28">
        <f t="shared" si="2"/>
        <v>379.35</v>
      </c>
    </row>
    <row r="70" spans="1:10" s="9" customFormat="1" ht="33" customHeight="1" thickBot="1" x14ac:dyDescent="0.3">
      <c r="A70" s="178" t="s">
        <v>573</v>
      </c>
      <c r="B70" s="51" t="s">
        <v>93</v>
      </c>
      <c r="C70" s="86" t="s">
        <v>747</v>
      </c>
      <c r="D70" s="88" t="s">
        <v>18</v>
      </c>
      <c r="E70" s="92">
        <v>2</v>
      </c>
      <c r="F70" s="89">
        <v>82.09</v>
      </c>
      <c r="G70" s="90">
        <f t="shared" si="2"/>
        <v>164.18</v>
      </c>
    </row>
    <row r="71" spans="1:10" s="9" customFormat="1" ht="33" customHeight="1" x14ac:dyDescent="0.25">
      <c r="A71" s="101" t="s">
        <v>573</v>
      </c>
      <c r="B71" s="64" t="s">
        <v>157</v>
      </c>
      <c r="C71" s="63" t="s">
        <v>392</v>
      </c>
      <c r="D71" s="64" t="s">
        <v>18</v>
      </c>
      <c r="E71" s="65">
        <v>30</v>
      </c>
      <c r="F71" s="58">
        <v>24.21</v>
      </c>
      <c r="G71" s="59">
        <f t="shared" si="2"/>
        <v>726.3</v>
      </c>
      <c r="H71" s="71"/>
      <c r="I71" s="71"/>
    </row>
    <row r="72" spans="1:10" s="9" customFormat="1" ht="30.75" thickBot="1" x14ac:dyDescent="0.3">
      <c r="A72" s="98" t="s">
        <v>573</v>
      </c>
      <c r="B72" s="51" t="s">
        <v>158</v>
      </c>
      <c r="C72" s="50" t="s">
        <v>748</v>
      </c>
      <c r="D72" s="51" t="s">
        <v>18</v>
      </c>
      <c r="E72" s="52">
        <v>16</v>
      </c>
      <c r="F72" s="60">
        <v>29.87</v>
      </c>
      <c r="G72" s="53">
        <f t="shared" si="2"/>
        <v>477.92</v>
      </c>
      <c r="H72" s="71"/>
      <c r="I72" s="71"/>
    </row>
    <row r="73" spans="1:10" s="9" customFormat="1" ht="30.75" thickBot="1" x14ac:dyDescent="0.3">
      <c r="A73" s="125" t="s">
        <v>573</v>
      </c>
      <c r="B73" s="88" t="s">
        <v>159</v>
      </c>
      <c r="C73" s="86" t="s">
        <v>749</v>
      </c>
      <c r="D73" s="88" t="s">
        <v>8</v>
      </c>
      <c r="E73" s="92">
        <v>33</v>
      </c>
      <c r="F73" s="89">
        <v>17</v>
      </c>
      <c r="G73" s="90">
        <f t="shared" si="2"/>
        <v>561</v>
      </c>
      <c r="H73" s="36" t="s">
        <v>59</v>
      </c>
      <c r="I73" s="70">
        <f>ROUND(SUM(G59:G73),2)</f>
        <v>6266.99</v>
      </c>
    </row>
    <row r="74" spans="1:10" s="9" customFormat="1" ht="43.5" thickBot="1" x14ac:dyDescent="0.3">
      <c r="A74" s="146"/>
      <c r="B74" s="147"/>
      <c r="C74" s="6"/>
      <c r="D74" s="4"/>
      <c r="E74" s="4"/>
      <c r="F74" s="54" t="s">
        <v>252</v>
      </c>
      <c r="G74" s="55">
        <f>SUM(G5:G73)</f>
        <v>325627.73999999987</v>
      </c>
      <c r="H74" s="34"/>
      <c r="I74" s="73"/>
    </row>
    <row r="75" spans="1:10" ht="20.25" customHeight="1" x14ac:dyDescent="0.25">
      <c r="A75" s="38"/>
      <c r="B75" s="37"/>
      <c r="C75" s="37"/>
      <c r="D75" s="37"/>
      <c r="E75" s="39"/>
      <c r="F75" s="37"/>
      <c r="G75" s="12"/>
    </row>
    <row r="76" spans="1:10" ht="13.9" x14ac:dyDescent="0.25">
      <c r="A76" s="6"/>
      <c r="B76" s="4"/>
      <c r="C76" s="6"/>
      <c r="D76" s="4"/>
      <c r="E76" s="4"/>
      <c r="F76" s="13"/>
      <c r="G76" s="12"/>
    </row>
    <row r="77" spans="1:10" ht="13.9" x14ac:dyDescent="0.25">
      <c r="A77" s="6"/>
      <c r="B77" s="4"/>
      <c r="C77" s="6"/>
      <c r="D77" s="4"/>
      <c r="E77" s="4"/>
      <c r="F77" s="13"/>
      <c r="G77" s="12"/>
    </row>
    <row r="78" spans="1:10" ht="13.9" x14ac:dyDescent="0.25">
      <c r="F78" s="14"/>
    </row>
    <row r="79" spans="1:10" s="68" customFormat="1" ht="13.9" x14ac:dyDescent="0.25">
      <c r="A79" s="7"/>
      <c r="B79" s="5"/>
      <c r="C79" s="7"/>
      <c r="D79" s="5"/>
      <c r="E79" s="5"/>
      <c r="F79" s="15"/>
      <c r="G79" s="5"/>
      <c r="J79" s="8"/>
    </row>
    <row r="80" spans="1:10" s="68" customFormat="1" ht="26.25" customHeight="1" x14ac:dyDescent="0.25">
      <c r="A80" s="20"/>
      <c r="B80" s="20"/>
      <c r="C80" s="20"/>
      <c r="D80" s="20"/>
      <c r="E80" s="20"/>
      <c r="F80" s="16"/>
      <c r="G80" s="20"/>
      <c r="J80" s="8"/>
    </row>
  </sheetData>
  <sheetProtection algorithmName="SHA-512" hashValue="gjX8ElXB7sY6d+j5KsVB2a6sMobhqa9TXO97nqqa98ojfnuRD3c+RkK9mgi7W+xEsYdbAjHwQpj2bPl8sTjG8g==" saltValue="RwvkTtego3ACssfAkwxT8Q==" spinCount="100000" sheet="1" objects="1" scenarios="1"/>
  <mergeCells count="3">
    <mergeCell ref="A1:G1"/>
    <mergeCell ref="A3:G3"/>
    <mergeCell ref="H20:H44"/>
  </mergeCells>
  <phoneticPr fontId="10" type="noConversion"/>
  <pageMargins left="0.7" right="0.7" top="0.75" bottom="0.75" header="0.3" footer="0.3"/>
  <pageSetup paperSize="9"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27EB4-1318-4C48-98BF-BE014DA55455}">
  <dimension ref="A1:I65"/>
  <sheetViews>
    <sheetView topLeftCell="A52" zoomScale="80" zoomScaleNormal="80" workbookViewId="0">
      <selection activeCell="I68" sqref="I68"/>
    </sheetView>
  </sheetViews>
  <sheetFormatPr defaultColWidth="9.140625" defaultRowHeight="15" x14ac:dyDescent="0.25"/>
  <cols>
    <col min="1" max="1" width="39.7109375" style="23" customWidth="1"/>
    <col min="2" max="2" width="10.5703125" style="10" customWidth="1"/>
    <col min="3" max="3" width="71.7109375" style="11" customWidth="1"/>
    <col min="4" max="4" width="9.140625" style="129"/>
    <col min="5" max="5" width="16.28515625" style="129" customWidth="1"/>
    <col min="6" max="6" width="20.7109375" style="17" customWidth="1"/>
    <col min="7" max="7" width="14.7109375" style="129" customWidth="1"/>
    <col min="8" max="8" width="21.5703125" style="68" customWidth="1"/>
    <col min="9" max="9" width="20.7109375" style="68" customWidth="1"/>
    <col min="10" max="16384" width="9.140625" style="8"/>
  </cols>
  <sheetData>
    <row r="1" spans="1:9" ht="39.950000000000003" customHeight="1" x14ac:dyDescent="0.25">
      <c r="A1" s="427" t="s">
        <v>3728</v>
      </c>
      <c r="B1" s="427"/>
      <c r="C1" s="427"/>
      <c r="D1" s="427"/>
      <c r="E1" s="427"/>
      <c r="F1" s="427"/>
      <c r="G1" s="427"/>
    </row>
    <row r="2" spans="1:9" ht="21.75" customHeight="1" thickBot="1" x14ac:dyDescent="0.3">
      <c r="A2" s="1"/>
      <c r="B2" s="1"/>
      <c r="C2" s="1"/>
      <c r="D2" s="127"/>
      <c r="E2" s="233"/>
      <c r="F2" s="1"/>
      <c r="G2" s="127"/>
    </row>
    <row r="3" spans="1:9" x14ac:dyDescent="0.25">
      <c r="A3" s="428" t="s">
        <v>1116</v>
      </c>
      <c r="B3" s="429"/>
      <c r="C3" s="429"/>
      <c r="D3" s="429"/>
      <c r="E3" s="429"/>
      <c r="F3" s="429"/>
      <c r="G3" s="430"/>
    </row>
    <row r="4" spans="1:9" ht="45" customHeight="1" thickBot="1" x14ac:dyDescent="0.3">
      <c r="A4" s="29" t="s">
        <v>38</v>
      </c>
      <c r="B4" s="44" t="s">
        <v>0</v>
      </c>
      <c r="C4" s="30" t="s">
        <v>1</v>
      </c>
      <c r="D4" s="248" t="s">
        <v>2</v>
      </c>
      <c r="E4" s="234" t="s">
        <v>3</v>
      </c>
      <c r="F4" s="32" t="s">
        <v>4</v>
      </c>
      <c r="G4" s="69" t="s">
        <v>5</v>
      </c>
      <c r="H4" s="142"/>
      <c r="I4" s="142"/>
    </row>
    <row r="5" spans="1:9" s="68" customFormat="1" ht="33" customHeight="1" thickBot="1" x14ac:dyDescent="0.3">
      <c r="A5" s="56" t="s">
        <v>6</v>
      </c>
      <c r="B5" s="57" t="s">
        <v>12</v>
      </c>
      <c r="C5" s="50" t="s">
        <v>756</v>
      </c>
      <c r="D5" s="51" t="s">
        <v>128</v>
      </c>
      <c r="E5" s="52">
        <v>0.58499999999999996</v>
      </c>
      <c r="F5" s="66">
        <v>790.22</v>
      </c>
      <c r="G5" s="53">
        <f t="shared" ref="G5:G59" si="0">ROUND((E5*F5),2)</f>
        <v>462.28</v>
      </c>
      <c r="H5" s="36" t="s">
        <v>39</v>
      </c>
      <c r="I5" s="70">
        <f>ROUND(SUM(G5:G5),2)</f>
        <v>462.28</v>
      </c>
    </row>
    <row r="6" spans="1:9" s="9" customFormat="1" ht="32.25" customHeight="1" x14ac:dyDescent="0.25">
      <c r="A6" s="42" t="s">
        <v>45</v>
      </c>
      <c r="B6" s="179" t="s">
        <v>19</v>
      </c>
      <c r="C6" s="180" t="s">
        <v>359</v>
      </c>
      <c r="D6" s="181" t="s">
        <v>9</v>
      </c>
      <c r="E6" s="182">
        <v>5558</v>
      </c>
      <c r="F6" s="218">
        <v>0.7</v>
      </c>
      <c r="G6" s="27">
        <f t="shared" si="0"/>
        <v>3890.6</v>
      </c>
    </row>
    <row r="7" spans="1:9" s="9" customFormat="1" ht="30" x14ac:dyDescent="0.25">
      <c r="A7" s="43" t="s">
        <v>45</v>
      </c>
      <c r="B7" s="91" t="s">
        <v>20</v>
      </c>
      <c r="C7" s="103" t="s">
        <v>358</v>
      </c>
      <c r="D7" s="48" t="s">
        <v>9</v>
      </c>
      <c r="E7" s="84">
        <v>968</v>
      </c>
      <c r="F7" s="149">
        <v>0.94</v>
      </c>
      <c r="G7" s="28">
        <f t="shared" si="0"/>
        <v>909.92</v>
      </c>
    </row>
    <row r="8" spans="1:9" s="9" customFormat="1" ht="33" customHeight="1" x14ac:dyDescent="0.25">
      <c r="A8" s="43" t="s">
        <v>45</v>
      </c>
      <c r="B8" s="91" t="s">
        <v>21</v>
      </c>
      <c r="C8" s="103" t="s">
        <v>356</v>
      </c>
      <c r="D8" s="48" t="s">
        <v>9</v>
      </c>
      <c r="E8" s="84">
        <v>4590</v>
      </c>
      <c r="F8" s="149">
        <v>2.5</v>
      </c>
      <c r="G8" s="28">
        <f t="shared" si="0"/>
        <v>11475</v>
      </c>
    </row>
    <row r="9" spans="1:9" s="9" customFormat="1" ht="33" customHeight="1" x14ac:dyDescent="0.25">
      <c r="A9" s="43" t="s">
        <v>45</v>
      </c>
      <c r="B9" s="91" t="s">
        <v>22</v>
      </c>
      <c r="C9" s="103" t="s">
        <v>275</v>
      </c>
      <c r="D9" s="48" t="s">
        <v>9</v>
      </c>
      <c r="E9" s="84">
        <v>915</v>
      </c>
      <c r="F9" s="149">
        <v>5.51</v>
      </c>
      <c r="G9" s="28">
        <f t="shared" si="0"/>
        <v>5041.6499999999996</v>
      </c>
    </row>
    <row r="10" spans="1:9" s="9" customFormat="1" ht="33" customHeight="1" x14ac:dyDescent="0.25">
      <c r="A10" s="43" t="s">
        <v>45</v>
      </c>
      <c r="B10" s="91" t="s">
        <v>23</v>
      </c>
      <c r="C10" s="103" t="s">
        <v>1374</v>
      </c>
      <c r="D10" s="48" t="s">
        <v>9</v>
      </c>
      <c r="E10" s="84">
        <v>567</v>
      </c>
      <c r="F10" s="149">
        <v>0.94</v>
      </c>
      <c r="G10" s="28">
        <f t="shared" si="0"/>
        <v>532.98</v>
      </c>
    </row>
    <row r="11" spans="1:9" s="9" customFormat="1" ht="45" x14ac:dyDescent="0.25">
      <c r="A11" s="43" t="s">
        <v>45</v>
      </c>
      <c r="B11" s="91" t="s">
        <v>24</v>
      </c>
      <c r="C11" s="103" t="s">
        <v>276</v>
      </c>
      <c r="D11" s="48" t="s">
        <v>9</v>
      </c>
      <c r="E11" s="84">
        <v>567</v>
      </c>
      <c r="F11" s="149">
        <v>4.4000000000000004</v>
      </c>
      <c r="G11" s="28">
        <f t="shared" si="0"/>
        <v>2494.8000000000002</v>
      </c>
    </row>
    <row r="12" spans="1:9" s="9" customFormat="1" ht="45" x14ac:dyDescent="0.25">
      <c r="A12" s="43" t="s">
        <v>45</v>
      </c>
      <c r="B12" s="91" t="s">
        <v>25</v>
      </c>
      <c r="C12" s="103" t="s">
        <v>273</v>
      </c>
      <c r="D12" s="48" t="s">
        <v>9</v>
      </c>
      <c r="E12" s="84">
        <v>6469</v>
      </c>
      <c r="F12" s="149">
        <v>15.46</v>
      </c>
      <c r="G12" s="28">
        <f t="shared" si="0"/>
        <v>100010.74</v>
      </c>
    </row>
    <row r="13" spans="1:9" s="9" customFormat="1" ht="32.25" customHeight="1" x14ac:dyDescent="0.25">
      <c r="A13" s="43" t="s">
        <v>45</v>
      </c>
      <c r="B13" s="91" t="s">
        <v>26</v>
      </c>
      <c r="C13" s="103" t="s">
        <v>264</v>
      </c>
      <c r="D13" s="48" t="s">
        <v>9</v>
      </c>
      <c r="E13" s="84">
        <v>85</v>
      </c>
      <c r="F13" s="149">
        <v>13.16</v>
      </c>
      <c r="G13" s="28">
        <f t="shared" si="0"/>
        <v>1118.5999999999999</v>
      </c>
    </row>
    <row r="14" spans="1:9" s="9" customFormat="1" ht="32.25" customHeight="1" x14ac:dyDescent="0.25">
      <c r="A14" s="43" t="s">
        <v>45</v>
      </c>
      <c r="B14" s="91" t="s">
        <v>27</v>
      </c>
      <c r="C14" s="103" t="s">
        <v>265</v>
      </c>
      <c r="D14" s="48" t="s">
        <v>8</v>
      </c>
      <c r="E14" s="84">
        <v>6395</v>
      </c>
      <c r="F14" s="149">
        <v>0.1</v>
      </c>
      <c r="G14" s="28">
        <f t="shared" si="0"/>
        <v>639.5</v>
      </c>
    </row>
    <row r="15" spans="1:9" s="9" customFormat="1" ht="32.25" customHeight="1" x14ac:dyDescent="0.25">
      <c r="A15" s="43" t="s">
        <v>45</v>
      </c>
      <c r="B15" s="91" t="s">
        <v>68</v>
      </c>
      <c r="C15" s="103" t="s">
        <v>1486</v>
      </c>
      <c r="D15" s="48" t="s">
        <v>9</v>
      </c>
      <c r="E15" s="84">
        <v>1919</v>
      </c>
      <c r="F15" s="149">
        <v>1.28</v>
      </c>
      <c r="G15" s="28">
        <f t="shared" si="0"/>
        <v>2456.3200000000002</v>
      </c>
    </row>
    <row r="16" spans="1:9" s="9" customFormat="1" ht="32.25" customHeight="1" x14ac:dyDescent="0.25">
      <c r="A16" s="43" t="s">
        <v>45</v>
      </c>
      <c r="B16" s="91" t="s">
        <v>69</v>
      </c>
      <c r="C16" s="103" t="s">
        <v>267</v>
      </c>
      <c r="D16" s="48" t="s">
        <v>8</v>
      </c>
      <c r="E16" s="84">
        <v>5439</v>
      </c>
      <c r="F16" s="149">
        <v>0.2</v>
      </c>
      <c r="G16" s="28">
        <f t="shared" si="0"/>
        <v>1087.8</v>
      </c>
    </row>
    <row r="17" spans="1:9" s="9" customFormat="1" ht="32.25" customHeight="1" x14ac:dyDescent="0.25">
      <c r="A17" s="43" t="s">
        <v>45</v>
      </c>
      <c r="B17" s="91" t="s">
        <v>70</v>
      </c>
      <c r="C17" s="103" t="s">
        <v>477</v>
      </c>
      <c r="D17" s="48" t="s">
        <v>8</v>
      </c>
      <c r="E17" s="84">
        <v>1681</v>
      </c>
      <c r="F17" s="149">
        <v>0.2</v>
      </c>
      <c r="G17" s="28">
        <f t="shared" si="0"/>
        <v>336.2</v>
      </c>
    </row>
    <row r="18" spans="1:9" s="9" customFormat="1" ht="32.25" customHeight="1" x14ac:dyDescent="0.25">
      <c r="A18" s="43" t="s">
        <v>45</v>
      </c>
      <c r="B18" s="91" t="s">
        <v>127</v>
      </c>
      <c r="C18" s="103" t="s">
        <v>278</v>
      </c>
      <c r="D18" s="48" t="s">
        <v>8</v>
      </c>
      <c r="E18" s="84">
        <v>1170</v>
      </c>
      <c r="F18" s="149">
        <v>0.1</v>
      </c>
      <c r="G18" s="28">
        <f t="shared" si="0"/>
        <v>117</v>
      </c>
    </row>
    <row r="19" spans="1:9" s="9" customFormat="1" ht="32.25" customHeight="1" x14ac:dyDescent="0.25">
      <c r="A19" s="43" t="s">
        <v>45</v>
      </c>
      <c r="B19" s="91" t="s">
        <v>165</v>
      </c>
      <c r="C19" s="103" t="s">
        <v>268</v>
      </c>
      <c r="D19" s="48" t="s">
        <v>8</v>
      </c>
      <c r="E19" s="84">
        <v>548</v>
      </c>
      <c r="F19" s="149">
        <v>0.21</v>
      </c>
      <c r="G19" s="28">
        <f t="shared" si="0"/>
        <v>115.08</v>
      </c>
    </row>
    <row r="20" spans="1:9" s="9" customFormat="1" ht="32.25" customHeight="1" x14ac:dyDescent="0.25">
      <c r="A20" s="43" t="s">
        <v>45</v>
      </c>
      <c r="B20" s="91" t="s">
        <v>166</v>
      </c>
      <c r="C20" s="103" t="s">
        <v>269</v>
      </c>
      <c r="D20" s="48" t="s">
        <v>8</v>
      </c>
      <c r="E20" s="84">
        <v>884</v>
      </c>
      <c r="F20" s="149">
        <v>0.24</v>
      </c>
      <c r="G20" s="28">
        <f t="shared" si="0"/>
        <v>212.16</v>
      </c>
    </row>
    <row r="21" spans="1:9" s="9" customFormat="1" ht="45" x14ac:dyDescent="0.25">
      <c r="A21" s="43" t="s">
        <v>45</v>
      </c>
      <c r="B21" s="91" t="s">
        <v>167</v>
      </c>
      <c r="C21" s="103" t="s">
        <v>1487</v>
      </c>
      <c r="D21" s="48" t="s">
        <v>9</v>
      </c>
      <c r="E21" s="84">
        <v>968</v>
      </c>
      <c r="F21" s="149">
        <v>4.4000000000000004</v>
      </c>
      <c r="G21" s="28">
        <f t="shared" si="0"/>
        <v>4259.2</v>
      </c>
    </row>
    <row r="22" spans="1:9" s="9" customFormat="1" ht="33" customHeight="1" x14ac:dyDescent="0.25">
      <c r="A22" s="43" t="s">
        <v>45</v>
      </c>
      <c r="B22" s="91" t="s">
        <v>168</v>
      </c>
      <c r="C22" s="103" t="s">
        <v>340</v>
      </c>
      <c r="D22" s="48" t="s">
        <v>8</v>
      </c>
      <c r="E22" s="84">
        <v>8798</v>
      </c>
      <c r="F22" s="149">
        <v>1.49</v>
      </c>
      <c r="G22" s="28">
        <f t="shared" si="0"/>
        <v>13109.02</v>
      </c>
    </row>
    <row r="23" spans="1:9" s="9" customFormat="1" ht="33" customHeight="1" thickBot="1" x14ac:dyDescent="0.3">
      <c r="A23" s="43" t="s">
        <v>45</v>
      </c>
      <c r="B23" s="91" t="s">
        <v>169</v>
      </c>
      <c r="C23" s="103" t="s">
        <v>709</v>
      </c>
      <c r="D23" s="48" t="s">
        <v>8</v>
      </c>
      <c r="E23" s="84">
        <v>884</v>
      </c>
      <c r="F23" s="149">
        <v>1.44</v>
      </c>
      <c r="G23" s="28">
        <f t="shared" si="0"/>
        <v>1272.96</v>
      </c>
    </row>
    <row r="24" spans="1:9" s="9" customFormat="1" ht="29.25" thickBot="1" x14ac:dyDescent="0.3">
      <c r="A24" s="56" t="s">
        <v>45</v>
      </c>
      <c r="B24" s="219" t="s">
        <v>170</v>
      </c>
      <c r="C24" s="104" t="s">
        <v>271</v>
      </c>
      <c r="D24" s="51" t="s">
        <v>8</v>
      </c>
      <c r="E24" s="85">
        <v>41</v>
      </c>
      <c r="F24" s="150">
        <v>7.91</v>
      </c>
      <c r="G24" s="53">
        <f t="shared" si="0"/>
        <v>324.31</v>
      </c>
      <c r="H24" s="36" t="s">
        <v>40</v>
      </c>
      <c r="I24" s="70">
        <f>ROUND(SUM(G6:G24),2)</f>
        <v>149403.84</v>
      </c>
    </row>
    <row r="25" spans="1:9" s="9" customFormat="1" ht="30" x14ac:dyDescent="0.25">
      <c r="A25" s="67" t="s">
        <v>1503</v>
      </c>
      <c r="B25" s="226" t="s">
        <v>34</v>
      </c>
      <c r="C25" s="213" t="s">
        <v>387</v>
      </c>
      <c r="D25" s="64" t="s">
        <v>10</v>
      </c>
      <c r="E25" s="65">
        <v>18.5</v>
      </c>
      <c r="F25" s="76">
        <v>261.45</v>
      </c>
      <c r="G25" s="59">
        <f t="shared" si="0"/>
        <v>4836.83</v>
      </c>
      <c r="H25" s="153"/>
      <c r="I25" s="138"/>
    </row>
    <row r="26" spans="1:9" s="9" customFormat="1" ht="45" x14ac:dyDescent="0.25">
      <c r="A26" s="43" t="s">
        <v>1503</v>
      </c>
      <c r="B26" s="22" t="s">
        <v>35</v>
      </c>
      <c r="C26" s="2" t="s">
        <v>353</v>
      </c>
      <c r="D26" s="22" t="s">
        <v>9</v>
      </c>
      <c r="E26" s="65">
        <v>101.9</v>
      </c>
      <c r="F26" s="76">
        <v>2.35</v>
      </c>
      <c r="G26" s="28">
        <f t="shared" si="0"/>
        <v>239.47</v>
      </c>
      <c r="H26" s="153"/>
      <c r="I26" s="138"/>
    </row>
    <row r="27" spans="1:9" s="9" customFormat="1" ht="33" customHeight="1" x14ac:dyDescent="0.25">
      <c r="A27" s="43" t="s">
        <v>1503</v>
      </c>
      <c r="B27" s="22" t="s">
        <v>36</v>
      </c>
      <c r="C27" s="2" t="s">
        <v>289</v>
      </c>
      <c r="D27" s="22" t="s">
        <v>8</v>
      </c>
      <c r="E27" s="65">
        <v>32.200000000000003</v>
      </c>
      <c r="F27" s="76">
        <v>0.54</v>
      </c>
      <c r="G27" s="28">
        <f t="shared" si="0"/>
        <v>17.39</v>
      </c>
      <c r="H27" s="153"/>
      <c r="I27" s="138"/>
    </row>
    <row r="28" spans="1:9" s="9" customFormat="1" ht="33" customHeight="1" x14ac:dyDescent="0.25">
      <c r="A28" s="43" t="s">
        <v>1503</v>
      </c>
      <c r="B28" s="22" t="s">
        <v>37</v>
      </c>
      <c r="C28" s="2" t="s">
        <v>290</v>
      </c>
      <c r="D28" s="22" t="s">
        <v>9</v>
      </c>
      <c r="E28" s="65">
        <v>18.2</v>
      </c>
      <c r="F28" s="76">
        <v>34.880000000000003</v>
      </c>
      <c r="G28" s="28">
        <f t="shared" si="0"/>
        <v>634.82000000000005</v>
      </c>
      <c r="H28" s="153"/>
      <c r="I28" s="138"/>
    </row>
    <row r="29" spans="1:9" s="9" customFormat="1" ht="33" customHeight="1" x14ac:dyDescent="0.25">
      <c r="A29" s="43" t="s">
        <v>1503</v>
      </c>
      <c r="B29" s="22" t="s">
        <v>82</v>
      </c>
      <c r="C29" s="2" t="s">
        <v>291</v>
      </c>
      <c r="D29" s="22" t="s">
        <v>8</v>
      </c>
      <c r="E29" s="65">
        <v>188</v>
      </c>
      <c r="F29" s="76">
        <v>1.26</v>
      </c>
      <c r="G29" s="28">
        <f t="shared" si="0"/>
        <v>236.88</v>
      </c>
      <c r="H29" s="153"/>
      <c r="I29" s="138"/>
    </row>
    <row r="30" spans="1:9" s="9" customFormat="1" ht="33" customHeight="1" x14ac:dyDescent="0.25">
      <c r="A30" s="43" t="s">
        <v>1503</v>
      </c>
      <c r="B30" s="22" t="s">
        <v>105</v>
      </c>
      <c r="C30" s="2" t="s">
        <v>277</v>
      </c>
      <c r="D30" s="22" t="s">
        <v>8</v>
      </c>
      <c r="E30" s="65">
        <v>14.8</v>
      </c>
      <c r="F30" s="76">
        <v>8.6199999999999992</v>
      </c>
      <c r="G30" s="28">
        <f t="shared" si="0"/>
        <v>127.58</v>
      </c>
      <c r="H30" s="153"/>
      <c r="I30" s="138"/>
    </row>
    <row r="31" spans="1:9" s="9" customFormat="1" ht="33" customHeight="1" x14ac:dyDescent="0.25">
      <c r="A31" s="43" t="s">
        <v>1503</v>
      </c>
      <c r="B31" s="22" t="s">
        <v>106</v>
      </c>
      <c r="C31" s="2" t="s">
        <v>1701</v>
      </c>
      <c r="D31" s="22" t="s">
        <v>8</v>
      </c>
      <c r="E31" s="65">
        <v>97.1</v>
      </c>
      <c r="F31" s="76">
        <v>87.46</v>
      </c>
      <c r="G31" s="28">
        <f t="shared" si="0"/>
        <v>8492.3700000000008</v>
      </c>
      <c r="H31" s="153"/>
      <c r="I31" s="138"/>
    </row>
    <row r="32" spans="1:9" s="9" customFormat="1" ht="33" customHeight="1" x14ac:dyDescent="0.25">
      <c r="A32" s="43" t="s">
        <v>1503</v>
      </c>
      <c r="B32" s="22" t="s">
        <v>107</v>
      </c>
      <c r="C32" s="2" t="s">
        <v>293</v>
      </c>
      <c r="D32" s="22" t="s">
        <v>9</v>
      </c>
      <c r="E32" s="65">
        <v>1.9</v>
      </c>
      <c r="F32" s="76">
        <v>113.64</v>
      </c>
      <c r="G32" s="28">
        <f t="shared" si="0"/>
        <v>215.92</v>
      </c>
      <c r="H32" s="153"/>
      <c r="I32" s="138"/>
    </row>
    <row r="33" spans="1:9" s="9" customFormat="1" ht="33" customHeight="1" x14ac:dyDescent="0.25">
      <c r="A33" s="43" t="s">
        <v>1503</v>
      </c>
      <c r="B33" s="22" t="s">
        <v>108</v>
      </c>
      <c r="C33" s="2" t="s">
        <v>294</v>
      </c>
      <c r="D33" s="22" t="s">
        <v>18</v>
      </c>
      <c r="E33" s="65">
        <v>2</v>
      </c>
      <c r="F33" s="76">
        <v>448.41</v>
      </c>
      <c r="G33" s="28">
        <f t="shared" si="0"/>
        <v>896.82</v>
      </c>
      <c r="H33" s="153"/>
      <c r="I33" s="138"/>
    </row>
    <row r="34" spans="1:9" s="9" customFormat="1" ht="33" customHeight="1" x14ac:dyDescent="0.25">
      <c r="A34" s="43" t="s">
        <v>1503</v>
      </c>
      <c r="B34" s="22" t="s">
        <v>109</v>
      </c>
      <c r="C34" s="2" t="s">
        <v>295</v>
      </c>
      <c r="D34" s="22" t="s">
        <v>8</v>
      </c>
      <c r="E34" s="65">
        <v>4.3</v>
      </c>
      <c r="F34" s="76">
        <v>1.26</v>
      </c>
      <c r="G34" s="28">
        <f t="shared" si="0"/>
        <v>5.42</v>
      </c>
      <c r="H34" s="153"/>
      <c r="I34" s="138"/>
    </row>
    <row r="35" spans="1:9" s="9" customFormat="1" ht="33" customHeight="1" thickBot="1" x14ac:dyDescent="0.3">
      <c r="A35" s="43" t="s">
        <v>1503</v>
      </c>
      <c r="B35" s="22" t="s">
        <v>110</v>
      </c>
      <c r="C35" s="2" t="s">
        <v>296</v>
      </c>
      <c r="D35" s="22" t="s">
        <v>9</v>
      </c>
      <c r="E35" s="65">
        <v>40.9</v>
      </c>
      <c r="F35" s="76">
        <v>25.42</v>
      </c>
      <c r="G35" s="28">
        <f t="shared" si="0"/>
        <v>1039.68</v>
      </c>
      <c r="H35" s="153"/>
      <c r="I35" s="138"/>
    </row>
    <row r="36" spans="1:9" s="9" customFormat="1" ht="45.75" thickBot="1" x14ac:dyDescent="0.3">
      <c r="A36" s="56" t="s">
        <v>1503</v>
      </c>
      <c r="B36" s="51" t="s">
        <v>111</v>
      </c>
      <c r="C36" s="50" t="s">
        <v>352</v>
      </c>
      <c r="D36" s="51" t="s">
        <v>9</v>
      </c>
      <c r="E36" s="52">
        <v>42.7</v>
      </c>
      <c r="F36" s="139">
        <v>16.87</v>
      </c>
      <c r="G36" s="53">
        <f t="shared" si="0"/>
        <v>720.35</v>
      </c>
      <c r="H36" s="36" t="s">
        <v>41</v>
      </c>
      <c r="I36" s="70">
        <f>ROUND(SUM(G25:G36),2)</f>
        <v>17463.53</v>
      </c>
    </row>
    <row r="37" spans="1:9" s="9" customFormat="1" ht="33" customHeight="1" x14ac:dyDescent="0.25">
      <c r="A37" s="101" t="s">
        <v>388</v>
      </c>
      <c r="B37" s="123" t="s">
        <v>71</v>
      </c>
      <c r="C37" s="63" t="s">
        <v>1550</v>
      </c>
      <c r="D37" s="64" t="s">
        <v>8</v>
      </c>
      <c r="E37" s="83">
        <v>6395</v>
      </c>
      <c r="F37" s="76">
        <v>0</v>
      </c>
      <c r="G37" s="59">
        <f t="shared" si="0"/>
        <v>0</v>
      </c>
      <c r="H37" s="434" t="s">
        <v>318</v>
      </c>
    </row>
    <row r="38" spans="1:9" s="9" customFormat="1" ht="33" customHeight="1" x14ac:dyDescent="0.25">
      <c r="A38" s="67" t="s">
        <v>388</v>
      </c>
      <c r="B38" s="41" t="s">
        <v>72</v>
      </c>
      <c r="C38" s="2" t="s">
        <v>1763</v>
      </c>
      <c r="D38" s="22" t="s">
        <v>9</v>
      </c>
      <c r="E38" s="84">
        <v>2213</v>
      </c>
      <c r="F38" s="77">
        <v>0</v>
      </c>
      <c r="G38" s="28">
        <f t="shared" si="0"/>
        <v>0</v>
      </c>
      <c r="H38" s="435"/>
    </row>
    <row r="39" spans="1:9" s="9" customFormat="1" ht="33" customHeight="1" x14ac:dyDescent="0.25">
      <c r="A39" s="67" t="s">
        <v>388</v>
      </c>
      <c r="B39" s="108" t="s">
        <v>73</v>
      </c>
      <c r="C39" s="2" t="s">
        <v>505</v>
      </c>
      <c r="D39" s="22" t="s">
        <v>8</v>
      </c>
      <c r="E39" s="84">
        <v>3894</v>
      </c>
      <c r="F39" s="77">
        <v>0</v>
      </c>
      <c r="G39" s="28">
        <f t="shared" si="0"/>
        <v>0</v>
      </c>
      <c r="H39" s="435"/>
    </row>
    <row r="40" spans="1:9" s="9" customFormat="1" ht="33" customHeight="1" x14ac:dyDescent="0.25">
      <c r="A40" s="67" t="s">
        <v>388</v>
      </c>
      <c r="B40" s="108" t="s">
        <v>74</v>
      </c>
      <c r="C40" s="2" t="s">
        <v>1636</v>
      </c>
      <c r="D40" s="22" t="s">
        <v>8</v>
      </c>
      <c r="E40" s="84">
        <v>3300</v>
      </c>
      <c r="F40" s="77">
        <v>0</v>
      </c>
      <c r="G40" s="28">
        <f t="shared" si="0"/>
        <v>0</v>
      </c>
      <c r="H40" s="435"/>
    </row>
    <row r="41" spans="1:9" s="9" customFormat="1" ht="33" customHeight="1" x14ac:dyDescent="0.25">
      <c r="A41" s="67" t="s">
        <v>388</v>
      </c>
      <c r="B41" s="108" t="s">
        <v>75</v>
      </c>
      <c r="C41" s="2" t="s">
        <v>1669</v>
      </c>
      <c r="D41" s="22" t="s">
        <v>10</v>
      </c>
      <c r="E41" s="84">
        <v>596</v>
      </c>
      <c r="F41" s="77">
        <v>0</v>
      </c>
      <c r="G41" s="28">
        <f t="shared" si="0"/>
        <v>0</v>
      </c>
      <c r="H41" s="435"/>
    </row>
    <row r="42" spans="1:9" s="9" customFormat="1" ht="33" customHeight="1" x14ac:dyDescent="0.25">
      <c r="A42" s="67" t="s">
        <v>388</v>
      </c>
      <c r="B42" s="108" t="s">
        <v>76</v>
      </c>
      <c r="C42" s="2" t="s">
        <v>1509</v>
      </c>
      <c r="D42" s="22" t="s">
        <v>8</v>
      </c>
      <c r="E42" s="84">
        <v>3270</v>
      </c>
      <c r="F42" s="77">
        <v>0</v>
      </c>
      <c r="G42" s="28">
        <f t="shared" si="0"/>
        <v>0</v>
      </c>
      <c r="H42" s="435"/>
    </row>
    <row r="43" spans="1:9" s="9" customFormat="1" ht="33" customHeight="1" x14ac:dyDescent="0.25">
      <c r="A43" s="67" t="s">
        <v>388</v>
      </c>
      <c r="B43" s="108" t="s">
        <v>77</v>
      </c>
      <c r="C43" s="2" t="s">
        <v>1670</v>
      </c>
      <c r="D43" s="22" t="s">
        <v>8</v>
      </c>
      <c r="E43" s="84">
        <v>3259</v>
      </c>
      <c r="F43" s="77">
        <v>0</v>
      </c>
      <c r="G43" s="28">
        <f t="shared" si="0"/>
        <v>0</v>
      </c>
      <c r="H43" s="435"/>
    </row>
    <row r="44" spans="1:9" s="9" customFormat="1" ht="33" customHeight="1" x14ac:dyDescent="0.25">
      <c r="A44" s="67" t="s">
        <v>388</v>
      </c>
      <c r="B44" s="108" t="s">
        <v>122</v>
      </c>
      <c r="C44" s="2" t="s">
        <v>1671</v>
      </c>
      <c r="D44" s="22" t="s">
        <v>10</v>
      </c>
      <c r="E44" s="84">
        <v>596</v>
      </c>
      <c r="F44" s="77">
        <v>0</v>
      </c>
      <c r="G44" s="28">
        <f t="shared" si="0"/>
        <v>0</v>
      </c>
      <c r="H44" s="435"/>
    </row>
    <row r="45" spans="1:9" s="9" customFormat="1" ht="33" customHeight="1" x14ac:dyDescent="0.25">
      <c r="A45" s="67" t="s">
        <v>388</v>
      </c>
      <c r="B45" s="108" t="s">
        <v>123</v>
      </c>
      <c r="C45" s="2" t="s">
        <v>304</v>
      </c>
      <c r="D45" s="22" t="s">
        <v>8</v>
      </c>
      <c r="E45" s="84">
        <v>3215</v>
      </c>
      <c r="F45" s="77">
        <v>0</v>
      </c>
      <c r="G45" s="28">
        <f t="shared" si="0"/>
        <v>0</v>
      </c>
      <c r="H45" s="435"/>
    </row>
    <row r="46" spans="1:9" s="9" customFormat="1" ht="33" customHeight="1" x14ac:dyDescent="0.25">
      <c r="A46" s="67" t="s">
        <v>388</v>
      </c>
      <c r="B46" s="108" t="s">
        <v>124</v>
      </c>
      <c r="C46" s="2" t="s">
        <v>305</v>
      </c>
      <c r="D46" s="22" t="s">
        <v>10</v>
      </c>
      <c r="E46" s="84">
        <v>585</v>
      </c>
      <c r="F46" s="77">
        <v>0</v>
      </c>
      <c r="G46" s="28">
        <f t="shared" si="0"/>
        <v>0</v>
      </c>
      <c r="H46" s="435"/>
    </row>
    <row r="47" spans="1:9" s="9" customFormat="1" ht="33" customHeight="1" x14ac:dyDescent="0.25">
      <c r="A47" s="67" t="s">
        <v>388</v>
      </c>
      <c r="B47" s="108" t="s">
        <v>125</v>
      </c>
      <c r="C47" s="2" t="s">
        <v>306</v>
      </c>
      <c r="D47" s="22" t="s">
        <v>9</v>
      </c>
      <c r="E47" s="84">
        <v>503</v>
      </c>
      <c r="F47" s="77">
        <v>0</v>
      </c>
      <c r="G47" s="28">
        <f t="shared" si="0"/>
        <v>0</v>
      </c>
      <c r="H47" s="435"/>
    </row>
    <row r="48" spans="1:9" s="9" customFormat="1" ht="33" customHeight="1" thickBot="1" x14ac:dyDescent="0.3">
      <c r="A48" s="56" t="s">
        <v>388</v>
      </c>
      <c r="B48" s="74" t="s">
        <v>126</v>
      </c>
      <c r="C48" s="50" t="s">
        <v>1640</v>
      </c>
      <c r="D48" s="51" t="s">
        <v>8</v>
      </c>
      <c r="E48" s="85">
        <v>1911</v>
      </c>
      <c r="F48" s="139">
        <v>0</v>
      </c>
      <c r="G48" s="53">
        <f t="shared" si="0"/>
        <v>0</v>
      </c>
      <c r="H48" s="435"/>
    </row>
    <row r="49" spans="1:9" s="9" customFormat="1" ht="33" customHeight="1" x14ac:dyDescent="0.25">
      <c r="A49" s="101" t="s">
        <v>1504</v>
      </c>
      <c r="B49" s="123" t="s">
        <v>71</v>
      </c>
      <c r="C49" s="63" t="s">
        <v>1550</v>
      </c>
      <c r="D49" s="64" t="s">
        <v>8</v>
      </c>
      <c r="E49" s="83">
        <v>6395</v>
      </c>
      <c r="F49" s="135">
        <v>4.3899999999999997</v>
      </c>
      <c r="G49" s="59">
        <f t="shared" si="0"/>
        <v>28074.05</v>
      </c>
      <c r="H49" s="435"/>
    </row>
    <row r="50" spans="1:9" s="9" customFormat="1" ht="33" customHeight="1" x14ac:dyDescent="0.25">
      <c r="A50" s="67" t="s">
        <v>1504</v>
      </c>
      <c r="B50" s="41" t="s">
        <v>72</v>
      </c>
      <c r="C50" s="2" t="s">
        <v>1764</v>
      </c>
      <c r="D50" s="22" t="s">
        <v>9</v>
      </c>
      <c r="E50" s="84">
        <v>2434</v>
      </c>
      <c r="F50" s="133">
        <v>24.76</v>
      </c>
      <c r="G50" s="28">
        <f t="shared" si="0"/>
        <v>60265.84</v>
      </c>
      <c r="H50" s="435"/>
    </row>
    <row r="51" spans="1:9" s="9" customFormat="1" ht="33" customHeight="1" x14ac:dyDescent="0.25">
      <c r="A51" s="67" t="s">
        <v>1504</v>
      </c>
      <c r="B51" s="108" t="s">
        <v>73</v>
      </c>
      <c r="C51" s="2" t="s">
        <v>312</v>
      </c>
      <c r="D51" s="22" t="s">
        <v>8</v>
      </c>
      <c r="E51" s="84">
        <v>3855</v>
      </c>
      <c r="F51" s="133">
        <v>15.26</v>
      </c>
      <c r="G51" s="28">
        <f t="shared" si="0"/>
        <v>58827.3</v>
      </c>
      <c r="H51" s="435"/>
    </row>
    <row r="52" spans="1:9" s="9" customFormat="1" ht="33" customHeight="1" x14ac:dyDescent="0.25">
      <c r="A52" s="67" t="s">
        <v>1504</v>
      </c>
      <c r="B52" s="108" t="s">
        <v>74</v>
      </c>
      <c r="C52" s="2" t="s">
        <v>1636</v>
      </c>
      <c r="D52" s="22" t="s">
        <v>8</v>
      </c>
      <c r="E52" s="84">
        <v>3300</v>
      </c>
      <c r="F52" s="133">
        <v>17.760000000000002</v>
      </c>
      <c r="G52" s="28">
        <f t="shared" si="0"/>
        <v>58608</v>
      </c>
      <c r="H52" s="435"/>
    </row>
    <row r="53" spans="1:9" s="9" customFormat="1" ht="33" customHeight="1" x14ac:dyDescent="0.25">
      <c r="A53" s="67" t="s">
        <v>1504</v>
      </c>
      <c r="B53" s="108" t="s">
        <v>75</v>
      </c>
      <c r="C53" s="2" t="s">
        <v>313</v>
      </c>
      <c r="D53" s="22" t="s">
        <v>10</v>
      </c>
      <c r="E53" s="84">
        <v>596</v>
      </c>
      <c r="F53" s="133">
        <v>0.95</v>
      </c>
      <c r="G53" s="28">
        <f t="shared" si="0"/>
        <v>566.20000000000005</v>
      </c>
      <c r="H53" s="435"/>
    </row>
    <row r="54" spans="1:9" s="9" customFormat="1" ht="33" customHeight="1" x14ac:dyDescent="0.25">
      <c r="A54" s="67" t="s">
        <v>1504</v>
      </c>
      <c r="B54" s="108" t="s">
        <v>76</v>
      </c>
      <c r="C54" s="2" t="s">
        <v>1509</v>
      </c>
      <c r="D54" s="22" t="s">
        <v>8</v>
      </c>
      <c r="E54" s="84">
        <v>3270</v>
      </c>
      <c r="F54" s="133">
        <v>0.38</v>
      </c>
      <c r="G54" s="28">
        <f t="shared" si="0"/>
        <v>1242.5999999999999</v>
      </c>
      <c r="H54" s="435"/>
    </row>
    <row r="55" spans="1:9" s="9" customFormat="1" ht="33" customHeight="1" x14ac:dyDescent="0.25">
      <c r="A55" s="67" t="s">
        <v>1504</v>
      </c>
      <c r="B55" s="108" t="s">
        <v>77</v>
      </c>
      <c r="C55" s="2" t="s">
        <v>1638</v>
      </c>
      <c r="D55" s="22" t="s">
        <v>8</v>
      </c>
      <c r="E55" s="84">
        <v>3259</v>
      </c>
      <c r="F55" s="133">
        <v>9.1</v>
      </c>
      <c r="G55" s="28">
        <f t="shared" si="0"/>
        <v>29656.9</v>
      </c>
      <c r="H55" s="435"/>
    </row>
    <row r="56" spans="1:9" s="9" customFormat="1" ht="33" customHeight="1" x14ac:dyDescent="0.25">
      <c r="A56" s="67" t="s">
        <v>1504</v>
      </c>
      <c r="B56" s="108" t="s">
        <v>122</v>
      </c>
      <c r="C56" s="2" t="s">
        <v>1511</v>
      </c>
      <c r="D56" s="22" t="s">
        <v>10</v>
      </c>
      <c r="E56" s="84">
        <v>596</v>
      </c>
      <c r="F56" s="133">
        <v>0.42</v>
      </c>
      <c r="G56" s="28">
        <f t="shared" si="0"/>
        <v>250.32</v>
      </c>
      <c r="H56" s="435"/>
    </row>
    <row r="57" spans="1:9" s="9" customFormat="1" ht="33" customHeight="1" x14ac:dyDescent="0.25">
      <c r="A57" s="67" t="s">
        <v>1504</v>
      </c>
      <c r="B57" s="108" t="s">
        <v>123</v>
      </c>
      <c r="C57" s="2" t="s">
        <v>304</v>
      </c>
      <c r="D57" s="22" t="s">
        <v>8</v>
      </c>
      <c r="E57" s="84">
        <v>3215</v>
      </c>
      <c r="F57" s="133">
        <v>0.22</v>
      </c>
      <c r="G57" s="28">
        <f t="shared" si="0"/>
        <v>707.3</v>
      </c>
      <c r="H57" s="435"/>
    </row>
    <row r="58" spans="1:9" s="9" customFormat="1" ht="33" customHeight="1" x14ac:dyDescent="0.25">
      <c r="A58" s="67" t="s">
        <v>1504</v>
      </c>
      <c r="B58" s="108" t="s">
        <v>124</v>
      </c>
      <c r="C58" s="2" t="s">
        <v>305</v>
      </c>
      <c r="D58" s="22" t="s">
        <v>10</v>
      </c>
      <c r="E58" s="84">
        <v>585</v>
      </c>
      <c r="F58" s="133">
        <v>1.25</v>
      </c>
      <c r="G58" s="28">
        <f t="shared" si="0"/>
        <v>731.25</v>
      </c>
      <c r="H58" s="435"/>
    </row>
    <row r="59" spans="1:9" s="9" customFormat="1" ht="33" customHeight="1" thickBot="1" x14ac:dyDescent="0.3">
      <c r="A59" s="67" t="s">
        <v>1504</v>
      </c>
      <c r="B59" s="108" t="s">
        <v>125</v>
      </c>
      <c r="C59" s="2" t="s">
        <v>306</v>
      </c>
      <c r="D59" s="22" t="s">
        <v>9</v>
      </c>
      <c r="E59" s="84">
        <v>503</v>
      </c>
      <c r="F59" s="133">
        <v>15.46</v>
      </c>
      <c r="G59" s="28">
        <f t="shared" si="0"/>
        <v>7776.38</v>
      </c>
      <c r="H59" s="435"/>
    </row>
    <row r="60" spans="1:9" s="9" customFormat="1" ht="30.75" thickBot="1" x14ac:dyDescent="0.3">
      <c r="A60" s="56" t="s">
        <v>1504</v>
      </c>
      <c r="B60" s="74" t="s">
        <v>126</v>
      </c>
      <c r="C60" s="50" t="s">
        <v>1640</v>
      </c>
      <c r="D60" s="51" t="s">
        <v>8</v>
      </c>
      <c r="E60" s="85">
        <v>1911</v>
      </c>
      <c r="F60" s="87">
        <v>7.02</v>
      </c>
      <c r="G60" s="99">
        <f>ROUND((E60*F60),2)</f>
        <v>13415.22</v>
      </c>
      <c r="H60" s="36" t="s">
        <v>78</v>
      </c>
      <c r="I60" s="72">
        <f>ROUND(SUM(G37:G60),2)</f>
        <v>260121.36</v>
      </c>
    </row>
    <row r="61" spans="1:9" ht="45" x14ac:dyDescent="0.25">
      <c r="A61" s="101" t="s">
        <v>1771</v>
      </c>
      <c r="B61" s="64" t="s">
        <v>28</v>
      </c>
      <c r="C61" s="63" t="s">
        <v>691</v>
      </c>
      <c r="D61" s="64" t="s">
        <v>10</v>
      </c>
      <c r="E61" s="65">
        <v>352</v>
      </c>
      <c r="F61" s="76">
        <v>41.1</v>
      </c>
      <c r="G61" s="59">
        <f t="shared" ref="G61:G64" si="1">ROUND((E61*F61),2)</f>
        <v>14467.2</v>
      </c>
      <c r="H61" s="9"/>
      <c r="I61" s="9"/>
    </row>
    <row r="62" spans="1:9" ht="45.75" thickBot="1" x14ac:dyDescent="0.3">
      <c r="A62" s="98" t="s">
        <v>1771</v>
      </c>
      <c r="B62" s="51" t="s">
        <v>29</v>
      </c>
      <c r="C62" s="63" t="s">
        <v>1750</v>
      </c>
      <c r="D62" s="64" t="s">
        <v>18</v>
      </c>
      <c r="E62" s="65">
        <v>1</v>
      </c>
      <c r="F62" s="76">
        <v>763.13</v>
      </c>
      <c r="G62" s="59">
        <f t="shared" si="1"/>
        <v>763.13</v>
      </c>
      <c r="H62" s="9"/>
      <c r="I62" s="9"/>
    </row>
    <row r="63" spans="1:9" ht="30.75" thickBot="1" x14ac:dyDescent="0.3">
      <c r="A63" s="125" t="s">
        <v>1585</v>
      </c>
      <c r="B63" s="61" t="s">
        <v>30</v>
      </c>
      <c r="C63" s="173" t="s">
        <v>331</v>
      </c>
      <c r="D63" s="61" t="s">
        <v>18</v>
      </c>
      <c r="E63" s="174">
        <v>26</v>
      </c>
      <c r="F63" s="145">
        <v>24.21</v>
      </c>
      <c r="G63" s="35">
        <f t="shared" si="1"/>
        <v>629.46</v>
      </c>
      <c r="H63" s="9"/>
      <c r="I63" s="9"/>
    </row>
    <row r="64" spans="1:9" ht="30.75" thickBot="1" x14ac:dyDescent="0.3">
      <c r="A64" s="98" t="s">
        <v>1586</v>
      </c>
      <c r="B64" s="51" t="s">
        <v>31</v>
      </c>
      <c r="C64" s="86" t="s">
        <v>333</v>
      </c>
      <c r="D64" s="51" t="s">
        <v>8</v>
      </c>
      <c r="E64" s="92">
        <v>140</v>
      </c>
      <c r="F64" s="89">
        <v>17</v>
      </c>
      <c r="G64" s="90">
        <f t="shared" si="1"/>
        <v>2380</v>
      </c>
      <c r="H64" s="36" t="s">
        <v>42</v>
      </c>
      <c r="I64" s="70">
        <f>ROUND(SUM(G61:G64),2)</f>
        <v>18239.79</v>
      </c>
    </row>
    <row r="65" spans="1:9" ht="43.5" thickBot="1" x14ac:dyDescent="0.3">
      <c r="A65" s="146"/>
      <c r="B65" s="147"/>
      <c r="C65" s="146"/>
      <c r="D65" s="4"/>
      <c r="E65" s="4"/>
      <c r="F65" s="54" t="s">
        <v>1293</v>
      </c>
      <c r="G65" s="55">
        <f>SUM(G5:G64)</f>
        <v>445690.80000000005</v>
      </c>
      <c r="H65" s="34"/>
      <c r="I65" s="73"/>
    </row>
  </sheetData>
  <sheetProtection algorithmName="SHA-512" hashValue="ERPKZ+3uj1nvWwqx+vIquxm29RoLx8mYZ0GlnZwkdsr9d9IeuYgdKaqBixxjpfo7gMWYaXLXLPUwb/u+fMtc3w==" saltValue="WIZ6TmrMU7XSVP7dE1vSTw==" spinCount="100000" sheet="1" objects="1" scenarios="1"/>
  <mergeCells count="3">
    <mergeCell ref="A1:G1"/>
    <mergeCell ref="A3:G3"/>
    <mergeCell ref="H37:H59"/>
  </mergeCells>
  <phoneticPr fontId="10" type="noConversion"/>
  <pageMargins left="0.7" right="0.7" top="0.75" bottom="0.75" header="0.3" footer="0.3"/>
  <pageSetup paperSize="9"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3BB36-1E5B-42F1-8CD6-CE3F936F6965}">
  <dimension ref="A1:I69"/>
  <sheetViews>
    <sheetView topLeftCell="A55" zoomScale="80" zoomScaleNormal="80" workbookViewId="0">
      <selection activeCell="I73" sqref="I73"/>
    </sheetView>
  </sheetViews>
  <sheetFormatPr defaultColWidth="9.140625" defaultRowHeight="15" x14ac:dyDescent="0.25"/>
  <cols>
    <col min="1" max="1" width="39.7109375" style="23" customWidth="1"/>
    <col min="2" max="2" width="10.5703125" style="10" customWidth="1"/>
    <col min="3" max="3" width="71.7109375" style="11" customWidth="1"/>
    <col min="4" max="4" width="9.140625" style="129"/>
    <col min="5" max="5" width="16.28515625" style="129" customWidth="1"/>
    <col min="6" max="6" width="20.7109375" style="17" customWidth="1"/>
    <col min="7" max="7" width="14.7109375" style="129" customWidth="1"/>
    <col min="8" max="8" width="21.5703125" style="68" customWidth="1"/>
    <col min="9" max="9" width="20.7109375" style="68" customWidth="1"/>
    <col min="10" max="16384" width="9.140625" style="8"/>
  </cols>
  <sheetData>
    <row r="1" spans="1:9" ht="39.950000000000003" customHeight="1" x14ac:dyDescent="0.25">
      <c r="A1" s="427" t="s">
        <v>3728</v>
      </c>
      <c r="B1" s="427"/>
      <c r="C1" s="427"/>
      <c r="D1" s="427"/>
      <c r="E1" s="427"/>
      <c r="F1" s="427"/>
      <c r="G1" s="427"/>
    </row>
    <row r="2" spans="1:9" ht="21.75" customHeight="1" thickBot="1" x14ac:dyDescent="0.3">
      <c r="A2" s="1"/>
      <c r="B2" s="1"/>
      <c r="C2" s="1"/>
      <c r="D2" s="127"/>
      <c r="E2" s="233"/>
      <c r="F2" s="1"/>
      <c r="G2" s="127"/>
    </row>
    <row r="3" spans="1:9" x14ac:dyDescent="0.25">
      <c r="A3" s="428" t="s">
        <v>1117</v>
      </c>
      <c r="B3" s="429"/>
      <c r="C3" s="429"/>
      <c r="D3" s="429"/>
      <c r="E3" s="429"/>
      <c r="F3" s="429"/>
      <c r="G3" s="430"/>
    </row>
    <row r="4" spans="1:9" ht="42" customHeight="1" thickBot="1" x14ac:dyDescent="0.3">
      <c r="A4" s="29" t="s">
        <v>38</v>
      </c>
      <c r="B4" s="44" t="s">
        <v>0</v>
      </c>
      <c r="C4" s="30" t="s">
        <v>1</v>
      </c>
      <c r="D4" s="248" t="s">
        <v>2</v>
      </c>
      <c r="E4" s="234" t="s">
        <v>3</v>
      </c>
      <c r="F4" s="32" t="s">
        <v>4</v>
      </c>
      <c r="G4" s="69" t="s">
        <v>5</v>
      </c>
      <c r="H4" s="142"/>
      <c r="I4" s="142"/>
    </row>
    <row r="5" spans="1:9" s="68" customFormat="1" ht="33" customHeight="1" thickBot="1" x14ac:dyDescent="0.3">
      <c r="A5" s="56" t="s">
        <v>6</v>
      </c>
      <c r="B5" s="57" t="s">
        <v>12</v>
      </c>
      <c r="C5" s="50" t="s">
        <v>756</v>
      </c>
      <c r="D5" s="51" t="s">
        <v>128</v>
      </c>
      <c r="E5" s="52">
        <v>0.60299999999999998</v>
      </c>
      <c r="F5" s="66">
        <v>790.22</v>
      </c>
      <c r="G5" s="53">
        <f t="shared" ref="G5:G59" si="0">ROUND((E5*F5),2)</f>
        <v>476.5</v>
      </c>
      <c r="H5" s="36" t="s">
        <v>39</v>
      </c>
      <c r="I5" s="70">
        <f>ROUND(SUM(G5:G5),2)</f>
        <v>476.5</v>
      </c>
    </row>
    <row r="6" spans="1:9" s="9" customFormat="1" ht="32.25" customHeight="1" x14ac:dyDescent="0.25">
      <c r="A6" s="42" t="s">
        <v>45</v>
      </c>
      <c r="B6" s="179" t="s">
        <v>19</v>
      </c>
      <c r="C6" s="180" t="s">
        <v>359</v>
      </c>
      <c r="D6" s="181" t="s">
        <v>9</v>
      </c>
      <c r="E6" s="182">
        <v>6305</v>
      </c>
      <c r="F6" s="218">
        <v>0.7</v>
      </c>
      <c r="G6" s="27">
        <f t="shared" si="0"/>
        <v>4413.5</v>
      </c>
    </row>
    <row r="7" spans="1:9" s="9" customFormat="1" ht="30" x14ac:dyDescent="0.25">
      <c r="A7" s="43" t="s">
        <v>45</v>
      </c>
      <c r="B7" s="91" t="s">
        <v>20</v>
      </c>
      <c r="C7" s="103" t="s">
        <v>358</v>
      </c>
      <c r="D7" s="48" t="s">
        <v>9</v>
      </c>
      <c r="E7" s="84">
        <v>901</v>
      </c>
      <c r="F7" s="149">
        <v>0.94</v>
      </c>
      <c r="G7" s="28">
        <f t="shared" si="0"/>
        <v>846.94</v>
      </c>
    </row>
    <row r="8" spans="1:9" s="9" customFormat="1" ht="33" customHeight="1" x14ac:dyDescent="0.25">
      <c r="A8" s="43" t="s">
        <v>45</v>
      </c>
      <c r="B8" s="91" t="s">
        <v>21</v>
      </c>
      <c r="C8" s="103" t="s">
        <v>356</v>
      </c>
      <c r="D8" s="48" t="s">
        <v>9</v>
      </c>
      <c r="E8" s="84">
        <v>5404</v>
      </c>
      <c r="F8" s="149">
        <v>2.5</v>
      </c>
      <c r="G8" s="28">
        <f t="shared" si="0"/>
        <v>13510</v>
      </c>
    </row>
    <row r="9" spans="1:9" s="9" customFormat="1" ht="33" customHeight="1" x14ac:dyDescent="0.25">
      <c r="A9" s="43" t="s">
        <v>45</v>
      </c>
      <c r="B9" s="91" t="s">
        <v>22</v>
      </c>
      <c r="C9" s="103" t="s">
        <v>275</v>
      </c>
      <c r="D9" s="48" t="s">
        <v>9</v>
      </c>
      <c r="E9" s="84">
        <v>1319</v>
      </c>
      <c r="F9" s="149">
        <v>5.51</v>
      </c>
      <c r="G9" s="28">
        <f t="shared" si="0"/>
        <v>7267.69</v>
      </c>
    </row>
    <row r="10" spans="1:9" s="9" customFormat="1" ht="33" customHeight="1" x14ac:dyDescent="0.25">
      <c r="A10" s="43" t="s">
        <v>45</v>
      </c>
      <c r="B10" s="91" t="s">
        <v>23</v>
      </c>
      <c r="C10" s="103" t="s">
        <v>1374</v>
      </c>
      <c r="D10" s="48" t="s">
        <v>9</v>
      </c>
      <c r="E10" s="84">
        <v>989</v>
      </c>
      <c r="F10" s="149">
        <v>0.94</v>
      </c>
      <c r="G10" s="28">
        <f t="shared" si="0"/>
        <v>929.66</v>
      </c>
    </row>
    <row r="11" spans="1:9" s="9" customFormat="1" ht="45" x14ac:dyDescent="0.25">
      <c r="A11" s="43" t="s">
        <v>45</v>
      </c>
      <c r="B11" s="91" t="s">
        <v>24</v>
      </c>
      <c r="C11" s="103" t="s">
        <v>276</v>
      </c>
      <c r="D11" s="48" t="s">
        <v>9</v>
      </c>
      <c r="E11" s="84">
        <v>989</v>
      </c>
      <c r="F11" s="149">
        <v>4.4000000000000004</v>
      </c>
      <c r="G11" s="28">
        <f t="shared" si="0"/>
        <v>4351.6000000000004</v>
      </c>
    </row>
    <row r="12" spans="1:9" s="9" customFormat="1" ht="45" x14ac:dyDescent="0.25">
      <c r="A12" s="43" t="s">
        <v>45</v>
      </c>
      <c r="B12" s="91" t="s">
        <v>25</v>
      </c>
      <c r="C12" s="103" t="s">
        <v>273</v>
      </c>
      <c r="D12" s="48" t="s">
        <v>9</v>
      </c>
      <c r="E12" s="84">
        <v>676</v>
      </c>
      <c r="F12" s="149">
        <v>15.46</v>
      </c>
      <c r="G12" s="28">
        <f t="shared" si="0"/>
        <v>10450.959999999999</v>
      </c>
    </row>
    <row r="13" spans="1:9" s="9" customFormat="1" ht="32.25" customHeight="1" x14ac:dyDescent="0.25">
      <c r="A13" s="43" t="s">
        <v>45</v>
      </c>
      <c r="B13" s="108" t="s">
        <v>26</v>
      </c>
      <c r="C13" s="103" t="s">
        <v>264</v>
      </c>
      <c r="D13" s="48" t="s">
        <v>9</v>
      </c>
      <c r="E13" s="84">
        <v>40</v>
      </c>
      <c r="F13" s="149">
        <v>13.16</v>
      </c>
      <c r="G13" s="28">
        <f t="shared" si="0"/>
        <v>526.4</v>
      </c>
    </row>
    <row r="14" spans="1:9" s="9" customFormat="1" ht="32.25" customHeight="1" x14ac:dyDescent="0.25">
      <c r="A14" s="43" t="s">
        <v>45</v>
      </c>
      <c r="B14" s="108" t="s">
        <v>27</v>
      </c>
      <c r="C14" s="103" t="s">
        <v>265</v>
      </c>
      <c r="D14" s="48" t="s">
        <v>8</v>
      </c>
      <c r="E14" s="84">
        <v>6763</v>
      </c>
      <c r="F14" s="149">
        <v>0.1</v>
      </c>
      <c r="G14" s="28">
        <f t="shared" si="0"/>
        <v>676.3</v>
      </c>
    </row>
    <row r="15" spans="1:9" s="9" customFormat="1" ht="32.25" customHeight="1" x14ac:dyDescent="0.25">
      <c r="A15" s="43" t="s">
        <v>45</v>
      </c>
      <c r="B15" s="108" t="s">
        <v>68</v>
      </c>
      <c r="C15" s="103" t="s">
        <v>1486</v>
      </c>
      <c r="D15" s="48" t="s">
        <v>9</v>
      </c>
      <c r="E15" s="84">
        <v>2029</v>
      </c>
      <c r="F15" s="149">
        <v>1.28</v>
      </c>
      <c r="G15" s="28">
        <f t="shared" si="0"/>
        <v>2597.12</v>
      </c>
    </row>
    <row r="16" spans="1:9" s="9" customFormat="1" ht="32.25" customHeight="1" x14ac:dyDescent="0.25">
      <c r="A16" s="43" t="s">
        <v>45</v>
      </c>
      <c r="B16" s="108" t="s">
        <v>69</v>
      </c>
      <c r="C16" s="103" t="s">
        <v>267</v>
      </c>
      <c r="D16" s="48" t="s">
        <v>8</v>
      </c>
      <c r="E16" s="84">
        <v>4495</v>
      </c>
      <c r="F16" s="149">
        <v>0.2</v>
      </c>
      <c r="G16" s="28">
        <f t="shared" si="0"/>
        <v>899</v>
      </c>
    </row>
    <row r="17" spans="1:9" s="9" customFormat="1" ht="32.25" customHeight="1" x14ac:dyDescent="0.25">
      <c r="A17" s="43" t="s">
        <v>45</v>
      </c>
      <c r="B17" s="108" t="s">
        <v>70</v>
      </c>
      <c r="C17" s="103" t="s">
        <v>477</v>
      </c>
      <c r="D17" s="48" t="s">
        <v>8</v>
      </c>
      <c r="E17" s="84">
        <v>2013</v>
      </c>
      <c r="F17" s="149">
        <v>0.2</v>
      </c>
      <c r="G17" s="28">
        <f t="shared" si="0"/>
        <v>402.6</v>
      </c>
    </row>
    <row r="18" spans="1:9" s="9" customFormat="1" ht="32.25" customHeight="1" x14ac:dyDescent="0.25">
      <c r="A18" s="43" t="s">
        <v>45</v>
      </c>
      <c r="B18" s="108" t="s">
        <v>127</v>
      </c>
      <c r="C18" s="103" t="s">
        <v>278</v>
      </c>
      <c r="D18" s="48" t="s">
        <v>8</v>
      </c>
      <c r="E18" s="84">
        <v>1206</v>
      </c>
      <c r="F18" s="149">
        <v>0.1</v>
      </c>
      <c r="G18" s="28">
        <f t="shared" si="0"/>
        <v>120.6</v>
      </c>
    </row>
    <row r="19" spans="1:9" s="9" customFormat="1" ht="32.25" customHeight="1" x14ac:dyDescent="0.25">
      <c r="A19" s="43" t="s">
        <v>45</v>
      </c>
      <c r="B19" s="108" t="s">
        <v>165</v>
      </c>
      <c r="C19" s="103" t="s">
        <v>268</v>
      </c>
      <c r="D19" s="48" t="s">
        <v>8</v>
      </c>
      <c r="E19" s="84">
        <v>557</v>
      </c>
      <c r="F19" s="149">
        <v>0.21</v>
      </c>
      <c r="G19" s="28">
        <f t="shared" si="0"/>
        <v>116.97</v>
      </c>
    </row>
    <row r="20" spans="1:9" s="9" customFormat="1" ht="32.25" customHeight="1" x14ac:dyDescent="0.25">
      <c r="A20" s="43" t="s">
        <v>45</v>
      </c>
      <c r="B20" s="108" t="s">
        <v>166</v>
      </c>
      <c r="C20" s="103" t="s">
        <v>269</v>
      </c>
      <c r="D20" s="48" t="s">
        <v>8</v>
      </c>
      <c r="E20" s="84">
        <v>827</v>
      </c>
      <c r="F20" s="149">
        <v>0.24</v>
      </c>
      <c r="G20" s="28">
        <f t="shared" si="0"/>
        <v>198.48</v>
      </c>
    </row>
    <row r="21" spans="1:9" s="9" customFormat="1" ht="45" x14ac:dyDescent="0.25">
      <c r="A21" s="43" t="s">
        <v>45</v>
      </c>
      <c r="B21" s="108" t="s">
        <v>167</v>
      </c>
      <c r="C21" s="103" t="s">
        <v>1487</v>
      </c>
      <c r="D21" s="48" t="s">
        <v>9</v>
      </c>
      <c r="E21" s="84">
        <v>901</v>
      </c>
      <c r="F21" s="149">
        <v>4.4000000000000004</v>
      </c>
      <c r="G21" s="28">
        <f t="shared" si="0"/>
        <v>3964.4</v>
      </c>
    </row>
    <row r="22" spans="1:9" s="9" customFormat="1" ht="33" customHeight="1" x14ac:dyDescent="0.25">
      <c r="A22" s="43" t="s">
        <v>45</v>
      </c>
      <c r="B22" s="108" t="s">
        <v>168</v>
      </c>
      <c r="C22" s="103" t="s">
        <v>340</v>
      </c>
      <c r="D22" s="48" t="s">
        <v>8</v>
      </c>
      <c r="E22" s="84">
        <v>8182</v>
      </c>
      <c r="F22" s="149">
        <v>1.49</v>
      </c>
      <c r="G22" s="28">
        <f t="shared" si="0"/>
        <v>12191.18</v>
      </c>
    </row>
    <row r="23" spans="1:9" s="9" customFormat="1" ht="33" customHeight="1" thickBot="1" x14ac:dyDescent="0.3">
      <c r="A23" s="43" t="s">
        <v>45</v>
      </c>
      <c r="B23" s="108" t="s">
        <v>169</v>
      </c>
      <c r="C23" s="103" t="s">
        <v>709</v>
      </c>
      <c r="D23" s="48" t="s">
        <v>8</v>
      </c>
      <c r="E23" s="84">
        <v>827</v>
      </c>
      <c r="F23" s="149">
        <v>1.44</v>
      </c>
      <c r="G23" s="28">
        <f t="shared" si="0"/>
        <v>1190.8800000000001</v>
      </c>
    </row>
    <row r="24" spans="1:9" s="9" customFormat="1" ht="29.25" thickBot="1" x14ac:dyDescent="0.3">
      <c r="A24" s="56" t="s">
        <v>45</v>
      </c>
      <c r="B24" s="74" t="s">
        <v>170</v>
      </c>
      <c r="C24" s="104" t="s">
        <v>271</v>
      </c>
      <c r="D24" s="51" t="s">
        <v>8</v>
      </c>
      <c r="E24" s="85">
        <v>89</v>
      </c>
      <c r="F24" s="150">
        <v>7.91</v>
      </c>
      <c r="G24" s="53">
        <f t="shared" si="0"/>
        <v>703.99</v>
      </c>
      <c r="H24" s="36" t="s">
        <v>40</v>
      </c>
      <c r="I24" s="70">
        <f>ROUND(SUM(G6:G24),2)</f>
        <v>65358.27</v>
      </c>
    </row>
    <row r="25" spans="1:9" s="9" customFormat="1" ht="30" x14ac:dyDescent="0.25">
      <c r="A25" s="67" t="s">
        <v>1503</v>
      </c>
      <c r="B25" s="64" t="s">
        <v>34</v>
      </c>
      <c r="C25" s="213" t="s">
        <v>1590</v>
      </c>
      <c r="D25" s="64" t="s">
        <v>10</v>
      </c>
      <c r="E25" s="65">
        <v>33.5</v>
      </c>
      <c r="F25" s="76">
        <v>261.45</v>
      </c>
      <c r="G25" s="59">
        <f t="shared" si="0"/>
        <v>8758.58</v>
      </c>
      <c r="H25" s="153"/>
      <c r="I25" s="138"/>
    </row>
    <row r="26" spans="1:9" s="9" customFormat="1" ht="45" x14ac:dyDescent="0.25">
      <c r="A26" s="43" t="s">
        <v>1503</v>
      </c>
      <c r="B26" s="22" t="s">
        <v>35</v>
      </c>
      <c r="C26" s="2" t="s">
        <v>353</v>
      </c>
      <c r="D26" s="22" t="s">
        <v>9</v>
      </c>
      <c r="E26" s="65">
        <v>146.6</v>
      </c>
      <c r="F26" s="76">
        <v>2.35</v>
      </c>
      <c r="G26" s="28">
        <f t="shared" si="0"/>
        <v>344.51</v>
      </c>
      <c r="H26" s="153"/>
      <c r="I26" s="138"/>
    </row>
    <row r="27" spans="1:9" s="9" customFormat="1" ht="33" customHeight="1" x14ac:dyDescent="0.25">
      <c r="A27" s="43" t="s">
        <v>1503</v>
      </c>
      <c r="B27" s="22" t="s">
        <v>36</v>
      </c>
      <c r="C27" s="2" t="s">
        <v>289</v>
      </c>
      <c r="D27" s="22" t="s">
        <v>8</v>
      </c>
      <c r="E27" s="65">
        <v>59.8</v>
      </c>
      <c r="F27" s="76">
        <v>0.54</v>
      </c>
      <c r="G27" s="28">
        <f t="shared" si="0"/>
        <v>32.29</v>
      </c>
      <c r="H27" s="153"/>
      <c r="I27" s="138"/>
    </row>
    <row r="28" spans="1:9" s="9" customFormat="1" ht="33" customHeight="1" x14ac:dyDescent="0.25">
      <c r="A28" s="43" t="s">
        <v>1503</v>
      </c>
      <c r="B28" s="22" t="s">
        <v>37</v>
      </c>
      <c r="C28" s="2" t="s">
        <v>290</v>
      </c>
      <c r="D28" s="22" t="s">
        <v>9</v>
      </c>
      <c r="E28" s="65">
        <v>35.6</v>
      </c>
      <c r="F28" s="76">
        <v>34.880000000000003</v>
      </c>
      <c r="G28" s="28">
        <f t="shared" si="0"/>
        <v>1241.73</v>
      </c>
      <c r="H28" s="153"/>
      <c r="I28" s="138"/>
    </row>
    <row r="29" spans="1:9" s="9" customFormat="1" ht="33" customHeight="1" x14ac:dyDescent="0.25">
      <c r="A29" s="43" t="s">
        <v>1503</v>
      </c>
      <c r="B29" s="22" t="s">
        <v>82</v>
      </c>
      <c r="C29" s="2" t="s">
        <v>291</v>
      </c>
      <c r="D29" s="22" t="s">
        <v>8</v>
      </c>
      <c r="E29" s="65">
        <v>349.2</v>
      </c>
      <c r="F29" s="76">
        <v>1.26</v>
      </c>
      <c r="G29" s="28">
        <f t="shared" si="0"/>
        <v>439.99</v>
      </c>
      <c r="H29" s="153"/>
      <c r="I29" s="138"/>
    </row>
    <row r="30" spans="1:9" s="9" customFormat="1" ht="33" customHeight="1" x14ac:dyDescent="0.25">
      <c r="A30" s="43" t="s">
        <v>1503</v>
      </c>
      <c r="B30" s="22" t="s">
        <v>105</v>
      </c>
      <c r="C30" s="2" t="s">
        <v>277</v>
      </c>
      <c r="D30" s="22" t="s">
        <v>8</v>
      </c>
      <c r="E30" s="65">
        <v>29.6</v>
      </c>
      <c r="F30" s="76">
        <v>8.6199999999999992</v>
      </c>
      <c r="G30" s="28">
        <f t="shared" si="0"/>
        <v>255.15</v>
      </c>
      <c r="H30" s="153"/>
      <c r="I30" s="138"/>
    </row>
    <row r="31" spans="1:9" s="9" customFormat="1" ht="33" customHeight="1" x14ac:dyDescent="0.25">
      <c r="A31" s="43" t="s">
        <v>1503</v>
      </c>
      <c r="B31" s="22" t="s">
        <v>106</v>
      </c>
      <c r="C31" s="2" t="s">
        <v>1701</v>
      </c>
      <c r="D31" s="22" t="s">
        <v>8</v>
      </c>
      <c r="E31" s="65">
        <v>197.5</v>
      </c>
      <c r="F31" s="76">
        <v>87.46</v>
      </c>
      <c r="G31" s="28">
        <f t="shared" si="0"/>
        <v>17273.349999999999</v>
      </c>
      <c r="H31" s="153"/>
      <c r="I31" s="138"/>
    </row>
    <row r="32" spans="1:9" s="9" customFormat="1" ht="33" customHeight="1" x14ac:dyDescent="0.25">
      <c r="A32" s="43" t="s">
        <v>1503</v>
      </c>
      <c r="B32" s="22" t="s">
        <v>107</v>
      </c>
      <c r="C32" s="2" t="s">
        <v>293</v>
      </c>
      <c r="D32" s="22" t="s">
        <v>9</v>
      </c>
      <c r="E32" s="65">
        <v>3.9</v>
      </c>
      <c r="F32" s="76">
        <v>113.64</v>
      </c>
      <c r="G32" s="28">
        <f t="shared" si="0"/>
        <v>443.2</v>
      </c>
      <c r="H32" s="153"/>
      <c r="I32" s="138"/>
    </row>
    <row r="33" spans="1:9" s="9" customFormat="1" ht="33" customHeight="1" x14ac:dyDescent="0.25">
      <c r="A33" s="43" t="s">
        <v>1503</v>
      </c>
      <c r="B33" s="22" t="s">
        <v>108</v>
      </c>
      <c r="C33" s="2" t="s">
        <v>294</v>
      </c>
      <c r="D33" s="22" t="s">
        <v>18</v>
      </c>
      <c r="E33" s="65">
        <v>4</v>
      </c>
      <c r="F33" s="76">
        <v>448.41</v>
      </c>
      <c r="G33" s="28">
        <f t="shared" si="0"/>
        <v>1793.64</v>
      </c>
      <c r="H33" s="153"/>
      <c r="I33" s="138"/>
    </row>
    <row r="34" spans="1:9" s="9" customFormat="1" ht="33" customHeight="1" x14ac:dyDescent="0.25">
      <c r="A34" s="43" t="s">
        <v>1503</v>
      </c>
      <c r="B34" s="22" t="s">
        <v>109</v>
      </c>
      <c r="C34" s="2" t="s">
        <v>295</v>
      </c>
      <c r="D34" s="22" t="s">
        <v>8</v>
      </c>
      <c r="E34" s="65">
        <v>8.6</v>
      </c>
      <c r="F34" s="76">
        <v>1.26</v>
      </c>
      <c r="G34" s="28">
        <f t="shared" si="0"/>
        <v>10.84</v>
      </c>
      <c r="H34" s="153"/>
      <c r="I34" s="138"/>
    </row>
    <row r="35" spans="1:9" s="9" customFormat="1" ht="33" customHeight="1" thickBot="1" x14ac:dyDescent="0.3">
      <c r="A35" s="43" t="s">
        <v>1503</v>
      </c>
      <c r="B35" s="22" t="s">
        <v>110</v>
      </c>
      <c r="C35" s="2" t="s">
        <v>296</v>
      </c>
      <c r="D35" s="22" t="s">
        <v>9</v>
      </c>
      <c r="E35" s="65">
        <v>68.2</v>
      </c>
      <c r="F35" s="76">
        <v>25.42</v>
      </c>
      <c r="G35" s="28">
        <f t="shared" si="0"/>
        <v>1733.64</v>
      </c>
      <c r="H35" s="153"/>
      <c r="I35" s="138"/>
    </row>
    <row r="36" spans="1:9" s="9" customFormat="1" ht="45.75" thickBot="1" x14ac:dyDescent="0.3">
      <c r="A36" s="56" t="s">
        <v>1503</v>
      </c>
      <c r="B36" s="51" t="s">
        <v>111</v>
      </c>
      <c r="C36" s="50" t="s">
        <v>352</v>
      </c>
      <c r="D36" s="51" t="s">
        <v>9</v>
      </c>
      <c r="E36" s="52">
        <v>42.7</v>
      </c>
      <c r="F36" s="139">
        <v>16.87</v>
      </c>
      <c r="G36" s="53">
        <f t="shared" si="0"/>
        <v>720.35</v>
      </c>
      <c r="H36" s="36" t="s">
        <v>41</v>
      </c>
      <c r="I36" s="70">
        <f>ROUND(SUM(G25:G36),2)</f>
        <v>33047.269999999997</v>
      </c>
    </row>
    <row r="37" spans="1:9" s="9" customFormat="1" ht="33" customHeight="1" x14ac:dyDescent="0.25">
      <c r="A37" s="101" t="s">
        <v>388</v>
      </c>
      <c r="B37" s="123" t="s">
        <v>71</v>
      </c>
      <c r="C37" s="63" t="s">
        <v>1550</v>
      </c>
      <c r="D37" s="64" t="s">
        <v>8</v>
      </c>
      <c r="E37" s="83">
        <v>6763</v>
      </c>
      <c r="F37" s="76">
        <v>0</v>
      </c>
      <c r="G37" s="59">
        <f t="shared" si="0"/>
        <v>0</v>
      </c>
      <c r="H37" s="434" t="s">
        <v>318</v>
      </c>
    </row>
    <row r="38" spans="1:9" s="9" customFormat="1" ht="33" customHeight="1" x14ac:dyDescent="0.25">
      <c r="A38" s="67" t="s">
        <v>388</v>
      </c>
      <c r="B38" s="41" t="s">
        <v>72</v>
      </c>
      <c r="C38" s="2" t="s">
        <v>1765</v>
      </c>
      <c r="D38" s="22" t="s">
        <v>9</v>
      </c>
      <c r="E38" s="84">
        <v>2183</v>
      </c>
      <c r="F38" s="77">
        <v>0</v>
      </c>
      <c r="G38" s="28">
        <f t="shared" si="0"/>
        <v>0</v>
      </c>
      <c r="H38" s="435"/>
    </row>
    <row r="39" spans="1:9" s="9" customFormat="1" ht="33" customHeight="1" x14ac:dyDescent="0.25">
      <c r="A39" s="67" t="s">
        <v>388</v>
      </c>
      <c r="B39" s="41" t="s">
        <v>73</v>
      </c>
      <c r="C39" s="2" t="s">
        <v>505</v>
      </c>
      <c r="D39" s="22" t="s">
        <v>8</v>
      </c>
      <c r="E39" s="84">
        <v>3998</v>
      </c>
      <c r="F39" s="77">
        <v>0</v>
      </c>
      <c r="G39" s="28">
        <f t="shared" si="0"/>
        <v>0</v>
      </c>
      <c r="H39" s="435"/>
    </row>
    <row r="40" spans="1:9" s="9" customFormat="1" ht="33" customHeight="1" x14ac:dyDescent="0.25">
      <c r="A40" s="67" t="s">
        <v>388</v>
      </c>
      <c r="B40" s="108" t="s">
        <v>74</v>
      </c>
      <c r="C40" s="2" t="s">
        <v>1636</v>
      </c>
      <c r="D40" s="22" t="s">
        <v>8</v>
      </c>
      <c r="E40" s="84">
        <v>3388</v>
      </c>
      <c r="F40" s="77">
        <v>0</v>
      </c>
      <c r="G40" s="28">
        <f t="shared" si="0"/>
        <v>0</v>
      </c>
      <c r="H40" s="435"/>
    </row>
    <row r="41" spans="1:9" s="9" customFormat="1" ht="33" customHeight="1" x14ac:dyDescent="0.25">
      <c r="A41" s="67" t="s">
        <v>388</v>
      </c>
      <c r="B41" s="108" t="s">
        <v>75</v>
      </c>
      <c r="C41" s="2" t="s">
        <v>313</v>
      </c>
      <c r="D41" s="22" t="s">
        <v>10</v>
      </c>
      <c r="E41" s="84">
        <v>614</v>
      </c>
      <c r="F41" s="77">
        <v>0</v>
      </c>
      <c r="G41" s="28">
        <f t="shared" si="0"/>
        <v>0</v>
      </c>
      <c r="H41" s="435"/>
    </row>
    <row r="42" spans="1:9" s="9" customFormat="1" ht="33" customHeight="1" x14ac:dyDescent="0.25">
      <c r="A42" s="67" t="s">
        <v>388</v>
      </c>
      <c r="B42" s="108" t="s">
        <v>76</v>
      </c>
      <c r="C42" s="2" t="s">
        <v>1509</v>
      </c>
      <c r="D42" s="22" t="s">
        <v>8</v>
      </c>
      <c r="E42" s="84">
        <v>3358</v>
      </c>
      <c r="F42" s="77">
        <v>0</v>
      </c>
      <c r="G42" s="28">
        <f t="shared" si="0"/>
        <v>0</v>
      </c>
      <c r="H42" s="435"/>
    </row>
    <row r="43" spans="1:9" s="9" customFormat="1" ht="33" customHeight="1" x14ac:dyDescent="0.25">
      <c r="A43" s="67" t="s">
        <v>388</v>
      </c>
      <c r="B43" s="108" t="s">
        <v>77</v>
      </c>
      <c r="C43" s="2" t="s">
        <v>1638</v>
      </c>
      <c r="D43" s="22" t="s">
        <v>8</v>
      </c>
      <c r="E43" s="84">
        <v>3346</v>
      </c>
      <c r="F43" s="77">
        <v>0</v>
      </c>
      <c r="G43" s="28">
        <f t="shared" si="0"/>
        <v>0</v>
      </c>
      <c r="H43" s="435"/>
    </row>
    <row r="44" spans="1:9" s="9" customFormat="1" ht="33" customHeight="1" x14ac:dyDescent="0.25">
      <c r="A44" s="67" t="s">
        <v>388</v>
      </c>
      <c r="B44" s="108" t="s">
        <v>122</v>
      </c>
      <c r="C44" s="2" t="s">
        <v>1511</v>
      </c>
      <c r="D44" s="22" t="s">
        <v>10</v>
      </c>
      <c r="E44" s="84">
        <v>614</v>
      </c>
      <c r="F44" s="77">
        <v>0</v>
      </c>
      <c r="G44" s="28">
        <f t="shared" si="0"/>
        <v>0</v>
      </c>
      <c r="H44" s="435"/>
    </row>
    <row r="45" spans="1:9" s="9" customFormat="1" ht="33" customHeight="1" x14ac:dyDescent="0.25">
      <c r="A45" s="67" t="s">
        <v>388</v>
      </c>
      <c r="B45" s="108" t="s">
        <v>123</v>
      </c>
      <c r="C45" s="2" t="s">
        <v>304</v>
      </c>
      <c r="D45" s="22" t="s">
        <v>8</v>
      </c>
      <c r="E45" s="84">
        <v>3316</v>
      </c>
      <c r="F45" s="77">
        <v>0</v>
      </c>
      <c r="G45" s="28">
        <f t="shared" si="0"/>
        <v>0</v>
      </c>
      <c r="H45" s="435"/>
    </row>
    <row r="46" spans="1:9" s="9" customFormat="1" ht="33" customHeight="1" x14ac:dyDescent="0.25">
      <c r="A46" s="67" t="s">
        <v>388</v>
      </c>
      <c r="B46" s="108" t="s">
        <v>124</v>
      </c>
      <c r="C46" s="2" t="s">
        <v>305</v>
      </c>
      <c r="D46" s="22" t="s">
        <v>10</v>
      </c>
      <c r="E46" s="84">
        <v>603</v>
      </c>
      <c r="F46" s="77">
        <v>0</v>
      </c>
      <c r="G46" s="28">
        <f t="shared" si="0"/>
        <v>0</v>
      </c>
      <c r="H46" s="435"/>
    </row>
    <row r="47" spans="1:9" s="9" customFormat="1" ht="33" customHeight="1" x14ac:dyDescent="0.25">
      <c r="A47" s="67" t="s">
        <v>388</v>
      </c>
      <c r="B47" s="108" t="s">
        <v>125</v>
      </c>
      <c r="C47" s="2" t="s">
        <v>306</v>
      </c>
      <c r="D47" s="22" t="s">
        <v>9</v>
      </c>
      <c r="E47" s="84">
        <v>636</v>
      </c>
      <c r="F47" s="77">
        <v>0</v>
      </c>
      <c r="G47" s="28">
        <f t="shared" si="0"/>
        <v>0</v>
      </c>
      <c r="H47" s="435"/>
    </row>
    <row r="48" spans="1:9" s="9" customFormat="1" ht="33" customHeight="1" thickBot="1" x14ac:dyDescent="0.3">
      <c r="A48" s="56" t="s">
        <v>388</v>
      </c>
      <c r="B48" s="74" t="s">
        <v>126</v>
      </c>
      <c r="C48" s="50" t="s">
        <v>1640</v>
      </c>
      <c r="D48" s="51" t="s">
        <v>8</v>
      </c>
      <c r="E48" s="85">
        <v>1967</v>
      </c>
      <c r="F48" s="139">
        <v>0</v>
      </c>
      <c r="G48" s="53">
        <f t="shared" si="0"/>
        <v>0</v>
      </c>
      <c r="H48" s="435"/>
    </row>
    <row r="49" spans="1:9" s="9" customFormat="1" ht="33" customHeight="1" x14ac:dyDescent="0.25">
      <c r="A49" s="101" t="s">
        <v>1504</v>
      </c>
      <c r="B49" s="123" t="s">
        <v>71</v>
      </c>
      <c r="C49" s="63" t="s">
        <v>1550</v>
      </c>
      <c r="D49" s="64" t="s">
        <v>8</v>
      </c>
      <c r="E49" s="83">
        <v>6763</v>
      </c>
      <c r="F49" s="135">
        <v>4.3899999999999997</v>
      </c>
      <c r="G49" s="59">
        <f t="shared" si="0"/>
        <v>29689.57</v>
      </c>
      <c r="H49" s="435"/>
    </row>
    <row r="50" spans="1:9" s="9" customFormat="1" ht="33" customHeight="1" x14ac:dyDescent="0.25">
      <c r="A50" s="67" t="s">
        <v>1504</v>
      </c>
      <c r="B50" s="41" t="s">
        <v>72</v>
      </c>
      <c r="C50" s="2" t="s">
        <v>1766</v>
      </c>
      <c r="D50" s="22" t="s">
        <v>9</v>
      </c>
      <c r="E50" s="84">
        <v>2401</v>
      </c>
      <c r="F50" s="133">
        <v>24.76</v>
      </c>
      <c r="G50" s="28">
        <f t="shared" si="0"/>
        <v>59448.76</v>
      </c>
      <c r="H50" s="435"/>
    </row>
    <row r="51" spans="1:9" s="9" customFormat="1" ht="33" customHeight="1" x14ac:dyDescent="0.25">
      <c r="A51" s="67" t="s">
        <v>1504</v>
      </c>
      <c r="B51" s="41" t="s">
        <v>73</v>
      </c>
      <c r="C51" s="2" t="s">
        <v>312</v>
      </c>
      <c r="D51" s="22" t="s">
        <v>8</v>
      </c>
      <c r="E51" s="84">
        <v>3958</v>
      </c>
      <c r="F51" s="133">
        <v>15.26</v>
      </c>
      <c r="G51" s="28">
        <f t="shared" si="0"/>
        <v>60399.08</v>
      </c>
      <c r="H51" s="435"/>
    </row>
    <row r="52" spans="1:9" s="9" customFormat="1" ht="33" customHeight="1" x14ac:dyDescent="0.25">
      <c r="A52" s="67" t="s">
        <v>1504</v>
      </c>
      <c r="B52" s="108" t="s">
        <v>74</v>
      </c>
      <c r="C52" s="2" t="s">
        <v>1636</v>
      </c>
      <c r="D52" s="22" t="s">
        <v>8</v>
      </c>
      <c r="E52" s="84">
        <v>3388</v>
      </c>
      <c r="F52" s="133">
        <v>17.760000000000002</v>
      </c>
      <c r="G52" s="28">
        <f t="shared" si="0"/>
        <v>60170.879999999997</v>
      </c>
      <c r="H52" s="435"/>
    </row>
    <row r="53" spans="1:9" s="9" customFormat="1" ht="33" customHeight="1" x14ac:dyDescent="0.25">
      <c r="A53" s="67" t="s">
        <v>1504</v>
      </c>
      <c r="B53" s="108" t="s">
        <v>75</v>
      </c>
      <c r="C53" s="2" t="s">
        <v>313</v>
      </c>
      <c r="D53" s="22" t="s">
        <v>10</v>
      </c>
      <c r="E53" s="84">
        <v>614</v>
      </c>
      <c r="F53" s="133">
        <v>0.95</v>
      </c>
      <c r="G53" s="28">
        <f t="shared" si="0"/>
        <v>583.29999999999995</v>
      </c>
      <c r="H53" s="435"/>
    </row>
    <row r="54" spans="1:9" s="9" customFormat="1" ht="33" customHeight="1" x14ac:dyDescent="0.25">
      <c r="A54" s="67" t="s">
        <v>1504</v>
      </c>
      <c r="B54" s="108" t="s">
        <v>76</v>
      </c>
      <c r="C54" s="2" t="s">
        <v>1509</v>
      </c>
      <c r="D54" s="22" t="s">
        <v>8</v>
      </c>
      <c r="E54" s="84">
        <v>3358</v>
      </c>
      <c r="F54" s="133">
        <v>0.38</v>
      </c>
      <c r="G54" s="28">
        <f t="shared" si="0"/>
        <v>1276.04</v>
      </c>
      <c r="H54" s="435"/>
    </row>
    <row r="55" spans="1:9" s="9" customFormat="1" ht="33" customHeight="1" x14ac:dyDescent="0.25">
      <c r="A55" s="67" t="s">
        <v>1504</v>
      </c>
      <c r="B55" s="108" t="s">
        <v>77</v>
      </c>
      <c r="C55" s="2" t="s">
        <v>1638</v>
      </c>
      <c r="D55" s="22" t="s">
        <v>8</v>
      </c>
      <c r="E55" s="84">
        <v>3346</v>
      </c>
      <c r="F55" s="133">
        <v>9.1</v>
      </c>
      <c r="G55" s="28">
        <f t="shared" si="0"/>
        <v>30448.6</v>
      </c>
      <c r="H55" s="435"/>
    </row>
    <row r="56" spans="1:9" s="9" customFormat="1" ht="33" customHeight="1" x14ac:dyDescent="0.25">
      <c r="A56" s="67" t="s">
        <v>1504</v>
      </c>
      <c r="B56" s="108" t="s">
        <v>122</v>
      </c>
      <c r="C56" s="2" t="s">
        <v>1511</v>
      </c>
      <c r="D56" s="22" t="s">
        <v>10</v>
      </c>
      <c r="E56" s="84">
        <v>614</v>
      </c>
      <c r="F56" s="133">
        <v>0.42</v>
      </c>
      <c r="G56" s="28">
        <f t="shared" si="0"/>
        <v>257.88</v>
      </c>
      <c r="H56" s="435"/>
    </row>
    <row r="57" spans="1:9" s="9" customFormat="1" ht="33" customHeight="1" x14ac:dyDescent="0.25">
      <c r="A57" s="67" t="s">
        <v>1504</v>
      </c>
      <c r="B57" s="108" t="s">
        <v>123</v>
      </c>
      <c r="C57" s="2" t="s">
        <v>304</v>
      </c>
      <c r="D57" s="22" t="s">
        <v>8</v>
      </c>
      <c r="E57" s="84">
        <v>3316</v>
      </c>
      <c r="F57" s="133">
        <v>0.22</v>
      </c>
      <c r="G57" s="28">
        <f t="shared" si="0"/>
        <v>729.52</v>
      </c>
      <c r="H57" s="435"/>
    </row>
    <row r="58" spans="1:9" s="9" customFormat="1" ht="33" customHeight="1" x14ac:dyDescent="0.25">
      <c r="A58" s="67" t="s">
        <v>1504</v>
      </c>
      <c r="B58" s="108" t="s">
        <v>124</v>
      </c>
      <c r="C58" s="2" t="s">
        <v>305</v>
      </c>
      <c r="D58" s="22" t="s">
        <v>10</v>
      </c>
      <c r="E58" s="84">
        <v>603</v>
      </c>
      <c r="F58" s="133">
        <v>1.25</v>
      </c>
      <c r="G58" s="28">
        <f t="shared" si="0"/>
        <v>753.75</v>
      </c>
      <c r="H58" s="435"/>
    </row>
    <row r="59" spans="1:9" s="9" customFormat="1" ht="33" customHeight="1" thickBot="1" x14ac:dyDescent="0.3">
      <c r="A59" s="67" t="s">
        <v>1504</v>
      </c>
      <c r="B59" s="108" t="s">
        <v>125</v>
      </c>
      <c r="C59" s="2" t="s">
        <v>306</v>
      </c>
      <c r="D59" s="22" t="s">
        <v>9</v>
      </c>
      <c r="E59" s="84">
        <v>636</v>
      </c>
      <c r="F59" s="133">
        <v>15.46</v>
      </c>
      <c r="G59" s="28">
        <f t="shared" si="0"/>
        <v>9832.56</v>
      </c>
      <c r="H59" s="435"/>
    </row>
    <row r="60" spans="1:9" s="9" customFormat="1" ht="30.75" thickBot="1" x14ac:dyDescent="0.3">
      <c r="A60" s="56" t="s">
        <v>1504</v>
      </c>
      <c r="B60" s="74" t="s">
        <v>126</v>
      </c>
      <c r="C60" s="50" t="s">
        <v>1640</v>
      </c>
      <c r="D60" s="51" t="s">
        <v>8</v>
      </c>
      <c r="E60" s="85">
        <v>1967</v>
      </c>
      <c r="F60" s="87">
        <v>7.02</v>
      </c>
      <c r="G60" s="99">
        <f>ROUND((E60*F60),2)</f>
        <v>13808.34</v>
      </c>
      <c r="H60" s="36" t="s">
        <v>78</v>
      </c>
      <c r="I60" s="72">
        <f>ROUND(SUM(G37:G60),2)</f>
        <v>267398.28000000003</v>
      </c>
    </row>
    <row r="61" spans="1:9" ht="30.75" thickBot="1" x14ac:dyDescent="0.3">
      <c r="A61" s="171" t="s">
        <v>1584</v>
      </c>
      <c r="B61" s="61" t="s">
        <v>28</v>
      </c>
      <c r="C61" s="173" t="s">
        <v>1882</v>
      </c>
      <c r="D61" s="61" t="s">
        <v>18</v>
      </c>
      <c r="E61" s="174">
        <v>5</v>
      </c>
      <c r="F61" s="145">
        <v>90.02</v>
      </c>
      <c r="G61" s="35">
        <f t="shared" ref="G61:G68" si="1">ROUND((E61*F61),2)</f>
        <v>450.1</v>
      </c>
      <c r="H61" s="9"/>
      <c r="I61" s="9"/>
    </row>
    <row r="62" spans="1:9" ht="45" x14ac:dyDescent="0.25">
      <c r="A62" s="101" t="s">
        <v>1771</v>
      </c>
      <c r="B62" s="64" t="s">
        <v>29</v>
      </c>
      <c r="C62" s="63" t="s">
        <v>691</v>
      </c>
      <c r="D62" s="64" t="s">
        <v>10</v>
      </c>
      <c r="E62" s="65">
        <v>360</v>
      </c>
      <c r="F62" s="76">
        <v>41.1</v>
      </c>
      <c r="G62" s="59">
        <f t="shared" si="1"/>
        <v>14796</v>
      </c>
      <c r="H62" s="9"/>
      <c r="I62" s="9"/>
    </row>
    <row r="63" spans="1:9" ht="45" x14ac:dyDescent="0.25">
      <c r="A63" s="97" t="s">
        <v>1771</v>
      </c>
      <c r="B63" s="22" t="s">
        <v>30</v>
      </c>
      <c r="C63" s="2" t="s">
        <v>324</v>
      </c>
      <c r="D63" s="64" t="s">
        <v>10</v>
      </c>
      <c r="E63" s="65">
        <v>332</v>
      </c>
      <c r="F63" s="76">
        <v>35.020000000000003</v>
      </c>
      <c r="G63" s="59">
        <f t="shared" si="1"/>
        <v>11626.64</v>
      </c>
      <c r="H63" s="9"/>
      <c r="I63" s="9"/>
    </row>
    <row r="64" spans="1:9" ht="45" x14ac:dyDescent="0.25">
      <c r="A64" s="97" t="s">
        <v>1771</v>
      </c>
      <c r="B64" s="22" t="s">
        <v>31</v>
      </c>
      <c r="C64" s="2" t="s">
        <v>328</v>
      </c>
      <c r="D64" s="64" t="s">
        <v>18</v>
      </c>
      <c r="E64" s="65">
        <v>1</v>
      </c>
      <c r="F64" s="76">
        <v>414.68</v>
      </c>
      <c r="G64" s="59">
        <f t="shared" si="1"/>
        <v>414.68</v>
      </c>
      <c r="H64" s="9"/>
      <c r="I64" s="9"/>
    </row>
    <row r="65" spans="1:9" ht="45" x14ac:dyDescent="0.25">
      <c r="A65" s="170" t="s">
        <v>1771</v>
      </c>
      <c r="B65" s="79" t="s">
        <v>32</v>
      </c>
      <c r="C65" s="63" t="s">
        <v>1718</v>
      </c>
      <c r="D65" s="64" t="s">
        <v>18</v>
      </c>
      <c r="E65" s="65">
        <v>1</v>
      </c>
      <c r="F65" s="76">
        <v>439.09</v>
      </c>
      <c r="G65" s="59">
        <f t="shared" si="1"/>
        <v>439.09</v>
      </c>
      <c r="H65" s="9"/>
      <c r="I65" s="9"/>
    </row>
    <row r="66" spans="1:9" ht="45.75" thickBot="1" x14ac:dyDescent="0.3">
      <c r="A66" s="98" t="s">
        <v>1771</v>
      </c>
      <c r="B66" s="51" t="s">
        <v>33</v>
      </c>
      <c r="C66" s="63" t="s">
        <v>329</v>
      </c>
      <c r="D66" s="64" t="s">
        <v>18</v>
      </c>
      <c r="E66" s="65">
        <v>1</v>
      </c>
      <c r="F66" s="76">
        <v>603.99</v>
      </c>
      <c r="G66" s="59">
        <f t="shared" si="1"/>
        <v>603.99</v>
      </c>
      <c r="H66" s="9"/>
      <c r="I66" s="9"/>
    </row>
    <row r="67" spans="1:9" ht="30.75" thickBot="1" x14ac:dyDescent="0.3">
      <c r="A67" s="125" t="s">
        <v>1585</v>
      </c>
      <c r="B67" s="61" t="s">
        <v>47</v>
      </c>
      <c r="C67" s="173" t="s">
        <v>331</v>
      </c>
      <c r="D67" s="61" t="s">
        <v>18</v>
      </c>
      <c r="E67" s="174">
        <v>21</v>
      </c>
      <c r="F67" s="145">
        <v>24.21</v>
      </c>
      <c r="G67" s="35">
        <f t="shared" si="1"/>
        <v>508.41</v>
      </c>
      <c r="H67" s="9"/>
      <c r="I67" s="9"/>
    </row>
    <row r="68" spans="1:9" ht="30.75" thickBot="1" x14ac:dyDescent="0.3">
      <c r="A68" s="98" t="s">
        <v>1586</v>
      </c>
      <c r="B68" s="51" t="s">
        <v>48</v>
      </c>
      <c r="C68" s="86" t="s">
        <v>333</v>
      </c>
      <c r="D68" s="51" t="s">
        <v>8</v>
      </c>
      <c r="E68" s="92">
        <v>144.4</v>
      </c>
      <c r="F68" s="89">
        <v>17</v>
      </c>
      <c r="G68" s="90">
        <f t="shared" si="1"/>
        <v>2454.8000000000002</v>
      </c>
      <c r="H68" s="36" t="s">
        <v>42</v>
      </c>
      <c r="I68" s="70">
        <f>ROUND(SUM(G61:G68),2)</f>
        <v>31293.71</v>
      </c>
    </row>
    <row r="69" spans="1:9" ht="43.5" thickBot="1" x14ac:dyDescent="0.3">
      <c r="A69" s="146"/>
      <c r="B69" s="147"/>
      <c r="C69" s="146"/>
      <c r="D69" s="4"/>
      <c r="E69" s="4"/>
      <c r="F69" s="54" t="s">
        <v>1294</v>
      </c>
      <c r="G69" s="55">
        <f>SUM(G5:G68)</f>
        <v>397574.02999999997</v>
      </c>
      <c r="H69" s="34"/>
      <c r="I69" s="73"/>
    </row>
  </sheetData>
  <sheetProtection algorithmName="SHA-512" hashValue="qKKWtd/geQWwL/VpE+F7dQkLF6eJTEXkLxg49KVX4EoVLiJL1oxmdnTjgcM1VV5MqNW4LHBjhqlrdTLu+hlVzQ==" saltValue="8jqTROFt3CdC4cg+GctuQQ==" spinCount="100000" sheet="1" objects="1" scenarios="1"/>
  <mergeCells count="3">
    <mergeCell ref="A1:G1"/>
    <mergeCell ref="A3:G3"/>
    <mergeCell ref="H37:H59"/>
  </mergeCells>
  <phoneticPr fontId="10" type="noConversion"/>
  <pageMargins left="0.7" right="0.7" top="0.75" bottom="0.75" header="0.3" footer="0.3"/>
  <pageSetup paperSize="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2A274-C386-4651-8EAB-D4AFA60E52A7}">
  <dimension ref="A1:I67"/>
  <sheetViews>
    <sheetView topLeftCell="A52" zoomScale="70" zoomScaleNormal="70" workbookViewId="0">
      <selection activeCell="J73" sqref="J73"/>
    </sheetView>
  </sheetViews>
  <sheetFormatPr defaultColWidth="9.140625" defaultRowHeight="15" x14ac:dyDescent="0.25"/>
  <cols>
    <col min="1" max="1" width="39.7109375" style="23" customWidth="1"/>
    <col min="2" max="2" width="10.5703125" style="10" customWidth="1"/>
    <col min="3" max="3" width="71.7109375" style="11" customWidth="1"/>
    <col min="4" max="4" width="9.140625" style="129"/>
    <col min="5" max="5" width="16.28515625" style="129" customWidth="1"/>
    <col min="6" max="6" width="20.7109375" style="17" customWidth="1"/>
    <col min="7" max="7" width="14.7109375" style="129" customWidth="1"/>
    <col min="8" max="8" width="21.5703125" style="68" customWidth="1"/>
    <col min="9" max="9" width="20.7109375" style="68" customWidth="1"/>
    <col min="10" max="16384" width="9.140625" style="8"/>
  </cols>
  <sheetData>
    <row r="1" spans="1:9" ht="39.950000000000003" customHeight="1" x14ac:dyDescent="0.25">
      <c r="A1" s="427" t="s">
        <v>3728</v>
      </c>
      <c r="B1" s="427"/>
      <c r="C1" s="427"/>
      <c r="D1" s="427"/>
      <c r="E1" s="427"/>
      <c r="F1" s="427"/>
      <c r="G1" s="427"/>
    </row>
    <row r="2" spans="1:9" ht="21.75" customHeight="1" thickBot="1" x14ac:dyDescent="0.3">
      <c r="A2" s="1"/>
      <c r="B2" s="1"/>
      <c r="C2" s="1"/>
      <c r="D2" s="127"/>
      <c r="E2" s="233"/>
      <c r="F2" s="1"/>
      <c r="G2" s="127"/>
    </row>
    <row r="3" spans="1:9" x14ac:dyDescent="0.25">
      <c r="A3" s="428" t="s">
        <v>1118</v>
      </c>
      <c r="B3" s="429"/>
      <c r="C3" s="429"/>
      <c r="D3" s="429"/>
      <c r="E3" s="429"/>
      <c r="F3" s="429"/>
      <c r="G3" s="430"/>
    </row>
    <row r="4" spans="1:9" ht="42.6" customHeight="1" thickBot="1" x14ac:dyDescent="0.3">
      <c r="A4" s="29" t="s">
        <v>38</v>
      </c>
      <c r="B4" s="44" t="s">
        <v>0</v>
      </c>
      <c r="C4" s="30" t="s">
        <v>1</v>
      </c>
      <c r="D4" s="248" t="s">
        <v>2</v>
      </c>
      <c r="E4" s="234" t="s">
        <v>3</v>
      </c>
      <c r="F4" s="32" t="s">
        <v>4</v>
      </c>
      <c r="G4" s="69" t="s">
        <v>5</v>
      </c>
      <c r="H4" s="142"/>
      <c r="I4" s="142"/>
    </row>
    <row r="5" spans="1:9" s="68" customFormat="1" ht="33" customHeight="1" thickBot="1" x14ac:dyDescent="0.3">
      <c r="A5" s="56" t="s">
        <v>6</v>
      </c>
      <c r="B5" s="57" t="s">
        <v>12</v>
      </c>
      <c r="C5" s="50" t="s">
        <v>756</v>
      </c>
      <c r="D5" s="51" t="s">
        <v>128</v>
      </c>
      <c r="E5" s="52">
        <v>1.123</v>
      </c>
      <c r="F5" s="66">
        <v>790.22</v>
      </c>
      <c r="G5" s="53">
        <f t="shared" ref="G5:G57" si="0">ROUND((E5*F5),2)</f>
        <v>887.42</v>
      </c>
      <c r="H5" s="36" t="s">
        <v>39</v>
      </c>
      <c r="I5" s="70">
        <f>ROUND(SUM(G5:G5),2)</f>
        <v>887.42</v>
      </c>
    </row>
    <row r="6" spans="1:9" s="9" customFormat="1" ht="32.25" customHeight="1" x14ac:dyDescent="0.25">
      <c r="A6" s="42" t="s">
        <v>45</v>
      </c>
      <c r="B6" s="179" t="s">
        <v>19</v>
      </c>
      <c r="C6" s="180" t="s">
        <v>359</v>
      </c>
      <c r="D6" s="181" t="s">
        <v>9</v>
      </c>
      <c r="E6" s="182">
        <v>4444</v>
      </c>
      <c r="F6" s="218">
        <v>0.7</v>
      </c>
      <c r="G6" s="27">
        <f t="shared" si="0"/>
        <v>3110.8</v>
      </c>
    </row>
    <row r="7" spans="1:9" s="9" customFormat="1" ht="30" x14ac:dyDescent="0.25">
      <c r="A7" s="43" t="s">
        <v>45</v>
      </c>
      <c r="B7" s="41" t="s">
        <v>20</v>
      </c>
      <c r="C7" s="103" t="s">
        <v>358</v>
      </c>
      <c r="D7" s="48" t="s">
        <v>9</v>
      </c>
      <c r="E7" s="84">
        <v>860</v>
      </c>
      <c r="F7" s="149">
        <v>0.94</v>
      </c>
      <c r="G7" s="28">
        <f t="shared" si="0"/>
        <v>808.4</v>
      </c>
    </row>
    <row r="8" spans="1:9" s="9" customFormat="1" ht="33" customHeight="1" x14ac:dyDescent="0.25">
      <c r="A8" s="43" t="s">
        <v>45</v>
      </c>
      <c r="B8" s="41" t="s">
        <v>21</v>
      </c>
      <c r="C8" s="103" t="s">
        <v>356</v>
      </c>
      <c r="D8" s="48" t="s">
        <v>9</v>
      </c>
      <c r="E8" s="84">
        <v>3584</v>
      </c>
      <c r="F8" s="149">
        <v>2.5</v>
      </c>
      <c r="G8" s="28">
        <f t="shared" si="0"/>
        <v>8960</v>
      </c>
    </row>
    <row r="9" spans="1:9" s="9" customFormat="1" ht="33" customHeight="1" x14ac:dyDescent="0.25">
      <c r="A9" s="43" t="s">
        <v>45</v>
      </c>
      <c r="B9" s="41" t="s">
        <v>22</v>
      </c>
      <c r="C9" s="103" t="s">
        <v>275</v>
      </c>
      <c r="D9" s="48" t="s">
        <v>9</v>
      </c>
      <c r="E9" s="84">
        <v>351</v>
      </c>
      <c r="F9" s="149">
        <v>5.51</v>
      </c>
      <c r="G9" s="28">
        <f t="shared" si="0"/>
        <v>1934.01</v>
      </c>
    </row>
    <row r="10" spans="1:9" s="9" customFormat="1" ht="33" customHeight="1" x14ac:dyDescent="0.25">
      <c r="A10" s="43" t="s">
        <v>45</v>
      </c>
      <c r="B10" s="41" t="s">
        <v>23</v>
      </c>
      <c r="C10" s="103" t="s">
        <v>1374</v>
      </c>
      <c r="D10" s="48" t="s">
        <v>9</v>
      </c>
      <c r="E10" s="84">
        <v>609</v>
      </c>
      <c r="F10" s="149">
        <v>0.94</v>
      </c>
      <c r="G10" s="28">
        <f t="shared" si="0"/>
        <v>572.46</v>
      </c>
    </row>
    <row r="11" spans="1:9" s="9" customFormat="1" ht="45" x14ac:dyDescent="0.25">
      <c r="A11" s="43" t="s">
        <v>45</v>
      </c>
      <c r="B11" s="41" t="s">
        <v>24</v>
      </c>
      <c r="C11" s="103" t="s">
        <v>276</v>
      </c>
      <c r="D11" s="48" t="s">
        <v>9</v>
      </c>
      <c r="E11" s="84">
        <v>609</v>
      </c>
      <c r="F11" s="149">
        <v>4.4000000000000004</v>
      </c>
      <c r="G11" s="28">
        <f t="shared" si="0"/>
        <v>2679.6</v>
      </c>
    </row>
    <row r="12" spans="1:9" s="9" customFormat="1" ht="45" x14ac:dyDescent="0.25">
      <c r="A12" s="43" t="s">
        <v>45</v>
      </c>
      <c r="B12" s="41" t="s">
        <v>25</v>
      </c>
      <c r="C12" s="103" t="s">
        <v>273</v>
      </c>
      <c r="D12" s="48" t="s">
        <v>9</v>
      </c>
      <c r="E12" s="84">
        <v>1315</v>
      </c>
      <c r="F12" s="149">
        <v>15.46</v>
      </c>
      <c r="G12" s="28">
        <f t="shared" si="0"/>
        <v>20329.900000000001</v>
      </c>
    </row>
    <row r="13" spans="1:9" s="9" customFormat="1" ht="32.25" customHeight="1" x14ac:dyDescent="0.25">
      <c r="A13" s="43" t="s">
        <v>45</v>
      </c>
      <c r="B13" s="41" t="s">
        <v>26</v>
      </c>
      <c r="C13" s="103" t="s">
        <v>264</v>
      </c>
      <c r="D13" s="48" t="s">
        <v>9</v>
      </c>
      <c r="E13" s="84">
        <v>22</v>
      </c>
      <c r="F13" s="149">
        <v>13.16</v>
      </c>
      <c r="G13" s="28">
        <f t="shared" si="0"/>
        <v>289.52</v>
      </c>
    </row>
    <row r="14" spans="1:9" s="9" customFormat="1" ht="32.25" customHeight="1" x14ac:dyDescent="0.25">
      <c r="A14" s="43" t="s">
        <v>45</v>
      </c>
      <c r="B14" s="41" t="s">
        <v>27</v>
      </c>
      <c r="C14" s="103" t="s">
        <v>265</v>
      </c>
      <c r="D14" s="48" t="s">
        <v>8</v>
      </c>
      <c r="E14" s="84">
        <v>5954</v>
      </c>
      <c r="F14" s="149">
        <v>0.1</v>
      </c>
      <c r="G14" s="28">
        <f t="shared" si="0"/>
        <v>595.4</v>
      </c>
    </row>
    <row r="15" spans="1:9" s="9" customFormat="1" ht="32.25" customHeight="1" x14ac:dyDescent="0.25">
      <c r="A15" s="43" t="s">
        <v>45</v>
      </c>
      <c r="B15" s="41" t="s">
        <v>68</v>
      </c>
      <c r="C15" s="103" t="s">
        <v>1486</v>
      </c>
      <c r="D15" s="48" t="s">
        <v>9</v>
      </c>
      <c r="E15" s="84">
        <v>1787</v>
      </c>
      <c r="F15" s="149">
        <v>1.28</v>
      </c>
      <c r="G15" s="28">
        <f t="shared" si="0"/>
        <v>2287.36</v>
      </c>
    </row>
    <row r="16" spans="1:9" s="9" customFormat="1" ht="32.25" customHeight="1" x14ac:dyDescent="0.25">
      <c r="A16" s="43" t="s">
        <v>45</v>
      </c>
      <c r="B16" s="41" t="s">
        <v>69</v>
      </c>
      <c r="C16" s="103" t="s">
        <v>267</v>
      </c>
      <c r="D16" s="48" t="s">
        <v>8</v>
      </c>
      <c r="E16" s="84">
        <v>3671</v>
      </c>
      <c r="F16" s="149">
        <v>0.2</v>
      </c>
      <c r="G16" s="28">
        <f t="shared" si="0"/>
        <v>734.2</v>
      </c>
    </row>
    <row r="17" spans="1:9" s="9" customFormat="1" ht="32.25" customHeight="1" x14ac:dyDescent="0.25">
      <c r="A17" s="43" t="s">
        <v>45</v>
      </c>
      <c r="B17" s="41" t="s">
        <v>70</v>
      </c>
      <c r="C17" s="103" t="s">
        <v>477</v>
      </c>
      <c r="D17" s="48" t="s">
        <v>8</v>
      </c>
      <c r="E17" s="84">
        <v>842</v>
      </c>
      <c r="F17" s="149">
        <v>0.2</v>
      </c>
      <c r="G17" s="28">
        <f t="shared" si="0"/>
        <v>168.4</v>
      </c>
    </row>
    <row r="18" spans="1:9" s="9" customFormat="1" ht="32.25" customHeight="1" x14ac:dyDescent="0.25">
      <c r="A18" s="43" t="s">
        <v>45</v>
      </c>
      <c r="B18" s="41" t="s">
        <v>127</v>
      </c>
      <c r="C18" s="103" t="s">
        <v>278</v>
      </c>
      <c r="D18" s="48" t="s">
        <v>8</v>
      </c>
      <c r="E18" s="84">
        <v>2246</v>
      </c>
      <c r="F18" s="149">
        <v>0.1</v>
      </c>
      <c r="G18" s="28">
        <f t="shared" si="0"/>
        <v>224.6</v>
      </c>
    </row>
    <row r="19" spans="1:9" s="9" customFormat="1" ht="32.25" customHeight="1" x14ac:dyDescent="0.25">
      <c r="A19" s="43" t="s">
        <v>45</v>
      </c>
      <c r="B19" s="41" t="s">
        <v>165</v>
      </c>
      <c r="C19" s="103" t="s">
        <v>268</v>
      </c>
      <c r="D19" s="48" t="s">
        <v>8</v>
      </c>
      <c r="E19" s="84">
        <v>1431</v>
      </c>
      <c r="F19" s="149">
        <v>0.21</v>
      </c>
      <c r="G19" s="28">
        <f t="shared" si="0"/>
        <v>300.51</v>
      </c>
    </row>
    <row r="20" spans="1:9" s="9" customFormat="1" ht="32.25" customHeight="1" x14ac:dyDescent="0.25">
      <c r="A20" s="43" t="s">
        <v>45</v>
      </c>
      <c r="B20" s="41" t="s">
        <v>166</v>
      </c>
      <c r="C20" s="103" t="s">
        <v>269</v>
      </c>
      <c r="D20" s="48" t="s">
        <v>8</v>
      </c>
      <c r="E20" s="84">
        <v>819</v>
      </c>
      <c r="F20" s="149">
        <v>0.24</v>
      </c>
      <c r="G20" s="28">
        <f t="shared" si="0"/>
        <v>196.56</v>
      </c>
    </row>
    <row r="21" spans="1:9" s="9" customFormat="1" ht="45" x14ac:dyDescent="0.25">
      <c r="A21" s="43" t="s">
        <v>45</v>
      </c>
      <c r="B21" s="41" t="s">
        <v>167</v>
      </c>
      <c r="C21" s="103" t="s">
        <v>1487</v>
      </c>
      <c r="D21" s="48" t="s">
        <v>9</v>
      </c>
      <c r="E21" s="84">
        <v>860</v>
      </c>
      <c r="F21" s="149">
        <v>4.4000000000000004</v>
      </c>
      <c r="G21" s="28">
        <f t="shared" si="0"/>
        <v>3784</v>
      </c>
    </row>
    <row r="22" spans="1:9" s="9" customFormat="1" ht="33" customHeight="1" x14ac:dyDescent="0.25">
      <c r="A22" s="43" t="s">
        <v>45</v>
      </c>
      <c r="B22" s="41" t="s">
        <v>168</v>
      </c>
      <c r="C22" s="103" t="s">
        <v>340</v>
      </c>
      <c r="D22" s="48" t="s">
        <v>8</v>
      </c>
      <c r="E22" s="84">
        <v>7778</v>
      </c>
      <c r="F22" s="149">
        <v>1.49</v>
      </c>
      <c r="G22" s="28">
        <f t="shared" si="0"/>
        <v>11589.22</v>
      </c>
    </row>
    <row r="23" spans="1:9" s="9" customFormat="1" ht="33" customHeight="1" x14ac:dyDescent="0.25">
      <c r="A23" s="43" t="s">
        <v>45</v>
      </c>
      <c r="B23" s="41" t="s">
        <v>169</v>
      </c>
      <c r="C23" s="103" t="s">
        <v>709</v>
      </c>
      <c r="D23" s="48" t="s">
        <v>8</v>
      </c>
      <c r="E23" s="84">
        <v>819</v>
      </c>
      <c r="F23" s="149">
        <v>1.44</v>
      </c>
      <c r="G23" s="28">
        <f t="shared" si="0"/>
        <v>1179.3599999999999</v>
      </c>
    </row>
    <row r="24" spans="1:9" s="9" customFormat="1" x14ac:dyDescent="0.25">
      <c r="A24" s="43" t="s">
        <v>45</v>
      </c>
      <c r="B24" s="41" t="s">
        <v>170</v>
      </c>
      <c r="C24" s="103" t="s">
        <v>271</v>
      </c>
      <c r="D24" s="48" t="s">
        <v>8</v>
      </c>
      <c r="E24" s="84">
        <v>301</v>
      </c>
      <c r="F24" s="149">
        <v>7.91</v>
      </c>
      <c r="G24" s="28">
        <f t="shared" si="0"/>
        <v>2380.91</v>
      </c>
    </row>
    <row r="25" spans="1:9" s="9" customFormat="1" ht="33" customHeight="1" thickBot="1" x14ac:dyDescent="0.3">
      <c r="A25" s="43" t="s">
        <v>45</v>
      </c>
      <c r="B25" s="41" t="s">
        <v>171</v>
      </c>
      <c r="C25" s="103" t="s">
        <v>272</v>
      </c>
      <c r="D25" s="48" t="s">
        <v>8</v>
      </c>
      <c r="E25" s="84">
        <v>111</v>
      </c>
      <c r="F25" s="149">
        <v>7.81</v>
      </c>
      <c r="G25" s="28">
        <f t="shared" si="0"/>
        <v>866.91</v>
      </c>
    </row>
    <row r="26" spans="1:9" s="9" customFormat="1" ht="60.75" thickBot="1" x14ac:dyDescent="0.3">
      <c r="A26" s="56" t="s">
        <v>45</v>
      </c>
      <c r="B26" s="57" t="s">
        <v>172</v>
      </c>
      <c r="C26" s="104" t="s">
        <v>1867</v>
      </c>
      <c r="D26" s="51" t="s">
        <v>9</v>
      </c>
      <c r="E26" s="85">
        <v>701</v>
      </c>
      <c r="F26" s="150">
        <v>15.46</v>
      </c>
      <c r="G26" s="53">
        <f t="shared" si="0"/>
        <v>10837.46</v>
      </c>
      <c r="H26" s="36" t="s">
        <v>40</v>
      </c>
      <c r="I26" s="70">
        <f>ROUND(SUM(G6:G26),2)</f>
        <v>73829.58</v>
      </c>
    </row>
    <row r="27" spans="1:9" s="9" customFormat="1" ht="30" x14ac:dyDescent="0.25">
      <c r="A27" s="42" t="s">
        <v>1503</v>
      </c>
      <c r="B27" s="239" t="s">
        <v>34</v>
      </c>
      <c r="C27" s="238" t="s">
        <v>3633</v>
      </c>
      <c r="D27" s="25" t="s">
        <v>10</v>
      </c>
      <c r="E27" s="46">
        <v>6.5</v>
      </c>
      <c r="F27" s="136">
        <v>41.29</v>
      </c>
      <c r="G27" s="27">
        <f t="shared" si="0"/>
        <v>268.39</v>
      </c>
      <c r="H27" s="153"/>
      <c r="I27" s="138"/>
    </row>
    <row r="28" spans="1:9" s="9" customFormat="1" ht="30" x14ac:dyDescent="0.25">
      <c r="A28" s="43" t="s">
        <v>1503</v>
      </c>
      <c r="B28" s="22" t="s">
        <v>35</v>
      </c>
      <c r="C28" s="213" t="s">
        <v>3634</v>
      </c>
      <c r="D28" s="64" t="s">
        <v>10</v>
      </c>
      <c r="E28" s="65">
        <v>25</v>
      </c>
      <c r="F28" s="76">
        <v>85.66</v>
      </c>
      <c r="G28" s="28">
        <f t="shared" si="0"/>
        <v>2141.5</v>
      </c>
      <c r="H28" s="153"/>
      <c r="I28" s="138"/>
    </row>
    <row r="29" spans="1:9" s="9" customFormat="1" ht="45" x14ac:dyDescent="0.25">
      <c r="A29" s="43" t="s">
        <v>1503</v>
      </c>
      <c r="B29" s="22" t="s">
        <v>36</v>
      </c>
      <c r="C29" s="2" t="s">
        <v>353</v>
      </c>
      <c r="D29" s="22" t="s">
        <v>9</v>
      </c>
      <c r="E29" s="65">
        <v>56.9</v>
      </c>
      <c r="F29" s="76">
        <v>2.35</v>
      </c>
      <c r="G29" s="28">
        <f t="shared" si="0"/>
        <v>133.72</v>
      </c>
      <c r="H29" s="153"/>
      <c r="I29" s="138"/>
    </row>
    <row r="30" spans="1:9" s="9" customFormat="1" ht="33" customHeight="1" x14ac:dyDescent="0.25">
      <c r="A30" s="43" t="s">
        <v>1503</v>
      </c>
      <c r="B30" s="22" t="s">
        <v>37</v>
      </c>
      <c r="C30" s="2" t="s">
        <v>289</v>
      </c>
      <c r="D30" s="22" t="s">
        <v>8</v>
      </c>
      <c r="E30" s="65">
        <v>27.9</v>
      </c>
      <c r="F30" s="76">
        <v>0.54</v>
      </c>
      <c r="G30" s="28">
        <f t="shared" si="0"/>
        <v>15.07</v>
      </c>
      <c r="H30" s="153"/>
      <c r="I30" s="138"/>
    </row>
    <row r="31" spans="1:9" s="9" customFormat="1" ht="33" customHeight="1" x14ac:dyDescent="0.25">
      <c r="A31" s="43" t="s">
        <v>1503</v>
      </c>
      <c r="B31" s="22" t="s">
        <v>82</v>
      </c>
      <c r="C31" s="2" t="s">
        <v>290</v>
      </c>
      <c r="D31" s="22" t="s">
        <v>9</v>
      </c>
      <c r="E31" s="65">
        <v>3.8</v>
      </c>
      <c r="F31" s="76">
        <v>34.880000000000003</v>
      </c>
      <c r="G31" s="28">
        <f t="shared" si="0"/>
        <v>132.54</v>
      </c>
      <c r="H31" s="153"/>
      <c r="I31" s="138"/>
    </row>
    <row r="32" spans="1:9" s="9" customFormat="1" ht="33" customHeight="1" x14ac:dyDescent="0.25">
      <c r="A32" s="43" t="s">
        <v>1503</v>
      </c>
      <c r="B32" s="22" t="s">
        <v>105</v>
      </c>
      <c r="C32" s="2" t="s">
        <v>291</v>
      </c>
      <c r="D32" s="22" t="s">
        <v>8</v>
      </c>
      <c r="E32" s="65">
        <v>130.6</v>
      </c>
      <c r="F32" s="76">
        <v>1.26</v>
      </c>
      <c r="G32" s="28">
        <f t="shared" si="0"/>
        <v>164.56</v>
      </c>
      <c r="H32" s="153"/>
      <c r="I32" s="138"/>
    </row>
    <row r="33" spans="1:9" s="9" customFormat="1" ht="33" customHeight="1" x14ac:dyDescent="0.25">
      <c r="A33" s="43" t="s">
        <v>1503</v>
      </c>
      <c r="B33" s="22" t="s">
        <v>106</v>
      </c>
      <c r="C33" s="2" t="s">
        <v>1701</v>
      </c>
      <c r="D33" s="22" t="s">
        <v>8</v>
      </c>
      <c r="E33" s="65">
        <v>136.1</v>
      </c>
      <c r="F33" s="76">
        <v>87.46</v>
      </c>
      <c r="G33" s="28">
        <f t="shared" si="0"/>
        <v>11903.31</v>
      </c>
      <c r="H33" s="153"/>
      <c r="I33" s="138"/>
    </row>
    <row r="34" spans="1:9" s="9" customFormat="1" ht="33" customHeight="1" x14ac:dyDescent="0.25">
      <c r="A34" s="43" t="s">
        <v>1503</v>
      </c>
      <c r="B34" s="22" t="s">
        <v>107</v>
      </c>
      <c r="C34" s="2" t="s">
        <v>293</v>
      </c>
      <c r="D34" s="22" t="s">
        <v>9</v>
      </c>
      <c r="E34" s="65">
        <v>2.7</v>
      </c>
      <c r="F34" s="76">
        <v>113.64</v>
      </c>
      <c r="G34" s="28">
        <f t="shared" si="0"/>
        <v>306.83</v>
      </c>
      <c r="H34" s="153"/>
      <c r="I34" s="138"/>
    </row>
    <row r="35" spans="1:9" s="9" customFormat="1" ht="33" customHeight="1" x14ac:dyDescent="0.25">
      <c r="A35" s="43" t="s">
        <v>1503</v>
      </c>
      <c r="B35" s="22" t="s">
        <v>108</v>
      </c>
      <c r="C35" s="2" t="s">
        <v>296</v>
      </c>
      <c r="D35" s="22" t="s">
        <v>9</v>
      </c>
      <c r="E35" s="65">
        <v>34.1</v>
      </c>
      <c r="F35" s="76">
        <v>25.42</v>
      </c>
      <c r="G35" s="28">
        <f t="shared" si="0"/>
        <v>866.82</v>
      </c>
      <c r="H35" s="153"/>
      <c r="I35" s="138"/>
    </row>
    <row r="36" spans="1:9" s="9" customFormat="1" ht="45.75" thickBot="1" x14ac:dyDescent="0.3">
      <c r="A36" s="167" t="s">
        <v>1503</v>
      </c>
      <c r="B36" s="48" t="s">
        <v>109</v>
      </c>
      <c r="C36" s="47" t="s">
        <v>352</v>
      </c>
      <c r="D36" s="48" t="s">
        <v>9</v>
      </c>
      <c r="E36" s="49">
        <v>18.899999999999999</v>
      </c>
      <c r="F36" s="231">
        <v>16.87</v>
      </c>
      <c r="G36" s="112">
        <f t="shared" si="0"/>
        <v>318.83999999999997</v>
      </c>
      <c r="H36" s="153"/>
    </row>
    <row r="37" spans="1:9" s="9" customFormat="1" ht="45" x14ac:dyDescent="0.25">
      <c r="A37" s="42" t="s">
        <v>1868</v>
      </c>
      <c r="B37" s="25" t="s">
        <v>110</v>
      </c>
      <c r="C37" s="24" t="s">
        <v>1151</v>
      </c>
      <c r="D37" s="25" t="s">
        <v>9</v>
      </c>
      <c r="E37" s="46">
        <v>16</v>
      </c>
      <c r="F37" s="136">
        <v>2.35</v>
      </c>
      <c r="G37" s="27">
        <f t="shared" si="0"/>
        <v>37.6</v>
      </c>
      <c r="H37" s="153"/>
      <c r="I37" s="73"/>
    </row>
    <row r="38" spans="1:9" s="9" customFormat="1" ht="45" x14ac:dyDescent="0.25">
      <c r="A38" s="43" t="s">
        <v>1868</v>
      </c>
      <c r="B38" s="22" t="s">
        <v>111</v>
      </c>
      <c r="C38" s="2" t="s">
        <v>264</v>
      </c>
      <c r="D38" s="22" t="s">
        <v>9</v>
      </c>
      <c r="E38" s="19">
        <v>2</v>
      </c>
      <c r="F38" s="77">
        <v>17.55</v>
      </c>
      <c r="G38" s="28">
        <f t="shared" si="0"/>
        <v>35.1</v>
      </c>
      <c r="H38" s="153"/>
      <c r="I38" s="73"/>
    </row>
    <row r="39" spans="1:9" s="9" customFormat="1" ht="45" x14ac:dyDescent="0.25">
      <c r="A39" s="43" t="s">
        <v>1868</v>
      </c>
      <c r="B39" s="22" t="s">
        <v>112</v>
      </c>
      <c r="C39" s="2" t="s">
        <v>284</v>
      </c>
      <c r="D39" s="22" t="s">
        <v>10</v>
      </c>
      <c r="E39" s="19">
        <v>47</v>
      </c>
      <c r="F39" s="77">
        <v>4.2300000000000004</v>
      </c>
      <c r="G39" s="28">
        <f t="shared" si="0"/>
        <v>198.81</v>
      </c>
      <c r="H39" s="153"/>
      <c r="I39" s="73"/>
    </row>
    <row r="40" spans="1:9" s="9" customFormat="1" ht="45" x14ac:dyDescent="0.25">
      <c r="A40" s="43" t="s">
        <v>1868</v>
      </c>
      <c r="B40" s="22" t="s">
        <v>113</v>
      </c>
      <c r="C40" s="2" t="s">
        <v>285</v>
      </c>
      <c r="D40" s="22" t="s">
        <v>9</v>
      </c>
      <c r="E40" s="19">
        <v>6.1</v>
      </c>
      <c r="F40" s="77">
        <v>65.819999999999993</v>
      </c>
      <c r="G40" s="28">
        <f t="shared" si="0"/>
        <v>401.5</v>
      </c>
      <c r="H40" s="96"/>
      <c r="I40" s="73"/>
    </row>
    <row r="41" spans="1:9" s="9" customFormat="1" ht="45" x14ac:dyDescent="0.25">
      <c r="A41" s="43" t="s">
        <v>1868</v>
      </c>
      <c r="B41" s="22" t="s">
        <v>114</v>
      </c>
      <c r="C41" s="2" t="s">
        <v>286</v>
      </c>
      <c r="D41" s="22" t="s">
        <v>8</v>
      </c>
      <c r="E41" s="19">
        <v>83</v>
      </c>
      <c r="F41" s="77">
        <v>1.26</v>
      </c>
      <c r="G41" s="28">
        <f t="shared" si="0"/>
        <v>104.58</v>
      </c>
      <c r="H41" s="96"/>
      <c r="I41" s="73"/>
    </row>
    <row r="42" spans="1:9" s="9" customFormat="1" ht="45" x14ac:dyDescent="0.25">
      <c r="A42" s="43" t="s">
        <v>1868</v>
      </c>
      <c r="B42" s="22" t="s">
        <v>115</v>
      </c>
      <c r="C42" s="63" t="s">
        <v>1501</v>
      </c>
      <c r="D42" s="22" t="s">
        <v>18</v>
      </c>
      <c r="E42" s="19">
        <v>1</v>
      </c>
      <c r="F42" s="77">
        <v>9.27</v>
      </c>
      <c r="G42" s="28">
        <f t="shared" si="0"/>
        <v>9.27</v>
      </c>
      <c r="H42" s="96"/>
      <c r="I42" s="73"/>
    </row>
    <row r="43" spans="1:9" s="9" customFormat="1" ht="45" x14ac:dyDescent="0.25">
      <c r="A43" s="43" t="s">
        <v>1868</v>
      </c>
      <c r="B43" s="22" t="s">
        <v>116</v>
      </c>
      <c r="C43" s="2" t="s">
        <v>1502</v>
      </c>
      <c r="D43" s="22" t="s">
        <v>9</v>
      </c>
      <c r="E43" s="19">
        <v>11</v>
      </c>
      <c r="F43" s="77">
        <v>21.49</v>
      </c>
      <c r="G43" s="28">
        <f t="shared" si="0"/>
        <v>236.39</v>
      </c>
      <c r="H43" s="96"/>
      <c r="I43" s="73"/>
    </row>
    <row r="44" spans="1:9" s="9" customFormat="1" ht="45.75" thickBot="1" x14ac:dyDescent="0.3">
      <c r="A44" s="43" t="s">
        <v>1868</v>
      </c>
      <c r="B44" s="22" t="s">
        <v>117</v>
      </c>
      <c r="C44" s="2" t="s">
        <v>1399</v>
      </c>
      <c r="D44" s="22" t="s">
        <v>18</v>
      </c>
      <c r="E44" s="19">
        <v>2</v>
      </c>
      <c r="F44" s="77">
        <v>1545.99</v>
      </c>
      <c r="G44" s="28">
        <f t="shared" si="0"/>
        <v>3091.98</v>
      </c>
      <c r="H44" s="96"/>
      <c r="I44" s="73"/>
    </row>
    <row r="45" spans="1:9" s="9" customFormat="1" ht="45.75" thickBot="1" x14ac:dyDescent="0.3">
      <c r="A45" s="56" t="s">
        <v>1868</v>
      </c>
      <c r="B45" s="51" t="s">
        <v>118</v>
      </c>
      <c r="C45" s="50" t="s">
        <v>1400</v>
      </c>
      <c r="D45" s="51" t="s">
        <v>8</v>
      </c>
      <c r="E45" s="52">
        <v>3</v>
      </c>
      <c r="F45" s="139">
        <v>87.46</v>
      </c>
      <c r="G45" s="53">
        <f t="shared" si="0"/>
        <v>262.38</v>
      </c>
      <c r="H45" s="169" t="s">
        <v>41</v>
      </c>
      <c r="I45" s="70">
        <f>ROUND(SUM(G27:G45),2)</f>
        <v>20629.189999999999</v>
      </c>
    </row>
    <row r="46" spans="1:9" s="9" customFormat="1" ht="33" customHeight="1" x14ac:dyDescent="0.25">
      <c r="A46" s="42" t="s">
        <v>1869</v>
      </c>
      <c r="B46" s="188" t="s">
        <v>71</v>
      </c>
      <c r="C46" s="24" t="s">
        <v>1530</v>
      </c>
      <c r="D46" s="25" t="s">
        <v>10</v>
      </c>
      <c r="E46" s="182">
        <v>196</v>
      </c>
      <c r="F46" s="136">
        <v>23.44</v>
      </c>
      <c r="G46" s="27">
        <f t="shared" si="0"/>
        <v>4594.24</v>
      </c>
      <c r="H46" s="251"/>
    </row>
    <row r="47" spans="1:9" s="9" customFormat="1" ht="33" customHeight="1" x14ac:dyDescent="0.25">
      <c r="A47" s="67" t="s">
        <v>1869</v>
      </c>
      <c r="B47" s="41" t="s">
        <v>72</v>
      </c>
      <c r="C47" s="2" t="s">
        <v>1870</v>
      </c>
      <c r="D47" s="22" t="s">
        <v>9</v>
      </c>
      <c r="E47" s="84">
        <v>1596</v>
      </c>
      <c r="F47" s="77">
        <v>24.96</v>
      </c>
      <c r="G47" s="28">
        <f t="shared" si="0"/>
        <v>39836.160000000003</v>
      </c>
      <c r="H47" s="159"/>
    </row>
    <row r="48" spans="1:9" s="9" customFormat="1" ht="33" customHeight="1" x14ac:dyDescent="0.25">
      <c r="A48" s="67" t="s">
        <v>1869</v>
      </c>
      <c r="B48" s="41" t="s">
        <v>73</v>
      </c>
      <c r="C48" s="2" t="s">
        <v>1871</v>
      </c>
      <c r="D48" s="22" t="s">
        <v>8</v>
      </c>
      <c r="E48" s="84">
        <v>4453</v>
      </c>
      <c r="F48" s="77">
        <v>15.26</v>
      </c>
      <c r="G48" s="28">
        <f t="shared" si="0"/>
        <v>67952.78</v>
      </c>
      <c r="H48" s="159"/>
    </row>
    <row r="49" spans="1:9" s="9" customFormat="1" ht="33" customHeight="1" x14ac:dyDescent="0.25">
      <c r="A49" s="67" t="s">
        <v>1869</v>
      </c>
      <c r="B49" s="41" t="s">
        <v>74</v>
      </c>
      <c r="C49" s="2" t="s">
        <v>1532</v>
      </c>
      <c r="D49" s="22" t="s">
        <v>8</v>
      </c>
      <c r="E49" s="84">
        <v>2817</v>
      </c>
      <c r="F49" s="77">
        <v>18.79</v>
      </c>
      <c r="G49" s="28">
        <f t="shared" si="0"/>
        <v>52931.43</v>
      </c>
      <c r="H49" s="159"/>
    </row>
    <row r="50" spans="1:9" s="9" customFormat="1" ht="45" x14ac:dyDescent="0.25">
      <c r="A50" s="67" t="s">
        <v>1869</v>
      </c>
      <c r="B50" s="41" t="s">
        <v>75</v>
      </c>
      <c r="C50" s="2" t="s">
        <v>1534</v>
      </c>
      <c r="D50" s="22" t="s">
        <v>8</v>
      </c>
      <c r="E50" s="84">
        <v>27.1</v>
      </c>
      <c r="F50" s="77">
        <v>44.94</v>
      </c>
      <c r="G50" s="28">
        <f t="shared" si="0"/>
        <v>1217.8699999999999</v>
      </c>
      <c r="H50" s="159"/>
    </row>
    <row r="51" spans="1:9" s="9" customFormat="1" ht="45" x14ac:dyDescent="0.25">
      <c r="A51" s="67" t="s">
        <v>1869</v>
      </c>
      <c r="B51" s="41" t="s">
        <v>76</v>
      </c>
      <c r="C51" s="2" t="s">
        <v>1535</v>
      </c>
      <c r="D51" s="22" t="s">
        <v>8</v>
      </c>
      <c r="E51" s="84">
        <v>19.79</v>
      </c>
      <c r="F51" s="77">
        <v>44.94</v>
      </c>
      <c r="G51" s="28">
        <f t="shared" si="0"/>
        <v>889.36</v>
      </c>
      <c r="H51" s="159"/>
    </row>
    <row r="52" spans="1:9" s="9" customFormat="1" ht="33" customHeight="1" x14ac:dyDescent="0.25">
      <c r="A52" s="67" t="s">
        <v>1869</v>
      </c>
      <c r="B52" s="41" t="s">
        <v>77</v>
      </c>
      <c r="C52" s="2" t="s">
        <v>1554</v>
      </c>
      <c r="D52" s="22" t="s">
        <v>8</v>
      </c>
      <c r="E52" s="84">
        <v>1130</v>
      </c>
      <c r="F52" s="77">
        <v>4.3499999999999996</v>
      </c>
      <c r="G52" s="28">
        <f t="shared" si="0"/>
        <v>4915.5</v>
      </c>
      <c r="H52" s="159"/>
    </row>
    <row r="53" spans="1:9" s="9" customFormat="1" ht="60" x14ac:dyDescent="0.25">
      <c r="A53" s="67" t="s">
        <v>1872</v>
      </c>
      <c r="B53" s="41" t="s">
        <v>122</v>
      </c>
      <c r="C53" s="2" t="s">
        <v>1530</v>
      </c>
      <c r="D53" s="22" t="s">
        <v>10</v>
      </c>
      <c r="E53" s="84">
        <v>4</v>
      </c>
      <c r="F53" s="77">
        <v>23.44</v>
      </c>
      <c r="G53" s="28">
        <f t="shared" si="0"/>
        <v>93.76</v>
      </c>
      <c r="H53" s="159"/>
    </row>
    <row r="54" spans="1:9" s="9" customFormat="1" ht="60" x14ac:dyDescent="0.25">
      <c r="A54" s="67" t="s">
        <v>1872</v>
      </c>
      <c r="B54" s="41" t="s">
        <v>123</v>
      </c>
      <c r="C54" s="2" t="s">
        <v>1532</v>
      </c>
      <c r="D54" s="22" t="s">
        <v>8</v>
      </c>
      <c r="E54" s="84">
        <v>5.6</v>
      </c>
      <c r="F54" s="77">
        <v>21.62</v>
      </c>
      <c r="G54" s="28">
        <f t="shared" si="0"/>
        <v>121.07</v>
      </c>
      <c r="H54" s="159"/>
    </row>
    <row r="55" spans="1:9" s="9" customFormat="1" ht="60" x14ac:dyDescent="0.25">
      <c r="A55" s="67" t="s">
        <v>1872</v>
      </c>
      <c r="B55" s="41" t="s">
        <v>124</v>
      </c>
      <c r="C55" s="2" t="s">
        <v>1534</v>
      </c>
      <c r="D55" s="22" t="s">
        <v>8</v>
      </c>
      <c r="E55" s="84">
        <v>1.49</v>
      </c>
      <c r="F55" s="77">
        <v>44.94</v>
      </c>
      <c r="G55" s="28">
        <f t="shared" si="0"/>
        <v>66.959999999999994</v>
      </c>
      <c r="H55" s="159"/>
    </row>
    <row r="56" spans="1:9" s="9" customFormat="1" ht="60.75" thickBot="1" x14ac:dyDescent="0.3">
      <c r="A56" s="67" t="s">
        <v>1872</v>
      </c>
      <c r="B56" s="41" t="s">
        <v>125</v>
      </c>
      <c r="C56" s="2" t="s">
        <v>1535</v>
      </c>
      <c r="D56" s="22" t="s">
        <v>8</v>
      </c>
      <c r="E56" s="84">
        <v>0.6</v>
      </c>
      <c r="F56" s="77">
        <v>44.94</v>
      </c>
      <c r="G56" s="28">
        <f t="shared" si="0"/>
        <v>26.96</v>
      </c>
      <c r="H56" s="159"/>
    </row>
    <row r="57" spans="1:9" s="9" customFormat="1" ht="60.75" thickBot="1" x14ac:dyDescent="0.3">
      <c r="A57" s="56" t="s">
        <v>1872</v>
      </c>
      <c r="B57" s="57" t="s">
        <v>126</v>
      </c>
      <c r="C57" s="50" t="s">
        <v>1554</v>
      </c>
      <c r="D57" s="51" t="s">
        <v>8</v>
      </c>
      <c r="E57" s="85">
        <v>3.1</v>
      </c>
      <c r="F57" s="139">
        <v>4.3499999999999996</v>
      </c>
      <c r="G57" s="53">
        <f t="shared" si="0"/>
        <v>13.49</v>
      </c>
      <c r="H57" s="36" t="s">
        <v>78</v>
      </c>
      <c r="I57" s="72">
        <f>ROUND(SUM(G46:G57),2)</f>
        <v>172659.58</v>
      </c>
    </row>
    <row r="58" spans="1:9" ht="30" x14ac:dyDescent="0.25">
      <c r="A58" s="42" t="s">
        <v>1584</v>
      </c>
      <c r="B58" s="25" t="s">
        <v>28</v>
      </c>
      <c r="C58" s="24" t="s">
        <v>321</v>
      </c>
      <c r="D58" s="25" t="s">
        <v>18</v>
      </c>
      <c r="E58" s="46">
        <v>2</v>
      </c>
      <c r="F58" s="136">
        <v>151.41</v>
      </c>
      <c r="G58" s="27">
        <f t="shared" ref="G58:G65" si="1">ROUND((E58*F58),2)</f>
        <v>302.82</v>
      </c>
      <c r="H58" s="9"/>
      <c r="I58" s="9"/>
    </row>
    <row r="59" spans="1:9" ht="30" x14ac:dyDescent="0.25">
      <c r="A59" s="43" t="s">
        <v>1584</v>
      </c>
      <c r="B59" s="22" t="s">
        <v>29</v>
      </c>
      <c r="C59" s="2" t="s">
        <v>322</v>
      </c>
      <c r="D59" s="22" t="s">
        <v>18</v>
      </c>
      <c r="E59" s="19">
        <v>2</v>
      </c>
      <c r="F59" s="77">
        <v>44.19</v>
      </c>
      <c r="G59" s="28">
        <f t="shared" si="1"/>
        <v>88.38</v>
      </c>
      <c r="H59" s="9"/>
      <c r="I59" s="9"/>
    </row>
    <row r="60" spans="1:9" ht="30.75" thickBot="1" x14ac:dyDescent="0.3">
      <c r="A60" s="56" t="s">
        <v>1584</v>
      </c>
      <c r="B60" s="51" t="s">
        <v>30</v>
      </c>
      <c r="C60" s="50" t="s">
        <v>1433</v>
      </c>
      <c r="D60" s="51" t="s">
        <v>18</v>
      </c>
      <c r="E60" s="52">
        <v>3</v>
      </c>
      <c r="F60" s="139">
        <v>59.23</v>
      </c>
      <c r="G60" s="53">
        <f t="shared" si="1"/>
        <v>177.69</v>
      </c>
      <c r="H60" s="9"/>
      <c r="I60" s="9"/>
    </row>
    <row r="61" spans="1:9" ht="45.75" thickBot="1" x14ac:dyDescent="0.3">
      <c r="A61" s="170" t="s">
        <v>1771</v>
      </c>
      <c r="B61" s="79" t="s">
        <v>31</v>
      </c>
      <c r="C61" s="63" t="s">
        <v>1542</v>
      </c>
      <c r="D61" s="64" t="s">
        <v>10</v>
      </c>
      <c r="E61" s="65">
        <v>575.70000000000005</v>
      </c>
      <c r="F61" s="76">
        <v>51.5</v>
      </c>
      <c r="G61" s="59">
        <f t="shared" si="1"/>
        <v>29648.55</v>
      </c>
      <c r="H61" s="9"/>
      <c r="I61" s="9"/>
    </row>
    <row r="62" spans="1:9" ht="30.75" thickBot="1" x14ac:dyDescent="0.3">
      <c r="A62" s="124" t="s">
        <v>1585</v>
      </c>
      <c r="B62" s="181" t="s">
        <v>32</v>
      </c>
      <c r="C62" s="193" t="s">
        <v>331</v>
      </c>
      <c r="D62" s="181" t="s">
        <v>18</v>
      </c>
      <c r="E62" s="236">
        <v>16</v>
      </c>
      <c r="F62" s="237">
        <v>24.21</v>
      </c>
      <c r="G62" s="252">
        <f t="shared" si="1"/>
        <v>387.36</v>
      </c>
      <c r="H62" s="36" t="s">
        <v>42</v>
      </c>
      <c r="I62" s="70">
        <f>ROUND(SUM(G58:G62),2)</f>
        <v>30604.799999999999</v>
      </c>
    </row>
    <row r="63" spans="1:9" x14ac:dyDescent="0.25">
      <c r="A63" s="42" t="s">
        <v>1873</v>
      </c>
      <c r="B63" s="25" t="s">
        <v>11</v>
      </c>
      <c r="C63" s="24" t="s">
        <v>1874</v>
      </c>
      <c r="D63" s="25" t="s">
        <v>18</v>
      </c>
      <c r="E63" s="46">
        <v>2</v>
      </c>
      <c r="F63" s="33">
        <v>2280.2199999999998</v>
      </c>
      <c r="G63" s="27">
        <f t="shared" si="1"/>
        <v>4560.4399999999996</v>
      </c>
      <c r="H63" s="8"/>
      <c r="I63" s="8"/>
    </row>
    <row r="64" spans="1:9" ht="15.75" thickBot="1" x14ac:dyDescent="0.3">
      <c r="A64" s="43" t="s">
        <v>1873</v>
      </c>
      <c r="B64" s="22" t="s">
        <v>83</v>
      </c>
      <c r="C64" s="2" t="s">
        <v>1537</v>
      </c>
      <c r="D64" s="22" t="s">
        <v>18</v>
      </c>
      <c r="E64" s="19">
        <v>2</v>
      </c>
      <c r="F64" s="21">
        <v>951.28</v>
      </c>
      <c r="G64" s="28">
        <f t="shared" si="1"/>
        <v>1902.56</v>
      </c>
      <c r="H64" s="8"/>
      <c r="I64" s="8"/>
    </row>
    <row r="65" spans="1:9" ht="29.25" thickBot="1" x14ac:dyDescent="0.3">
      <c r="A65" s="56" t="s">
        <v>1873</v>
      </c>
      <c r="B65" s="51" t="s">
        <v>84</v>
      </c>
      <c r="C65" s="50" t="s">
        <v>1875</v>
      </c>
      <c r="D65" s="51" t="s">
        <v>18</v>
      </c>
      <c r="E65" s="52">
        <v>2</v>
      </c>
      <c r="F65" s="60">
        <v>464.66</v>
      </c>
      <c r="G65" s="53">
        <f t="shared" si="1"/>
        <v>929.32</v>
      </c>
      <c r="H65" s="169" t="s">
        <v>59</v>
      </c>
      <c r="I65" s="70">
        <f>ROUND(SUM(G63:G65),2)</f>
        <v>7392.32</v>
      </c>
    </row>
    <row r="66" spans="1:9" ht="43.5" thickBot="1" x14ac:dyDescent="0.3">
      <c r="A66" s="146"/>
      <c r="B66" s="147"/>
      <c r="C66" s="146"/>
      <c r="D66" s="4"/>
      <c r="E66" s="4"/>
      <c r="F66" s="54" t="s">
        <v>1295</v>
      </c>
      <c r="G66" s="55">
        <f>SUM(G5:G65)</f>
        <v>306002.89000000007</v>
      </c>
      <c r="H66" s="34"/>
      <c r="I66" s="73"/>
    </row>
    <row r="67" spans="1:9" x14ac:dyDescent="0.25">
      <c r="F67" s="247"/>
    </row>
  </sheetData>
  <sheetProtection algorithmName="SHA-512" hashValue="iKbV7fyhbJ9Lbjdk7CBkuHEGF7PWS0tTAqzZPJuhrx4VQ94OUAW5igqvEK4Jo+goc4FjGLeLTFC8E92T0IieyQ==" saltValue="554HUAuQJNjCqxhxS/dCsw==" spinCount="100000" sheet="1" objects="1" scenarios="1"/>
  <mergeCells count="2">
    <mergeCell ref="A1:G1"/>
    <mergeCell ref="A3:G3"/>
  </mergeCells>
  <phoneticPr fontId="10" type="noConversion"/>
  <pageMargins left="0.7" right="0.7" top="0.75" bottom="0.75" header="0.3" footer="0.3"/>
  <pageSetup paperSize="9"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9691F-40EA-4725-BA7D-8C198DD17AE9}">
  <dimension ref="A1:I114"/>
  <sheetViews>
    <sheetView topLeftCell="A91" zoomScale="80" zoomScaleNormal="80" workbookViewId="0">
      <selection activeCell="K12" sqref="K12"/>
    </sheetView>
  </sheetViews>
  <sheetFormatPr defaultColWidth="9.140625" defaultRowHeight="15" x14ac:dyDescent="0.25"/>
  <cols>
    <col min="1" max="1" width="39.7109375" style="23" customWidth="1"/>
    <col min="2" max="2" width="10.5703125" style="10" customWidth="1"/>
    <col min="3" max="3" width="71.7109375" style="11" customWidth="1"/>
    <col min="4" max="4" width="9.140625" style="10"/>
    <col min="5" max="5" width="16.28515625" style="129" customWidth="1"/>
    <col min="6" max="6" width="20.7109375" style="17" customWidth="1"/>
    <col min="7" max="7" width="14.7109375" style="129" customWidth="1"/>
    <col min="8" max="8" width="21.5703125" style="68" customWidth="1"/>
    <col min="9" max="9" width="20.7109375" style="68" customWidth="1"/>
    <col min="10" max="16384" width="9.140625" style="8"/>
  </cols>
  <sheetData>
    <row r="1" spans="1:9" ht="39.950000000000003" customHeight="1" x14ac:dyDescent="0.25">
      <c r="A1" s="427" t="s">
        <v>3728</v>
      </c>
      <c r="B1" s="427"/>
      <c r="C1" s="427"/>
      <c r="D1" s="427"/>
      <c r="E1" s="427"/>
      <c r="F1" s="427"/>
      <c r="G1" s="427"/>
    </row>
    <row r="2" spans="1:9" ht="21.75" customHeight="1" thickBot="1" x14ac:dyDescent="0.3">
      <c r="A2" s="1"/>
      <c r="B2" s="1"/>
      <c r="C2" s="1"/>
      <c r="D2" s="1"/>
      <c r="E2" s="233"/>
      <c r="F2" s="1"/>
      <c r="G2" s="127"/>
    </row>
    <row r="3" spans="1:9" x14ac:dyDescent="0.25">
      <c r="A3" s="428" t="s">
        <v>1119</v>
      </c>
      <c r="B3" s="429"/>
      <c r="C3" s="429"/>
      <c r="D3" s="429"/>
      <c r="E3" s="429"/>
      <c r="F3" s="429"/>
      <c r="G3" s="430"/>
    </row>
    <row r="4" spans="1:9" ht="43.15" customHeight="1" thickBot="1" x14ac:dyDescent="0.3">
      <c r="A4" s="29" t="s">
        <v>38</v>
      </c>
      <c r="B4" s="44" t="s">
        <v>0</v>
      </c>
      <c r="C4" s="30" t="s">
        <v>1</v>
      </c>
      <c r="D4" s="248" t="s">
        <v>2</v>
      </c>
      <c r="E4" s="234" t="s">
        <v>3</v>
      </c>
      <c r="F4" s="32" t="s">
        <v>4</v>
      </c>
      <c r="G4" s="69" t="s">
        <v>5</v>
      </c>
      <c r="H4" s="142"/>
      <c r="I4" s="142"/>
    </row>
    <row r="5" spans="1:9" s="68" customFormat="1" ht="33" customHeight="1" thickBot="1" x14ac:dyDescent="0.3">
      <c r="A5" s="56" t="s">
        <v>6</v>
      </c>
      <c r="B5" s="57" t="s">
        <v>12</v>
      </c>
      <c r="C5" s="50" t="s">
        <v>756</v>
      </c>
      <c r="D5" s="51" t="s">
        <v>10</v>
      </c>
      <c r="E5" s="52">
        <v>3.1669999999999998</v>
      </c>
      <c r="F5" s="66">
        <v>790.22</v>
      </c>
      <c r="G5" s="53">
        <f t="shared" ref="G5:G79" si="0">ROUND((E5*F5),2)</f>
        <v>2502.63</v>
      </c>
      <c r="H5" s="36" t="s">
        <v>39</v>
      </c>
      <c r="I5" s="70">
        <f>ROUND(SUM(G5:G5),2)</f>
        <v>2502.63</v>
      </c>
    </row>
    <row r="6" spans="1:9" s="9" customFormat="1" ht="32.25" customHeight="1" x14ac:dyDescent="0.25">
      <c r="A6" s="42" t="s">
        <v>45</v>
      </c>
      <c r="B6" s="179" t="s">
        <v>19</v>
      </c>
      <c r="C6" s="180" t="s">
        <v>359</v>
      </c>
      <c r="D6" s="181" t="s">
        <v>9</v>
      </c>
      <c r="E6" s="182">
        <v>66006</v>
      </c>
      <c r="F6" s="218">
        <v>0.7</v>
      </c>
      <c r="G6" s="27">
        <f t="shared" si="0"/>
        <v>46204.2</v>
      </c>
    </row>
    <row r="7" spans="1:9" s="9" customFormat="1" ht="30" x14ac:dyDescent="0.25">
      <c r="A7" s="43" t="s">
        <v>45</v>
      </c>
      <c r="B7" s="91" t="s">
        <v>20</v>
      </c>
      <c r="C7" s="103" t="s">
        <v>358</v>
      </c>
      <c r="D7" s="48" t="s">
        <v>9</v>
      </c>
      <c r="E7" s="84">
        <v>8671</v>
      </c>
      <c r="F7" s="149">
        <v>0.94</v>
      </c>
      <c r="G7" s="28">
        <f t="shared" si="0"/>
        <v>8150.74</v>
      </c>
    </row>
    <row r="8" spans="1:9" s="9" customFormat="1" ht="33" customHeight="1" x14ac:dyDescent="0.25">
      <c r="A8" s="43" t="s">
        <v>45</v>
      </c>
      <c r="B8" s="91" t="s">
        <v>21</v>
      </c>
      <c r="C8" s="103" t="s">
        <v>356</v>
      </c>
      <c r="D8" s="48" t="s">
        <v>9</v>
      </c>
      <c r="E8" s="84">
        <v>57335</v>
      </c>
      <c r="F8" s="149">
        <v>2.5</v>
      </c>
      <c r="G8" s="28">
        <f t="shared" si="0"/>
        <v>143337.5</v>
      </c>
    </row>
    <row r="9" spans="1:9" s="9" customFormat="1" ht="33" customHeight="1" x14ac:dyDescent="0.25">
      <c r="A9" s="43" t="s">
        <v>45</v>
      </c>
      <c r="B9" s="91" t="s">
        <v>22</v>
      </c>
      <c r="C9" s="103" t="s">
        <v>275</v>
      </c>
      <c r="D9" s="48" t="s">
        <v>9</v>
      </c>
      <c r="E9" s="84">
        <v>499</v>
      </c>
      <c r="F9" s="149">
        <v>5.51</v>
      </c>
      <c r="G9" s="28">
        <f t="shared" si="0"/>
        <v>2749.49</v>
      </c>
    </row>
    <row r="10" spans="1:9" s="9" customFormat="1" ht="33" customHeight="1" x14ac:dyDescent="0.25">
      <c r="A10" s="43" t="s">
        <v>45</v>
      </c>
      <c r="B10" s="91" t="s">
        <v>23</v>
      </c>
      <c r="C10" s="103" t="s">
        <v>1374</v>
      </c>
      <c r="D10" s="48" t="s">
        <v>9</v>
      </c>
      <c r="E10" s="84">
        <v>4870</v>
      </c>
      <c r="F10" s="149">
        <v>0.94</v>
      </c>
      <c r="G10" s="28">
        <f t="shared" si="0"/>
        <v>4577.8</v>
      </c>
    </row>
    <row r="11" spans="1:9" s="9" customFormat="1" ht="45" x14ac:dyDescent="0.25">
      <c r="A11" s="43" t="s">
        <v>45</v>
      </c>
      <c r="B11" s="91" t="s">
        <v>24</v>
      </c>
      <c r="C11" s="103" t="s">
        <v>276</v>
      </c>
      <c r="D11" s="48" t="s">
        <v>9</v>
      </c>
      <c r="E11" s="84">
        <v>4870</v>
      </c>
      <c r="F11" s="149">
        <v>4.4000000000000004</v>
      </c>
      <c r="G11" s="28">
        <f t="shared" si="0"/>
        <v>21428</v>
      </c>
    </row>
    <row r="12" spans="1:9" s="9" customFormat="1" ht="45" x14ac:dyDescent="0.25">
      <c r="A12" s="43" t="s">
        <v>45</v>
      </c>
      <c r="B12" s="91" t="s">
        <v>25</v>
      </c>
      <c r="C12" s="103" t="s">
        <v>273</v>
      </c>
      <c r="D12" s="48" t="s">
        <v>9</v>
      </c>
      <c r="E12" s="84">
        <v>83985</v>
      </c>
      <c r="F12" s="149">
        <v>15.46</v>
      </c>
      <c r="G12" s="28">
        <f t="shared" si="0"/>
        <v>1298408.1000000001</v>
      </c>
    </row>
    <row r="13" spans="1:9" s="9" customFormat="1" ht="32.25" customHeight="1" x14ac:dyDescent="0.25">
      <c r="A13" s="43" t="s">
        <v>45</v>
      </c>
      <c r="B13" s="91" t="s">
        <v>26</v>
      </c>
      <c r="C13" s="103" t="s">
        <v>2025</v>
      </c>
      <c r="D13" s="48" t="s">
        <v>8</v>
      </c>
      <c r="E13" s="84">
        <v>615</v>
      </c>
      <c r="F13" s="149">
        <v>1.33</v>
      </c>
      <c r="G13" s="28">
        <f t="shared" si="0"/>
        <v>817.95</v>
      </c>
    </row>
    <row r="14" spans="1:9" s="9" customFormat="1" ht="32.25" customHeight="1" x14ac:dyDescent="0.25">
      <c r="A14" s="43" t="s">
        <v>45</v>
      </c>
      <c r="B14" s="91" t="s">
        <v>27</v>
      </c>
      <c r="C14" s="103" t="s">
        <v>265</v>
      </c>
      <c r="D14" s="48" t="s">
        <v>8</v>
      </c>
      <c r="E14" s="84">
        <v>64239</v>
      </c>
      <c r="F14" s="149">
        <v>0.1</v>
      </c>
      <c r="G14" s="28">
        <f t="shared" si="0"/>
        <v>6423.9</v>
      </c>
    </row>
    <row r="15" spans="1:9" s="9" customFormat="1" ht="32.25" customHeight="1" x14ac:dyDescent="0.25">
      <c r="A15" s="43" t="s">
        <v>45</v>
      </c>
      <c r="B15" s="91" t="s">
        <v>68</v>
      </c>
      <c r="C15" s="103" t="s">
        <v>1486</v>
      </c>
      <c r="D15" s="48" t="s">
        <v>9</v>
      </c>
      <c r="E15" s="84">
        <v>19272</v>
      </c>
      <c r="F15" s="149">
        <v>1.28</v>
      </c>
      <c r="G15" s="28">
        <f t="shared" si="0"/>
        <v>24668.16</v>
      </c>
    </row>
    <row r="16" spans="1:9" s="9" customFormat="1" ht="32.25" customHeight="1" x14ac:dyDescent="0.25">
      <c r="A16" s="43" t="s">
        <v>45</v>
      </c>
      <c r="B16" s="91" t="s">
        <v>69</v>
      </c>
      <c r="C16" s="103" t="s">
        <v>267</v>
      </c>
      <c r="D16" s="48" t="s">
        <v>8</v>
      </c>
      <c r="E16" s="84">
        <v>4728</v>
      </c>
      <c r="F16" s="149">
        <v>0.2</v>
      </c>
      <c r="G16" s="28">
        <f t="shared" si="0"/>
        <v>945.6</v>
      </c>
    </row>
    <row r="17" spans="1:9" s="9" customFormat="1" ht="32.25" customHeight="1" x14ac:dyDescent="0.25">
      <c r="A17" s="43" t="s">
        <v>45</v>
      </c>
      <c r="B17" s="91" t="s">
        <v>70</v>
      </c>
      <c r="C17" s="103" t="s">
        <v>477</v>
      </c>
      <c r="D17" s="48" t="s">
        <v>8</v>
      </c>
      <c r="E17" s="84">
        <v>649</v>
      </c>
      <c r="F17" s="149">
        <v>0.2</v>
      </c>
      <c r="G17" s="28">
        <f t="shared" si="0"/>
        <v>129.80000000000001</v>
      </c>
    </row>
    <row r="18" spans="1:9" s="9" customFormat="1" ht="32.25" customHeight="1" x14ac:dyDescent="0.25">
      <c r="A18" s="43" t="s">
        <v>45</v>
      </c>
      <c r="B18" s="91" t="s">
        <v>127</v>
      </c>
      <c r="C18" s="103" t="s">
        <v>278</v>
      </c>
      <c r="D18" s="48" t="s">
        <v>8</v>
      </c>
      <c r="E18" s="84">
        <v>805</v>
      </c>
      <c r="F18" s="149">
        <v>0.1</v>
      </c>
      <c r="G18" s="28">
        <f t="shared" si="0"/>
        <v>80.5</v>
      </c>
    </row>
    <row r="19" spans="1:9" s="9" customFormat="1" ht="32.25" customHeight="1" x14ac:dyDescent="0.25">
      <c r="A19" s="43" t="s">
        <v>45</v>
      </c>
      <c r="B19" s="91" t="s">
        <v>165</v>
      </c>
      <c r="C19" s="103" t="s">
        <v>2026</v>
      </c>
      <c r="D19" s="48" t="s">
        <v>8</v>
      </c>
      <c r="E19" s="84">
        <v>403</v>
      </c>
      <c r="F19" s="95">
        <v>0.21</v>
      </c>
      <c r="G19" s="28">
        <f t="shared" si="0"/>
        <v>84.63</v>
      </c>
    </row>
    <row r="20" spans="1:9" s="9" customFormat="1" ht="32.25" customHeight="1" x14ac:dyDescent="0.25">
      <c r="A20" s="43" t="s">
        <v>45</v>
      </c>
      <c r="B20" s="91" t="s">
        <v>166</v>
      </c>
      <c r="C20" s="103" t="s">
        <v>2027</v>
      </c>
      <c r="D20" s="48" t="s">
        <v>8</v>
      </c>
      <c r="E20" s="84">
        <v>659</v>
      </c>
      <c r="F20" s="149">
        <v>0.24</v>
      </c>
      <c r="G20" s="28">
        <f t="shared" si="0"/>
        <v>158.16</v>
      </c>
    </row>
    <row r="21" spans="1:9" s="9" customFormat="1" ht="60" x14ac:dyDescent="0.25">
      <c r="A21" s="43" t="s">
        <v>45</v>
      </c>
      <c r="B21" s="91" t="s">
        <v>167</v>
      </c>
      <c r="C21" s="103" t="s">
        <v>2028</v>
      </c>
      <c r="D21" s="48" t="s">
        <v>7</v>
      </c>
      <c r="E21" s="84">
        <v>1</v>
      </c>
      <c r="F21" s="149">
        <v>31470.27</v>
      </c>
      <c r="G21" s="28">
        <f t="shared" si="0"/>
        <v>31470.27</v>
      </c>
    </row>
    <row r="22" spans="1:9" s="9" customFormat="1" ht="45" x14ac:dyDescent="0.25">
      <c r="A22" s="43" t="s">
        <v>45</v>
      </c>
      <c r="B22" s="108" t="s">
        <v>168</v>
      </c>
      <c r="C22" s="103" t="s">
        <v>2029</v>
      </c>
      <c r="D22" s="48" t="s">
        <v>9</v>
      </c>
      <c r="E22" s="84">
        <v>8671</v>
      </c>
      <c r="F22" s="149">
        <v>4.4000000000000004</v>
      </c>
      <c r="G22" s="28">
        <f t="shared" si="0"/>
        <v>38152.400000000001</v>
      </c>
    </row>
    <row r="23" spans="1:9" s="9" customFormat="1" ht="33" customHeight="1" x14ac:dyDescent="0.25">
      <c r="A23" s="43" t="s">
        <v>45</v>
      </c>
      <c r="B23" s="108" t="s">
        <v>169</v>
      </c>
      <c r="C23" s="103" t="s">
        <v>340</v>
      </c>
      <c r="D23" s="48" t="s">
        <v>8</v>
      </c>
      <c r="E23" s="84">
        <v>6557</v>
      </c>
      <c r="F23" s="149">
        <v>1.49</v>
      </c>
      <c r="G23" s="28">
        <f t="shared" si="0"/>
        <v>9769.93</v>
      </c>
    </row>
    <row r="24" spans="1:9" s="9" customFormat="1" ht="33" customHeight="1" x14ac:dyDescent="0.25">
      <c r="A24" s="43" t="s">
        <v>45</v>
      </c>
      <c r="B24" s="108" t="s">
        <v>170</v>
      </c>
      <c r="C24" s="103" t="s">
        <v>709</v>
      </c>
      <c r="D24" s="48" t="s">
        <v>8</v>
      </c>
      <c r="E24" s="84">
        <v>659</v>
      </c>
      <c r="F24" s="149">
        <v>1.44</v>
      </c>
      <c r="G24" s="28">
        <f t="shared" si="0"/>
        <v>948.96</v>
      </c>
    </row>
    <row r="25" spans="1:9" s="9" customFormat="1" ht="30" x14ac:dyDescent="0.25">
      <c r="A25" s="43" t="s">
        <v>45</v>
      </c>
      <c r="B25" s="108" t="s">
        <v>171</v>
      </c>
      <c r="C25" s="103" t="s">
        <v>2030</v>
      </c>
      <c r="D25" s="48" t="s">
        <v>8</v>
      </c>
      <c r="E25" s="84">
        <v>36136</v>
      </c>
      <c r="F25" s="149">
        <v>2.82</v>
      </c>
      <c r="G25" s="28">
        <f t="shared" si="0"/>
        <v>101903.52</v>
      </c>
    </row>
    <row r="26" spans="1:9" s="9" customFormat="1" ht="33" customHeight="1" thickBot="1" x14ac:dyDescent="0.3">
      <c r="A26" s="43" t="s">
        <v>45</v>
      </c>
      <c r="B26" s="108" t="s">
        <v>172</v>
      </c>
      <c r="C26" s="103" t="s">
        <v>2031</v>
      </c>
      <c r="D26" s="48" t="s">
        <v>8</v>
      </c>
      <c r="E26" s="84">
        <v>3614</v>
      </c>
      <c r="F26" s="149">
        <v>2.73</v>
      </c>
      <c r="G26" s="28">
        <f t="shared" si="0"/>
        <v>9866.2199999999993</v>
      </c>
    </row>
    <row r="27" spans="1:9" s="9" customFormat="1" ht="33" customHeight="1" thickBot="1" x14ac:dyDescent="0.3">
      <c r="A27" s="56" t="s">
        <v>45</v>
      </c>
      <c r="B27" s="74" t="s">
        <v>173</v>
      </c>
      <c r="C27" s="104" t="s">
        <v>272</v>
      </c>
      <c r="D27" s="51" t="s">
        <v>8</v>
      </c>
      <c r="E27" s="85">
        <v>28</v>
      </c>
      <c r="F27" s="150">
        <v>7.91</v>
      </c>
      <c r="G27" s="53">
        <f t="shared" si="0"/>
        <v>221.48</v>
      </c>
      <c r="H27" s="36" t="s">
        <v>40</v>
      </c>
      <c r="I27" s="70">
        <f>ROUND(SUM(G6:G27),2)</f>
        <v>1750497.31</v>
      </c>
    </row>
    <row r="28" spans="1:9" s="9" customFormat="1" ht="45" x14ac:dyDescent="0.25">
      <c r="A28" s="221" t="s">
        <v>2032</v>
      </c>
      <c r="B28" s="226" t="s">
        <v>34</v>
      </c>
      <c r="C28" s="78" t="s">
        <v>2033</v>
      </c>
      <c r="D28" s="79" t="s">
        <v>9</v>
      </c>
      <c r="E28" s="80">
        <v>2188</v>
      </c>
      <c r="F28" s="141">
        <v>2.35</v>
      </c>
      <c r="G28" s="59">
        <f t="shared" si="0"/>
        <v>5141.8</v>
      </c>
      <c r="H28" s="153"/>
      <c r="I28" s="138"/>
    </row>
    <row r="29" spans="1:9" s="9" customFormat="1" ht="33" customHeight="1" x14ac:dyDescent="0.25">
      <c r="A29" s="43" t="s">
        <v>2032</v>
      </c>
      <c r="B29" s="22" t="s">
        <v>35</v>
      </c>
      <c r="C29" s="2" t="s">
        <v>264</v>
      </c>
      <c r="D29" s="22" t="s">
        <v>9</v>
      </c>
      <c r="E29" s="19">
        <v>110</v>
      </c>
      <c r="F29" s="77">
        <v>17.55</v>
      </c>
      <c r="G29" s="28">
        <f t="shared" si="0"/>
        <v>1930.5</v>
      </c>
      <c r="H29" s="153"/>
      <c r="I29" s="138"/>
    </row>
    <row r="30" spans="1:9" s="9" customFormat="1" ht="105" x14ac:dyDescent="0.25">
      <c r="A30" s="43" t="s">
        <v>2032</v>
      </c>
      <c r="B30" s="22" t="s">
        <v>36</v>
      </c>
      <c r="C30" s="63" t="s">
        <v>2034</v>
      </c>
      <c r="D30" s="64" t="s">
        <v>7</v>
      </c>
      <c r="E30" s="19">
        <v>1</v>
      </c>
      <c r="F30" s="77">
        <v>407.96</v>
      </c>
      <c r="G30" s="28">
        <f t="shared" si="0"/>
        <v>407.96</v>
      </c>
      <c r="H30" s="153"/>
      <c r="I30" s="138"/>
    </row>
    <row r="31" spans="1:9" s="9" customFormat="1" ht="135" x14ac:dyDescent="0.25">
      <c r="A31" s="43" t="s">
        <v>2032</v>
      </c>
      <c r="B31" s="22" t="s">
        <v>37</v>
      </c>
      <c r="C31" s="63" t="s">
        <v>2035</v>
      </c>
      <c r="D31" s="64" t="s">
        <v>7</v>
      </c>
      <c r="E31" s="19">
        <v>1</v>
      </c>
      <c r="F31" s="77">
        <v>6800.85</v>
      </c>
      <c r="G31" s="28">
        <f t="shared" ref="G31" si="1">ROUND((E31*F31),2)</f>
        <v>6800.85</v>
      </c>
      <c r="H31" s="153"/>
      <c r="I31" s="138"/>
    </row>
    <row r="32" spans="1:9" s="9" customFormat="1" ht="33" customHeight="1" x14ac:dyDescent="0.25">
      <c r="A32" s="43" t="s">
        <v>2032</v>
      </c>
      <c r="B32" s="22" t="s">
        <v>82</v>
      </c>
      <c r="C32" s="63" t="s">
        <v>1501</v>
      </c>
      <c r="D32" s="64" t="s">
        <v>18</v>
      </c>
      <c r="E32" s="65">
        <v>181</v>
      </c>
      <c r="F32" s="76">
        <v>9.27</v>
      </c>
      <c r="G32" s="28">
        <f t="shared" si="0"/>
        <v>1677.87</v>
      </c>
      <c r="H32" s="153"/>
      <c r="I32" s="138"/>
    </row>
    <row r="33" spans="1:9" s="9" customFormat="1" ht="33" customHeight="1" x14ac:dyDescent="0.25">
      <c r="A33" s="43" t="s">
        <v>2032</v>
      </c>
      <c r="B33" s="22" t="s">
        <v>105</v>
      </c>
      <c r="C33" s="63" t="s">
        <v>284</v>
      </c>
      <c r="D33" s="64" t="s">
        <v>10</v>
      </c>
      <c r="E33" s="65">
        <v>5470</v>
      </c>
      <c r="F33" s="76">
        <v>4.2300000000000004</v>
      </c>
      <c r="G33" s="28">
        <f t="shared" si="0"/>
        <v>23138.1</v>
      </c>
      <c r="H33" s="153"/>
      <c r="I33" s="138"/>
    </row>
    <row r="34" spans="1:9" s="9" customFormat="1" ht="33" customHeight="1" x14ac:dyDescent="0.25">
      <c r="A34" s="43" t="s">
        <v>2032</v>
      </c>
      <c r="B34" s="22" t="s">
        <v>106</v>
      </c>
      <c r="C34" s="63" t="s">
        <v>285</v>
      </c>
      <c r="D34" s="64" t="s">
        <v>9</v>
      </c>
      <c r="E34" s="65">
        <v>712</v>
      </c>
      <c r="F34" s="76">
        <v>65.819999999999993</v>
      </c>
      <c r="G34" s="28">
        <f t="shared" si="0"/>
        <v>46863.839999999997</v>
      </c>
      <c r="H34" s="153"/>
      <c r="I34" s="138"/>
    </row>
    <row r="35" spans="1:9" s="9" customFormat="1" ht="33" customHeight="1" thickBot="1" x14ac:dyDescent="0.3">
      <c r="A35" s="43" t="s">
        <v>2032</v>
      </c>
      <c r="B35" s="22" t="s">
        <v>107</v>
      </c>
      <c r="C35" s="63" t="s">
        <v>286</v>
      </c>
      <c r="D35" s="64" t="s">
        <v>8</v>
      </c>
      <c r="E35" s="65">
        <v>9573</v>
      </c>
      <c r="F35" s="76">
        <v>1.26</v>
      </c>
      <c r="G35" s="28">
        <f t="shared" si="0"/>
        <v>12061.98</v>
      </c>
    </row>
    <row r="36" spans="1:9" s="9" customFormat="1" ht="33" customHeight="1" thickBot="1" x14ac:dyDescent="0.3">
      <c r="A36" s="56" t="s">
        <v>2032</v>
      </c>
      <c r="B36" s="51" t="s">
        <v>108</v>
      </c>
      <c r="C36" s="50" t="s">
        <v>1502</v>
      </c>
      <c r="D36" s="51" t="s">
        <v>9</v>
      </c>
      <c r="E36" s="52">
        <v>1094</v>
      </c>
      <c r="F36" s="139">
        <v>21.49</v>
      </c>
      <c r="G36" s="53">
        <f t="shared" si="0"/>
        <v>23510.06</v>
      </c>
      <c r="H36" s="36" t="s">
        <v>41</v>
      </c>
      <c r="I36" s="70">
        <f>ROUND(SUM(G28:G36),2)</f>
        <v>121532.96</v>
      </c>
    </row>
    <row r="37" spans="1:9" s="9" customFormat="1" ht="45" x14ac:dyDescent="0.25">
      <c r="A37" s="101" t="s">
        <v>2036</v>
      </c>
      <c r="B37" s="123" t="s">
        <v>71</v>
      </c>
      <c r="C37" s="63" t="s">
        <v>715</v>
      </c>
      <c r="D37" s="64" t="s">
        <v>8</v>
      </c>
      <c r="E37" s="83">
        <v>56264</v>
      </c>
      <c r="F37" s="76">
        <v>0</v>
      </c>
      <c r="G37" s="59">
        <f t="shared" si="0"/>
        <v>0</v>
      </c>
      <c r="H37" s="434" t="s">
        <v>318</v>
      </c>
    </row>
    <row r="38" spans="1:9" s="9" customFormat="1" ht="45" x14ac:dyDescent="0.25">
      <c r="A38" s="67" t="s">
        <v>2036</v>
      </c>
      <c r="B38" s="41" t="s">
        <v>72</v>
      </c>
      <c r="C38" s="2" t="s">
        <v>1550</v>
      </c>
      <c r="D38" s="22" t="s">
        <v>8</v>
      </c>
      <c r="E38" s="84">
        <v>6229</v>
      </c>
      <c r="F38" s="77">
        <v>0</v>
      </c>
      <c r="G38" s="28">
        <f t="shared" si="0"/>
        <v>0</v>
      </c>
      <c r="H38" s="435"/>
    </row>
    <row r="39" spans="1:9" s="9" customFormat="1" ht="45" x14ac:dyDescent="0.25">
      <c r="A39" s="67" t="s">
        <v>2036</v>
      </c>
      <c r="B39" s="41" t="s">
        <v>73</v>
      </c>
      <c r="C39" s="2" t="s">
        <v>2038</v>
      </c>
      <c r="D39" s="22" t="s">
        <v>9</v>
      </c>
      <c r="E39" s="84">
        <v>20419</v>
      </c>
      <c r="F39" s="77">
        <v>0</v>
      </c>
      <c r="G39" s="28">
        <f t="shared" si="0"/>
        <v>0</v>
      </c>
      <c r="H39" s="435"/>
    </row>
    <row r="40" spans="1:9" s="9" customFormat="1" ht="45" x14ac:dyDescent="0.25">
      <c r="A40" s="67" t="s">
        <v>2036</v>
      </c>
      <c r="B40" s="41" t="s">
        <v>74</v>
      </c>
      <c r="C40" s="2" t="s">
        <v>2039</v>
      </c>
      <c r="D40" s="22" t="s">
        <v>9</v>
      </c>
      <c r="E40" s="84">
        <v>839</v>
      </c>
      <c r="F40" s="77">
        <v>0</v>
      </c>
      <c r="G40" s="28">
        <f t="shared" si="0"/>
        <v>0</v>
      </c>
      <c r="H40" s="435"/>
    </row>
    <row r="41" spans="1:9" s="9" customFormat="1" ht="45" x14ac:dyDescent="0.25">
      <c r="A41" s="67" t="s">
        <v>2036</v>
      </c>
      <c r="B41" s="41" t="s">
        <v>75</v>
      </c>
      <c r="C41" s="2" t="s">
        <v>2040</v>
      </c>
      <c r="D41" s="22" t="s">
        <v>9</v>
      </c>
      <c r="E41" s="84">
        <v>1314</v>
      </c>
      <c r="F41" s="77">
        <v>0</v>
      </c>
      <c r="G41" s="28">
        <f t="shared" si="0"/>
        <v>0</v>
      </c>
      <c r="H41" s="435"/>
    </row>
    <row r="42" spans="1:9" s="9" customFormat="1" ht="45" customHeight="1" x14ac:dyDescent="0.25">
      <c r="A42" s="67" t="s">
        <v>2036</v>
      </c>
      <c r="B42" s="41" t="s">
        <v>76</v>
      </c>
      <c r="C42" s="2" t="s">
        <v>2041</v>
      </c>
      <c r="D42" s="22" t="s">
        <v>9</v>
      </c>
      <c r="E42" s="84">
        <v>1349</v>
      </c>
      <c r="F42" s="77">
        <v>0</v>
      </c>
      <c r="G42" s="28">
        <f t="shared" si="0"/>
        <v>0</v>
      </c>
      <c r="H42" s="435"/>
    </row>
    <row r="43" spans="1:9" s="9" customFormat="1" ht="45" customHeight="1" x14ac:dyDescent="0.25">
      <c r="A43" s="67" t="s">
        <v>2036</v>
      </c>
      <c r="B43" s="41" t="s">
        <v>77</v>
      </c>
      <c r="C43" s="2" t="s">
        <v>300</v>
      </c>
      <c r="D43" s="22" t="s">
        <v>8</v>
      </c>
      <c r="E43" s="84">
        <v>54768</v>
      </c>
      <c r="F43" s="77">
        <v>0</v>
      </c>
      <c r="G43" s="28">
        <f t="shared" si="0"/>
        <v>0</v>
      </c>
      <c r="H43" s="435"/>
    </row>
    <row r="44" spans="1:9" s="9" customFormat="1" ht="45" customHeight="1" x14ac:dyDescent="0.25">
      <c r="A44" s="67" t="s">
        <v>2036</v>
      </c>
      <c r="B44" s="41" t="s">
        <v>122</v>
      </c>
      <c r="C44" s="2" t="s">
        <v>505</v>
      </c>
      <c r="D44" s="22" t="s">
        <v>8</v>
      </c>
      <c r="E44" s="84">
        <v>5485</v>
      </c>
      <c r="F44" s="77">
        <v>0</v>
      </c>
      <c r="G44" s="28">
        <f t="shared" si="0"/>
        <v>0</v>
      </c>
      <c r="H44" s="435"/>
    </row>
    <row r="45" spans="1:9" s="9" customFormat="1" ht="45" customHeight="1" x14ac:dyDescent="0.25">
      <c r="A45" s="67" t="s">
        <v>2036</v>
      </c>
      <c r="B45" s="41" t="s">
        <v>123</v>
      </c>
      <c r="C45" s="2" t="s">
        <v>2042</v>
      </c>
      <c r="D45" s="22" t="s">
        <v>9</v>
      </c>
      <c r="E45" s="84">
        <v>359</v>
      </c>
      <c r="F45" s="77">
        <v>0</v>
      </c>
      <c r="G45" s="28">
        <f t="shared" si="0"/>
        <v>0</v>
      </c>
      <c r="H45" s="435"/>
    </row>
    <row r="46" spans="1:9" s="9" customFormat="1" ht="45" customHeight="1" x14ac:dyDescent="0.25">
      <c r="A46" s="67" t="s">
        <v>2036</v>
      </c>
      <c r="B46" s="41" t="s">
        <v>124</v>
      </c>
      <c r="C46" s="2" t="s">
        <v>1507</v>
      </c>
      <c r="D46" s="22" t="s">
        <v>8</v>
      </c>
      <c r="E46" s="84">
        <v>54829</v>
      </c>
      <c r="F46" s="77">
        <v>0</v>
      </c>
      <c r="G46" s="28">
        <f t="shared" si="0"/>
        <v>0</v>
      </c>
      <c r="H46" s="435"/>
    </row>
    <row r="47" spans="1:9" s="9" customFormat="1" ht="45" customHeight="1" x14ac:dyDescent="0.25">
      <c r="A47" s="67" t="s">
        <v>2036</v>
      </c>
      <c r="B47" s="41" t="s">
        <v>125</v>
      </c>
      <c r="C47" s="2" t="s">
        <v>1635</v>
      </c>
      <c r="D47" s="22" t="s">
        <v>8</v>
      </c>
      <c r="E47" s="84">
        <v>2482</v>
      </c>
      <c r="F47" s="77">
        <v>0</v>
      </c>
      <c r="G47" s="28">
        <f t="shared" si="0"/>
        <v>0</v>
      </c>
      <c r="H47" s="435"/>
    </row>
    <row r="48" spans="1:9" s="9" customFormat="1" ht="45" customHeight="1" x14ac:dyDescent="0.25">
      <c r="A48" s="67" t="s">
        <v>2036</v>
      </c>
      <c r="B48" s="41" t="s">
        <v>126</v>
      </c>
      <c r="C48" s="2" t="s">
        <v>302</v>
      </c>
      <c r="D48" s="22" t="s">
        <v>8</v>
      </c>
      <c r="E48" s="84">
        <v>55312</v>
      </c>
      <c r="F48" s="77">
        <v>0</v>
      </c>
      <c r="G48" s="28">
        <f t="shared" si="0"/>
        <v>0</v>
      </c>
      <c r="H48" s="435"/>
    </row>
    <row r="49" spans="1:8" s="9" customFormat="1" ht="45" customHeight="1" x14ac:dyDescent="0.25">
      <c r="A49" s="67" t="s">
        <v>2036</v>
      </c>
      <c r="B49" s="41" t="s">
        <v>216</v>
      </c>
      <c r="C49" s="2" t="s">
        <v>1824</v>
      </c>
      <c r="D49" s="22" t="s">
        <v>8</v>
      </c>
      <c r="E49" s="84">
        <v>53024</v>
      </c>
      <c r="F49" s="77">
        <v>0</v>
      </c>
      <c r="G49" s="28">
        <f t="shared" si="0"/>
        <v>0</v>
      </c>
      <c r="H49" s="435"/>
    </row>
    <row r="50" spans="1:8" s="9" customFormat="1" ht="45" customHeight="1" x14ac:dyDescent="0.25">
      <c r="A50" s="67" t="s">
        <v>2036</v>
      </c>
      <c r="B50" s="41" t="s">
        <v>217</v>
      </c>
      <c r="C50" s="2" t="s">
        <v>1795</v>
      </c>
      <c r="D50" s="22" t="s">
        <v>8</v>
      </c>
      <c r="E50" s="84">
        <v>2288</v>
      </c>
      <c r="F50" s="77">
        <v>0</v>
      </c>
      <c r="G50" s="28">
        <f t="shared" si="0"/>
        <v>0</v>
      </c>
      <c r="H50" s="435"/>
    </row>
    <row r="51" spans="1:8" s="9" customFormat="1" ht="45" customHeight="1" x14ac:dyDescent="0.25">
      <c r="A51" s="67" t="s">
        <v>2036</v>
      </c>
      <c r="B51" s="41" t="s">
        <v>218</v>
      </c>
      <c r="C51" s="2" t="s">
        <v>1796</v>
      </c>
      <c r="D51" s="22" t="s">
        <v>10</v>
      </c>
      <c r="E51" s="84">
        <v>8032</v>
      </c>
      <c r="F51" s="77">
        <v>0</v>
      </c>
      <c r="G51" s="28">
        <f t="shared" si="0"/>
        <v>0</v>
      </c>
      <c r="H51" s="435"/>
    </row>
    <row r="52" spans="1:8" s="9" customFormat="1" ht="45" customHeight="1" x14ac:dyDescent="0.25">
      <c r="A52" s="67" t="s">
        <v>2036</v>
      </c>
      <c r="B52" s="41" t="s">
        <v>219</v>
      </c>
      <c r="C52" s="2" t="s">
        <v>303</v>
      </c>
      <c r="D52" s="22" t="s">
        <v>8</v>
      </c>
      <c r="E52" s="84">
        <v>57794</v>
      </c>
      <c r="F52" s="77">
        <v>0</v>
      </c>
      <c r="G52" s="28">
        <f t="shared" si="0"/>
        <v>0</v>
      </c>
      <c r="H52" s="435"/>
    </row>
    <row r="53" spans="1:8" s="9" customFormat="1" ht="45" customHeight="1" x14ac:dyDescent="0.25">
      <c r="A53" s="67" t="s">
        <v>2036</v>
      </c>
      <c r="B53" s="41" t="s">
        <v>220</v>
      </c>
      <c r="C53" s="2" t="s">
        <v>1880</v>
      </c>
      <c r="D53" s="22" t="s">
        <v>8</v>
      </c>
      <c r="E53" s="84">
        <v>55312</v>
      </c>
      <c r="F53" s="77">
        <v>0</v>
      </c>
      <c r="G53" s="28">
        <f t="shared" si="0"/>
        <v>0</v>
      </c>
      <c r="H53" s="435"/>
    </row>
    <row r="54" spans="1:8" s="9" customFormat="1" ht="45" customHeight="1" x14ac:dyDescent="0.25">
      <c r="A54" s="67" t="s">
        <v>2036</v>
      </c>
      <c r="B54" s="41" t="s">
        <v>221</v>
      </c>
      <c r="C54" s="2" t="s">
        <v>1670</v>
      </c>
      <c r="D54" s="22" t="s">
        <v>8</v>
      </c>
      <c r="E54" s="84">
        <v>2482</v>
      </c>
      <c r="F54" s="77">
        <v>0</v>
      </c>
      <c r="G54" s="28">
        <f t="shared" si="0"/>
        <v>0</v>
      </c>
      <c r="H54" s="435"/>
    </row>
    <row r="55" spans="1:8" s="9" customFormat="1" ht="45" customHeight="1" x14ac:dyDescent="0.25">
      <c r="A55" s="67" t="s">
        <v>2036</v>
      </c>
      <c r="B55" s="41" t="s">
        <v>222</v>
      </c>
      <c r="C55" s="2" t="s">
        <v>506</v>
      </c>
      <c r="D55" s="22" t="s">
        <v>8</v>
      </c>
      <c r="E55" s="84">
        <v>3228</v>
      </c>
      <c r="F55" s="77">
        <v>0</v>
      </c>
      <c r="G55" s="28">
        <f t="shared" si="0"/>
        <v>0</v>
      </c>
      <c r="H55" s="435"/>
    </row>
    <row r="56" spans="1:8" s="9" customFormat="1" ht="45" customHeight="1" x14ac:dyDescent="0.25">
      <c r="A56" s="67" t="s">
        <v>2036</v>
      </c>
      <c r="B56" s="41" t="s">
        <v>223</v>
      </c>
      <c r="C56" s="2" t="s">
        <v>2043</v>
      </c>
      <c r="D56" s="22" t="s">
        <v>10</v>
      </c>
      <c r="E56" s="84">
        <v>8404</v>
      </c>
      <c r="F56" s="77">
        <v>0</v>
      </c>
      <c r="G56" s="28">
        <f t="shared" si="0"/>
        <v>0</v>
      </c>
      <c r="H56" s="435"/>
    </row>
    <row r="57" spans="1:8" s="9" customFormat="1" ht="45" customHeight="1" x14ac:dyDescent="0.25">
      <c r="A57" s="67" t="s">
        <v>2036</v>
      </c>
      <c r="B57" s="41" t="s">
        <v>224</v>
      </c>
      <c r="C57" s="2" t="s">
        <v>304</v>
      </c>
      <c r="D57" s="22" t="s">
        <v>8</v>
      </c>
      <c r="E57" s="84">
        <v>61022</v>
      </c>
      <c r="F57" s="77">
        <v>0</v>
      </c>
      <c r="G57" s="28">
        <f t="shared" si="0"/>
        <v>0</v>
      </c>
      <c r="H57" s="435"/>
    </row>
    <row r="58" spans="1:8" s="9" customFormat="1" ht="45" customHeight="1" x14ac:dyDescent="0.25">
      <c r="A58" s="67" t="s">
        <v>2036</v>
      </c>
      <c r="B58" s="41" t="s">
        <v>225</v>
      </c>
      <c r="C58" s="2" t="s">
        <v>2044</v>
      </c>
      <c r="D58" s="22" t="s">
        <v>8</v>
      </c>
      <c r="E58" s="84">
        <v>17</v>
      </c>
      <c r="F58" s="77">
        <v>0</v>
      </c>
      <c r="G58" s="28">
        <f t="shared" si="0"/>
        <v>0</v>
      </c>
      <c r="H58" s="435"/>
    </row>
    <row r="59" spans="1:8" s="9" customFormat="1" ht="45" customHeight="1" x14ac:dyDescent="0.25">
      <c r="A59" s="67" t="s">
        <v>2036</v>
      </c>
      <c r="B59" s="41" t="s">
        <v>226</v>
      </c>
      <c r="C59" s="2" t="s">
        <v>2045</v>
      </c>
      <c r="D59" s="22" t="s">
        <v>8</v>
      </c>
      <c r="E59" s="84">
        <v>91</v>
      </c>
      <c r="F59" s="77">
        <v>0</v>
      </c>
      <c r="G59" s="28">
        <f t="shared" si="0"/>
        <v>0</v>
      </c>
      <c r="H59" s="435"/>
    </row>
    <row r="60" spans="1:8" s="9" customFormat="1" ht="45.75" thickBot="1" x14ac:dyDescent="0.3">
      <c r="A60" s="56" t="s">
        <v>2036</v>
      </c>
      <c r="B60" s="57" t="s">
        <v>227</v>
      </c>
      <c r="C60" s="50" t="s">
        <v>2049</v>
      </c>
      <c r="D60" s="51" t="s">
        <v>9</v>
      </c>
      <c r="E60" s="85">
        <v>1314</v>
      </c>
      <c r="F60" s="139">
        <v>0</v>
      </c>
      <c r="G60" s="53">
        <f t="shared" si="0"/>
        <v>0</v>
      </c>
      <c r="H60" s="435"/>
    </row>
    <row r="61" spans="1:8" s="9" customFormat="1" ht="45" x14ac:dyDescent="0.25">
      <c r="A61" s="101" t="s">
        <v>2037</v>
      </c>
      <c r="B61" s="123" t="s">
        <v>71</v>
      </c>
      <c r="C61" s="63" t="s">
        <v>715</v>
      </c>
      <c r="D61" s="64" t="s">
        <v>8</v>
      </c>
      <c r="E61" s="83">
        <v>56264</v>
      </c>
      <c r="F61" s="135">
        <v>4.07</v>
      </c>
      <c r="G61" s="59">
        <f t="shared" si="0"/>
        <v>228994.48</v>
      </c>
      <c r="H61" s="435"/>
    </row>
    <row r="62" spans="1:8" s="9" customFormat="1" ht="45" x14ac:dyDescent="0.25">
      <c r="A62" s="67" t="s">
        <v>2037</v>
      </c>
      <c r="B62" s="41" t="s">
        <v>72</v>
      </c>
      <c r="C62" s="2" t="s">
        <v>1550</v>
      </c>
      <c r="D62" s="22" t="s">
        <v>8</v>
      </c>
      <c r="E62" s="84">
        <v>6229</v>
      </c>
      <c r="F62" s="133">
        <v>4.3899999999999997</v>
      </c>
      <c r="G62" s="28">
        <f t="shared" si="0"/>
        <v>27345.31</v>
      </c>
      <c r="H62" s="435"/>
    </row>
    <row r="63" spans="1:8" s="9" customFormat="1" ht="45" x14ac:dyDescent="0.25">
      <c r="A63" s="67" t="s">
        <v>2037</v>
      </c>
      <c r="B63" s="41" t="s">
        <v>73</v>
      </c>
      <c r="C63" s="2" t="s">
        <v>2046</v>
      </c>
      <c r="D63" s="22" t="s">
        <v>9</v>
      </c>
      <c r="E63" s="84">
        <v>26938</v>
      </c>
      <c r="F63" s="133">
        <v>25.66</v>
      </c>
      <c r="G63" s="28">
        <f t="shared" si="0"/>
        <v>691229.08</v>
      </c>
      <c r="H63" s="435"/>
    </row>
    <row r="64" spans="1:8" s="9" customFormat="1" ht="45" customHeight="1" x14ac:dyDescent="0.25">
      <c r="A64" s="67" t="s">
        <v>2037</v>
      </c>
      <c r="B64" s="41" t="s">
        <v>74</v>
      </c>
      <c r="C64" s="2" t="s">
        <v>2047</v>
      </c>
      <c r="D64" s="22" t="s">
        <v>9</v>
      </c>
      <c r="E64" s="84">
        <v>1129</v>
      </c>
      <c r="F64" s="133">
        <v>24.85</v>
      </c>
      <c r="G64" s="28">
        <f t="shared" si="0"/>
        <v>28055.65</v>
      </c>
      <c r="H64" s="435"/>
    </row>
    <row r="65" spans="1:8" s="9" customFormat="1" ht="45" customHeight="1" x14ac:dyDescent="0.25">
      <c r="A65" s="67" t="s">
        <v>2037</v>
      </c>
      <c r="B65" s="41" t="s">
        <v>75</v>
      </c>
      <c r="C65" s="2" t="s">
        <v>2048</v>
      </c>
      <c r="D65" s="22" t="s">
        <v>9</v>
      </c>
      <c r="E65" s="84">
        <v>1499</v>
      </c>
      <c r="F65" s="133">
        <v>24.87</v>
      </c>
      <c r="G65" s="28">
        <f t="shared" si="0"/>
        <v>37280.129999999997</v>
      </c>
      <c r="H65" s="435"/>
    </row>
    <row r="66" spans="1:8" s="9" customFormat="1" ht="45" customHeight="1" x14ac:dyDescent="0.25">
      <c r="A66" s="67" t="s">
        <v>2037</v>
      </c>
      <c r="B66" s="41" t="s">
        <v>76</v>
      </c>
      <c r="C66" s="2" t="s">
        <v>312</v>
      </c>
      <c r="D66" s="22" t="s">
        <v>8</v>
      </c>
      <c r="E66" s="84">
        <v>60166</v>
      </c>
      <c r="F66" s="133">
        <v>15.26</v>
      </c>
      <c r="G66" s="28">
        <f t="shared" si="0"/>
        <v>918133.16</v>
      </c>
      <c r="H66" s="435"/>
    </row>
    <row r="67" spans="1:8" s="9" customFormat="1" ht="45" customHeight="1" x14ac:dyDescent="0.25">
      <c r="A67" s="67" t="s">
        <v>2037</v>
      </c>
      <c r="B67" s="41" t="s">
        <v>77</v>
      </c>
      <c r="C67" s="2" t="s">
        <v>505</v>
      </c>
      <c r="D67" s="22" t="s">
        <v>8</v>
      </c>
      <c r="E67" s="84">
        <v>13</v>
      </c>
      <c r="F67" s="133">
        <v>18.84</v>
      </c>
      <c r="G67" s="28">
        <f t="shared" si="0"/>
        <v>244.92</v>
      </c>
      <c r="H67" s="435"/>
    </row>
    <row r="68" spans="1:8" s="9" customFormat="1" ht="45" customHeight="1" x14ac:dyDescent="0.25">
      <c r="A68" s="67" t="s">
        <v>2037</v>
      </c>
      <c r="B68" s="41" t="s">
        <v>122</v>
      </c>
      <c r="C68" s="2" t="s">
        <v>308</v>
      </c>
      <c r="D68" s="22" t="s">
        <v>8</v>
      </c>
      <c r="E68" s="84">
        <v>74</v>
      </c>
      <c r="F68" s="133">
        <v>12.22</v>
      </c>
      <c r="G68" s="28">
        <f t="shared" si="0"/>
        <v>904.28</v>
      </c>
      <c r="H68" s="435"/>
    </row>
    <row r="69" spans="1:8" s="9" customFormat="1" ht="45" customHeight="1" x14ac:dyDescent="0.25">
      <c r="A69" s="67" t="s">
        <v>2037</v>
      </c>
      <c r="B69" s="41" t="s">
        <v>123</v>
      </c>
      <c r="C69" s="2" t="s">
        <v>2042</v>
      </c>
      <c r="D69" s="22" t="s">
        <v>9</v>
      </c>
      <c r="E69" s="84">
        <v>137</v>
      </c>
      <c r="F69" s="133">
        <v>74.47</v>
      </c>
      <c r="G69" s="28">
        <f t="shared" si="0"/>
        <v>10202.39</v>
      </c>
      <c r="H69" s="435"/>
    </row>
    <row r="70" spans="1:8" s="9" customFormat="1" ht="45" customHeight="1" x14ac:dyDescent="0.25">
      <c r="A70" s="67" t="s">
        <v>2037</v>
      </c>
      <c r="B70" s="41" t="s">
        <v>124</v>
      </c>
      <c r="C70" s="2" t="s">
        <v>1507</v>
      </c>
      <c r="D70" s="22" t="s">
        <v>8</v>
      </c>
      <c r="E70" s="84">
        <v>54829</v>
      </c>
      <c r="F70" s="133">
        <v>17.760000000000002</v>
      </c>
      <c r="G70" s="28">
        <f t="shared" si="0"/>
        <v>973763.04</v>
      </c>
      <c r="H70" s="435"/>
    </row>
    <row r="71" spans="1:8" s="9" customFormat="1" ht="45" customHeight="1" x14ac:dyDescent="0.25">
      <c r="A71" s="67" t="s">
        <v>2037</v>
      </c>
      <c r="B71" s="41" t="s">
        <v>125</v>
      </c>
      <c r="C71" s="2" t="s">
        <v>1635</v>
      </c>
      <c r="D71" s="22" t="s">
        <v>8</v>
      </c>
      <c r="E71" s="84">
        <v>2482</v>
      </c>
      <c r="F71" s="133">
        <v>14.57</v>
      </c>
      <c r="G71" s="28">
        <f t="shared" si="0"/>
        <v>36162.74</v>
      </c>
      <c r="H71" s="435"/>
    </row>
    <row r="72" spans="1:8" s="9" customFormat="1" ht="45" customHeight="1" x14ac:dyDescent="0.25">
      <c r="A72" s="67" t="s">
        <v>2037</v>
      </c>
      <c r="B72" s="41" t="s">
        <v>126</v>
      </c>
      <c r="C72" s="2" t="s">
        <v>302</v>
      </c>
      <c r="D72" s="22" t="s">
        <v>8</v>
      </c>
      <c r="E72" s="84">
        <v>55312</v>
      </c>
      <c r="F72" s="133">
        <v>0.38</v>
      </c>
      <c r="G72" s="28">
        <f t="shared" si="0"/>
        <v>21018.560000000001</v>
      </c>
      <c r="H72" s="435"/>
    </row>
    <row r="73" spans="1:8" s="9" customFormat="1" ht="45" customHeight="1" x14ac:dyDescent="0.25">
      <c r="A73" s="67" t="s">
        <v>2037</v>
      </c>
      <c r="B73" s="41" t="s">
        <v>216</v>
      </c>
      <c r="C73" s="2" t="s">
        <v>314</v>
      </c>
      <c r="D73" s="22" t="s">
        <v>8</v>
      </c>
      <c r="E73" s="84">
        <v>53024</v>
      </c>
      <c r="F73" s="133">
        <v>20.329999999999998</v>
      </c>
      <c r="G73" s="28">
        <f t="shared" si="0"/>
        <v>1077977.92</v>
      </c>
      <c r="H73" s="435"/>
    </row>
    <row r="74" spans="1:8" s="9" customFormat="1" ht="45" customHeight="1" x14ac:dyDescent="0.25">
      <c r="A74" s="67" t="s">
        <v>2037</v>
      </c>
      <c r="B74" s="41" t="s">
        <v>217</v>
      </c>
      <c r="C74" s="2" t="s">
        <v>1508</v>
      </c>
      <c r="D74" s="22" t="s">
        <v>8</v>
      </c>
      <c r="E74" s="84">
        <v>2288</v>
      </c>
      <c r="F74" s="133">
        <v>10.06</v>
      </c>
      <c r="G74" s="28">
        <f t="shared" si="0"/>
        <v>23017.279999999999</v>
      </c>
      <c r="H74" s="435"/>
    </row>
    <row r="75" spans="1:8" s="9" customFormat="1" ht="45" customHeight="1" x14ac:dyDescent="0.25">
      <c r="A75" s="67" t="s">
        <v>2037</v>
      </c>
      <c r="B75" s="41" t="s">
        <v>218</v>
      </c>
      <c r="C75" s="2" t="s">
        <v>1796</v>
      </c>
      <c r="D75" s="22" t="s">
        <v>10</v>
      </c>
      <c r="E75" s="84">
        <v>8032</v>
      </c>
      <c r="F75" s="133">
        <v>0.86</v>
      </c>
      <c r="G75" s="28">
        <f t="shared" si="0"/>
        <v>6907.52</v>
      </c>
      <c r="H75" s="435"/>
    </row>
    <row r="76" spans="1:8" s="9" customFormat="1" ht="45" customHeight="1" x14ac:dyDescent="0.25">
      <c r="A76" s="67" t="s">
        <v>2037</v>
      </c>
      <c r="B76" s="41" t="s">
        <v>219</v>
      </c>
      <c r="C76" s="2" t="s">
        <v>303</v>
      </c>
      <c r="D76" s="22" t="s">
        <v>8</v>
      </c>
      <c r="E76" s="84">
        <v>57794</v>
      </c>
      <c r="F76" s="133">
        <v>0.38</v>
      </c>
      <c r="G76" s="28">
        <f t="shared" si="0"/>
        <v>21961.72</v>
      </c>
      <c r="H76" s="435"/>
    </row>
    <row r="77" spans="1:8" s="9" customFormat="1" ht="45" customHeight="1" x14ac:dyDescent="0.25">
      <c r="A77" s="67" t="s">
        <v>2037</v>
      </c>
      <c r="B77" s="41" t="s">
        <v>220</v>
      </c>
      <c r="C77" s="2" t="s">
        <v>316</v>
      </c>
      <c r="D77" s="22" t="s">
        <v>8</v>
      </c>
      <c r="E77" s="84">
        <v>55312</v>
      </c>
      <c r="F77" s="133">
        <v>11.92</v>
      </c>
      <c r="G77" s="28">
        <f t="shared" si="0"/>
        <v>659319.04000000004</v>
      </c>
      <c r="H77" s="435"/>
    </row>
    <row r="78" spans="1:8" s="9" customFormat="1" ht="45" customHeight="1" x14ac:dyDescent="0.25">
      <c r="A78" s="67" t="s">
        <v>2037</v>
      </c>
      <c r="B78" s="41" t="s">
        <v>221</v>
      </c>
      <c r="C78" s="2" t="s">
        <v>1638</v>
      </c>
      <c r="D78" s="22" t="s">
        <v>8</v>
      </c>
      <c r="E78" s="84">
        <v>2482</v>
      </c>
      <c r="F78" s="133">
        <v>9.1</v>
      </c>
      <c r="G78" s="28">
        <f t="shared" si="0"/>
        <v>22586.2</v>
      </c>
      <c r="H78" s="435"/>
    </row>
    <row r="79" spans="1:8" s="9" customFormat="1" ht="45" customHeight="1" x14ac:dyDescent="0.25">
      <c r="A79" s="67" t="s">
        <v>2037</v>
      </c>
      <c r="B79" s="41" t="s">
        <v>222</v>
      </c>
      <c r="C79" s="2" t="s">
        <v>506</v>
      </c>
      <c r="D79" s="22" t="s">
        <v>8</v>
      </c>
      <c r="E79" s="84">
        <v>3228</v>
      </c>
      <c r="F79" s="133">
        <v>16.62</v>
      </c>
      <c r="G79" s="28">
        <f t="shared" si="0"/>
        <v>53649.36</v>
      </c>
      <c r="H79" s="435"/>
    </row>
    <row r="80" spans="1:8" s="9" customFormat="1" ht="45" customHeight="1" x14ac:dyDescent="0.25">
      <c r="A80" s="67" t="s">
        <v>2037</v>
      </c>
      <c r="B80" s="41" t="s">
        <v>223</v>
      </c>
      <c r="C80" s="2" t="s">
        <v>2043</v>
      </c>
      <c r="D80" s="22" t="s">
        <v>10</v>
      </c>
      <c r="E80" s="84">
        <v>8404</v>
      </c>
      <c r="F80" s="133">
        <v>0.42</v>
      </c>
      <c r="G80" s="28">
        <f t="shared" ref="G80:G96" si="2">ROUND((E80*F80),2)</f>
        <v>3529.68</v>
      </c>
      <c r="H80" s="435"/>
    </row>
    <row r="81" spans="1:9" s="9" customFormat="1" ht="45" customHeight="1" x14ac:dyDescent="0.25">
      <c r="A81" s="67" t="s">
        <v>2037</v>
      </c>
      <c r="B81" s="41" t="s">
        <v>224</v>
      </c>
      <c r="C81" s="2" t="s">
        <v>304</v>
      </c>
      <c r="D81" s="22" t="s">
        <v>8</v>
      </c>
      <c r="E81" s="84">
        <v>61022</v>
      </c>
      <c r="F81" s="133">
        <v>0.22</v>
      </c>
      <c r="G81" s="28">
        <f t="shared" si="2"/>
        <v>13424.84</v>
      </c>
      <c r="H81" s="435"/>
    </row>
    <row r="82" spans="1:9" s="9" customFormat="1" ht="45" customHeight="1" x14ac:dyDescent="0.25">
      <c r="A82" s="43" t="s">
        <v>2037</v>
      </c>
      <c r="B82" s="41" t="s">
        <v>225</v>
      </c>
      <c r="C82" s="2" t="s">
        <v>2044</v>
      </c>
      <c r="D82" s="22" t="s">
        <v>8</v>
      </c>
      <c r="E82" s="84">
        <v>17</v>
      </c>
      <c r="F82" s="133">
        <v>107.63</v>
      </c>
      <c r="G82" s="28">
        <f t="shared" si="2"/>
        <v>1829.71</v>
      </c>
      <c r="H82" s="435"/>
    </row>
    <row r="83" spans="1:9" s="9" customFormat="1" ht="45" customHeight="1" thickBot="1" x14ac:dyDescent="0.3">
      <c r="A83" s="67" t="s">
        <v>2037</v>
      </c>
      <c r="B83" s="41" t="s">
        <v>226</v>
      </c>
      <c r="C83" s="2" t="s">
        <v>2045</v>
      </c>
      <c r="D83" s="22" t="s">
        <v>8</v>
      </c>
      <c r="E83" s="84">
        <v>91</v>
      </c>
      <c r="F83" s="133">
        <v>122.54</v>
      </c>
      <c r="G83" s="28">
        <f t="shared" si="2"/>
        <v>11151.14</v>
      </c>
      <c r="H83" s="435"/>
    </row>
    <row r="84" spans="1:9" s="9" customFormat="1" ht="45" customHeight="1" thickBot="1" x14ac:dyDescent="0.3">
      <c r="A84" s="178" t="s">
        <v>2037</v>
      </c>
      <c r="B84" s="41" t="s">
        <v>227</v>
      </c>
      <c r="C84" s="50" t="s">
        <v>2049</v>
      </c>
      <c r="D84" s="51" t="s">
        <v>9</v>
      </c>
      <c r="E84" s="85">
        <v>1314</v>
      </c>
      <c r="F84" s="87">
        <v>15.46</v>
      </c>
      <c r="G84" s="99">
        <f>ROUND((E84*F84),2)</f>
        <v>20314.439999999999</v>
      </c>
      <c r="H84" s="36" t="s">
        <v>78</v>
      </c>
      <c r="I84" s="72">
        <f>ROUND(SUM(G37:G84),2)</f>
        <v>4889002.59</v>
      </c>
    </row>
    <row r="85" spans="1:9" s="9" customFormat="1" ht="33" customHeight="1" x14ac:dyDescent="0.25">
      <c r="A85" s="229" t="s">
        <v>2050</v>
      </c>
      <c r="B85" s="188" t="s">
        <v>28</v>
      </c>
      <c r="C85" s="24" t="s">
        <v>2051</v>
      </c>
      <c r="D85" s="25" t="s">
        <v>10</v>
      </c>
      <c r="E85" s="182">
        <v>5886</v>
      </c>
      <c r="F85" s="132">
        <v>38.78</v>
      </c>
      <c r="G85" s="28">
        <f t="shared" si="2"/>
        <v>228259.08</v>
      </c>
      <c r="H85" s="262"/>
      <c r="I85" s="138"/>
    </row>
    <row r="86" spans="1:9" s="9" customFormat="1" ht="33" customHeight="1" x14ac:dyDescent="0.25">
      <c r="A86" s="97" t="s">
        <v>2050</v>
      </c>
      <c r="B86" s="108" t="s">
        <v>29</v>
      </c>
      <c r="C86" s="2" t="s">
        <v>2052</v>
      </c>
      <c r="D86" s="22" t="s">
        <v>10</v>
      </c>
      <c r="E86" s="84">
        <v>93</v>
      </c>
      <c r="F86" s="133">
        <v>112.21</v>
      </c>
      <c r="G86" s="28">
        <f t="shared" si="2"/>
        <v>10435.530000000001</v>
      </c>
      <c r="H86" s="263"/>
      <c r="I86" s="138"/>
    </row>
    <row r="87" spans="1:9" s="9" customFormat="1" ht="33" customHeight="1" x14ac:dyDescent="0.25">
      <c r="A87" s="97" t="s">
        <v>2050</v>
      </c>
      <c r="B87" s="108" t="s">
        <v>30</v>
      </c>
      <c r="C87" s="2" t="s">
        <v>1604</v>
      </c>
      <c r="D87" s="22" t="s">
        <v>10</v>
      </c>
      <c r="E87" s="84">
        <v>5896</v>
      </c>
      <c r="F87" s="133">
        <v>1.99</v>
      </c>
      <c r="G87" s="28">
        <f t="shared" si="2"/>
        <v>11733.04</v>
      </c>
      <c r="H87" s="263"/>
      <c r="I87" s="138"/>
    </row>
    <row r="88" spans="1:9" s="9" customFormat="1" ht="33" customHeight="1" x14ac:dyDescent="0.25">
      <c r="A88" s="97" t="s">
        <v>2050</v>
      </c>
      <c r="B88" s="108" t="s">
        <v>31</v>
      </c>
      <c r="C88" s="2" t="s">
        <v>2053</v>
      </c>
      <c r="D88" s="22" t="s">
        <v>10</v>
      </c>
      <c r="E88" s="84">
        <v>1923</v>
      </c>
      <c r="F88" s="133">
        <v>23.44</v>
      </c>
      <c r="G88" s="28">
        <f t="shared" si="2"/>
        <v>45075.12</v>
      </c>
      <c r="H88" s="263"/>
      <c r="I88" s="138"/>
    </row>
    <row r="89" spans="1:9" s="9" customFormat="1" ht="33" customHeight="1" x14ac:dyDescent="0.25">
      <c r="A89" s="97" t="s">
        <v>2050</v>
      </c>
      <c r="B89" s="108" t="s">
        <v>32</v>
      </c>
      <c r="C89" s="2" t="s">
        <v>2054</v>
      </c>
      <c r="D89" s="22" t="s">
        <v>9</v>
      </c>
      <c r="E89" s="84">
        <v>696</v>
      </c>
      <c r="F89" s="133">
        <v>23.9</v>
      </c>
      <c r="G89" s="28">
        <f t="shared" si="2"/>
        <v>16634.400000000001</v>
      </c>
      <c r="H89" s="263"/>
      <c r="I89" s="138"/>
    </row>
    <row r="90" spans="1:9" s="9" customFormat="1" ht="33" customHeight="1" x14ac:dyDescent="0.25">
      <c r="A90" s="97" t="s">
        <v>2050</v>
      </c>
      <c r="B90" s="108" t="s">
        <v>33</v>
      </c>
      <c r="C90" s="2" t="s">
        <v>2055</v>
      </c>
      <c r="D90" s="22" t="s">
        <v>9</v>
      </c>
      <c r="E90" s="84">
        <v>512</v>
      </c>
      <c r="F90" s="133">
        <v>24.09</v>
      </c>
      <c r="G90" s="28">
        <f t="shared" si="2"/>
        <v>12334.08</v>
      </c>
      <c r="H90" s="263"/>
      <c r="I90" s="138"/>
    </row>
    <row r="91" spans="1:9" s="9" customFormat="1" ht="33" customHeight="1" x14ac:dyDescent="0.25">
      <c r="A91" s="97" t="s">
        <v>2050</v>
      </c>
      <c r="B91" s="108" t="s">
        <v>47</v>
      </c>
      <c r="C91" s="2" t="s">
        <v>1871</v>
      </c>
      <c r="D91" s="22" t="s">
        <v>8</v>
      </c>
      <c r="E91" s="84">
        <v>1289</v>
      </c>
      <c r="F91" s="133">
        <v>15.26</v>
      </c>
      <c r="G91" s="28">
        <f t="shared" si="2"/>
        <v>19670.14</v>
      </c>
      <c r="H91" s="263"/>
      <c r="I91" s="138"/>
    </row>
    <row r="92" spans="1:9" s="9" customFormat="1" ht="33" customHeight="1" x14ac:dyDescent="0.25">
      <c r="A92" s="97" t="s">
        <v>2050</v>
      </c>
      <c r="B92" s="108" t="s">
        <v>48</v>
      </c>
      <c r="C92" s="2" t="s">
        <v>2056</v>
      </c>
      <c r="D92" s="22" t="s">
        <v>8</v>
      </c>
      <c r="E92" s="84">
        <v>2556</v>
      </c>
      <c r="F92" s="133">
        <v>11.68</v>
      </c>
      <c r="G92" s="28">
        <f t="shared" si="2"/>
        <v>29854.080000000002</v>
      </c>
      <c r="H92" s="263"/>
      <c r="I92" s="138"/>
    </row>
    <row r="93" spans="1:9" s="9" customFormat="1" ht="33" customHeight="1" x14ac:dyDescent="0.25">
      <c r="A93" s="97" t="s">
        <v>2050</v>
      </c>
      <c r="B93" s="108" t="s">
        <v>58</v>
      </c>
      <c r="C93" s="2" t="s">
        <v>2057</v>
      </c>
      <c r="D93" s="22" t="s">
        <v>8</v>
      </c>
      <c r="E93" s="84">
        <v>1289</v>
      </c>
      <c r="F93" s="133">
        <v>4.4000000000000004</v>
      </c>
      <c r="G93" s="28">
        <f t="shared" si="2"/>
        <v>5671.6</v>
      </c>
      <c r="H93" s="263"/>
      <c r="I93" s="138"/>
    </row>
    <row r="94" spans="1:9" s="9" customFormat="1" ht="30" x14ac:dyDescent="0.25">
      <c r="A94" s="97" t="s">
        <v>2050</v>
      </c>
      <c r="B94" s="108" t="s">
        <v>64</v>
      </c>
      <c r="C94" s="2" t="s">
        <v>2058</v>
      </c>
      <c r="D94" s="22" t="s">
        <v>8</v>
      </c>
      <c r="E94" s="84">
        <v>67.2</v>
      </c>
      <c r="F94" s="133">
        <v>44.94</v>
      </c>
      <c r="G94" s="28">
        <f t="shared" si="2"/>
        <v>3019.97</v>
      </c>
      <c r="H94" s="263"/>
      <c r="I94" s="138"/>
    </row>
    <row r="95" spans="1:9" s="9" customFormat="1" ht="30.75" thickBot="1" x14ac:dyDescent="0.3">
      <c r="A95" s="97" t="s">
        <v>2050</v>
      </c>
      <c r="B95" s="108" t="s">
        <v>79</v>
      </c>
      <c r="C95" s="2" t="s">
        <v>2059</v>
      </c>
      <c r="D95" s="22" t="s">
        <v>8</v>
      </c>
      <c r="E95" s="84">
        <v>68.8</v>
      </c>
      <c r="F95" s="133">
        <v>44.94</v>
      </c>
      <c r="G95" s="28">
        <f t="shared" si="2"/>
        <v>3091.87</v>
      </c>
      <c r="H95" s="263"/>
      <c r="I95" s="138"/>
    </row>
    <row r="96" spans="1:9" s="9" customFormat="1" ht="30.75" thickBot="1" x14ac:dyDescent="0.3">
      <c r="A96" s="249" t="s">
        <v>2050</v>
      </c>
      <c r="B96" s="168" t="s">
        <v>215</v>
      </c>
      <c r="C96" s="47" t="s">
        <v>2060</v>
      </c>
      <c r="D96" s="48" t="s">
        <v>8</v>
      </c>
      <c r="E96" s="107">
        <v>2561.4</v>
      </c>
      <c r="F96" s="227">
        <v>26.69</v>
      </c>
      <c r="G96" s="112">
        <f t="shared" si="2"/>
        <v>68363.77</v>
      </c>
      <c r="H96" s="36" t="s">
        <v>42</v>
      </c>
      <c r="I96" s="72">
        <f>ROUND(SUM(G85:G96),2)</f>
        <v>454142.68</v>
      </c>
    </row>
    <row r="97" spans="1:9" ht="45" x14ac:dyDescent="0.25">
      <c r="A97" s="42" t="s">
        <v>2061</v>
      </c>
      <c r="B97" s="25" t="s">
        <v>11</v>
      </c>
      <c r="C97" s="24" t="s">
        <v>321</v>
      </c>
      <c r="D97" s="25" t="s">
        <v>18</v>
      </c>
      <c r="E97" s="46">
        <v>47</v>
      </c>
      <c r="F97" s="136">
        <v>151.41</v>
      </c>
      <c r="G97" s="27">
        <f t="shared" ref="G97:G102" si="3">ROUND((E97*F97),2)</f>
        <v>7116.27</v>
      </c>
      <c r="H97" s="9"/>
      <c r="I97" s="9"/>
    </row>
    <row r="98" spans="1:9" ht="45" x14ac:dyDescent="0.25">
      <c r="A98" s="43" t="s">
        <v>2061</v>
      </c>
      <c r="B98" s="22" t="s">
        <v>83</v>
      </c>
      <c r="C98" s="2" t="s">
        <v>322</v>
      </c>
      <c r="D98" s="22" t="s">
        <v>18</v>
      </c>
      <c r="E98" s="19">
        <v>67</v>
      </c>
      <c r="F98" s="77">
        <v>68.19</v>
      </c>
      <c r="G98" s="28">
        <f t="shared" si="3"/>
        <v>4568.7299999999996</v>
      </c>
      <c r="H98" s="9"/>
      <c r="I98" s="9"/>
    </row>
    <row r="99" spans="1:9" ht="45" x14ac:dyDescent="0.25">
      <c r="A99" s="43" t="s">
        <v>2061</v>
      </c>
      <c r="B99" s="22" t="s">
        <v>84</v>
      </c>
      <c r="C99" s="2" t="s">
        <v>1433</v>
      </c>
      <c r="D99" s="22" t="s">
        <v>18</v>
      </c>
      <c r="E99" s="19">
        <v>7</v>
      </c>
      <c r="F99" s="77">
        <v>99.4</v>
      </c>
      <c r="G99" s="28">
        <f t="shared" si="3"/>
        <v>695.8</v>
      </c>
      <c r="H99" s="9"/>
      <c r="I99" s="9"/>
    </row>
    <row r="100" spans="1:9" ht="45.75" thickBot="1" x14ac:dyDescent="0.3">
      <c r="A100" s="56" t="s">
        <v>2061</v>
      </c>
      <c r="B100" s="51" t="s">
        <v>85</v>
      </c>
      <c r="C100" s="50" t="s">
        <v>2071</v>
      </c>
      <c r="D100" s="51" t="s">
        <v>18</v>
      </c>
      <c r="E100" s="52">
        <v>6</v>
      </c>
      <c r="F100" s="139">
        <v>734.91</v>
      </c>
      <c r="G100" s="53">
        <f t="shared" si="3"/>
        <v>4409.46</v>
      </c>
      <c r="H100" s="9"/>
      <c r="I100" s="9"/>
    </row>
    <row r="101" spans="1:9" ht="45.75" thickBot="1" x14ac:dyDescent="0.3">
      <c r="A101" s="42" t="s">
        <v>2062</v>
      </c>
      <c r="B101" s="25" t="s">
        <v>86</v>
      </c>
      <c r="C101" s="24" t="s">
        <v>333</v>
      </c>
      <c r="D101" s="25" t="s">
        <v>8</v>
      </c>
      <c r="E101" s="46">
        <v>1582</v>
      </c>
      <c r="F101" s="136">
        <v>17</v>
      </c>
      <c r="G101" s="27">
        <f t="shared" si="3"/>
        <v>26894</v>
      </c>
      <c r="H101" s="8"/>
      <c r="I101" s="8"/>
    </row>
    <row r="102" spans="1:9" ht="45.75" thickBot="1" x14ac:dyDescent="0.3">
      <c r="A102" s="56" t="s">
        <v>2062</v>
      </c>
      <c r="B102" s="51" t="s">
        <v>87</v>
      </c>
      <c r="C102" s="50" t="s">
        <v>2063</v>
      </c>
      <c r="D102" s="51" t="s">
        <v>18</v>
      </c>
      <c r="E102" s="52">
        <v>110</v>
      </c>
      <c r="F102" s="139">
        <v>59.02</v>
      </c>
      <c r="G102" s="53">
        <f t="shared" si="3"/>
        <v>6492.2</v>
      </c>
      <c r="H102" s="169" t="s">
        <v>59</v>
      </c>
      <c r="I102" s="70">
        <f>ROUND(SUM(G97:G102),2)</f>
        <v>50176.46</v>
      </c>
    </row>
    <row r="103" spans="1:9" ht="30" x14ac:dyDescent="0.25">
      <c r="A103" s="42" t="s">
        <v>2064</v>
      </c>
      <c r="B103" s="25" t="s">
        <v>63</v>
      </c>
      <c r="C103" s="24" t="s">
        <v>2065</v>
      </c>
      <c r="D103" s="25" t="s">
        <v>18</v>
      </c>
      <c r="E103" s="46">
        <v>25</v>
      </c>
      <c r="F103" s="136">
        <v>877.83</v>
      </c>
      <c r="G103" s="27">
        <f t="shared" ref="G103:G107" si="4">ROUND((E103*F103),2)</f>
        <v>21945.75</v>
      </c>
      <c r="H103" s="143"/>
      <c r="I103" s="138"/>
    </row>
    <row r="104" spans="1:9" ht="30.75" thickBot="1" x14ac:dyDescent="0.3">
      <c r="A104" s="43" t="s">
        <v>2064</v>
      </c>
      <c r="B104" s="22" t="s">
        <v>180</v>
      </c>
      <c r="C104" s="2" t="s">
        <v>2066</v>
      </c>
      <c r="D104" s="22" t="s">
        <v>18</v>
      </c>
      <c r="E104" s="19">
        <v>38</v>
      </c>
      <c r="F104" s="77">
        <v>1270.5899999999999</v>
      </c>
      <c r="G104" s="28">
        <f t="shared" si="4"/>
        <v>48282.42</v>
      </c>
    </row>
    <row r="105" spans="1:9" ht="45.75" thickBot="1" x14ac:dyDescent="0.3">
      <c r="A105" s="56" t="s">
        <v>2064</v>
      </c>
      <c r="B105" s="51" t="s">
        <v>181</v>
      </c>
      <c r="C105" s="50" t="s">
        <v>2067</v>
      </c>
      <c r="D105" s="51" t="s">
        <v>7</v>
      </c>
      <c r="E105" s="52">
        <v>1</v>
      </c>
      <c r="F105" s="139">
        <v>17287.41</v>
      </c>
      <c r="G105" s="53">
        <f t="shared" si="4"/>
        <v>17287.41</v>
      </c>
      <c r="H105" s="169" t="s">
        <v>43</v>
      </c>
      <c r="I105" s="70">
        <f>ROUND(SUM(G103:G105),2)</f>
        <v>87515.58</v>
      </c>
    </row>
    <row r="106" spans="1:9" ht="15.75" thickBot="1" x14ac:dyDescent="0.3">
      <c r="A106" s="42" t="s">
        <v>2068</v>
      </c>
      <c r="B106" s="25" t="s">
        <v>185</v>
      </c>
      <c r="C106" s="24" t="s">
        <v>2069</v>
      </c>
      <c r="D106" s="25" t="s">
        <v>10</v>
      </c>
      <c r="E106" s="46">
        <v>449</v>
      </c>
      <c r="F106" s="136">
        <v>51.5</v>
      </c>
      <c r="G106" s="27">
        <f t="shared" si="4"/>
        <v>23123.5</v>
      </c>
    </row>
    <row r="107" spans="1:9" ht="29.25" thickBot="1" x14ac:dyDescent="0.3">
      <c r="A107" s="56" t="s">
        <v>2068</v>
      </c>
      <c r="B107" s="51" t="s">
        <v>186</v>
      </c>
      <c r="C107" s="50" t="s">
        <v>2070</v>
      </c>
      <c r="D107" s="51" t="s">
        <v>10</v>
      </c>
      <c r="E107" s="52">
        <v>539</v>
      </c>
      <c r="F107" s="139">
        <v>36.049999999999997</v>
      </c>
      <c r="G107" s="53">
        <f t="shared" si="4"/>
        <v>19430.95</v>
      </c>
      <c r="H107" s="169" t="s">
        <v>184</v>
      </c>
      <c r="I107" s="70">
        <f>ROUND(SUM(G106:G107),2)</f>
        <v>42554.45</v>
      </c>
    </row>
    <row r="108" spans="1:9" ht="43.5" thickBot="1" x14ac:dyDescent="0.3">
      <c r="F108" s="54" t="s">
        <v>1296</v>
      </c>
      <c r="G108" s="55">
        <f>SUM(G5:G107)</f>
        <v>7397924.6599999992</v>
      </c>
    </row>
    <row r="114" spans="6:7" x14ac:dyDescent="0.25">
      <c r="F114" s="8"/>
      <c r="G114" s="8"/>
    </row>
  </sheetData>
  <sheetProtection algorithmName="SHA-512" hashValue="V/gF2KZvo8SNpEC74hDFMpPpIHj3tcJW70mm/PxHKto1zweJJ5lc96ToI4CqDQzmqUh0Lb0UNgfWGdoCY1indA==" saltValue="meJ/0PfviZcR2kmNwW3+3w==" spinCount="100000" sheet="1" objects="1" scenarios="1"/>
  <mergeCells count="3">
    <mergeCell ref="A1:G1"/>
    <mergeCell ref="A3:G3"/>
    <mergeCell ref="H37:H83"/>
  </mergeCells>
  <phoneticPr fontId="10" type="noConversion"/>
  <pageMargins left="0.7" right="0.7" top="0.75" bottom="0.75" header="0.3" footer="0.3"/>
  <pageSetup paperSize="9"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4E375-C678-4E3A-8B35-4DB537ADF1FD}">
  <dimension ref="A1:I24"/>
  <sheetViews>
    <sheetView topLeftCell="A7" zoomScale="70" zoomScaleNormal="70" workbookViewId="0">
      <selection activeCell="I21" sqref="I21"/>
    </sheetView>
  </sheetViews>
  <sheetFormatPr defaultColWidth="9.140625" defaultRowHeight="15" x14ac:dyDescent="0.25"/>
  <cols>
    <col min="1" max="1" width="39.7109375" style="23" customWidth="1"/>
    <col min="2" max="2" width="10.5703125" style="10" customWidth="1"/>
    <col min="3" max="3" width="71.7109375" style="11" customWidth="1"/>
    <col min="4" max="4" width="9.140625" style="10"/>
    <col min="5" max="5" width="16.28515625" style="10" customWidth="1"/>
    <col min="6" max="6" width="20.7109375" style="14" customWidth="1"/>
    <col min="7" max="7" width="14.7109375" style="10" customWidth="1"/>
    <col min="8" max="8" width="21.5703125" style="129" customWidth="1"/>
    <col min="9" max="9" width="20.7109375" style="129" customWidth="1"/>
    <col min="10" max="16384" width="9.140625" style="10"/>
  </cols>
  <sheetData>
    <row r="1" spans="1:9" ht="39.950000000000003" customHeight="1" x14ac:dyDescent="0.25">
      <c r="A1" s="427" t="s">
        <v>3728</v>
      </c>
      <c r="B1" s="427"/>
      <c r="C1" s="427"/>
      <c r="D1" s="427"/>
      <c r="E1" s="427"/>
      <c r="F1" s="427"/>
      <c r="G1" s="427"/>
    </row>
    <row r="2" spans="1:9" ht="21.75" customHeight="1" thickBot="1" x14ac:dyDescent="0.3">
      <c r="A2" s="1"/>
      <c r="B2" s="1"/>
      <c r="C2" s="1"/>
      <c r="D2" s="1"/>
      <c r="E2" s="18"/>
      <c r="F2" s="1"/>
      <c r="G2" s="1"/>
    </row>
    <row r="3" spans="1:9" x14ac:dyDescent="0.25">
      <c r="A3" s="428" t="s">
        <v>1120</v>
      </c>
      <c r="B3" s="429"/>
      <c r="C3" s="429"/>
      <c r="D3" s="429"/>
      <c r="E3" s="429"/>
      <c r="F3" s="429"/>
      <c r="G3" s="430"/>
    </row>
    <row r="4" spans="1:9" ht="43.5" thickBot="1" x14ac:dyDescent="0.3">
      <c r="A4" s="29" t="s">
        <v>38</v>
      </c>
      <c r="B4" s="44" t="s">
        <v>0</v>
      </c>
      <c r="C4" s="30" t="s">
        <v>1</v>
      </c>
      <c r="D4" s="30" t="s">
        <v>2</v>
      </c>
      <c r="E4" s="31" t="s">
        <v>3</v>
      </c>
      <c r="F4" s="32" t="s">
        <v>4</v>
      </c>
      <c r="G4" s="69" t="s">
        <v>5</v>
      </c>
    </row>
    <row r="5" spans="1:9" s="333" customFormat="1" ht="75" x14ac:dyDescent="0.25">
      <c r="A5" s="42" t="s">
        <v>397</v>
      </c>
      <c r="B5" s="179" t="s">
        <v>12</v>
      </c>
      <c r="C5" s="180" t="s">
        <v>2255</v>
      </c>
      <c r="D5" s="25" t="s">
        <v>18</v>
      </c>
      <c r="E5" s="411">
        <v>203</v>
      </c>
      <c r="F5" s="136">
        <v>26</v>
      </c>
      <c r="G5" s="27">
        <f t="shared" ref="G5:G17" si="0">ROUND((E5*F5),2)</f>
        <v>5278</v>
      </c>
      <c r="H5" s="245"/>
      <c r="I5" s="245"/>
    </row>
    <row r="6" spans="1:9" s="333" customFormat="1" ht="75" x14ac:dyDescent="0.25">
      <c r="A6" s="43" t="s">
        <v>397</v>
      </c>
      <c r="B6" s="108" t="s">
        <v>13</v>
      </c>
      <c r="C6" s="102" t="s">
        <v>2256</v>
      </c>
      <c r="D6" s="22" t="s">
        <v>18</v>
      </c>
      <c r="E6" s="412">
        <v>256</v>
      </c>
      <c r="F6" s="76">
        <v>38</v>
      </c>
      <c r="G6" s="28">
        <f t="shared" ref="G6:G15" si="1">ROUND((E6*F6),2)</f>
        <v>9728</v>
      </c>
      <c r="H6" s="245"/>
      <c r="I6" s="245"/>
    </row>
    <row r="7" spans="1:9" s="333" customFormat="1" ht="75" x14ac:dyDescent="0.25">
      <c r="A7" s="43" t="s">
        <v>397</v>
      </c>
      <c r="B7" s="108" t="s">
        <v>56</v>
      </c>
      <c r="C7" s="102" t="s">
        <v>2257</v>
      </c>
      <c r="D7" s="22" t="s">
        <v>18</v>
      </c>
      <c r="E7" s="412">
        <v>104</v>
      </c>
      <c r="F7" s="76">
        <v>52</v>
      </c>
      <c r="G7" s="28">
        <f t="shared" si="1"/>
        <v>5408</v>
      </c>
      <c r="H7" s="245"/>
      <c r="I7" s="245"/>
    </row>
    <row r="8" spans="1:9" s="333" customFormat="1" ht="75" x14ac:dyDescent="0.25">
      <c r="A8" s="43" t="s">
        <v>397</v>
      </c>
      <c r="B8" s="108" t="s">
        <v>14</v>
      </c>
      <c r="C8" s="102" t="s">
        <v>2258</v>
      </c>
      <c r="D8" s="22" t="s">
        <v>18</v>
      </c>
      <c r="E8" s="412">
        <v>30</v>
      </c>
      <c r="F8" s="76">
        <v>83</v>
      </c>
      <c r="G8" s="28">
        <f t="shared" si="1"/>
        <v>2490</v>
      </c>
      <c r="H8" s="245"/>
      <c r="I8" s="245"/>
    </row>
    <row r="9" spans="1:9" s="333" customFormat="1" ht="45" x14ac:dyDescent="0.25">
      <c r="A9" s="43" t="s">
        <v>397</v>
      </c>
      <c r="B9" s="108" t="s">
        <v>15</v>
      </c>
      <c r="C9" s="102" t="s">
        <v>2259</v>
      </c>
      <c r="D9" s="22" t="s">
        <v>18</v>
      </c>
      <c r="E9" s="287">
        <f>436+90</f>
        <v>526</v>
      </c>
      <c r="F9" s="76">
        <v>26</v>
      </c>
      <c r="G9" s="28">
        <f t="shared" si="1"/>
        <v>13676</v>
      </c>
      <c r="H9" s="245"/>
      <c r="I9" s="245"/>
    </row>
    <row r="10" spans="1:9" s="333" customFormat="1" ht="45" x14ac:dyDescent="0.25">
      <c r="A10" s="43" t="s">
        <v>397</v>
      </c>
      <c r="B10" s="108" t="s">
        <v>16</v>
      </c>
      <c r="C10" s="102" t="s">
        <v>2260</v>
      </c>
      <c r="D10" s="22" t="s">
        <v>18</v>
      </c>
      <c r="E10" s="287">
        <f>31+9</f>
        <v>40</v>
      </c>
      <c r="F10" s="76">
        <v>40</v>
      </c>
      <c r="G10" s="28">
        <f t="shared" si="1"/>
        <v>1600</v>
      </c>
      <c r="H10" s="245"/>
      <c r="I10" s="245"/>
    </row>
    <row r="11" spans="1:9" s="333" customFormat="1" ht="45" x14ac:dyDescent="0.25">
      <c r="A11" s="43" t="s">
        <v>397</v>
      </c>
      <c r="B11" s="108" t="s">
        <v>57</v>
      </c>
      <c r="C11" s="102" t="s">
        <v>2261</v>
      </c>
      <c r="D11" s="22" t="s">
        <v>18</v>
      </c>
      <c r="E11" s="287">
        <f>22+5</f>
        <v>27</v>
      </c>
      <c r="F11" s="76">
        <v>55</v>
      </c>
      <c r="G11" s="28">
        <f t="shared" si="1"/>
        <v>1485</v>
      </c>
      <c r="H11" s="245"/>
      <c r="I11" s="245"/>
    </row>
    <row r="12" spans="1:9" s="333" customFormat="1" ht="60" x14ac:dyDescent="0.25">
      <c r="A12" s="43" t="s">
        <v>397</v>
      </c>
      <c r="B12" s="108" t="s">
        <v>17</v>
      </c>
      <c r="C12" s="103" t="s">
        <v>2253</v>
      </c>
      <c r="D12" s="22" t="s">
        <v>398</v>
      </c>
      <c r="E12" s="84">
        <v>14.6</v>
      </c>
      <c r="F12" s="76">
        <v>3750</v>
      </c>
      <c r="G12" s="28">
        <f t="shared" si="1"/>
        <v>54750</v>
      </c>
      <c r="H12" s="245"/>
      <c r="I12" s="245"/>
    </row>
    <row r="13" spans="1:9" s="333" customFormat="1" ht="60" x14ac:dyDescent="0.25">
      <c r="A13" s="43" t="s">
        <v>397</v>
      </c>
      <c r="B13" s="108" t="s">
        <v>60</v>
      </c>
      <c r="C13" s="103" t="s">
        <v>2254</v>
      </c>
      <c r="D13" s="22" t="s">
        <v>398</v>
      </c>
      <c r="E13" s="84">
        <v>1.4</v>
      </c>
      <c r="F13" s="76">
        <v>3125</v>
      </c>
      <c r="G13" s="28">
        <f t="shared" si="1"/>
        <v>4375</v>
      </c>
      <c r="H13" s="245"/>
      <c r="I13" s="245"/>
    </row>
    <row r="14" spans="1:9" s="333" customFormat="1" ht="75" x14ac:dyDescent="0.25">
      <c r="A14" s="43" t="s">
        <v>397</v>
      </c>
      <c r="B14" s="108" t="s">
        <v>61</v>
      </c>
      <c r="C14" s="2" t="s">
        <v>3626</v>
      </c>
      <c r="D14" s="22" t="s">
        <v>7</v>
      </c>
      <c r="E14" s="65">
        <v>1</v>
      </c>
      <c r="F14" s="76">
        <v>-4700</v>
      </c>
      <c r="G14" s="28">
        <f t="shared" si="1"/>
        <v>-4700</v>
      </c>
      <c r="H14" s="245"/>
      <c r="I14" s="245"/>
    </row>
    <row r="15" spans="1:9" s="333" customFormat="1" x14ac:dyDescent="0.25">
      <c r="A15" s="43" t="s">
        <v>397</v>
      </c>
      <c r="B15" s="108" t="s">
        <v>46</v>
      </c>
      <c r="C15" s="103" t="s">
        <v>2262</v>
      </c>
      <c r="D15" s="22" t="s">
        <v>398</v>
      </c>
      <c r="E15" s="84">
        <v>1.4</v>
      </c>
      <c r="F15" s="76">
        <v>550</v>
      </c>
      <c r="G15" s="28">
        <f t="shared" si="1"/>
        <v>770</v>
      </c>
      <c r="H15" s="245"/>
      <c r="I15" s="245"/>
    </row>
    <row r="16" spans="1:9" s="333" customFormat="1" ht="45.75" thickBot="1" x14ac:dyDescent="0.3">
      <c r="A16" s="43" t="s">
        <v>397</v>
      </c>
      <c r="B16" s="108" t="s">
        <v>62</v>
      </c>
      <c r="C16" s="103" t="s">
        <v>2264</v>
      </c>
      <c r="D16" s="22" t="s">
        <v>18</v>
      </c>
      <c r="E16" s="287">
        <v>1659</v>
      </c>
      <c r="F16" s="77">
        <v>170.38</v>
      </c>
      <c r="G16" s="28">
        <f t="shared" si="0"/>
        <v>282660.42</v>
      </c>
    </row>
    <row r="17" spans="1:9" s="333" customFormat="1" ht="30.75" thickBot="1" x14ac:dyDescent="0.3">
      <c r="A17" s="56" t="s">
        <v>397</v>
      </c>
      <c r="B17" s="414" t="s">
        <v>94</v>
      </c>
      <c r="C17" s="104" t="s">
        <v>2263</v>
      </c>
      <c r="D17" s="51" t="s">
        <v>18</v>
      </c>
      <c r="E17" s="413">
        <v>15222</v>
      </c>
      <c r="F17" s="139">
        <v>18.3</v>
      </c>
      <c r="G17" s="53">
        <f t="shared" si="0"/>
        <v>278562.59999999998</v>
      </c>
      <c r="H17" s="337" t="s">
        <v>39</v>
      </c>
      <c r="I17" s="332">
        <f>ROUND(SUM(G5:G17),2)</f>
        <v>656083.02</v>
      </c>
    </row>
    <row r="18" spans="1:9" ht="44.25" customHeight="1" thickBot="1" x14ac:dyDescent="0.3">
      <c r="A18" s="6"/>
      <c r="B18" s="4"/>
      <c r="C18" s="6"/>
      <c r="D18" s="4"/>
      <c r="E18" s="4"/>
      <c r="F18" s="54" t="s">
        <v>1297</v>
      </c>
      <c r="G18" s="55">
        <f>SUM(G5:G17)</f>
        <v>656083.02</v>
      </c>
      <c r="H18" s="323"/>
      <c r="I18" s="336"/>
    </row>
    <row r="19" spans="1:9" ht="20.25" customHeight="1" x14ac:dyDescent="0.25">
      <c r="A19" s="38"/>
      <c r="B19" s="37"/>
      <c r="C19" s="37"/>
      <c r="D19" s="37"/>
      <c r="E19" s="39"/>
      <c r="F19" s="37"/>
      <c r="G19" s="12"/>
    </row>
    <row r="20" spans="1:9" x14ac:dyDescent="0.25">
      <c r="A20" s="6"/>
      <c r="B20" s="4"/>
      <c r="C20" s="6"/>
      <c r="D20" s="4"/>
      <c r="E20" s="4"/>
      <c r="F20" s="13"/>
      <c r="G20" s="12"/>
    </row>
    <row r="21" spans="1:9" x14ac:dyDescent="0.25">
      <c r="A21" s="6"/>
      <c r="B21" s="4"/>
      <c r="C21" s="6"/>
      <c r="D21" s="4"/>
      <c r="E21" s="4"/>
      <c r="F21" s="13"/>
      <c r="G21" s="12"/>
    </row>
    <row r="23" spans="1:9" s="129" customFormat="1" x14ac:dyDescent="0.25">
      <c r="A23" s="7"/>
      <c r="B23" s="5"/>
      <c r="C23" s="7"/>
      <c r="D23" s="5"/>
      <c r="E23" s="5"/>
      <c r="F23" s="15"/>
      <c r="G23" s="5"/>
    </row>
    <row r="24" spans="1:9" s="129" customFormat="1" ht="26.25" customHeight="1" x14ac:dyDescent="0.25">
      <c r="A24" s="20"/>
      <c r="B24" s="20"/>
      <c r="C24" s="20"/>
      <c r="D24" s="20"/>
      <c r="E24" s="20"/>
      <c r="F24" s="16"/>
      <c r="G24" s="20"/>
    </row>
  </sheetData>
  <sheetProtection algorithmName="SHA-512" hashValue="hreHivNcj/tEfRaCVHuf5DeYDrz7vaV3oiXGaHlo+n79TMuY4wu3nDECcuWwrmR5DHVhMYA3uraMbcSc8vXXxg==" saltValue="t/MpvrMFa1hTl3VBFDXScA==" spinCount="100000" sheet="1" objects="1" scenarios="1"/>
  <mergeCells count="2">
    <mergeCell ref="A1:G1"/>
    <mergeCell ref="A3:G3"/>
  </mergeCells>
  <phoneticPr fontId="10" type="noConversion"/>
  <pageMargins left="0.7" right="0.7" top="0.75" bottom="0.75" header="0.3" footer="0.3"/>
  <pageSetup paperSize="9"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C184D-F931-4C89-8AA3-4F1D8FF02AE3}">
  <dimension ref="A1:I48"/>
  <sheetViews>
    <sheetView topLeftCell="A31" zoomScale="80" zoomScaleNormal="80" workbookViewId="0">
      <selection activeCell="J46" sqref="J46"/>
    </sheetView>
  </sheetViews>
  <sheetFormatPr defaultColWidth="9.140625" defaultRowHeight="15" x14ac:dyDescent="0.25"/>
  <cols>
    <col min="1" max="1" width="39.7109375" style="23" customWidth="1"/>
    <col min="2" max="2" width="10.5703125" style="129" customWidth="1"/>
    <col min="3" max="3" width="71.7109375" style="11" customWidth="1"/>
    <col min="4" max="4" width="9.140625" style="10"/>
    <col min="5" max="5" width="16.28515625" style="10" customWidth="1"/>
    <col min="6" max="6" width="20.7109375" style="17" customWidth="1"/>
    <col min="7" max="7" width="14.7109375" style="129" customWidth="1"/>
    <col min="8" max="8" width="21.5703125" style="68" customWidth="1"/>
    <col min="9" max="9" width="20.7109375" style="68" customWidth="1"/>
    <col min="10" max="16384" width="9.140625" style="8"/>
  </cols>
  <sheetData>
    <row r="1" spans="1:9" ht="39.950000000000003" customHeight="1" x14ac:dyDescent="0.25">
      <c r="A1" s="427" t="s">
        <v>3728</v>
      </c>
      <c r="B1" s="427"/>
      <c r="C1" s="427"/>
      <c r="D1" s="427"/>
      <c r="E1" s="427"/>
      <c r="F1" s="427"/>
      <c r="G1" s="427"/>
    </row>
    <row r="2" spans="1:9" ht="21.75" customHeight="1" thickBot="1" x14ac:dyDescent="0.3">
      <c r="A2" s="1"/>
      <c r="B2" s="127"/>
      <c r="C2" s="1"/>
      <c r="D2" s="1"/>
      <c r="E2" s="18"/>
      <c r="F2" s="1"/>
      <c r="G2" s="127"/>
    </row>
    <row r="3" spans="1:9" x14ac:dyDescent="0.25">
      <c r="A3" s="428" t="s">
        <v>1121</v>
      </c>
      <c r="B3" s="429"/>
      <c r="C3" s="429"/>
      <c r="D3" s="429"/>
      <c r="E3" s="429"/>
      <c r="F3" s="429"/>
      <c r="G3" s="430"/>
    </row>
    <row r="4" spans="1:9" ht="43.5" thickBot="1" x14ac:dyDescent="0.3">
      <c r="A4" s="29" t="s">
        <v>38</v>
      </c>
      <c r="B4" s="128" t="s">
        <v>0</v>
      </c>
      <c r="C4" s="30" t="s">
        <v>1</v>
      </c>
      <c r="D4" s="30" t="s">
        <v>2</v>
      </c>
      <c r="E4" s="31" t="s">
        <v>3</v>
      </c>
      <c r="F4" s="32" t="s">
        <v>4</v>
      </c>
      <c r="G4" s="69" t="s">
        <v>5</v>
      </c>
    </row>
    <row r="5" spans="1:9" ht="32.25" customHeight="1" x14ac:dyDescent="0.25">
      <c r="A5" s="42" t="s">
        <v>6</v>
      </c>
      <c r="B5" s="188" t="s">
        <v>12</v>
      </c>
      <c r="C5" s="24" t="s">
        <v>3338</v>
      </c>
      <c r="D5" s="25" t="s">
        <v>9</v>
      </c>
      <c r="E5" s="46">
        <v>65.599999999999994</v>
      </c>
      <c r="F5" s="154">
        <v>3.53</v>
      </c>
      <c r="G5" s="27">
        <f>ROUND((E5*F5),2)</f>
        <v>231.57</v>
      </c>
      <c r="H5" s="142"/>
      <c r="I5" s="142"/>
    </row>
    <row r="6" spans="1:9" x14ac:dyDescent="0.25">
      <c r="A6" s="43" t="s">
        <v>6</v>
      </c>
      <c r="B6" s="108" t="s">
        <v>13</v>
      </c>
      <c r="C6" s="63" t="s">
        <v>3339</v>
      </c>
      <c r="D6" s="195" t="s">
        <v>8</v>
      </c>
      <c r="E6" s="186">
        <v>4200</v>
      </c>
      <c r="F6" s="155">
        <v>18.87</v>
      </c>
      <c r="G6" s="28">
        <f t="shared" ref="G6:G26" si="0">ROUND((E6*F6),2)</f>
        <v>79254</v>
      </c>
      <c r="H6" s="142"/>
      <c r="I6" s="142"/>
    </row>
    <row r="7" spans="1:9" ht="60" x14ac:dyDescent="0.25">
      <c r="A7" s="43" t="s">
        <v>6</v>
      </c>
      <c r="B7" s="108" t="s">
        <v>56</v>
      </c>
      <c r="C7" s="2" t="s">
        <v>3340</v>
      </c>
      <c r="D7" s="196" t="s">
        <v>582</v>
      </c>
      <c r="E7" s="187">
        <v>1</v>
      </c>
      <c r="F7" s="164">
        <v>199226.82</v>
      </c>
      <c r="G7" s="28">
        <f t="shared" si="0"/>
        <v>199226.82</v>
      </c>
      <c r="H7" s="142"/>
      <c r="I7" s="142"/>
    </row>
    <row r="8" spans="1:9" ht="75" x14ac:dyDescent="0.25">
      <c r="A8" s="43" t="s">
        <v>6</v>
      </c>
      <c r="B8" s="108" t="s">
        <v>14</v>
      </c>
      <c r="C8" s="2" t="s">
        <v>3341</v>
      </c>
      <c r="D8" s="196" t="s">
        <v>582</v>
      </c>
      <c r="E8" s="187">
        <v>1</v>
      </c>
      <c r="F8" s="164">
        <v>99714.57</v>
      </c>
      <c r="G8" s="28">
        <f t="shared" si="0"/>
        <v>99714.57</v>
      </c>
      <c r="H8" s="142"/>
      <c r="I8" s="142"/>
    </row>
    <row r="9" spans="1:9" ht="44.25" customHeight="1" x14ac:dyDescent="0.25">
      <c r="A9" s="43" t="s">
        <v>6</v>
      </c>
      <c r="B9" s="108" t="s">
        <v>15</v>
      </c>
      <c r="C9" s="2" t="s">
        <v>3342</v>
      </c>
      <c r="D9" s="196" t="s">
        <v>9</v>
      </c>
      <c r="E9" s="187">
        <v>8992</v>
      </c>
      <c r="F9" s="164">
        <v>3.53</v>
      </c>
      <c r="G9" s="28">
        <f t="shared" si="0"/>
        <v>31741.759999999998</v>
      </c>
      <c r="H9" s="142"/>
      <c r="I9" s="142"/>
    </row>
    <row r="10" spans="1:9" ht="30" x14ac:dyDescent="0.25">
      <c r="A10" s="43" t="s">
        <v>6</v>
      </c>
      <c r="B10" s="108" t="s">
        <v>16</v>
      </c>
      <c r="C10" s="2" t="s">
        <v>3343</v>
      </c>
      <c r="D10" s="196" t="s">
        <v>10</v>
      </c>
      <c r="E10" s="187">
        <v>180</v>
      </c>
      <c r="F10" s="164">
        <v>488.79</v>
      </c>
      <c r="G10" s="28">
        <f t="shared" si="0"/>
        <v>87982.2</v>
      </c>
      <c r="H10" s="142"/>
      <c r="I10" s="142"/>
    </row>
    <row r="11" spans="1:9" ht="15.75" thickBot="1" x14ac:dyDescent="0.3">
      <c r="A11" s="43" t="s">
        <v>6</v>
      </c>
      <c r="B11" s="108" t="s">
        <v>57</v>
      </c>
      <c r="C11" s="275" t="s">
        <v>3344</v>
      </c>
      <c r="D11" s="196" t="s">
        <v>9</v>
      </c>
      <c r="E11" s="187">
        <v>14</v>
      </c>
      <c r="F11" s="164">
        <v>122.64</v>
      </c>
      <c r="G11" s="28">
        <f t="shared" si="0"/>
        <v>1716.96</v>
      </c>
      <c r="H11" s="142"/>
      <c r="I11" s="142"/>
    </row>
    <row r="12" spans="1:9" ht="29.25" thickBot="1" x14ac:dyDescent="0.3">
      <c r="A12" s="56" t="s">
        <v>6</v>
      </c>
      <c r="B12" s="74" t="s">
        <v>17</v>
      </c>
      <c r="C12" s="264" t="s">
        <v>3345</v>
      </c>
      <c r="D12" s="197" t="s">
        <v>3346</v>
      </c>
      <c r="E12" s="184">
        <v>120</v>
      </c>
      <c r="F12" s="156">
        <v>32.11</v>
      </c>
      <c r="G12" s="53">
        <f t="shared" si="0"/>
        <v>3853.2</v>
      </c>
      <c r="H12" s="36" t="s">
        <v>39</v>
      </c>
      <c r="I12" s="70">
        <f>ROUND(SUM(G5:G12),2)</f>
        <v>503721.08</v>
      </c>
    </row>
    <row r="13" spans="1:9" s="9" customFormat="1" ht="33" customHeight="1" x14ac:dyDescent="0.25">
      <c r="A13" s="67" t="s">
        <v>652</v>
      </c>
      <c r="B13" s="93" t="s">
        <v>19</v>
      </c>
      <c r="C13" s="102" t="s">
        <v>3347</v>
      </c>
      <c r="D13" s="25" t="s">
        <v>9</v>
      </c>
      <c r="E13" s="83">
        <v>10.6</v>
      </c>
      <c r="F13" s="76">
        <v>231.8</v>
      </c>
      <c r="G13" s="59">
        <f t="shared" si="0"/>
        <v>2457.08</v>
      </c>
    </row>
    <row r="14" spans="1:9" s="9" customFormat="1" ht="33" customHeight="1" x14ac:dyDescent="0.25">
      <c r="A14" s="67" t="s">
        <v>652</v>
      </c>
      <c r="B14" s="93" t="s">
        <v>20</v>
      </c>
      <c r="C14" s="102" t="s">
        <v>3350</v>
      </c>
      <c r="D14" s="22" t="s">
        <v>9</v>
      </c>
      <c r="E14" s="83">
        <v>133</v>
      </c>
      <c r="F14" s="76">
        <v>184.29</v>
      </c>
      <c r="G14" s="59">
        <f t="shared" si="0"/>
        <v>24510.57</v>
      </c>
    </row>
    <row r="15" spans="1:9" s="9" customFormat="1" ht="33" customHeight="1" x14ac:dyDescent="0.25">
      <c r="A15" s="67" t="s">
        <v>652</v>
      </c>
      <c r="B15" s="93" t="s">
        <v>21</v>
      </c>
      <c r="C15" s="102" t="s">
        <v>3348</v>
      </c>
      <c r="D15" s="22" t="s">
        <v>8</v>
      </c>
      <c r="E15" s="83">
        <v>112</v>
      </c>
      <c r="F15" s="76">
        <v>4.8899999999999997</v>
      </c>
      <c r="G15" s="59">
        <f t="shared" si="0"/>
        <v>547.67999999999995</v>
      </c>
    </row>
    <row r="16" spans="1:9" s="9" customFormat="1" ht="15.75" thickBot="1" x14ac:dyDescent="0.3">
      <c r="A16" s="43" t="s">
        <v>652</v>
      </c>
      <c r="B16" s="91" t="s">
        <v>22</v>
      </c>
      <c r="C16" s="103" t="s">
        <v>3349</v>
      </c>
      <c r="D16" s="22" t="s">
        <v>9</v>
      </c>
      <c r="E16" s="84">
        <v>179.5</v>
      </c>
      <c r="F16" s="77">
        <v>183.23</v>
      </c>
      <c r="G16" s="28">
        <f t="shared" si="0"/>
        <v>32889.79</v>
      </c>
    </row>
    <row r="17" spans="1:9" s="9" customFormat="1" ht="45.75" thickBot="1" x14ac:dyDescent="0.3">
      <c r="A17" s="178" t="s">
        <v>652</v>
      </c>
      <c r="B17" s="284" t="s">
        <v>23</v>
      </c>
      <c r="C17" s="285" t="s">
        <v>3351</v>
      </c>
      <c r="D17" s="51" t="s">
        <v>582</v>
      </c>
      <c r="E17" s="230">
        <v>1</v>
      </c>
      <c r="F17" s="151">
        <v>5640</v>
      </c>
      <c r="G17" s="90">
        <f t="shared" si="0"/>
        <v>5640</v>
      </c>
      <c r="H17" s="36" t="s">
        <v>40</v>
      </c>
      <c r="I17" s="70">
        <f>ROUND(SUM(G13:G17),2)</f>
        <v>66045.119999999995</v>
      </c>
    </row>
    <row r="18" spans="1:9" s="9" customFormat="1" ht="30" x14ac:dyDescent="0.25">
      <c r="A18" s="67" t="s">
        <v>3352</v>
      </c>
      <c r="B18" s="93" t="s">
        <v>34</v>
      </c>
      <c r="C18" s="102" t="s">
        <v>3353</v>
      </c>
      <c r="D18" s="64" t="s">
        <v>9</v>
      </c>
      <c r="E18" s="83">
        <v>556</v>
      </c>
      <c r="F18" s="76">
        <v>11.03</v>
      </c>
      <c r="G18" s="59">
        <f>ROUND((E18*F18),2)</f>
        <v>6132.68</v>
      </c>
      <c r="H18" s="157"/>
      <c r="I18" s="137"/>
    </row>
    <row r="19" spans="1:9" s="9" customFormat="1" ht="105" x14ac:dyDescent="0.25">
      <c r="A19" s="43" t="s">
        <v>3352</v>
      </c>
      <c r="B19" s="41" t="s">
        <v>35</v>
      </c>
      <c r="C19" s="102" t="s">
        <v>3354</v>
      </c>
      <c r="D19" s="64" t="s">
        <v>582</v>
      </c>
      <c r="E19" s="83">
        <v>1</v>
      </c>
      <c r="F19" s="76">
        <v>26653.93</v>
      </c>
      <c r="G19" s="59">
        <f t="shared" si="0"/>
        <v>26653.93</v>
      </c>
      <c r="H19" s="158"/>
      <c r="I19" s="138"/>
    </row>
    <row r="20" spans="1:9" s="9" customFormat="1" ht="33" customHeight="1" x14ac:dyDescent="0.25">
      <c r="A20" s="67" t="s">
        <v>3352</v>
      </c>
      <c r="B20" s="198" t="s">
        <v>36</v>
      </c>
      <c r="C20" s="102" t="s">
        <v>3355</v>
      </c>
      <c r="D20" s="64" t="s">
        <v>9</v>
      </c>
      <c r="E20" s="83">
        <v>5.2</v>
      </c>
      <c r="F20" s="76">
        <v>1564.07</v>
      </c>
      <c r="G20" s="59">
        <f t="shared" si="0"/>
        <v>8133.16</v>
      </c>
      <c r="H20" s="158"/>
      <c r="I20" s="138"/>
    </row>
    <row r="21" spans="1:9" s="9" customFormat="1" ht="45" x14ac:dyDescent="0.25">
      <c r="A21" s="67" t="s">
        <v>3352</v>
      </c>
      <c r="B21" s="198" t="s">
        <v>37</v>
      </c>
      <c r="C21" s="102" t="s">
        <v>3356</v>
      </c>
      <c r="D21" s="22" t="s">
        <v>582</v>
      </c>
      <c r="E21" s="84">
        <v>1</v>
      </c>
      <c r="F21" s="76">
        <v>1273.3399999999999</v>
      </c>
      <c r="G21" s="59">
        <f t="shared" si="0"/>
        <v>1273.3399999999999</v>
      </c>
      <c r="H21" s="158"/>
      <c r="I21" s="138"/>
    </row>
    <row r="22" spans="1:9" s="9" customFormat="1" ht="30" x14ac:dyDescent="0.25">
      <c r="A22" s="67" t="s">
        <v>3352</v>
      </c>
      <c r="B22" s="198" t="s">
        <v>82</v>
      </c>
      <c r="C22" s="102" t="s">
        <v>3357</v>
      </c>
      <c r="D22" s="22" t="s">
        <v>8</v>
      </c>
      <c r="E22" s="84">
        <v>38</v>
      </c>
      <c r="F22" s="76">
        <v>14.39</v>
      </c>
      <c r="G22" s="59">
        <f t="shared" si="0"/>
        <v>546.82000000000005</v>
      </c>
      <c r="H22" s="158"/>
      <c r="I22" s="138"/>
    </row>
    <row r="23" spans="1:9" s="9" customFormat="1" x14ac:dyDescent="0.25">
      <c r="A23" s="67" t="s">
        <v>3352</v>
      </c>
      <c r="B23" s="198" t="s">
        <v>105</v>
      </c>
      <c r="C23" s="102" t="s">
        <v>437</v>
      </c>
      <c r="D23" s="22" t="s">
        <v>8</v>
      </c>
      <c r="E23" s="84">
        <v>38</v>
      </c>
      <c r="F23" s="76">
        <v>20.2</v>
      </c>
      <c r="G23" s="59">
        <f t="shared" si="0"/>
        <v>767.6</v>
      </c>
      <c r="H23" s="158"/>
      <c r="I23" s="138"/>
    </row>
    <row r="24" spans="1:9" s="9" customFormat="1" x14ac:dyDescent="0.25">
      <c r="A24" s="67" t="s">
        <v>3352</v>
      </c>
      <c r="B24" s="198" t="s">
        <v>106</v>
      </c>
      <c r="C24" s="102" t="s">
        <v>3358</v>
      </c>
      <c r="D24" s="64" t="s">
        <v>8</v>
      </c>
      <c r="E24" s="83">
        <v>1138</v>
      </c>
      <c r="F24" s="76">
        <v>2.4900000000000002</v>
      </c>
      <c r="G24" s="59">
        <f t="shared" si="0"/>
        <v>2833.62</v>
      </c>
      <c r="H24" s="158"/>
      <c r="I24" s="138"/>
    </row>
    <row r="25" spans="1:9" s="9" customFormat="1" ht="33" customHeight="1" thickBot="1" x14ac:dyDescent="0.3">
      <c r="A25" s="67" t="s">
        <v>3352</v>
      </c>
      <c r="B25" s="198" t="s">
        <v>107</v>
      </c>
      <c r="C25" s="102" t="s">
        <v>3359</v>
      </c>
      <c r="D25" s="64" t="s">
        <v>10</v>
      </c>
      <c r="E25" s="83">
        <v>97.3</v>
      </c>
      <c r="F25" s="76">
        <v>4768.75</v>
      </c>
      <c r="G25" s="59">
        <f t="shared" si="0"/>
        <v>463999.38</v>
      </c>
      <c r="H25" s="158"/>
      <c r="I25" s="138"/>
    </row>
    <row r="26" spans="1:9" s="9" customFormat="1" ht="60.75" thickBot="1" x14ac:dyDescent="0.3">
      <c r="A26" s="178" t="s">
        <v>3352</v>
      </c>
      <c r="B26" s="199" t="s">
        <v>108</v>
      </c>
      <c r="C26" s="104" t="s">
        <v>3360</v>
      </c>
      <c r="D26" s="51" t="s">
        <v>582</v>
      </c>
      <c r="E26" s="85">
        <v>1</v>
      </c>
      <c r="F26" s="139">
        <v>201527.66</v>
      </c>
      <c r="G26" s="53">
        <f t="shared" si="0"/>
        <v>201527.66</v>
      </c>
      <c r="H26" s="36" t="s">
        <v>41</v>
      </c>
      <c r="I26" s="70">
        <f>ROUND(SUM(G18:G26),2)</f>
        <v>711868.19</v>
      </c>
    </row>
    <row r="27" spans="1:9" s="9" customFormat="1" ht="30" x14ac:dyDescent="0.25">
      <c r="A27" s="67" t="s">
        <v>3361</v>
      </c>
      <c r="B27" s="198" t="s">
        <v>71</v>
      </c>
      <c r="C27" s="63" t="s">
        <v>3362</v>
      </c>
      <c r="D27" s="64" t="s">
        <v>8</v>
      </c>
      <c r="E27" s="83">
        <v>336</v>
      </c>
      <c r="F27" s="76">
        <v>8.0500000000000007</v>
      </c>
      <c r="G27" s="59">
        <f t="shared" ref="G27:G33" si="1">ROUND((E27*F27),2)</f>
        <v>2704.8</v>
      </c>
      <c r="H27" s="159"/>
    </row>
    <row r="28" spans="1:9" s="9" customFormat="1" ht="45" x14ac:dyDescent="0.25">
      <c r="A28" s="43" t="s">
        <v>3361</v>
      </c>
      <c r="B28" s="198" t="s">
        <v>72</v>
      </c>
      <c r="C28" s="63" t="s">
        <v>3363</v>
      </c>
      <c r="D28" s="22" t="s">
        <v>9</v>
      </c>
      <c r="E28" s="83">
        <v>5.5</v>
      </c>
      <c r="F28" s="76">
        <v>6148.67</v>
      </c>
      <c r="G28" s="28">
        <f t="shared" si="1"/>
        <v>33817.69</v>
      </c>
      <c r="H28" s="159"/>
    </row>
    <row r="29" spans="1:9" s="9" customFormat="1" ht="45" x14ac:dyDescent="0.25">
      <c r="A29" s="67" t="s">
        <v>3361</v>
      </c>
      <c r="B29" s="198" t="s">
        <v>73</v>
      </c>
      <c r="C29" s="63" t="s">
        <v>3364</v>
      </c>
      <c r="D29" s="64" t="s">
        <v>582</v>
      </c>
      <c r="E29" s="83">
        <v>1</v>
      </c>
      <c r="F29" s="76">
        <v>30618.36</v>
      </c>
      <c r="G29" s="28">
        <f t="shared" si="1"/>
        <v>30618.36</v>
      </c>
      <c r="H29" s="159"/>
    </row>
    <row r="30" spans="1:9" s="9" customFormat="1" ht="75" x14ac:dyDescent="0.25">
      <c r="A30" s="67" t="s">
        <v>3361</v>
      </c>
      <c r="B30" s="198" t="s">
        <v>74</v>
      </c>
      <c r="C30" s="63" t="s">
        <v>3365</v>
      </c>
      <c r="D30" s="64" t="s">
        <v>582</v>
      </c>
      <c r="E30" s="83">
        <v>1</v>
      </c>
      <c r="F30" s="76">
        <v>38092.65</v>
      </c>
      <c r="G30" s="28">
        <f t="shared" si="1"/>
        <v>38092.65</v>
      </c>
      <c r="H30" s="159"/>
    </row>
    <row r="31" spans="1:9" s="9" customFormat="1" ht="90" x14ac:dyDescent="0.25">
      <c r="A31" s="67" t="s">
        <v>3361</v>
      </c>
      <c r="B31" s="108" t="s">
        <v>75</v>
      </c>
      <c r="C31" s="63" t="s">
        <v>3366</v>
      </c>
      <c r="D31" s="64" t="s">
        <v>582</v>
      </c>
      <c r="E31" s="83">
        <v>1</v>
      </c>
      <c r="F31" s="76">
        <v>16455.55</v>
      </c>
      <c r="G31" s="28">
        <f t="shared" si="1"/>
        <v>16455.55</v>
      </c>
      <c r="H31" s="159"/>
    </row>
    <row r="32" spans="1:9" s="9" customFormat="1" ht="30.75" thickBot="1" x14ac:dyDescent="0.3">
      <c r="A32" s="67" t="s">
        <v>3361</v>
      </c>
      <c r="B32" s="123" t="s">
        <v>76</v>
      </c>
      <c r="C32" s="78" t="s">
        <v>3367</v>
      </c>
      <c r="D32" s="79" t="s">
        <v>9</v>
      </c>
      <c r="E32" s="175">
        <v>31</v>
      </c>
      <c r="F32" s="141">
        <v>7.29</v>
      </c>
      <c r="G32" s="28">
        <f t="shared" si="1"/>
        <v>225.99</v>
      </c>
      <c r="H32" s="159"/>
    </row>
    <row r="33" spans="1:9" s="9" customFormat="1" ht="33" customHeight="1" thickBot="1" x14ac:dyDescent="0.3">
      <c r="A33" s="178" t="s">
        <v>3361</v>
      </c>
      <c r="B33" s="190" t="s">
        <v>77</v>
      </c>
      <c r="C33" s="269" t="s">
        <v>3368</v>
      </c>
      <c r="D33" s="51" t="s">
        <v>9</v>
      </c>
      <c r="E33" s="85">
        <v>36.5</v>
      </c>
      <c r="F33" s="87">
        <v>64.81</v>
      </c>
      <c r="G33" s="90">
        <f t="shared" si="1"/>
        <v>2365.5700000000002</v>
      </c>
      <c r="H33" s="36" t="s">
        <v>78</v>
      </c>
      <c r="I33" s="72">
        <f>ROUND(SUM(G27:G33),2)</f>
        <v>124280.61</v>
      </c>
    </row>
    <row r="34" spans="1:9" ht="33" customHeight="1" x14ac:dyDescent="0.25">
      <c r="A34" s="67" t="s">
        <v>3369</v>
      </c>
      <c r="B34" s="64" t="s">
        <v>28</v>
      </c>
      <c r="C34" s="270" t="s">
        <v>3370</v>
      </c>
      <c r="D34" s="64" t="s">
        <v>10</v>
      </c>
      <c r="E34" s="83">
        <v>180</v>
      </c>
      <c r="F34" s="76">
        <v>60</v>
      </c>
      <c r="G34" s="59">
        <f>ROUND((E34*F34),2)</f>
        <v>10800</v>
      </c>
      <c r="H34" s="153"/>
      <c r="I34" s="138"/>
    </row>
    <row r="35" spans="1:9" x14ac:dyDescent="0.25">
      <c r="A35" s="43" t="s">
        <v>3369</v>
      </c>
      <c r="B35" s="22" t="s">
        <v>29</v>
      </c>
      <c r="C35" s="270" t="s">
        <v>3371</v>
      </c>
      <c r="D35" s="64" t="s">
        <v>9</v>
      </c>
      <c r="E35" s="83">
        <v>14</v>
      </c>
      <c r="F35" s="76">
        <v>71.680000000000007</v>
      </c>
      <c r="G35" s="59">
        <f>ROUND((E35*F35),2)</f>
        <v>1003.52</v>
      </c>
      <c r="H35" s="142"/>
      <c r="I35" s="142"/>
    </row>
    <row r="36" spans="1:9" ht="30" x14ac:dyDescent="0.25">
      <c r="A36" s="43" t="s">
        <v>3369</v>
      </c>
      <c r="B36" s="22" t="s">
        <v>30</v>
      </c>
      <c r="C36" s="270" t="s">
        <v>3372</v>
      </c>
      <c r="D36" s="64" t="s">
        <v>67</v>
      </c>
      <c r="E36" s="83">
        <v>178.6</v>
      </c>
      <c r="F36" s="76">
        <v>325.49</v>
      </c>
      <c r="G36" s="59">
        <f t="shared" ref="G36:G41" si="2">ROUND((E36*F36),2)</f>
        <v>58132.51</v>
      </c>
      <c r="H36" s="142"/>
      <c r="I36" s="142"/>
    </row>
    <row r="37" spans="1:9" ht="33" customHeight="1" x14ac:dyDescent="0.25">
      <c r="A37" s="43" t="s">
        <v>3369</v>
      </c>
      <c r="B37" s="22" t="s">
        <v>31</v>
      </c>
      <c r="C37" s="270" t="s">
        <v>3373</v>
      </c>
      <c r="D37" s="64" t="s">
        <v>67</v>
      </c>
      <c r="E37" s="83">
        <v>3.2</v>
      </c>
      <c r="F37" s="76">
        <v>325.49</v>
      </c>
      <c r="G37" s="59">
        <f t="shared" si="2"/>
        <v>1041.57</v>
      </c>
      <c r="H37" s="142"/>
      <c r="I37" s="142"/>
    </row>
    <row r="38" spans="1:9" ht="33" customHeight="1" x14ac:dyDescent="0.25">
      <c r="A38" s="43" t="s">
        <v>3369</v>
      </c>
      <c r="B38" s="22" t="s">
        <v>32</v>
      </c>
      <c r="C38" s="270" t="s">
        <v>3374</v>
      </c>
      <c r="D38" s="64" t="s">
        <v>9</v>
      </c>
      <c r="E38" s="83">
        <v>23</v>
      </c>
      <c r="F38" s="76">
        <v>131.97999999999999</v>
      </c>
      <c r="G38" s="59">
        <f t="shared" si="2"/>
        <v>3035.54</v>
      </c>
      <c r="H38" s="142"/>
      <c r="I38" s="142"/>
    </row>
    <row r="39" spans="1:9" ht="45" x14ac:dyDescent="0.25">
      <c r="A39" s="43" t="s">
        <v>3369</v>
      </c>
      <c r="B39" s="22" t="s">
        <v>33</v>
      </c>
      <c r="C39" s="270" t="s">
        <v>3375</v>
      </c>
      <c r="D39" s="64" t="s">
        <v>582</v>
      </c>
      <c r="E39" s="83">
        <v>1</v>
      </c>
      <c r="F39" s="76">
        <v>414.78</v>
      </c>
      <c r="G39" s="59">
        <f t="shared" si="2"/>
        <v>414.78</v>
      </c>
      <c r="H39" s="142"/>
      <c r="I39" s="142"/>
    </row>
    <row r="40" spans="1:9" ht="33" customHeight="1" thickBot="1" x14ac:dyDescent="0.3">
      <c r="A40" s="43" t="s">
        <v>3369</v>
      </c>
      <c r="B40" s="22" t="s">
        <v>47</v>
      </c>
      <c r="C40" s="270" t="s">
        <v>3377</v>
      </c>
      <c r="D40" s="64" t="s">
        <v>9</v>
      </c>
      <c r="E40" s="83">
        <v>14</v>
      </c>
      <c r="F40" s="76">
        <v>52.87</v>
      </c>
      <c r="G40" s="59">
        <f t="shared" si="2"/>
        <v>740.18</v>
      </c>
      <c r="H40" s="142"/>
      <c r="I40" s="142"/>
    </row>
    <row r="41" spans="1:9" ht="29.25" thickBot="1" x14ac:dyDescent="0.3">
      <c r="A41" s="56" t="s">
        <v>3369</v>
      </c>
      <c r="B41" s="51" t="s">
        <v>48</v>
      </c>
      <c r="C41" s="50" t="s">
        <v>3376</v>
      </c>
      <c r="D41" s="51" t="s">
        <v>9</v>
      </c>
      <c r="E41" s="85">
        <v>15.1</v>
      </c>
      <c r="F41" s="139">
        <v>2.5</v>
      </c>
      <c r="G41" s="53">
        <f t="shared" si="2"/>
        <v>37.75</v>
      </c>
      <c r="H41" s="36" t="s">
        <v>875</v>
      </c>
      <c r="I41" s="70">
        <f>ROUND(SUM(G34:G41),2)</f>
        <v>75205.850000000006</v>
      </c>
    </row>
    <row r="42" spans="1:9" ht="43.5" thickBot="1" x14ac:dyDescent="0.3">
      <c r="A42" s="146"/>
      <c r="B42" s="147"/>
      <c r="C42" s="146"/>
      <c r="D42" s="147"/>
      <c r="E42" s="147"/>
      <c r="F42" s="54" t="s">
        <v>1298</v>
      </c>
      <c r="G42" s="55">
        <f>SUM(G5:G41)</f>
        <v>1481120.8500000003</v>
      </c>
      <c r="H42" s="142"/>
      <c r="I42" s="142"/>
    </row>
    <row r="43" spans="1:9" x14ac:dyDescent="0.25">
      <c r="A43" s="38"/>
      <c r="B43" s="37"/>
      <c r="C43" s="37"/>
      <c r="D43" s="37"/>
      <c r="E43" s="39"/>
      <c r="F43" s="37"/>
      <c r="G43" s="12"/>
    </row>
    <row r="44" spans="1:9" x14ac:dyDescent="0.25">
      <c r="A44" s="6"/>
      <c r="B44" s="4"/>
      <c r="C44" s="6"/>
      <c r="D44" s="4"/>
      <c r="E44" s="4"/>
      <c r="F44" s="13"/>
      <c r="G44" s="12"/>
    </row>
    <row r="45" spans="1:9" x14ac:dyDescent="0.25">
      <c r="A45" s="6"/>
      <c r="B45" s="4"/>
      <c r="C45" s="6"/>
      <c r="D45" s="4"/>
      <c r="E45" s="4"/>
      <c r="F45" s="13"/>
      <c r="G45" s="12"/>
    </row>
    <row r="46" spans="1:9" x14ac:dyDescent="0.25">
      <c r="F46" s="14"/>
    </row>
    <row r="47" spans="1:9" x14ac:dyDescent="0.25">
      <c r="A47" s="7"/>
      <c r="B47" s="130"/>
      <c r="C47" s="7"/>
      <c r="D47" s="5"/>
      <c r="E47" s="5"/>
      <c r="F47" s="15"/>
      <c r="G47" s="130"/>
    </row>
    <row r="48" spans="1:9" x14ac:dyDescent="0.25">
      <c r="A48" s="20"/>
      <c r="B48" s="131"/>
      <c r="C48" s="20"/>
      <c r="D48" s="20"/>
      <c r="E48" s="20"/>
      <c r="F48" s="16"/>
      <c r="G48" s="131"/>
    </row>
  </sheetData>
  <sheetProtection algorithmName="SHA-512" hashValue="tnIqKlV2e5keK8eywDFcuZcBV6x2C1Wmrpz78EjfMOHntBjRPJs/x53DoyxY95kkpqs5hRkuRc658xuvmRRrDA==" saltValue="KaXgHLZJGk9hqex0JOSCiw==" spinCount="100000" sheet="1" objects="1" scenarios="1"/>
  <mergeCells count="2">
    <mergeCell ref="A1:G1"/>
    <mergeCell ref="A3:G3"/>
  </mergeCells>
  <phoneticPr fontId="10" type="noConversion"/>
  <pageMargins left="0.7" right="0.7" top="0.75" bottom="0.75" header="0.3" footer="0.3"/>
  <pageSetup paperSize="9"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705B6-EA9A-49A1-91B5-D61ADDC4A587}">
  <dimension ref="A1:I166"/>
  <sheetViews>
    <sheetView topLeftCell="A149" zoomScale="80" zoomScaleNormal="80" workbookViewId="0">
      <selection activeCell="K162" sqref="K162"/>
    </sheetView>
  </sheetViews>
  <sheetFormatPr defaultColWidth="9.140625" defaultRowHeight="15" x14ac:dyDescent="0.25"/>
  <cols>
    <col min="1" max="1" width="39.7109375" style="23" customWidth="1"/>
    <col min="2" max="2" width="10.5703125" style="129" customWidth="1"/>
    <col min="3" max="3" width="71.7109375" style="11" customWidth="1"/>
    <col min="4" max="4" width="9.140625" style="10"/>
    <col min="5" max="5" width="16.28515625" style="10" customWidth="1"/>
    <col min="6" max="6" width="20.7109375" style="14" customWidth="1"/>
    <col min="7" max="7" width="14.7109375" style="129" customWidth="1"/>
    <col min="8" max="8" width="21.5703125" style="129" customWidth="1"/>
    <col min="9" max="9" width="20.7109375" style="129" customWidth="1"/>
    <col min="10" max="16384" width="9.140625" style="10"/>
  </cols>
  <sheetData>
    <row r="1" spans="1:9" ht="39.950000000000003" customHeight="1" x14ac:dyDescent="0.25">
      <c r="A1" s="427" t="s">
        <v>3728</v>
      </c>
      <c r="B1" s="427"/>
      <c r="C1" s="427"/>
      <c r="D1" s="427"/>
      <c r="E1" s="427"/>
      <c r="F1" s="427"/>
      <c r="G1" s="427"/>
    </row>
    <row r="2" spans="1:9" ht="21.75" customHeight="1" thickBot="1" x14ac:dyDescent="0.3">
      <c r="A2" s="1"/>
      <c r="B2" s="127"/>
      <c r="C2" s="1"/>
      <c r="D2" s="1"/>
      <c r="E2" s="18"/>
      <c r="F2" s="1"/>
      <c r="G2" s="127"/>
    </row>
    <row r="3" spans="1:9" x14ac:dyDescent="0.25">
      <c r="A3" s="428" t="s">
        <v>1061</v>
      </c>
      <c r="B3" s="429"/>
      <c r="C3" s="429"/>
      <c r="D3" s="429"/>
      <c r="E3" s="429"/>
      <c r="F3" s="429"/>
      <c r="G3" s="430"/>
    </row>
    <row r="4" spans="1:9" ht="45" customHeight="1" thickBot="1" x14ac:dyDescent="0.3">
      <c r="A4" s="29" t="s">
        <v>38</v>
      </c>
      <c r="B4" s="128" t="s">
        <v>0</v>
      </c>
      <c r="C4" s="30" t="s">
        <v>1</v>
      </c>
      <c r="D4" s="30" t="s">
        <v>2</v>
      </c>
      <c r="E4" s="31" t="s">
        <v>3</v>
      </c>
      <c r="F4" s="32" t="s">
        <v>4</v>
      </c>
      <c r="G4" s="69" t="s">
        <v>5</v>
      </c>
    </row>
    <row r="5" spans="1:9" ht="32.25" customHeight="1" x14ac:dyDescent="0.25">
      <c r="A5" s="42" t="s">
        <v>6</v>
      </c>
      <c r="B5" s="188" t="s">
        <v>12</v>
      </c>
      <c r="C5" s="24" t="s">
        <v>906</v>
      </c>
      <c r="D5" s="25" t="s">
        <v>9</v>
      </c>
      <c r="E5" s="46">
        <v>694</v>
      </c>
      <c r="F5" s="154">
        <v>3.53</v>
      </c>
      <c r="G5" s="27">
        <f>ROUND((E5*F5),2)</f>
        <v>2449.8200000000002</v>
      </c>
      <c r="H5" s="340"/>
      <c r="I5" s="340"/>
    </row>
    <row r="6" spans="1:9" ht="63.75" customHeight="1" x14ac:dyDescent="0.25">
      <c r="A6" s="43" t="s">
        <v>6</v>
      </c>
      <c r="B6" s="108" t="s">
        <v>13</v>
      </c>
      <c r="C6" s="63" t="s">
        <v>3378</v>
      </c>
      <c r="D6" s="195" t="s">
        <v>582</v>
      </c>
      <c r="E6" s="186">
        <v>1</v>
      </c>
      <c r="F6" s="155">
        <v>10574.12</v>
      </c>
      <c r="G6" s="28">
        <f t="shared" ref="G6:G8" si="0">ROUND((E6*F6),2)</f>
        <v>10574.12</v>
      </c>
      <c r="H6" s="340"/>
      <c r="I6" s="340"/>
    </row>
    <row r="7" spans="1:9" ht="70.5" customHeight="1" thickBot="1" x14ac:dyDescent="0.3">
      <c r="A7" s="43" t="s">
        <v>6</v>
      </c>
      <c r="B7" s="108" t="s">
        <v>56</v>
      </c>
      <c r="C7" s="275" t="s">
        <v>3641</v>
      </c>
      <c r="D7" s="196" t="s">
        <v>582</v>
      </c>
      <c r="E7" s="187">
        <v>1</v>
      </c>
      <c r="F7" s="164">
        <v>108178.77</v>
      </c>
      <c r="G7" s="28">
        <f t="shared" si="0"/>
        <v>108178.77</v>
      </c>
      <c r="H7" s="340"/>
      <c r="I7" s="340"/>
    </row>
    <row r="8" spans="1:9" ht="32.25" customHeight="1" thickBot="1" x14ac:dyDescent="0.3">
      <c r="A8" s="56" t="s">
        <v>6</v>
      </c>
      <c r="B8" s="74" t="s">
        <v>14</v>
      </c>
      <c r="C8" s="206" t="s">
        <v>400</v>
      </c>
      <c r="D8" s="197" t="s">
        <v>18</v>
      </c>
      <c r="E8" s="184">
        <v>2</v>
      </c>
      <c r="F8" s="156">
        <v>485.28</v>
      </c>
      <c r="G8" s="53">
        <f t="shared" si="0"/>
        <v>970.56</v>
      </c>
      <c r="H8" s="331" t="s">
        <v>39</v>
      </c>
      <c r="I8" s="332">
        <f>ROUND(SUM(G5:G8),2)</f>
        <v>122173.27</v>
      </c>
    </row>
    <row r="9" spans="1:9" s="333" customFormat="1" ht="33" customHeight="1" x14ac:dyDescent="0.25">
      <c r="A9" s="67" t="s">
        <v>652</v>
      </c>
      <c r="B9" s="93" t="s">
        <v>19</v>
      </c>
      <c r="C9" s="102" t="s">
        <v>3379</v>
      </c>
      <c r="D9" s="25" t="s">
        <v>759</v>
      </c>
      <c r="E9" s="83">
        <v>2301</v>
      </c>
      <c r="F9" s="76">
        <v>0.62</v>
      </c>
      <c r="G9" s="59">
        <f t="shared" ref="G9:G75" si="1">ROUND((E9*F9),2)</f>
        <v>1426.62</v>
      </c>
    </row>
    <row r="10" spans="1:9" s="333" customFormat="1" ht="33" customHeight="1" x14ac:dyDescent="0.25">
      <c r="A10" s="67" t="s">
        <v>652</v>
      </c>
      <c r="B10" s="108" t="s">
        <v>20</v>
      </c>
      <c r="C10" s="102" t="s">
        <v>3380</v>
      </c>
      <c r="D10" s="22" t="s">
        <v>759</v>
      </c>
      <c r="E10" s="83">
        <v>2844</v>
      </c>
      <c r="F10" s="76">
        <v>0.62</v>
      </c>
      <c r="G10" s="59">
        <f t="shared" si="1"/>
        <v>1763.28</v>
      </c>
    </row>
    <row r="11" spans="1:9" s="333" customFormat="1" ht="33" customHeight="1" x14ac:dyDescent="0.25">
      <c r="A11" s="67" t="s">
        <v>652</v>
      </c>
      <c r="B11" s="123" t="s">
        <v>21</v>
      </c>
      <c r="C11" s="102" t="s">
        <v>3382</v>
      </c>
      <c r="D11" s="22" t="s">
        <v>9</v>
      </c>
      <c r="E11" s="83">
        <v>9.86</v>
      </c>
      <c r="F11" s="76">
        <v>64.38</v>
      </c>
      <c r="G11" s="59">
        <f t="shared" si="1"/>
        <v>634.79</v>
      </c>
    </row>
    <row r="12" spans="1:9" s="333" customFormat="1" ht="33" customHeight="1" x14ac:dyDescent="0.25">
      <c r="A12" s="67" t="s">
        <v>652</v>
      </c>
      <c r="B12" s="123" t="s">
        <v>22</v>
      </c>
      <c r="C12" s="102" t="s">
        <v>3381</v>
      </c>
      <c r="D12" s="22" t="s">
        <v>9</v>
      </c>
      <c r="E12" s="83">
        <v>1.59</v>
      </c>
      <c r="F12" s="76">
        <v>69.34</v>
      </c>
      <c r="G12" s="59">
        <f t="shared" si="1"/>
        <v>110.25</v>
      </c>
    </row>
    <row r="13" spans="1:9" s="333" customFormat="1" ht="60" x14ac:dyDescent="0.25">
      <c r="A13" s="67" t="s">
        <v>652</v>
      </c>
      <c r="B13" s="123" t="s">
        <v>23</v>
      </c>
      <c r="C13" s="102" t="s">
        <v>3632</v>
      </c>
      <c r="D13" s="22" t="s">
        <v>582</v>
      </c>
      <c r="E13" s="83">
        <v>1</v>
      </c>
      <c r="F13" s="76">
        <v>4862.58</v>
      </c>
      <c r="G13" s="59">
        <f t="shared" si="1"/>
        <v>4862.58</v>
      </c>
    </row>
    <row r="14" spans="1:9" s="333" customFormat="1" ht="33" customHeight="1" x14ac:dyDescent="0.25">
      <c r="A14" s="67" t="s">
        <v>652</v>
      </c>
      <c r="B14" s="123" t="s">
        <v>24</v>
      </c>
      <c r="C14" s="102" t="s">
        <v>760</v>
      </c>
      <c r="D14" s="22" t="s">
        <v>759</v>
      </c>
      <c r="E14" s="83">
        <v>260</v>
      </c>
      <c r="F14" s="76">
        <v>1.24</v>
      </c>
      <c r="G14" s="59">
        <f t="shared" si="1"/>
        <v>322.39999999999998</v>
      </c>
    </row>
    <row r="15" spans="1:9" s="333" customFormat="1" ht="33" customHeight="1" x14ac:dyDescent="0.25">
      <c r="A15" s="67" t="s">
        <v>652</v>
      </c>
      <c r="B15" s="123" t="s">
        <v>25</v>
      </c>
      <c r="C15" s="102" t="s">
        <v>3383</v>
      </c>
      <c r="D15" s="22" t="s">
        <v>9</v>
      </c>
      <c r="E15" s="83">
        <v>345</v>
      </c>
      <c r="F15" s="76">
        <v>69.34</v>
      </c>
      <c r="G15" s="59">
        <f t="shared" si="1"/>
        <v>23922.3</v>
      </c>
    </row>
    <row r="16" spans="1:9" s="333" customFormat="1" ht="120" x14ac:dyDescent="0.25">
      <c r="A16" s="67" t="s">
        <v>652</v>
      </c>
      <c r="B16" s="123" t="s">
        <v>26</v>
      </c>
      <c r="C16" s="102" t="s">
        <v>3384</v>
      </c>
      <c r="D16" s="22" t="s">
        <v>582</v>
      </c>
      <c r="E16" s="83">
        <v>1</v>
      </c>
      <c r="F16" s="76">
        <v>5370.86</v>
      </c>
      <c r="G16" s="59">
        <f t="shared" si="1"/>
        <v>5370.86</v>
      </c>
    </row>
    <row r="17" spans="1:9" s="333" customFormat="1" ht="30" x14ac:dyDescent="0.25">
      <c r="A17" s="67" t="s">
        <v>652</v>
      </c>
      <c r="B17" s="123" t="s">
        <v>27</v>
      </c>
      <c r="C17" s="102" t="s">
        <v>3385</v>
      </c>
      <c r="D17" s="22" t="s">
        <v>9</v>
      </c>
      <c r="E17" s="83">
        <v>1</v>
      </c>
      <c r="F17" s="76">
        <v>59.43</v>
      </c>
      <c r="G17" s="59">
        <f t="shared" si="1"/>
        <v>59.43</v>
      </c>
    </row>
    <row r="18" spans="1:9" s="333" customFormat="1" ht="33" customHeight="1" x14ac:dyDescent="0.25">
      <c r="A18" s="67" t="s">
        <v>652</v>
      </c>
      <c r="B18" s="123" t="s">
        <v>68</v>
      </c>
      <c r="C18" s="102" t="s">
        <v>2699</v>
      </c>
      <c r="D18" s="22" t="s">
        <v>9</v>
      </c>
      <c r="E18" s="83">
        <v>4.75</v>
      </c>
      <c r="F18" s="76">
        <v>56.96</v>
      </c>
      <c r="G18" s="59">
        <f t="shared" si="1"/>
        <v>270.56</v>
      </c>
    </row>
    <row r="19" spans="1:9" s="333" customFormat="1" ht="33" customHeight="1" x14ac:dyDescent="0.25">
      <c r="A19" s="67" t="s">
        <v>652</v>
      </c>
      <c r="B19" s="123" t="s">
        <v>69</v>
      </c>
      <c r="C19" s="103" t="s">
        <v>3386</v>
      </c>
      <c r="D19" s="22" t="s">
        <v>9</v>
      </c>
      <c r="E19" s="83">
        <v>60.16</v>
      </c>
      <c r="F19" s="76">
        <v>64.38</v>
      </c>
      <c r="G19" s="59">
        <f t="shared" si="1"/>
        <v>3873.1</v>
      </c>
    </row>
    <row r="20" spans="1:9" s="333" customFormat="1" ht="60" x14ac:dyDescent="0.25">
      <c r="A20" s="67" t="s">
        <v>652</v>
      </c>
      <c r="B20" s="123" t="s">
        <v>70</v>
      </c>
      <c r="C20" s="102" t="s">
        <v>3387</v>
      </c>
      <c r="D20" s="22" t="s">
        <v>582</v>
      </c>
      <c r="E20" s="83">
        <v>1</v>
      </c>
      <c r="F20" s="76">
        <v>819.62</v>
      </c>
      <c r="G20" s="59">
        <f t="shared" si="1"/>
        <v>819.62</v>
      </c>
    </row>
    <row r="21" spans="1:9" s="333" customFormat="1" ht="33" customHeight="1" x14ac:dyDescent="0.25">
      <c r="A21" s="67" t="s">
        <v>652</v>
      </c>
      <c r="B21" s="123" t="s">
        <v>127</v>
      </c>
      <c r="C21" s="103" t="s">
        <v>3388</v>
      </c>
      <c r="D21" s="22" t="s">
        <v>9</v>
      </c>
      <c r="E21" s="83">
        <v>11.28</v>
      </c>
      <c r="F21" s="76">
        <v>84.19</v>
      </c>
      <c r="G21" s="59">
        <f t="shared" si="1"/>
        <v>949.66</v>
      </c>
    </row>
    <row r="22" spans="1:9" s="333" customFormat="1" ht="33" customHeight="1" x14ac:dyDescent="0.25">
      <c r="A22" s="67" t="s">
        <v>652</v>
      </c>
      <c r="B22" s="123" t="s">
        <v>165</v>
      </c>
      <c r="C22" s="102" t="s">
        <v>763</v>
      </c>
      <c r="D22" s="22" t="s">
        <v>9</v>
      </c>
      <c r="E22" s="83">
        <v>42</v>
      </c>
      <c r="F22" s="76">
        <v>59.43</v>
      </c>
      <c r="G22" s="59">
        <f t="shared" si="1"/>
        <v>2496.06</v>
      </c>
    </row>
    <row r="23" spans="1:9" s="333" customFormat="1" ht="33" customHeight="1" x14ac:dyDescent="0.25">
      <c r="A23" s="67" t="s">
        <v>652</v>
      </c>
      <c r="B23" s="123" t="s">
        <v>166</v>
      </c>
      <c r="C23" s="102" t="s">
        <v>764</v>
      </c>
      <c r="D23" s="22" t="s">
        <v>9</v>
      </c>
      <c r="E23" s="83">
        <v>119.62</v>
      </c>
      <c r="F23" s="76">
        <v>69.34</v>
      </c>
      <c r="G23" s="59">
        <f>ROUND((E23*F23),2)</f>
        <v>8294.4500000000007</v>
      </c>
    </row>
    <row r="24" spans="1:9" s="333" customFormat="1" ht="33" customHeight="1" x14ac:dyDescent="0.25">
      <c r="A24" s="67" t="s">
        <v>652</v>
      </c>
      <c r="B24" s="123" t="s">
        <v>167</v>
      </c>
      <c r="C24" s="102" t="s">
        <v>765</v>
      </c>
      <c r="D24" s="22" t="s">
        <v>694</v>
      </c>
      <c r="E24" s="83">
        <v>48</v>
      </c>
      <c r="F24" s="76">
        <v>32.19</v>
      </c>
      <c r="G24" s="59">
        <f t="shared" si="1"/>
        <v>1545.12</v>
      </c>
    </row>
    <row r="25" spans="1:9" s="333" customFormat="1" ht="75" x14ac:dyDescent="0.25">
      <c r="A25" s="67" t="s">
        <v>652</v>
      </c>
      <c r="B25" s="123" t="s">
        <v>168</v>
      </c>
      <c r="C25" s="363" t="s">
        <v>3389</v>
      </c>
      <c r="D25" s="22" t="s">
        <v>582</v>
      </c>
      <c r="E25" s="84">
        <v>1</v>
      </c>
      <c r="F25" s="76">
        <v>504.34</v>
      </c>
      <c r="G25" s="59">
        <f t="shared" si="1"/>
        <v>504.34</v>
      </c>
    </row>
    <row r="26" spans="1:9" s="333" customFormat="1" ht="45" x14ac:dyDescent="0.25">
      <c r="A26" s="67" t="s">
        <v>652</v>
      </c>
      <c r="B26" s="123" t="s">
        <v>169</v>
      </c>
      <c r="C26" s="363" t="s">
        <v>3390</v>
      </c>
      <c r="D26" s="22" t="s">
        <v>582</v>
      </c>
      <c r="E26" s="84">
        <v>1</v>
      </c>
      <c r="F26" s="76">
        <v>2099.81</v>
      </c>
      <c r="G26" s="59">
        <f t="shared" si="1"/>
        <v>2099.81</v>
      </c>
    </row>
    <row r="27" spans="1:9" s="333" customFormat="1" ht="45" x14ac:dyDescent="0.25">
      <c r="A27" s="67" t="s">
        <v>652</v>
      </c>
      <c r="B27" s="123" t="s">
        <v>170</v>
      </c>
      <c r="C27" s="103" t="s">
        <v>3391</v>
      </c>
      <c r="D27" s="22" t="s">
        <v>582</v>
      </c>
      <c r="E27" s="84">
        <v>1</v>
      </c>
      <c r="F27" s="76">
        <v>2847.62</v>
      </c>
      <c r="G27" s="59">
        <f t="shared" si="1"/>
        <v>2847.62</v>
      </c>
    </row>
    <row r="28" spans="1:9" s="333" customFormat="1" ht="75" x14ac:dyDescent="0.25">
      <c r="A28" s="67" t="s">
        <v>652</v>
      </c>
      <c r="B28" s="123" t="s">
        <v>171</v>
      </c>
      <c r="C28" s="103" t="s">
        <v>3392</v>
      </c>
      <c r="D28" s="22" t="s">
        <v>582</v>
      </c>
      <c r="E28" s="84">
        <v>1</v>
      </c>
      <c r="F28" s="76">
        <v>1358.86</v>
      </c>
      <c r="G28" s="59">
        <f t="shared" si="1"/>
        <v>1358.86</v>
      </c>
    </row>
    <row r="29" spans="1:9" s="333" customFormat="1" ht="45" x14ac:dyDescent="0.25">
      <c r="A29" s="67" t="s">
        <v>652</v>
      </c>
      <c r="B29" s="123" t="s">
        <v>172</v>
      </c>
      <c r="C29" s="103" t="s">
        <v>3393</v>
      </c>
      <c r="D29" s="22" t="s">
        <v>582</v>
      </c>
      <c r="E29" s="84">
        <v>1</v>
      </c>
      <c r="F29" s="76">
        <v>12046.66</v>
      </c>
      <c r="G29" s="59">
        <f t="shared" si="1"/>
        <v>12046.66</v>
      </c>
    </row>
    <row r="30" spans="1:9" s="333" customFormat="1" ht="33" customHeight="1" x14ac:dyDescent="0.25">
      <c r="A30" s="67" t="s">
        <v>652</v>
      </c>
      <c r="B30" s="123" t="s">
        <v>173</v>
      </c>
      <c r="C30" s="103" t="s">
        <v>769</v>
      </c>
      <c r="D30" s="22" t="s">
        <v>759</v>
      </c>
      <c r="E30" s="84">
        <v>6356</v>
      </c>
      <c r="F30" s="76">
        <v>0.62</v>
      </c>
      <c r="G30" s="59">
        <f t="shared" si="1"/>
        <v>3940.72</v>
      </c>
    </row>
    <row r="31" spans="1:9" s="333" customFormat="1" ht="33" customHeight="1" thickBot="1" x14ac:dyDescent="0.3">
      <c r="A31" s="67" t="s">
        <v>652</v>
      </c>
      <c r="B31" s="123" t="s">
        <v>174</v>
      </c>
      <c r="C31" s="106" t="s">
        <v>3394</v>
      </c>
      <c r="D31" s="22" t="s">
        <v>67</v>
      </c>
      <c r="E31" s="84">
        <v>266</v>
      </c>
      <c r="F31" s="81">
        <v>-5.99</v>
      </c>
      <c r="G31" s="214">
        <f t="shared" si="1"/>
        <v>-1593.34</v>
      </c>
    </row>
    <row r="32" spans="1:9" s="333" customFormat="1" ht="30.75" thickBot="1" x14ac:dyDescent="0.3">
      <c r="A32" s="56" t="s">
        <v>652</v>
      </c>
      <c r="B32" s="190" t="s">
        <v>175</v>
      </c>
      <c r="C32" s="104" t="s">
        <v>2714</v>
      </c>
      <c r="D32" s="51" t="s">
        <v>9</v>
      </c>
      <c r="E32" s="85">
        <v>138.63</v>
      </c>
      <c r="F32" s="60">
        <v>-7.5</v>
      </c>
      <c r="G32" s="53">
        <f t="shared" ref="G32" si="2">ROUND((E32*F32),2)</f>
        <v>-1039.73</v>
      </c>
      <c r="H32" s="331" t="s">
        <v>40</v>
      </c>
      <c r="I32" s="332">
        <f>ROUND(SUM(G9:G32),2)</f>
        <v>76886.02</v>
      </c>
    </row>
    <row r="33" spans="1:9" s="333" customFormat="1" ht="60" x14ac:dyDescent="0.25">
      <c r="A33" s="42" t="s">
        <v>2981</v>
      </c>
      <c r="B33" s="179" t="s">
        <v>34</v>
      </c>
      <c r="C33" s="180" t="s">
        <v>3395</v>
      </c>
      <c r="D33" s="22" t="s">
        <v>582</v>
      </c>
      <c r="E33" s="84">
        <v>1</v>
      </c>
      <c r="F33" s="136">
        <v>139708.44</v>
      </c>
      <c r="G33" s="59">
        <f>ROUND((E33*F33),2)</f>
        <v>139708.44</v>
      </c>
      <c r="H33" s="389"/>
      <c r="I33" s="390"/>
    </row>
    <row r="34" spans="1:9" s="333" customFormat="1" ht="33" customHeight="1" x14ac:dyDescent="0.25">
      <c r="A34" s="43" t="s">
        <v>2981</v>
      </c>
      <c r="B34" s="108" t="s">
        <v>35</v>
      </c>
      <c r="C34" s="102" t="s">
        <v>612</v>
      </c>
      <c r="D34" s="64" t="s">
        <v>8</v>
      </c>
      <c r="E34" s="83">
        <v>174</v>
      </c>
      <c r="F34" s="76">
        <v>1.1200000000000001</v>
      </c>
      <c r="G34" s="59">
        <f t="shared" si="1"/>
        <v>194.88</v>
      </c>
      <c r="H34" s="391"/>
      <c r="I34" s="342"/>
    </row>
    <row r="35" spans="1:9" s="333" customFormat="1" ht="33" customHeight="1" x14ac:dyDescent="0.25">
      <c r="A35" s="67" t="s">
        <v>2981</v>
      </c>
      <c r="B35" s="123" t="s">
        <v>36</v>
      </c>
      <c r="C35" s="102" t="s">
        <v>3396</v>
      </c>
      <c r="D35" s="64" t="s">
        <v>9</v>
      </c>
      <c r="E35" s="83">
        <v>39</v>
      </c>
      <c r="F35" s="76">
        <v>205.96</v>
      </c>
      <c r="G35" s="59">
        <f t="shared" si="1"/>
        <v>8032.44</v>
      </c>
      <c r="H35" s="391"/>
      <c r="I35" s="342"/>
    </row>
    <row r="36" spans="1:9" s="333" customFormat="1" ht="45" x14ac:dyDescent="0.25">
      <c r="A36" s="67" t="s">
        <v>2981</v>
      </c>
      <c r="B36" s="123" t="s">
        <v>37</v>
      </c>
      <c r="C36" s="102" t="s">
        <v>3716</v>
      </c>
      <c r="D36" s="22" t="s">
        <v>9</v>
      </c>
      <c r="E36" s="84">
        <v>13.66</v>
      </c>
      <c r="F36" s="76">
        <v>432.45</v>
      </c>
      <c r="G36" s="59">
        <f t="shared" si="1"/>
        <v>5907.27</v>
      </c>
      <c r="H36" s="391"/>
      <c r="I36" s="342"/>
    </row>
    <row r="37" spans="1:9" s="333" customFormat="1" x14ac:dyDescent="0.25">
      <c r="A37" s="67" t="s">
        <v>2981</v>
      </c>
      <c r="B37" s="123" t="s">
        <v>82</v>
      </c>
      <c r="C37" s="102" t="s">
        <v>2823</v>
      </c>
      <c r="D37" s="22" t="s">
        <v>8</v>
      </c>
      <c r="E37" s="84">
        <v>7.3</v>
      </c>
      <c r="F37" s="76">
        <v>29.19</v>
      </c>
      <c r="G37" s="59">
        <f t="shared" si="1"/>
        <v>213.09</v>
      </c>
      <c r="H37" s="391"/>
      <c r="I37" s="342"/>
    </row>
    <row r="38" spans="1:9" s="333" customFormat="1" x14ac:dyDescent="0.25">
      <c r="A38" s="67" t="s">
        <v>2981</v>
      </c>
      <c r="B38" s="123" t="s">
        <v>105</v>
      </c>
      <c r="C38" s="102" t="s">
        <v>2837</v>
      </c>
      <c r="D38" s="22" t="s">
        <v>8</v>
      </c>
      <c r="E38" s="84">
        <v>7.3</v>
      </c>
      <c r="F38" s="76">
        <v>36.49</v>
      </c>
      <c r="G38" s="59">
        <f t="shared" si="1"/>
        <v>266.38</v>
      </c>
      <c r="H38" s="391"/>
      <c r="I38" s="342"/>
    </row>
    <row r="39" spans="1:9" s="333" customFormat="1" ht="90" x14ac:dyDescent="0.25">
      <c r="A39" s="67" t="s">
        <v>2981</v>
      </c>
      <c r="B39" s="123" t="s">
        <v>106</v>
      </c>
      <c r="C39" s="102" t="s">
        <v>3397</v>
      </c>
      <c r="D39" s="22" t="s">
        <v>582</v>
      </c>
      <c r="E39" s="84">
        <v>1</v>
      </c>
      <c r="F39" s="76">
        <v>370822.37</v>
      </c>
      <c r="G39" s="59">
        <f t="shared" si="1"/>
        <v>370822.37</v>
      </c>
      <c r="H39" s="391"/>
      <c r="I39" s="342"/>
    </row>
    <row r="40" spans="1:9" s="333" customFormat="1" ht="30" x14ac:dyDescent="0.25">
      <c r="A40" s="67" t="s">
        <v>2981</v>
      </c>
      <c r="B40" s="123" t="s">
        <v>107</v>
      </c>
      <c r="C40" s="102" t="s">
        <v>3398</v>
      </c>
      <c r="D40" s="22" t="s">
        <v>582</v>
      </c>
      <c r="E40" s="84">
        <v>1</v>
      </c>
      <c r="F40" s="76">
        <v>1662.56</v>
      </c>
      <c r="G40" s="59">
        <f t="shared" si="1"/>
        <v>1662.56</v>
      </c>
      <c r="H40" s="391"/>
      <c r="I40" s="342"/>
    </row>
    <row r="41" spans="1:9" s="333" customFormat="1" ht="45" x14ac:dyDescent="0.25">
      <c r="A41" s="67" t="s">
        <v>2981</v>
      </c>
      <c r="B41" s="123" t="s">
        <v>108</v>
      </c>
      <c r="C41" s="102" t="s">
        <v>2720</v>
      </c>
      <c r="D41" s="22" t="s">
        <v>582</v>
      </c>
      <c r="E41" s="84">
        <v>1</v>
      </c>
      <c r="F41" s="76">
        <v>1484.92</v>
      </c>
      <c r="G41" s="59">
        <f t="shared" si="1"/>
        <v>1484.92</v>
      </c>
      <c r="H41" s="391"/>
      <c r="I41" s="342"/>
    </row>
    <row r="42" spans="1:9" s="333" customFormat="1" ht="33" customHeight="1" x14ac:dyDescent="0.25">
      <c r="A42" s="67" t="s">
        <v>2981</v>
      </c>
      <c r="B42" s="123" t="s">
        <v>109</v>
      </c>
      <c r="C42" s="102" t="s">
        <v>2111</v>
      </c>
      <c r="D42" s="64" t="s">
        <v>8</v>
      </c>
      <c r="E42" s="83">
        <v>382</v>
      </c>
      <c r="F42" s="76">
        <v>14.39</v>
      </c>
      <c r="G42" s="59">
        <f t="shared" si="1"/>
        <v>5496.98</v>
      </c>
      <c r="H42" s="391"/>
      <c r="I42" s="342"/>
    </row>
    <row r="43" spans="1:9" s="333" customFormat="1" ht="33" customHeight="1" x14ac:dyDescent="0.25">
      <c r="A43" s="67" t="s">
        <v>2981</v>
      </c>
      <c r="B43" s="123" t="s">
        <v>110</v>
      </c>
      <c r="C43" s="102" t="s">
        <v>2798</v>
      </c>
      <c r="D43" s="64" t="s">
        <v>8</v>
      </c>
      <c r="E43" s="83">
        <v>382</v>
      </c>
      <c r="F43" s="76">
        <v>20.2</v>
      </c>
      <c r="G43" s="59">
        <f t="shared" si="1"/>
        <v>7716.4</v>
      </c>
      <c r="H43" s="391"/>
      <c r="I43" s="342"/>
    </row>
    <row r="44" spans="1:9" s="333" customFormat="1" ht="33" customHeight="1" x14ac:dyDescent="0.25">
      <c r="A44" s="67" t="s">
        <v>2981</v>
      </c>
      <c r="B44" s="123" t="s">
        <v>111</v>
      </c>
      <c r="C44" s="102" t="s">
        <v>3400</v>
      </c>
      <c r="D44" s="64" t="s">
        <v>9</v>
      </c>
      <c r="E44" s="83">
        <v>3651</v>
      </c>
      <c r="F44" s="76">
        <v>28.41</v>
      </c>
      <c r="G44" s="59">
        <f t="shared" si="1"/>
        <v>103724.91</v>
      </c>
      <c r="H44" s="391"/>
      <c r="I44" s="342"/>
    </row>
    <row r="45" spans="1:9" s="333" customFormat="1" ht="33" customHeight="1" x14ac:dyDescent="0.25">
      <c r="A45" s="67" t="s">
        <v>2981</v>
      </c>
      <c r="B45" s="123" t="s">
        <v>112</v>
      </c>
      <c r="C45" s="102" t="s">
        <v>773</v>
      </c>
      <c r="D45" s="64" t="s">
        <v>9</v>
      </c>
      <c r="E45" s="83">
        <v>33</v>
      </c>
      <c r="F45" s="76">
        <v>131.28</v>
      </c>
      <c r="G45" s="59">
        <f t="shared" si="1"/>
        <v>4332.24</v>
      </c>
      <c r="H45" s="391"/>
      <c r="I45" s="342"/>
    </row>
    <row r="46" spans="1:9" s="333" customFormat="1" ht="33" customHeight="1" x14ac:dyDescent="0.25">
      <c r="A46" s="67" t="s">
        <v>2981</v>
      </c>
      <c r="B46" s="123" t="s">
        <v>113</v>
      </c>
      <c r="C46" s="102" t="s">
        <v>3402</v>
      </c>
      <c r="D46" s="64" t="s">
        <v>9</v>
      </c>
      <c r="E46" s="83">
        <v>14.8</v>
      </c>
      <c r="F46" s="76">
        <v>1019.94</v>
      </c>
      <c r="G46" s="59">
        <f t="shared" si="1"/>
        <v>15095.11</v>
      </c>
      <c r="H46" s="391"/>
      <c r="I46" s="342"/>
    </row>
    <row r="47" spans="1:9" s="333" customFormat="1" ht="33" customHeight="1" x14ac:dyDescent="0.25">
      <c r="A47" s="67" t="s">
        <v>2981</v>
      </c>
      <c r="B47" s="123" t="s">
        <v>114</v>
      </c>
      <c r="C47" s="102" t="s">
        <v>3401</v>
      </c>
      <c r="D47" s="64" t="s">
        <v>9</v>
      </c>
      <c r="E47" s="83">
        <v>1.28</v>
      </c>
      <c r="F47" s="76">
        <v>1271.97</v>
      </c>
      <c r="G47" s="59">
        <f t="shared" si="1"/>
        <v>1628.12</v>
      </c>
      <c r="H47" s="391"/>
      <c r="I47" s="342"/>
    </row>
    <row r="48" spans="1:9" s="333" customFormat="1" ht="33" customHeight="1" x14ac:dyDescent="0.25">
      <c r="A48" s="67" t="s">
        <v>2981</v>
      </c>
      <c r="B48" s="123" t="s">
        <v>115</v>
      </c>
      <c r="C48" s="102" t="s">
        <v>3403</v>
      </c>
      <c r="D48" s="64" t="s">
        <v>9</v>
      </c>
      <c r="E48" s="83">
        <v>83</v>
      </c>
      <c r="F48" s="76">
        <v>1087.17</v>
      </c>
      <c r="G48" s="59">
        <f t="shared" si="1"/>
        <v>90235.11</v>
      </c>
      <c r="H48" s="391"/>
      <c r="I48" s="342"/>
    </row>
    <row r="49" spans="1:9" s="333" customFormat="1" ht="45" x14ac:dyDescent="0.25">
      <c r="A49" s="67" t="s">
        <v>2981</v>
      </c>
      <c r="B49" s="123" t="s">
        <v>116</v>
      </c>
      <c r="C49" s="102" t="s">
        <v>3404</v>
      </c>
      <c r="D49" s="22" t="s">
        <v>582</v>
      </c>
      <c r="E49" s="84">
        <v>1</v>
      </c>
      <c r="F49" s="76">
        <v>6320.4</v>
      </c>
      <c r="G49" s="59">
        <f t="shared" si="1"/>
        <v>6320.4</v>
      </c>
      <c r="H49" s="391"/>
      <c r="I49" s="342"/>
    </row>
    <row r="50" spans="1:9" s="333" customFormat="1" ht="33" customHeight="1" x14ac:dyDescent="0.25">
      <c r="A50" s="67" t="s">
        <v>2981</v>
      </c>
      <c r="B50" s="123" t="s">
        <v>117</v>
      </c>
      <c r="C50" s="102" t="s">
        <v>774</v>
      </c>
      <c r="D50" s="64" t="s">
        <v>9</v>
      </c>
      <c r="E50" s="83">
        <v>6.3</v>
      </c>
      <c r="F50" s="76">
        <v>143.93</v>
      </c>
      <c r="G50" s="59">
        <f t="shared" si="1"/>
        <v>906.76</v>
      </c>
      <c r="H50" s="391"/>
      <c r="I50" s="342"/>
    </row>
    <row r="51" spans="1:9" s="333" customFormat="1" ht="60" x14ac:dyDescent="0.25">
      <c r="A51" s="67" t="s">
        <v>2981</v>
      </c>
      <c r="B51" s="123" t="s">
        <v>118</v>
      </c>
      <c r="C51" s="102" t="s">
        <v>3405</v>
      </c>
      <c r="D51" s="22" t="s">
        <v>582</v>
      </c>
      <c r="E51" s="84">
        <v>1</v>
      </c>
      <c r="F51" s="76">
        <v>10056.65</v>
      </c>
      <c r="G51" s="59">
        <f t="shared" si="1"/>
        <v>10056.65</v>
      </c>
      <c r="H51" s="391"/>
      <c r="I51" s="342"/>
    </row>
    <row r="52" spans="1:9" s="333" customFormat="1" ht="33" customHeight="1" x14ac:dyDescent="0.25">
      <c r="A52" s="67" t="s">
        <v>2981</v>
      </c>
      <c r="B52" s="123" t="s">
        <v>119</v>
      </c>
      <c r="C52" s="102" t="s">
        <v>775</v>
      </c>
      <c r="D52" s="64" t="s">
        <v>8</v>
      </c>
      <c r="E52" s="83">
        <v>322</v>
      </c>
      <c r="F52" s="76">
        <v>14.39</v>
      </c>
      <c r="G52" s="59">
        <f t="shared" si="1"/>
        <v>4633.58</v>
      </c>
      <c r="H52" s="391"/>
      <c r="I52" s="342"/>
    </row>
    <row r="53" spans="1:9" s="333" customFormat="1" ht="45" x14ac:dyDescent="0.25">
      <c r="A53" s="67" t="s">
        <v>2981</v>
      </c>
      <c r="B53" s="123" t="s">
        <v>120</v>
      </c>
      <c r="C53" s="102" t="s">
        <v>3406</v>
      </c>
      <c r="D53" s="64" t="s">
        <v>9</v>
      </c>
      <c r="E53" s="83">
        <v>12.88</v>
      </c>
      <c r="F53" s="76">
        <v>1152.75</v>
      </c>
      <c r="G53" s="59">
        <f t="shared" si="1"/>
        <v>14847.42</v>
      </c>
      <c r="H53" s="391"/>
      <c r="I53" s="342"/>
    </row>
    <row r="54" spans="1:9" s="333" customFormat="1" ht="33" customHeight="1" x14ac:dyDescent="0.25">
      <c r="A54" s="67" t="s">
        <v>2981</v>
      </c>
      <c r="B54" s="123" t="s">
        <v>121</v>
      </c>
      <c r="C54" s="102" t="s">
        <v>3407</v>
      </c>
      <c r="D54" s="64" t="s">
        <v>8</v>
      </c>
      <c r="E54" s="83">
        <v>337</v>
      </c>
      <c r="F54" s="76">
        <v>14.39</v>
      </c>
      <c r="G54" s="59">
        <f t="shared" si="1"/>
        <v>4849.43</v>
      </c>
      <c r="H54" s="391"/>
      <c r="I54" s="342"/>
    </row>
    <row r="55" spans="1:9" s="333" customFormat="1" ht="33" customHeight="1" x14ac:dyDescent="0.25">
      <c r="A55" s="67" t="s">
        <v>2981</v>
      </c>
      <c r="B55" s="123" t="s">
        <v>198</v>
      </c>
      <c r="C55" s="102" t="s">
        <v>3408</v>
      </c>
      <c r="D55" s="64" t="s">
        <v>8</v>
      </c>
      <c r="E55" s="83">
        <v>337</v>
      </c>
      <c r="F55" s="76">
        <v>60.58</v>
      </c>
      <c r="G55" s="59">
        <f t="shared" si="1"/>
        <v>20415.46</v>
      </c>
      <c r="H55" s="391"/>
      <c r="I55" s="342"/>
    </row>
    <row r="56" spans="1:9" s="333" customFormat="1" ht="33" customHeight="1" x14ac:dyDescent="0.25">
      <c r="A56" s="67" t="s">
        <v>2981</v>
      </c>
      <c r="B56" s="123" t="s">
        <v>199</v>
      </c>
      <c r="C56" s="102" t="s">
        <v>2388</v>
      </c>
      <c r="D56" s="64" t="s">
        <v>8</v>
      </c>
      <c r="E56" s="83">
        <v>306</v>
      </c>
      <c r="F56" s="76">
        <v>14.19</v>
      </c>
      <c r="G56" s="59">
        <f t="shared" si="1"/>
        <v>4342.1400000000003</v>
      </c>
      <c r="H56" s="391"/>
      <c r="I56" s="342"/>
    </row>
    <row r="57" spans="1:9" s="333" customFormat="1" ht="33" customHeight="1" x14ac:dyDescent="0.25">
      <c r="A57" s="67" t="s">
        <v>2981</v>
      </c>
      <c r="B57" s="123" t="s">
        <v>200</v>
      </c>
      <c r="C57" s="102" t="s">
        <v>2920</v>
      </c>
      <c r="D57" s="64" t="s">
        <v>9</v>
      </c>
      <c r="E57" s="83">
        <v>19</v>
      </c>
      <c r="F57" s="76">
        <v>581.15</v>
      </c>
      <c r="G57" s="59">
        <f t="shared" si="1"/>
        <v>11041.85</v>
      </c>
      <c r="H57" s="391"/>
      <c r="I57" s="342"/>
    </row>
    <row r="58" spans="1:9" s="333" customFormat="1" ht="105" x14ac:dyDescent="0.25">
      <c r="A58" s="67" t="s">
        <v>2981</v>
      </c>
      <c r="B58" s="123" t="s">
        <v>201</v>
      </c>
      <c r="C58" s="102" t="s">
        <v>3409</v>
      </c>
      <c r="D58" s="22" t="s">
        <v>582</v>
      </c>
      <c r="E58" s="84">
        <v>1</v>
      </c>
      <c r="F58" s="76">
        <v>12316.76</v>
      </c>
      <c r="G58" s="59">
        <f t="shared" si="1"/>
        <v>12316.76</v>
      </c>
      <c r="H58" s="391"/>
      <c r="I58" s="342"/>
    </row>
    <row r="59" spans="1:9" s="333" customFormat="1" ht="33" customHeight="1" thickBot="1" x14ac:dyDescent="0.3">
      <c r="A59" s="56" t="s">
        <v>2981</v>
      </c>
      <c r="B59" s="190" t="s">
        <v>202</v>
      </c>
      <c r="C59" s="104" t="s">
        <v>2450</v>
      </c>
      <c r="D59" s="51" t="s">
        <v>8</v>
      </c>
      <c r="E59" s="85">
        <v>1842</v>
      </c>
      <c r="F59" s="139">
        <v>4.95</v>
      </c>
      <c r="G59" s="53">
        <f t="shared" si="1"/>
        <v>9117.9</v>
      </c>
      <c r="H59" s="391"/>
      <c r="I59" s="342"/>
    </row>
    <row r="60" spans="1:9" s="333" customFormat="1" ht="75" x14ac:dyDescent="0.25">
      <c r="A60" s="42" t="s">
        <v>3010</v>
      </c>
      <c r="B60" s="179" t="s">
        <v>1592</v>
      </c>
      <c r="C60" s="180" t="s">
        <v>409</v>
      </c>
      <c r="D60" s="25" t="s">
        <v>9</v>
      </c>
      <c r="E60" s="182">
        <v>480</v>
      </c>
      <c r="F60" s="136">
        <v>0</v>
      </c>
      <c r="G60" s="27">
        <f t="shared" si="1"/>
        <v>0</v>
      </c>
      <c r="H60" s="452" t="s">
        <v>318</v>
      </c>
      <c r="I60" s="342"/>
    </row>
    <row r="61" spans="1:9" s="333" customFormat="1" ht="75" x14ac:dyDescent="0.25">
      <c r="A61" s="67" t="s">
        <v>3010</v>
      </c>
      <c r="B61" s="108" t="s">
        <v>1593</v>
      </c>
      <c r="C61" s="102" t="s">
        <v>3113</v>
      </c>
      <c r="D61" s="64" t="s">
        <v>8</v>
      </c>
      <c r="E61" s="83">
        <v>1362.5</v>
      </c>
      <c r="F61" s="76">
        <v>0</v>
      </c>
      <c r="G61" s="59">
        <f t="shared" si="1"/>
        <v>0</v>
      </c>
      <c r="H61" s="445"/>
      <c r="I61" s="342"/>
    </row>
    <row r="62" spans="1:9" s="333" customFormat="1" ht="75" x14ac:dyDescent="0.25">
      <c r="A62" s="67" t="s">
        <v>3010</v>
      </c>
      <c r="B62" s="123" t="s">
        <v>1594</v>
      </c>
      <c r="C62" s="102" t="s">
        <v>2813</v>
      </c>
      <c r="D62" s="64" t="s">
        <v>8</v>
      </c>
      <c r="E62" s="83">
        <v>1195.3</v>
      </c>
      <c r="F62" s="76">
        <v>0</v>
      </c>
      <c r="G62" s="59">
        <f t="shared" si="1"/>
        <v>0</v>
      </c>
      <c r="H62" s="445"/>
      <c r="I62" s="342"/>
    </row>
    <row r="63" spans="1:9" s="333" customFormat="1" ht="75" x14ac:dyDescent="0.25">
      <c r="A63" s="67" t="s">
        <v>3010</v>
      </c>
      <c r="B63" s="123" t="s">
        <v>1595</v>
      </c>
      <c r="C63" s="102" t="s">
        <v>2160</v>
      </c>
      <c r="D63" s="64" t="s">
        <v>8</v>
      </c>
      <c r="E63" s="83">
        <v>1195.3</v>
      </c>
      <c r="F63" s="76">
        <v>0</v>
      </c>
      <c r="G63" s="59">
        <f t="shared" si="1"/>
        <v>0</v>
      </c>
      <c r="H63" s="445"/>
      <c r="I63" s="342"/>
    </row>
    <row r="64" spans="1:9" s="333" customFormat="1" ht="75" x14ac:dyDescent="0.25">
      <c r="A64" s="67" t="s">
        <v>3010</v>
      </c>
      <c r="B64" s="123" t="s">
        <v>1596</v>
      </c>
      <c r="C64" s="102" t="s">
        <v>2814</v>
      </c>
      <c r="D64" s="64" t="s">
        <v>8</v>
      </c>
      <c r="E64" s="83">
        <v>1179.5999999999999</v>
      </c>
      <c r="F64" s="76">
        <v>0</v>
      </c>
      <c r="G64" s="59">
        <f t="shared" si="1"/>
        <v>0</v>
      </c>
      <c r="H64" s="445"/>
      <c r="I64" s="342"/>
    </row>
    <row r="65" spans="1:9" s="333" customFormat="1" ht="75" x14ac:dyDescent="0.25">
      <c r="A65" s="67" t="s">
        <v>3010</v>
      </c>
      <c r="B65" s="123" t="s">
        <v>1597</v>
      </c>
      <c r="C65" s="102" t="s">
        <v>2162</v>
      </c>
      <c r="D65" s="64" t="s">
        <v>8</v>
      </c>
      <c r="E65" s="83">
        <v>1179.5999999999999</v>
      </c>
      <c r="F65" s="76">
        <v>0</v>
      </c>
      <c r="G65" s="59">
        <f t="shared" si="1"/>
        <v>0</v>
      </c>
      <c r="H65" s="445"/>
      <c r="I65" s="342"/>
    </row>
    <row r="66" spans="1:9" s="333" customFormat="1" ht="75.75" thickBot="1" x14ac:dyDescent="0.3">
      <c r="A66" s="56" t="s">
        <v>3010</v>
      </c>
      <c r="B66" s="190" t="s">
        <v>1598</v>
      </c>
      <c r="C66" s="285" t="s">
        <v>2163</v>
      </c>
      <c r="D66" s="88" t="s">
        <v>8</v>
      </c>
      <c r="E66" s="230">
        <v>1170.2</v>
      </c>
      <c r="F66" s="151">
        <v>0</v>
      </c>
      <c r="G66" s="90">
        <f t="shared" si="1"/>
        <v>0</v>
      </c>
      <c r="H66" s="445"/>
      <c r="I66" s="342"/>
    </row>
    <row r="67" spans="1:9" s="333" customFormat="1" ht="75" x14ac:dyDescent="0.25">
      <c r="A67" s="67" t="s">
        <v>3011</v>
      </c>
      <c r="B67" s="179" t="s">
        <v>1592</v>
      </c>
      <c r="C67" s="102" t="s">
        <v>3410</v>
      </c>
      <c r="D67" s="64" t="s">
        <v>9</v>
      </c>
      <c r="E67" s="83">
        <v>651</v>
      </c>
      <c r="F67" s="76">
        <v>23.73</v>
      </c>
      <c r="G67" s="59">
        <f t="shared" si="1"/>
        <v>15448.23</v>
      </c>
      <c r="H67" s="445"/>
      <c r="I67" s="342"/>
    </row>
    <row r="68" spans="1:9" s="333" customFormat="1" ht="75" x14ac:dyDescent="0.25">
      <c r="A68" s="67" t="s">
        <v>3011</v>
      </c>
      <c r="B68" s="108" t="s">
        <v>1593</v>
      </c>
      <c r="C68" s="102" t="s">
        <v>405</v>
      </c>
      <c r="D68" s="64" t="s">
        <v>8</v>
      </c>
      <c r="E68" s="83">
        <v>1331.4</v>
      </c>
      <c r="F68" s="76">
        <v>14.16</v>
      </c>
      <c r="G68" s="59">
        <f t="shared" si="1"/>
        <v>18852.62</v>
      </c>
      <c r="H68" s="445"/>
      <c r="I68" s="342"/>
    </row>
    <row r="69" spans="1:9" s="333" customFormat="1" ht="75" x14ac:dyDescent="0.25">
      <c r="A69" s="67" t="s">
        <v>3011</v>
      </c>
      <c r="B69" s="123" t="s">
        <v>1594</v>
      </c>
      <c r="C69" s="102" t="s">
        <v>2813</v>
      </c>
      <c r="D69" s="64" t="s">
        <v>8</v>
      </c>
      <c r="E69" s="83">
        <v>1195.3</v>
      </c>
      <c r="F69" s="76">
        <v>21.89</v>
      </c>
      <c r="G69" s="59">
        <f t="shared" si="1"/>
        <v>26165.119999999999</v>
      </c>
      <c r="H69" s="445"/>
      <c r="I69" s="342"/>
    </row>
    <row r="70" spans="1:9" s="333" customFormat="1" ht="75" x14ac:dyDescent="0.25">
      <c r="A70" s="67" t="s">
        <v>3011</v>
      </c>
      <c r="B70" s="123" t="s">
        <v>1595</v>
      </c>
      <c r="C70" s="102" t="s">
        <v>2160</v>
      </c>
      <c r="D70" s="64" t="s">
        <v>8</v>
      </c>
      <c r="E70" s="83">
        <v>1195.3</v>
      </c>
      <c r="F70" s="76">
        <v>0.38</v>
      </c>
      <c r="G70" s="59">
        <f t="shared" si="1"/>
        <v>454.21</v>
      </c>
      <c r="H70" s="445"/>
      <c r="I70" s="342"/>
    </row>
    <row r="71" spans="1:9" s="333" customFormat="1" ht="75" x14ac:dyDescent="0.25">
      <c r="A71" s="67" t="s">
        <v>3011</v>
      </c>
      <c r="B71" s="123" t="s">
        <v>1596</v>
      </c>
      <c r="C71" s="102" t="s">
        <v>2814</v>
      </c>
      <c r="D71" s="64" t="s">
        <v>8</v>
      </c>
      <c r="E71" s="83">
        <v>1179.5999999999999</v>
      </c>
      <c r="F71" s="76">
        <v>21.05</v>
      </c>
      <c r="G71" s="59">
        <f t="shared" si="1"/>
        <v>24830.58</v>
      </c>
      <c r="H71" s="445"/>
      <c r="I71" s="342"/>
    </row>
    <row r="72" spans="1:9" s="333" customFormat="1" ht="75" x14ac:dyDescent="0.25">
      <c r="A72" s="43" t="s">
        <v>3011</v>
      </c>
      <c r="B72" s="123" t="s">
        <v>1597</v>
      </c>
      <c r="C72" s="103" t="s">
        <v>2162</v>
      </c>
      <c r="D72" s="22" t="s">
        <v>8</v>
      </c>
      <c r="E72" s="84">
        <v>1179.5999999999999</v>
      </c>
      <c r="F72" s="77">
        <v>0.38</v>
      </c>
      <c r="G72" s="28">
        <f t="shared" si="1"/>
        <v>448.25</v>
      </c>
      <c r="H72" s="445"/>
      <c r="I72" s="342"/>
    </row>
    <row r="73" spans="1:9" s="333" customFormat="1" ht="75.75" thickBot="1" x14ac:dyDescent="0.3">
      <c r="A73" s="178" t="s">
        <v>3011</v>
      </c>
      <c r="B73" s="190" t="s">
        <v>1598</v>
      </c>
      <c r="C73" s="285" t="s">
        <v>2163</v>
      </c>
      <c r="D73" s="88" t="s">
        <v>8</v>
      </c>
      <c r="E73" s="230">
        <v>1170.2</v>
      </c>
      <c r="F73" s="151">
        <v>12.47</v>
      </c>
      <c r="G73" s="90">
        <f t="shared" si="1"/>
        <v>14592.39</v>
      </c>
      <c r="H73" s="449"/>
      <c r="I73" s="342"/>
    </row>
    <row r="74" spans="1:9" s="333" customFormat="1" ht="33" customHeight="1" thickBot="1" x14ac:dyDescent="0.3">
      <c r="A74" s="67" t="s">
        <v>2981</v>
      </c>
      <c r="B74" s="93" t="s">
        <v>1599</v>
      </c>
      <c r="C74" s="102" t="s">
        <v>2190</v>
      </c>
      <c r="D74" s="64" t="s">
        <v>8</v>
      </c>
      <c r="E74" s="83">
        <v>533</v>
      </c>
      <c r="F74" s="76">
        <v>14.39</v>
      </c>
      <c r="G74" s="59">
        <f t="shared" si="1"/>
        <v>7669.87</v>
      </c>
      <c r="H74" s="391"/>
      <c r="I74" s="342"/>
    </row>
    <row r="75" spans="1:9" s="333" customFormat="1" ht="33" customHeight="1" thickBot="1" x14ac:dyDescent="0.3">
      <c r="A75" s="178" t="s">
        <v>2981</v>
      </c>
      <c r="B75" s="57" t="s">
        <v>1600</v>
      </c>
      <c r="C75" s="104" t="s">
        <v>2191</v>
      </c>
      <c r="D75" s="51" t="s">
        <v>8</v>
      </c>
      <c r="E75" s="85">
        <v>533</v>
      </c>
      <c r="F75" s="139">
        <v>20.2</v>
      </c>
      <c r="G75" s="53">
        <f t="shared" si="1"/>
        <v>10766.6</v>
      </c>
      <c r="H75" s="331" t="s">
        <v>41</v>
      </c>
      <c r="I75" s="332">
        <f>ROUND(SUM(G33:G75),2)</f>
        <v>974597.44</v>
      </c>
    </row>
    <row r="76" spans="1:9" s="333" customFormat="1" ht="33" customHeight="1" x14ac:dyDescent="0.25">
      <c r="A76" s="67" t="s">
        <v>2208</v>
      </c>
      <c r="B76" s="75" t="s">
        <v>71</v>
      </c>
      <c r="C76" s="63" t="s">
        <v>414</v>
      </c>
      <c r="D76" s="64" t="s">
        <v>8</v>
      </c>
      <c r="E76" s="83">
        <v>96</v>
      </c>
      <c r="F76" s="76">
        <v>11.34</v>
      </c>
      <c r="G76" s="59">
        <f>ROUND((E76*F76),2)</f>
        <v>1088.6400000000001</v>
      </c>
    </row>
    <row r="77" spans="1:9" s="333" customFormat="1" ht="33" customHeight="1" x14ac:dyDescent="0.25">
      <c r="A77" s="43" t="s">
        <v>2208</v>
      </c>
      <c r="B77" s="22" t="s">
        <v>72</v>
      </c>
      <c r="C77" s="63" t="s">
        <v>3032</v>
      </c>
      <c r="D77" s="64" t="s">
        <v>9</v>
      </c>
      <c r="E77" s="83">
        <v>21.12</v>
      </c>
      <c r="F77" s="76">
        <v>205.07</v>
      </c>
      <c r="G77" s="59">
        <f t="shared" ref="G77:G116" si="3">ROUND((E77*F77),2)</f>
        <v>4331.08</v>
      </c>
    </row>
    <row r="78" spans="1:9" s="333" customFormat="1" ht="60" x14ac:dyDescent="0.25">
      <c r="A78" s="43" t="s">
        <v>2208</v>
      </c>
      <c r="B78" s="22" t="s">
        <v>73</v>
      </c>
      <c r="C78" s="63" t="s">
        <v>3411</v>
      </c>
      <c r="D78" s="22" t="s">
        <v>582</v>
      </c>
      <c r="E78" s="83">
        <v>1</v>
      </c>
      <c r="F78" s="76">
        <v>76858.600000000006</v>
      </c>
      <c r="G78" s="59">
        <f t="shared" si="3"/>
        <v>76858.600000000006</v>
      </c>
    </row>
    <row r="79" spans="1:9" s="333" customFormat="1" ht="33" customHeight="1" x14ac:dyDescent="0.25">
      <c r="A79" s="43" t="s">
        <v>2208</v>
      </c>
      <c r="B79" s="22" t="s">
        <v>74</v>
      </c>
      <c r="C79" s="63" t="s">
        <v>415</v>
      </c>
      <c r="D79" s="64" t="s">
        <v>18</v>
      </c>
      <c r="E79" s="83">
        <v>28</v>
      </c>
      <c r="F79" s="76">
        <v>2413.21</v>
      </c>
      <c r="G79" s="59">
        <f t="shared" si="3"/>
        <v>67569.88</v>
      </c>
    </row>
    <row r="80" spans="1:9" s="333" customFormat="1" ht="33" customHeight="1" x14ac:dyDescent="0.25">
      <c r="A80" s="43" t="s">
        <v>2208</v>
      </c>
      <c r="B80" s="22" t="s">
        <v>75</v>
      </c>
      <c r="C80" s="63" t="s">
        <v>3412</v>
      </c>
      <c r="D80" s="64" t="s">
        <v>9</v>
      </c>
      <c r="E80" s="83">
        <v>241.5</v>
      </c>
      <c r="F80" s="76">
        <v>3400</v>
      </c>
      <c r="G80" s="59">
        <f t="shared" si="3"/>
        <v>821100</v>
      </c>
      <c r="H80" s="341"/>
      <c r="I80" s="342"/>
    </row>
    <row r="81" spans="1:9" s="333" customFormat="1" ht="75" x14ac:dyDescent="0.25">
      <c r="A81" s="43" t="s">
        <v>2208</v>
      </c>
      <c r="B81" s="22" t="s">
        <v>76</v>
      </c>
      <c r="C81" s="63" t="s">
        <v>3413</v>
      </c>
      <c r="D81" s="22" t="s">
        <v>582</v>
      </c>
      <c r="E81" s="83">
        <v>1</v>
      </c>
      <c r="F81" s="76">
        <v>59820</v>
      </c>
      <c r="G81" s="59">
        <f t="shared" si="3"/>
        <v>59820</v>
      </c>
      <c r="H81" s="341"/>
      <c r="I81" s="342"/>
    </row>
    <row r="82" spans="1:9" s="333" customFormat="1" ht="45" x14ac:dyDescent="0.25">
      <c r="A82" s="43" t="s">
        <v>2208</v>
      </c>
      <c r="B82" s="22" t="s">
        <v>77</v>
      </c>
      <c r="C82" s="63" t="s">
        <v>3414</v>
      </c>
      <c r="D82" s="22" t="s">
        <v>582</v>
      </c>
      <c r="E82" s="83">
        <v>1</v>
      </c>
      <c r="F82" s="76">
        <v>56819.77</v>
      </c>
      <c r="G82" s="59">
        <f t="shared" si="3"/>
        <v>56819.77</v>
      </c>
      <c r="H82" s="341"/>
      <c r="I82" s="342"/>
    </row>
    <row r="83" spans="1:9" s="333" customFormat="1" ht="33" customHeight="1" x14ac:dyDescent="0.25">
      <c r="A83" s="43" t="s">
        <v>2208</v>
      </c>
      <c r="B83" s="22" t="s">
        <v>122</v>
      </c>
      <c r="C83" s="63" t="s">
        <v>3415</v>
      </c>
      <c r="D83" s="22" t="s">
        <v>9</v>
      </c>
      <c r="E83" s="83">
        <v>8.3000000000000007</v>
      </c>
      <c r="F83" s="76">
        <v>3377.88</v>
      </c>
      <c r="G83" s="59">
        <f t="shared" si="3"/>
        <v>28036.400000000001</v>
      </c>
      <c r="H83" s="341"/>
      <c r="I83" s="342"/>
    </row>
    <row r="84" spans="1:9" s="333" customFormat="1" ht="33" customHeight="1" x14ac:dyDescent="0.25">
      <c r="A84" s="43" t="s">
        <v>2208</v>
      </c>
      <c r="B84" s="22" t="s">
        <v>123</v>
      </c>
      <c r="C84" s="63" t="s">
        <v>799</v>
      </c>
      <c r="D84" s="64" t="s">
        <v>10</v>
      </c>
      <c r="E84" s="83">
        <v>13</v>
      </c>
      <c r="F84" s="76">
        <v>86.38</v>
      </c>
      <c r="G84" s="59">
        <f t="shared" si="3"/>
        <v>1122.94</v>
      </c>
      <c r="H84" s="341"/>
      <c r="I84" s="342"/>
    </row>
    <row r="85" spans="1:9" s="333" customFormat="1" ht="60" x14ac:dyDescent="0.25">
      <c r="A85" s="43" t="s">
        <v>2208</v>
      </c>
      <c r="B85" s="22" t="s">
        <v>124</v>
      </c>
      <c r="C85" s="63" t="s">
        <v>3416</v>
      </c>
      <c r="D85" s="64" t="s">
        <v>582</v>
      </c>
      <c r="E85" s="83">
        <v>1</v>
      </c>
      <c r="F85" s="76">
        <v>17811.77</v>
      </c>
      <c r="G85" s="59">
        <f t="shared" si="3"/>
        <v>17811.77</v>
      </c>
      <c r="H85" s="341"/>
      <c r="I85" s="342"/>
    </row>
    <row r="86" spans="1:9" s="333" customFormat="1" x14ac:dyDescent="0.25">
      <c r="A86" s="43" t="s">
        <v>2208</v>
      </c>
      <c r="B86" s="22" t="s">
        <v>125</v>
      </c>
      <c r="C86" s="63" t="s">
        <v>2366</v>
      </c>
      <c r="D86" s="64" t="s">
        <v>10</v>
      </c>
      <c r="E86" s="83">
        <v>43.7</v>
      </c>
      <c r="F86" s="76">
        <v>136.31</v>
      </c>
      <c r="G86" s="59">
        <f t="shared" si="3"/>
        <v>5956.75</v>
      </c>
      <c r="H86" s="341"/>
      <c r="I86" s="342"/>
    </row>
    <row r="87" spans="1:9" s="333" customFormat="1" x14ac:dyDescent="0.25">
      <c r="A87" s="43" t="s">
        <v>2208</v>
      </c>
      <c r="B87" s="22" t="s">
        <v>126</v>
      </c>
      <c r="C87" s="63" t="s">
        <v>3417</v>
      </c>
      <c r="D87" s="64" t="s">
        <v>10</v>
      </c>
      <c r="E87" s="83">
        <v>43.7</v>
      </c>
      <c r="F87" s="76">
        <v>86.38</v>
      </c>
      <c r="G87" s="59">
        <f t="shared" si="3"/>
        <v>3774.81</v>
      </c>
      <c r="H87" s="341"/>
      <c r="I87" s="342"/>
    </row>
    <row r="88" spans="1:9" s="333" customFormat="1" ht="33" customHeight="1" x14ac:dyDescent="0.25">
      <c r="A88" s="43" t="s">
        <v>2208</v>
      </c>
      <c r="B88" s="22" t="s">
        <v>216</v>
      </c>
      <c r="C88" s="63" t="s">
        <v>800</v>
      </c>
      <c r="D88" s="64" t="s">
        <v>8</v>
      </c>
      <c r="E88" s="83">
        <v>1080</v>
      </c>
      <c r="F88" s="76">
        <v>14.39</v>
      </c>
      <c r="G88" s="59">
        <f t="shared" si="3"/>
        <v>15541.2</v>
      </c>
      <c r="H88" s="341"/>
      <c r="I88" s="342"/>
    </row>
    <row r="89" spans="1:9" s="333" customFormat="1" ht="30" x14ac:dyDescent="0.25">
      <c r="A89" s="43" t="s">
        <v>2208</v>
      </c>
      <c r="B89" s="22" t="s">
        <v>217</v>
      </c>
      <c r="C89" s="63" t="s">
        <v>3418</v>
      </c>
      <c r="D89" s="22" t="s">
        <v>9</v>
      </c>
      <c r="E89" s="83">
        <v>25</v>
      </c>
      <c r="F89" s="76">
        <v>1178.01</v>
      </c>
      <c r="G89" s="59">
        <f t="shared" si="3"/>
        <v>29450.25</v>
      </c>
      <c r="H89" s="341"/>
      <c r="I89" s="342"/>
    </row>
    <row r="90" spans="1:9" s="333" customFormat="1" ht="105" x14ac:dyDescent="0.25">
      <c r="A90" s="43" t="s">
        <v>2208</v>
      </c>
      <c r="B90" s="22" t="s">
        <v>218</v>
      </c>
      <c r="C90" s="63" t="s">
        <v>3419</v>
      </c>
      <c r="D90" s="22" t="s">
        <v>582</v>
      </c>
      <c r="E90" s="83">
        <v>1</v>
      </c>
      <c r="F90" s="76">
        <v>102256.81</v>
      </c>
      <c r="G90" s="59">
        <f t="shared" si="3"/>
        <v>102256.81</v>
      </c>
      <c r="H90" s="341"/>
      <c r="I90" s="342"/>
    </row>
    <row r="91" spans="1:9" s="333" customFormat="1" ht="33" customHeight="1" x14ac:dyDescent="0.25">
      <c r="A91" s="43" t="s">
        <v>2208</v>
      </c>
      <c r="B91" s="22" t="s">
        <v>219</v>
      </c>
      <c r="C91" s="63" t="s">
        <v>2371</v>
      </c>
      <c r="D91" s="64" t="s">
        <v>8</v>
      </c>
      <c r="E91" s="83">
        <v>1102</v>
      </c>
      <c r="F91" s="76">
        <v>14.39</v>
      </c>
      <c r="G91" s="59">
        <f>ROUND((E91*F91),2)</f>
        <v>15857.78</v>
      </c>
      <c r="H91" s="341"/>
      <c r="I91" s="342"/>
    </row>
    <row r="92" spans="1:9" s="333" customFormat="1" ht="33" customHeight="1" x14ac:dyDescent="0.25">
      <c r="A92" s="43" t="s">
        <v>2208</v>
      </c>
      <c r="B92" s="22" t="s">
        <v>220</v>
      </c>
      <c r="C92" s="63" t="s">
        <v>2372</v>
      </c>
      <c r="D92" s="64" t="s">
        <v>8</v>
      </c>
      <c r="E92" s="83">
        <v>1102</v>
      </c>
      <c r="F92" s="76">
        <v>29.19</v>
      </c>
      <c r="G92" s="59">
        <f t="shared" si="3"/>
        <v>32167.38</v>
      </c>
      <c r="H92" s="341"/>
      <c r="I92" s="342"/>
    </row>
    <row r="93" spans="1:9" s="333" customFormat="1" ht="33" customHeight="1" x14ac:dyDescent="0.25">
      <c r="A93" s="43" t="s">
        <v>2208</v>
      </c>
      <c r="B93" s="22" t="s">
        <v>221</v>
      </c>
      <c r="C93" s="63" t="s">
        <v>2373</v>
      </c>
      <c r="D93" s="64" t="s">
        <v>8</v>
      </c>
      <c r="E93" s="83">
        <v>1102</v>
      </c>
      <c r="F93" s="76">
        <v>66.510000000000005</v>
      </c>
      <c r="G93" s="59">
        <f t="shared" si="3"/>
        <v>73294.02</v>
      </c>
      <c r="H93" s="341"/>
      <c r="I93" s="342"/>
    </row>
    <row r="94" spans="1:9" s="333" customFormat="1" ht="33" customHeight="1" x14ac:dyDescent="0.25">
      <c r="A94" s="43" t="s">
        <v>2208</v>
      </c>
      <c r="B94" s="22" t="s">
        <v>222</v>
      </c>
      <c r="C94" s="63" t="s">
        <v>2374</v>
      </c>
      <c r="D94" s="64" t="s">
        <v>10</v>
      </c>
      <c r="E94" s="83">
        <v>61.5</v>
      </c>
      <c r="F94" s="76">
        <v>13.17</v>
      </c>
      <c r="G94" s="59">
        <f t="shared" si="3"/>
        <v>809.96</v>
      </c>
      <c r="H94" s="341"/>
      <c r="I94" s="342"/>
    </row>
    <row r="95" spans="1:9" s="333" customFormat="1" ht="120" x14ac:dyDescent="0.25">
      <c r="A95" s="43" t="s">
        <v>2208</v>
      </c>
      <c r="B95" s="22" t="s">
        <v>223</v>
      </c>
      <c r="C95" s="63" t="s">
        <v>3420</v>
      </c>
      <c r="D95" s="22" t="s">
        <v>582</v>
      </c>
      <c r="E95" s="83">
        <v>1</v>
      </c>
      <c r="F95" s="76">
        <v>9088.59</v>
      </c>
      <c r="G95" s="59">
        <f t="shared" si="3"/>
        <v>9088.59</v>
      </c>
      <c r="H95" s="341"/>
      <c r="I95" s="342"/>
    </row>
    <row r="96" spans="1:9" s="333" customFormat="1" ht="45" x14ac:dyDescent="0.25">
      <c r="A96" s="43" t="s">
        <v>2208</v>
      </c>
      <c r="B96" s="22" t="s">
        <v>224</v>
      </c>
      <c r="C96" s="63" t="s">
        <v>3421</v>
      </c>
      <c r="D96" s="22" t="s">
        <v>582</v>
      </c>
      <c r="E96" s="83">
        <v>1</v>
      </c>
      <c r="F96" s="76">
        <v>1576.53</v>
      </c>
      <c r="G96" s="59">
        <f t="shared" si="3"/>
        <v>1576.53</v>
      </c>
      <c r="H96" s="341"/>
      <c r="I96" s="342"/>
    </row>
    <row r="97" spans="1:9" s="333" customFormat="1" ht="60" x14ac:dyDescent="0.25">
      <c r="A97" s="43" t="s">
        <v>2208</v>
      </c>
      <c r="B97" s="22" t="s">
        <v>225</v>
      </c>
      <c r="C97" s="63" t="s">
        <v>3422</v>
      </c>
      <c r="D97" s="22" t="s">
        <v>582</v>
      </c>
      <c r="E97" s="83">
        <v>1</v>
      </c>
      <c r="F97" s="76">
        <v>4973.82</v>
      </c>
      <c r="G97" s="59">
        <f t="shared" si="3"/>
        <v>4973.82</v>
      </c>
      <c r="H97" s="341"/>
      <c r="I97" s="342"/>
    </row>
    <row r="98" spans="1:9" s="333" customFormat="1" ht="45" x14ac:dyDescent="0.25">
      <c r="A98" s="43" t="s">
        <v>2208</v>
      </c>
      <c r="B98" s="22" t="s">
        <v>226</v>
      </c>
      <c r="C98" s="63" t="s">
        <v>3423</v>
      </c>
      <c r="D98" s="22" t="s">
        <v>582</v>
      </c>
      <c r="E98" s="83">
        <v>1</v>
      </c>
      <c r="F98" s="76">
        <v>5110.51</v>
      </c>
      <c r="G98" s="59">
        <f t="shared" si="3"/>
        <v>5110.51</v>
      </c>
      <c r="H98" s="341"/>
      <c r="I98" s="342"/>
    </row>
    <row r="99" spans="1:9" s="333" customFormat="1" x14ac:dyDescent="0.25">
      <c r="A99" s="43" t="s">
        <v>2208</v>
      </c>
      <c r="B99" s="22" t="s">
        <v>227</v>
      </c>
      <c r="C99" s="63" t="s">
        <v>3424</v>
      </c>
      <c r="D99" s="22" t="s">
        <v>10</v>
      </c>
      <c r="E99" s="83">
        <v>5.5</v>
      </c>
      <c r="F99" s="76">
        <v>140.9</v>
      </c>
      <c r="G99" s="59">
        <f t="shared" si="3"/>
        <v>774.95</v>
      </c>
      <c r="H99" s="341"/>
      <c r="I99" s="342"/>
    </row>
    <row r="100" spans="1:9" s="333" customFormat="1" x14ac:dyDescent="0.25">
      <c r="A100" s="43" t="s">
        <v>2208</v>
      </c>
      <c r="B100" s="22" t="s">
        <v>228</v>
      </c>
      <c r="C100" s="63" t="s">
        <v>3425</v>
      </c>
      <c r="D100" s="22" t="s">
        <v>10</v>
      </c>
      <c r="E100" s="83">
        <v>5.5</v>
      </c>
      <c r="F100" s="76">
        <v>86.38</v>
      </c>
      <c r="G100" s="59">
        <f t="shared" si="3"/>
        <v>475.09</v>
      </c>
      <c r="H100" s="341"/>
      <c r="I100" s="342"/>
    </row>
    <row r="101" spans="1:9" s="333" customFormat="1" ht="60" x14ac:dyDescent="0.25">
      <c r="A101" s="43" t="s">
        <v>2208</v>
      </c>
      <c r="B101" s="22" t="s">
        <v>229</v>
      </c>
      <c r="C101" s="63" t="s">
        <v>3426</v>
      </c>
      <c r="D101" s="22" t="s">
        <v>582</v>
      </c>
      <c r="E101" s="83">
        <v>1</v>
      </c>
      <c r="F101" s="76">
        <v>5011.16</v>
      </c>
      <c r="G101" s="59">
        <f t="shared" si="3"/>
        <v>5011.16</v>
      </c>
      <c r="H101" s="341"/>
      <c r="I101" s="342"/>
    </row>
    <row r="102" spans="1:9" s="333" customFormat="1" x14ac:dyDescent="0.25">
      <c r="A102" s="43" t="s">
        <v>2208</v>
      </c>
      <c r="B102" s="22" t="s">
        <v>2232</v>
      </c>
      <c r="C102" s="63" t="s">
        <v>805</v>
      </c>
      <c r="D102" s="22" t="s">
        <v>8</v>
      </c>
      <c r="E102" s="83">
        <v>71.3</v>
      </c>
      <c r="F102" s="76">
        <v>54.03</v>
      </c>
      <c r="G102" s="59">
        <f t="shared" si="3"/>
        <v>3852.34</v>
      </c>
      <c r="H102" s="341"/>
      <c r="I102" s="342"/>
    </row>
    <row r="103" spans="1:9" s="333" customFormat="1" ht="33" customHeight="1" x14ac:dyDescent="0.25">
      <c r="A103" s="43" t="s">
        <v>2208</v>
      </c>
      <c r="B103" s="22" t="s">
        <v>2233</v>
      </c>
      <c r="C103" s="63" t="s">
        <v>3091</v>
      </c>
      <c r="D103" s="22" t="s">
        <v>9</v>
      </c>
      <c r="E103" s="83">
        <v>10.37</v>
      </c>
      <c r="F103" s="76">
        <v>2280.69</v>
      </c>
      <c r="G103" s="59">
        <f t="shared" si="3"/>
        <v>23650.76</v>
      </c>
      <c r="H103" s="341"/>
      <c r="I103" s="342"/>
    </row>
    <row r="104" spans="1:9" s="333" customFormat="1" ht="33" customHeight="1" x14ac:dyDescent="0.25">
      <c r="A104" s="43" t="s">
        <v>2208</v>
      </c>
      <c r="B104" s="22" t="s">
        <v>2234</v>
      </c>
      <c r="C104" s="63" t="s">
        <v>2842</v>
      </c>
      <c r="D104" s="22" t="s">
        <v>9</v>
      </c>
      <c r="E104" s="83">
        <v>4.8</v>
      </c>
      <c r="F104" s="76">
        <v>1562.44</v>
      </c>
      <c r="G104" s="59">
        <f t="shared" si="3"/>
        <v>7499.71</v>
      </c>
    </row>
    <row r="105" spans="1:9" s="333" customFormat="1" ht="33" customHeight="1" x14ac:dyDescent="0.25">
      <c r="A105" s="43" t="s">
        <v>2208</v>
      </c>
      <c r="B105" s="22" t="s">
        <v>2235</v>
      </c>
      <c r="C105" s="63" t="s">
        <v>806</v>
      </c>
      <c r="D105" s="64" t="s">
        <v>10</v>
      </c>
      <c r="E105" s="83">
        <v>3.6</v>
      </c>
      <c r="F105" s="76">
        <v>33.92</v>
      </c>
      <c r="G105" s="59">
        <f t="shared" si="3"/>
        <v>122.11</v>
      </c>
    </row>
    <row r="106" spans="1:9" s="333" customFormat="1" ht="33" customHeight="1" x14ac:dyDescent="0.25">
      <c r="A106" s="43" t="s">
        <v>2208</v>
      </c>
      <c r="B106" s="22" t="s">
        <v>2236</v>
      </c>
      <c r="C106" s="63" t="s">
        <v>416</v>
      </c>
      <c r="D106" s="64" t="s">
        <v>10</v>
      </c>
      <c r="E106" s="83">
        <v>38</v>
      </c>
      <c r="F106" s="76">
        <v>33.93</v>
      </c>
      <c r="G106" s="59">
        <f t="shared" si="3"/>
        <v>1289.3399999999999</v>
      </c>
    </row>
    <row r="107" spans="1:9" s="333" customFormat="1" ht="33" customHeight="1" x14ac:dyDescent="0.25">
      <c r="A107" s="43" t="s">
        <v>2208</v>
      </c>
      <c r="B107" s="22" t="s">
        <v>2237</v>
      </c>
      <c r="C107" s="63" t="s">
        <v>807</v>
      </c>
      <c r="D107" s="64" t="s">
        <v>10</v>
      </c>
      <c r="E107" s="83">
        <v>76</v>
      </c>
      <c r="F107" s="76">
        <v>33.369999999999997</v>
      </c>
      <c r="G107" s="59">
        <f t="shared" si="3"/>
        <v>2536.12</v>
      </c>
    </row>
    <row r="108" spans="1:9" s="333" customFormat="1" ht="33" customHeight="1" x14ac:dyDescent="0.25">
      <c r="A108" s="43" t="s">
        <v>2208</v>
      </c>
      <c r="B108" s="22" t="s">
        <v>2238</v>
      </c>
      <c r="C108" s="63" t="s">
        <v>417</v>
      </c>
      <c r="D108" s="64" t="s">
        <v>8</v>
      </c>
      <c r="E108" s="83">
        <v>477.2</v>
      </c>
      <c r="F108" s="76">
        <v>14.19</v>
      </c>
      <c r="G108" s="59">
        <f>ROUND((E108*F108),2)</f>
        <v>6771.47</v>
      </c>
    </row>
    <row r="109" spans="1:9" s="333" customFormat="1" ht="75" x14ac:dyDescent="0.25">
      <c r="A109" s="43" t="s">
        <v>2208</v>
      </c>
      <c r="B109" s="22" t="s">
        <v>2239</v>
      </c>
      <c r="C109" s="63" t="s">
        <v>3427</v>
      </c>
      <c r="D109" s="22" t="s">
        <v>582</v>
      </c>
      <c r="E109" s="83">
        <v>1</v>
      </c>
      <c r="F109" s="76">
        <v>17632.55</v>
      </c>
      <c r="G109" s="59">
        <f t="shared" si="3"/>
        <v>17632.55</v>
      </c>
    </row>
    <row r="110" spans="1:9" ht="33" customHeight="1" x14ac:dyDescent="0.25">
      <c r="A110" s="43" t="s">
        <v>2208</v>
      </c>
      <c r="B110" s="22" t="s">
        <v>3431</v>
      </c>
      <c r="C110" s="63" t="s">
        <v>838</v>
      </c>
      <c r="D110" s="64" t="s">
        <v>10</v>
      </c>
      <c r="E110" s="83">
        <v>76</v>
      </c>
      <c r="F110" s="76">
        <v>1.83</v>
      </c>
      <c r="G110" s="59">
        <f t="shared" si="3"/>
        <v>139.08000000000001</v>
      </c>
      <c r="H110" s="346"/>
      <c r="I110" s="342"/>
    </row>
    <row r="111" spans="1:9" ht="33" customHeight="1" x14ac:dyDescent="0.25">
      <c r="A111" s="43" t="s">
        <v>2208</v>
      </c>
      <c r="B111" s="22" t="s">
        <v>3432</v>
      </c>
      <c r="C111" s="63" t="s">
        <v>2228</v>
      </c>
      <c r="D111" s="64" t="s">
        <v>8</v>
      </c>
      <c r="E111" s="83">
        <v>106</v>
      </c>
      <c r="F111" s="76">
        <v>14.39</v>
      </c>
      <c r="G111" s="59">
        <f t="shared" si="3"/>
        <v>1525.34</v>
      </c>
      <c r="H111" s="340"/>
      <c r="I111" s="340"/>
    </row>
    <row r="112" spans="1:9" ht="33" customHeight="1" x14ac:dyDescent="0.25">
      <c r="A112" s="43" t="s">
        <v>2208</v>
      </c>
      <c r="B112" s="22" t="s">
        <v>3433</v>
      </c>
      <c r="C112" s="63" t="s">
        <v>2229</v>
      </c>
      <c r="D112" s="64" t="s">
        <v>8</v>
      </c>
      <c r="E112" s="83">
        <v>106</v>
      </c>
      <c r="F112" s="76">
        <v>139.38</v>
      </c>
      <c r="G112" s="59">
        <f t="shared" si="3"/>
        <v>14774.28</v>
      </c>
      <c r="H112" s="340"/>
      <c r="I112" s="340"/>
    </row>
    <row r="113" spans="1:9" ht="60" x14ac:dyDescent="0.25">
      <c r="A113" s="43" t="s">
        <v>2208</v>
      </c>
      <c r="B113" s="22" t="s">
        <v>3434</v>
      </c>
      <c r="C113" s="63" t="s">
        <v>3428</v>
      </c>
      <c r="D113" s="64" t="s">
        <v>582</v>
      </c>
      <c r="E113" s="83">
        <v>1</v>
      </c>
      <c r="F113" s="76">
        <v>360.66</v>
      </c>
      <c r="G113" s="59">
        <f t="shared" si="3"/>
        <v>360.66</v>
      </c>
      <c r="H113" s="340"/>
      <c r="I113" s="340"/>
    </row>
    <row r="114" spans="1:9" ht="75" x14ac:dyDescent="0.25">
      <c r="A114" s="43" t="s">
        <v>2208</v>
      </c>
      <c r="B114" s="22" t="s">
        <v>3435</v>
      </c>
      <c r="C114" s="63" t="s">
        <v>3429</v>
      </c>
      <c r="D114" s="22" t="s">
        <v>582</v>
      </c>
      <c r="E114" s="83">
        <v>1</v>
      </c>
      <c r="F114" s="76">
        <v>2033.38</v>
      </c>
      <c r="G114" s="59">
        <f t="shared" si="3"/>
        <v>2033.38</v>
      </c>
      <c r="H114" s="340"/>
      <c r="I114" s="340"/>
    </row>
    <row r="115" spans="1:9" ht="45" x14ac:dyDescent="0.25">
      <c r="A115" s="43" t="s">
        <v>2208</v>
      </c>
      <c r="B115" s="22" t="s">
        <v>3436</v>
      </c>
      <c r="C115" s="63" t="s">
        <v>3430</v>
      </c>
      <c r="D115" s="22" t="s">
        <v>582</v>
      </c>
      <c r="E115" s="83">
        <v>1</v>
      </c>
      <c r="F115" s="76">
        <v>34934.85</v>
      </c>
      <c r="G115" s="59">
        <f>ROUND((E115*F115),2)</f>
        <v>34934.85</v>
      </c>
      <c r="H115" s="340"/>
      <c r="I115" s="340"/>
    </row>
    <row r="116" spans="1:9" ht="33" customHeight="1" thickBot="1" x14ac:dyDescent="0.3">
      <c r="A116" s="43" t="s">
        <v>2208</v>
      </c>
      <c r="B116" s="22" t="s">
        <v>3437</v>
      </c>
      <c r="C116" s="2" t="s">
        <v>2954</v>
      </c>
      <c r="D116" s="64" t="s">
        <v>8</v>
      </c>
      <c r="E116" s="84">
        <v>1410</v>
      </c>
      <c r="F116" s="76">
        <v>14.39</v>
      </c>
      <c r="G116" s="59">
        <f t="shared" si="3"/>
        <v>20289.900000000001</v>
      </c>
      <c r="H116" s="340"/>
      <c r="I116" s="340"/>
    </row>
    <row r="117" spans="1:9" ht="33" customHeight="1" thickBot="1" x14ac:dyDescent="0.3">
      <c r="A117" s="56" t="s">
        <v>2208</v>
      </c>
      <c r="B117" s="51" t="s">
        <v>3438</v>
      </c>
      <c r="C117" s="50" t="s">
        <v>2955</v>
      </c>
      <c r="D117" s="51" t="s">
        <v>8</v>
      </c>
      <c r="E117" s="85">
        <v>1410</v>
      </c>
      <c r="F117" s="139">
        <v>20.2</v>
      </c>
      <c r="G117" s="53">
        <f>ROUND((E117*F117),2)</f>
        <v>28482</v>
      </c>
      <c r="H117" s="331" t="s">
        <v>78</v>
      </c>
      <c r="I117" s="339">
        <f>ROUND(SUM(G76:G117),2)</f>
        <v>1606572.58</v>
      </c>
    </row>
    <row r="118" spans="1:9" ht="45" x14ac:dyDescent="0.25">
      <c r="A118" s="42" t="s">
        <v>3439</v>
      </c>
      <c r="B118" s="202" t="s">
        <v>28</v>
      </c>
      <c r="C118" s="24" t="s">
        <v>3440</v>
      </c>
      <c r="D118" s="25" t="s">
        <v>9</v>
      </c>
      <c r="E118" s="182">
        <v>918</v>
      </c>
      <c r="F118" s="136">
        <v>10.81</v>
      </c>
      <c r="G118" s="27">
        <f t="shared" ref="G118:G140" si="4">ROUND((E118*F118),2)</f>
        <v>9923.58</v>
      </c>
      <c r="H118" s="341"/>
      <c r="I118" s="342"/>
    </row>
    <row r="119" spans="1:9" ht="60" x14ac:dyDescent="0.25">
      <c r="A119" s="43" t="s">
        <v>3439</v>
      </c>
      <c r="B119" s="200" t="s">
        <v>29</v>
      </c>
      <c r="C119" s="63" t="s">
        <v>3441</v>
      </c>
      <c r="D119" s="195" t="s">
        <v>582</v>
      </c>
      <c r="E119" s="186">
        <v>1</v>
      </c>
      <c r="F119" s="77">
        <v>59214.17</v>
      </c>
      <c r="G119" s="28">
        <f t="shared" si="4"/>
        <v>59214.17</v>
      </c>
      <c r="H119" s="341"/>
      <c r="I119" s="342"/>
    </row>
    <row r="120" spans="1:9" ht="60" x14ac:dyDescent="0.25">
      <c r="A120" s="43" t="s">
        <v>3439</v>
      </c>
      <c r="B120" s="200" t="s">
        <v>30</v>
      </c>
      <c r="C120" s="63" t="s">
        <v>3442</v>
      </c>
      <c r="D120" s="195" t="s">
        <v>582</v>
      </c>
      <c r="E120" s="186">
        <v>1</v>
      </c>
      <c r="F120" s="76">
        <v>29210.55</v>
      </c>
      <c r="G120" s="28">
        <f t="shared" si="4"/>
        <v>29210.55</v>
      </c>
      <c r="H120" s="341"/>
      <c r="I120" s="342"/>
    </row>
    <row r="121" spans="1:9" x14ac:dyDescent="0.25">
      <c r="A121" s="43" t="s">
        <v>3439</v>
      </c>
      <c r="B121" s="200" t="s">
        <v>31</v>
      </c>
      <c r="C121" s="63" t="s">
        <v>3443</v>
      </c>
      <c r="D121" s="64" t="s">
        <v>8</v>
      </c>
      <c r="E121" s="83">
        <v>139</v>
      </c>
      <c r="F121" s="76">
        <v>1.4</v>
      </c>
      <c r="G121" s="28">
        <f t="shared" si="4"/>
        <v>194.6</v>
      </c>
      <c r="H121" s="341"/>
      <c r="I121" s="342"/>
    </row>
    <row r="122" spans="1:9" ht="30" x14ac:dyDescent="0.25">
      <c r="A122" s="43" t="s">
        <v>3439</v>
      </c>
      <c r="B122" s="200" t="s">
        <v>32</v>
      </c>
      <c r="C122" s="63" t="s">
        <v>3444</v>
      </c>
      <c r="D122" s="22" t="s">
        <v>9</v>
      </c>
      <c r="E122" s="83">
        <v>18</v>
      </c>
      <c r="F122" s="76">
        <v>205.96</v>
      </c>
      <c r="G122" s="28">
        <f t="shared" si="4"/>
        <v>3707.28</v>
      </c>
      <c r="H122" s="341"/>
      <c r="I122" s="342"/>
    </row>
    <row r="123" spans="1:9" ht="30" x14ac:dyDescent="0.25">
      <c r="A123" s="43" t="s">
        <v>3439</v>
      </c>
      <c r="B123" s="200" t="s">
        <v>33</v>
      </c>
      <c r="C123" s="102" t="s">
        <v>3445</v>
      </c>
      <c r="D123" s="22" t="s">
        <v>9</v>
      </c>
      <c r="E123" s="83">
        <v>8.08</v>
      </c>
      <c r="F123" s="76">
        <v>484.32</v>
      </c>
      <c r="G123" s="28">
        <f t="shared" si="4"/>
        <v>3913.31</v>
      </c>
      <c r="H123" s="341"/>
      <c r="I123" s="342"/>
    </row>
    <row r="124" spans="1:9" ht="45" x14ac:dyDescent="0.25">
      <c r="A124" s="43" t="s">
        <v>3439</v>
      </c>
      <c r="B124" s="200" t="s">
        <v>47</v>
      </c>
      <c r="C124" s="63" t="s">
        <v>3446</v>
      </c>
      <c r="D124" s="22" t="s">
        <v>582</v>
      </c>
      <c r="E124" s="83">
        <v>1</v>
      </c>
      <c r="F124" s="76">
        <v>222641.26</v>
      </c>
      <c r="G124" s="28">
        <f t="shared" si="4"/>
        <v>222641.26</v>
      </c>
      <c r="H124" s="341"/>
      <c r="I124" s="342"/>
    </row>
    <row r="125" spans="1:9" ht="45" x14ac:dyDescent="0.25">
      <c r="A125" s="43" t="s">
        <v>3439</v>
      </c>
      <c r="B125" s="200" t="s">
        <v>48</v>
      </c>
      <c r="C125" s="63" t="s">
        <v>3447</v>
      </c>
      <c r="D125" s="22" t="s">
        <v>582</v>
      </c>
      <c r="E125" s="83">
        <v>1</v>
      </c>
      <c r="F125" s="76">
        <v>174900.71</v>
      </c>
      <c r="G125" s="28">
        <f t="shared" si="4"/>
        <v>174900.71</v>
      </c>
      <c r="H125" s="341"/>
      <c r="I125" s="342"/>
    </row>
    <row r="126" spans="1:9" x14ac:dyDescent="0.25">
      <c r="A126" s="43" t="s">
        <v>3439</v>
      </c>
      <c r="B126" s="200" t="s">
        <v>58</v>
      </c>
      <c r="C126" s="63" t="s">
        <v>3448</v>
      </c>
      <c r="D126" s="22" t="s">
        <v>10</v>
      </c>
      <c r="E126" s="83">
        <v>30.5</v>
      </c>
      <c r="F126" s="76">
        <v>120.19</v>
      </c>
      <c r="G126" s="28">
        <f t="shared" si="4"/>
        <v>3665.8</v>
      </c>
      <c r="H126" s="341"/>
      <c r="I126" s="342"/>
    </row>
    <row r="127" spans="1:9" x14ac:dyDescent="0.25">
      <c r="A127" s="43" t="s">
        <v>3439</v>
      </c>
      <c r="B127" s="200" t="s">
        <v>64</v>
      </c>
      <c r="C127" s="63" t="s">
        <v>2368</v>
      </c>
      <c r="D127" s="64" t="s">
        <v>8</v>
      </c>
      <c r="E127" s="83">
        <v>511</v>
      </c>
      <c r="F127" s="76">
        <v>14.39</v>
      </c>
      <c r="G127" s="28">
        <f t="shared" si="4"/>
        <v>7353.29</v>
      </c>
      <c r="H127" s="341"/>
      <c r="I127" s="342"/>
    </row>
    <row r="128" spans="1:9" x14ac:dyDescent="0.25">
      <c r="A128" s="43" t="s">
        <v>3439</v>
      </c>
      <c r="B128" s="200" t="s">
        <v>65</v>
      </c>
      <c r="C128" s="63" t="s">
        <v>2369</v>
      </c>
      <c r="D128" s="64" t="s">
        <v>8</v>
      </c>
      <c r="E128" s="83">
        <v>511</v>
      </c>
      <c r="F128" s="76">
        <v>20.2</v>
      </c>
      <c r="G128" s="28">
        <f t="shared" si="4"/>
        <v>10322.200000000001</v>
      </c>
      <c r="H128" s="341"/>
      <c r="I128" s="342"/>
    </row>
    <row r="129" spans="1:9" x14ac:dyDescent="0.25">
      <c r="A129" s="43" t="s">
        <v>3439</v>
      </c>
      <c r="B129" s="200" t="s">
        <v>66</v>
      </c>
      <c r="C129" s="63" t="s">
        <v>3449</v>
      </c>
      <c r="D129" s="22" t="s">
        <v>9</v>
      </c>
      <c r="E129" s="83">
        <v>1646</v>
      </c>
      <c r="F129" s="76">
        <v>26.64</v>
      </c>
      <c r="G129" s="28">
        <f t="shared" si="4"/>
        <v>43849.440000000002</v>
      </c>
      <c r="H129" s="341"/>
      <c r="I129" s="342"/>
    </row>
    <row r="130" spans="1:9" ht="60" x14ac:dyDescent="0.25">
      <c r="A130" s="43" t="s">
        <v>3439</v>
      </c>
      <c r="B130" s="200" t="s">
        <v>79</v>
      </c>
      <c r="C130" s="102" t="s">
        <v>3450</v>
      </c>
      <c r="D130" s="64" t="s">
        <v>582</v>
      </c>
      <c r="E130" s="83">
        <v>1</v>
      </c>
      <c r="F130" s="76">
        <v>3624.41</v>
      </c>
      <c r="G130" s="28">
        <f t="shared" si="4"/>
        <v>3624.41</v>
      </c>
      <c r="H130" s="341"/>
      <c r="I130" s="342"/>
    </row>
    <row r="131" spans="1:9" ht="60" x14ac:dyDescent="0.25">
      <c r="A131" s="43" t="s">
        <v>3439</v>
      </c>
      <c r="B131" s="200" t="s">
        <v>215</v>
      </c>
      <c r="C131" s="63" t="s">
        <v>3451</v>
      </c>
      <c r="D131" s="64" t="s">
        <v>582</v>
      </c>
      <c r="E131" s="83">
        <v>1</v>
      </c>
      <c r="F131" s="76">
        <v>2948.75</v>
      </c>
      <c r="G131" s="28">
        <f t="shared" si="4"/>
        <v>2948.75</v>
      </c>
      <c r="H131" s="341"/>
      <c r="I131" s="342"/>
    </row>
    <row r="132" spans="1:9" ht="45" x14ac:dyDescent="0.25">
      <c r="A132" s="43" t="s">
        <v>3439</v>
      </c>
      <c r="B132" s="200" t="s">
        <v>80</v>
      </c>
      <c r="C132" s="63" t="s">
        <v>3452</v>
      </c>
      <c r="D132" s="273" t="s">
        <v>582</v>
      </c>
      <c r="E132" s="274">
        <v>1</v>
      </c>
      <c r="F132" s="76">
        <v>26266.18</v>
      </c>
      <c r="G132" s="28">
        <f t="shared" si="4"/>
        <v>26266.18</v>
      </c>
      <c r="H132" s="341"/>
      <c r="I132" s="342"/>
    </row>
    <row r="133" spans="1:9" x14ac:dyDescent="0.25">
      <c r="A133" s="43" t="s">
        <v>3439</v>
      </c>
      <c r="B133" s="200" t="s">
        <v>81</v>
      </c>
      <c r="C133" s="63" t="s">
        <v>3453</v>
      </c>
      <c r="D133" s="64" t="s">
        <v>8</v>
      </c>
      <c r="E133" s="83">
        <v>326</v>
      </c>
      <c r="F133" s="76">
        <v>14.39</v>
      </c>
      <c r="G133" s="28">
        <f t="shared" si="4"/>
        <v>4691.1400000000003</v>
      </c>
      <c r="H133" s="341"/>
      <c r="I133" s="342"/>
    </row>
    <row r="134" spans="1:9" ht="30" x14ac:dyDescent="0.25">
      <c r="A134" s="43" t="s">
        <v>3439</v>
      </c>
      <c r="B134" s="200" t="s">
        <v>149</v>
      </c>
      <c r="C134" s="63" t="s">
        <v>3454</v>
      </c>
      <c r="D134" s="64" t="s">
        <v>8</v>
      </c>
      <c r="E134" s="83">
        <v>326</v>
      </c>
      <c r="F134" s="76">
        <v>20.2</v>
      </c>
      <c r="G134" s="28">
        <f t="shared" si="4"/>
        <v>6585.2</v>
      </c>
      <c r="H134" s="341"/>
      <c r="I134" s="342"/>
    </row>
    <row r="135" spans="1:9" ht="30" x14ac:dyDescent="0.25">
      <c r="A135" s="43" t="s">
        <v>3455</v>
      </c>
      <c r="B135" s="200" t="s">
        <v>150</v>
      </c>
      <c r="C135" s="63" t="s">
        <v>3458</v>
      </c>
      <c r="D135" s="22" t="s">
        <v>9</v>
      </c>
      <c r="E135" s="83">
        <v>49.7</v>
      </c>
      <c r="F135" s="76">
        <v>23.04</v>
      </c>
      <c r="G135" s="28">
        <f t="shared" si="4"/>
        <v>1145.0899999999999</v>
      </c>
      <c r="H135" s="341"/>
      <c r="I135" s="342"/>
    </row>
    <row r="136" spans="1:9" ht="30" x14ac:dyDescent="0.25">
      <c r="A136" s="43" t="s">
        <v>3455</v>
      </c>
      <c r="B136" s="200" t="s">
        <v>151</v>
      </c>
      <c r="C136" s="63" t="s">
        <v>3457</v>
      </c>
      <c r="D136" s="22" t="s">
        <v>8</v>
      </c>
      <c r="E136" s="83">
        <v>184</v>
      </c>
      <c r="F136" s="76">
        <v>14.16</v>
      </c>
      <c r="G136" s="28">
        <f t="shared" si="4"/>
        <v>2605.44</v>
      </c>
      <c r="H136" s="341"/>
      <c r="I136" s="342"/>
    </row>
    <row r="137" spans="1:9" ht="30" x14ac:dyDescent="0.25">
      <c r="A137" s="43" t="s">
        <v>3455</v>
      </c>
      <c r="B137" s="200" t="s">
        <v>152</v>
      </c>
      <c r="C137" s="2" t="s">
        <v>3456</v>
      </c>
      <c r="D137" s="22" t="s">
        <v>8</v>
      </c>
      <c r="E137" s="84">
        <v>184</v>
      </c>
      <c r="F137" s="76">
        <v>21.62</v>
      </c>
      <c r="G137" s="28">
        <f t="shared" si="4"/>
        <v>3978.08</v>
      </c>
      <c r="H137" s="341"/>
      <c r="I137" s="342"/>
    </row>
    <row r="138" spans="1:9" x14ac:dyDescent="0.25">
      <c r="A138" s="43" t="s">
        <v>3439</v>
      </c>
      <c r="B138" s="200" t="s">
        <v>153</v>
      </c>
      <c r="C138" s="63" t="s">
        <v>424</v>
      </c>
      <c r="D138" s="22" t="s">
        <v>10</v>
      </c>
      <c r="E138" s="83">
        <v>71</v>
      </c>
      <c r="F138" s="76">
        <v>16.46</v>
      </c>
      <c r="G138" s="28">
        <f t="shared" si="4"/>
        <v>1168.6600000000001</v>
      </c>
      <c r="H138" s="341"/>
      <c r="I138" s="342"/>
    </row>
    <row r="139" spans="1:9" ht="30.75" thickBot="1" x14ac:dyDescent="0.3">
      <c r="A139" s="43" t="s">
        <v>3439</v>
      </c>
      <c r="B139" s="200" t="s">
        <v>154</v>
      </c>
      <c r="C139" s="2" t="s">
        <v>2384</v>
      </c>
      <c r="D139" s="22" t="s">
        <v>9</v>
      </c>
      <c r="E139" s="84">
        <v>4.8</v>
      </c>
      <c r="F139" s="76">
        <v>98.06</v>
      </c>
      <c r="G139" s="28">
        <f t="shared" si="4"/>
        <v>470.69</v>
      </c>
      <c r="H139" s="341"/>
      <c r="I139" s="342"/>
    </row>
    <row r="140" spans="1:9" ht="30.75" thickBot="1" x14ac:dyDescent="0.3">
      <c r="A140" s="56" t="s">
        <v>3439</v>
      </c>
      <c r="B140" s="201" t="s">
        <v>155</v>
      </c>
      <c r="C140" s="399" t="s">
        <v>3459</v>
      </c>
      <c r="D140" s="51" t="s">
        <v>10</v>
      </c>
      <c r="E140" s="85">
        <v>96</v>
      </c>
      <c r="F140" s="139">
        <v>112.96</v>
      </c>
      <c r="G140" s="53">
        <f t="shared" si="4"/>
        <v>10844.16</v>
      </c>
      <c r="H140" s="331" t="s">
        <v>42</v>
      </c>
      <c r="I140" s="339">
        <f>ROUND(SUM(G118:G140),2)</f>
        <v>633223.99</v>
      </c>
    </row>
    <row r="141" spans="1:9" ht="45" x14ac:dyDescent="0.25">
      <c r="A141" s="67" t="s">
        <v>3045</v>
      </c>
      <c r="B141" s="64" t="s">
        <v>11</v>
      </c>
      <c r="C141" s="270" t="s">
        <v>2956</v>
      </c>
      <c r="D141" s="64" t="s">
        <v>582</v>
      </c>
      <c r="E141" s="83">
        <v>1</v>
      </c>
      <c r="F141" s="76">
        <v>1771.32</v>
      </c>
      <c r="G141" s="59">
        <f>ROUND((E141*F141),2)</f>
        <v>1771.32</v>
      </c>
      <c r="H141" s="341"/>
      <c r="I141" s="342"/>
    </row>
    <row r="142" spans="1:9" ht="33" customHeight="1" x14ac:dyDescent="0.25">
      <c r="A142" s="43" t="s">
        <v>3045</v>
      </c>
      <c r="B142" s="22" t="s">
        <v>83</v>
      </c>
      <c r="C142" s="270" t="s">
        <v>419</v>
      </c>
      <c r="D142" s="64" t="s">
        <v>7</v>
      </c>
      <c r="E142" s="83">
        <v>1</v>
      </c>
      <c r="F142" s="76">
        <v>5489.22</v>
      </c>
      <c r="G142" s="59">
        <f t="shared" ref="G142:G157" si="5">ROUND((E142*F142),2)</f>
        <v>5489.22</v>
      </c>
      <c r="H142" s="340"/>
      <c r="I142" s="340"/>
    </row>
    <row r="143" spans="1:9" ht="33" customHeight="1" x14ac:dyDescent="0.25">
      <c r="A143" s="43" t="s">
        <v>3045</v>
      </c>
      <c r="B143" s="64" t="s">
        <v>84</v>
      </c>
      <c r="C143" s="270" t="s">
        <v>420</v>
      </c>
      <c r="D143" s="64" t="s">
        <v>10</v>
      </c>
      <c r="E143" s="83">
        <v>61</v>
      </c>
      <c r="F143" s="76">
        <v>60.95</v>
      </c>
      <c r="G143" s="59">
        <f t="shared" si="5"/>
        <v>3717.95</v>
      </c>
      <c r="H143" s="340"/>
      <c r="I143" s="340"/>
    </row>
    <row r="144" spans="1:9" ht="33" customHeight="1" x14ac:dyDescent="0.25">
      <c r="A144" s="43" t="s">
        <v>3045</v>
      </c>
      <c r="B144" s="64" t="s">
        <v>85</v>
      </c>
      <c r="C144" s="270" t="s">
        <v>2461</v>
      </c>
      <c r="D144" s="64" t="s">
        <v>10</v>
      </c>
      <c r="E144" s="83">
        <v>42</v>
      </c>
      <c r="F144" s="76">
        <v>46.75</v>
      </c>
      <c r="G144" s="59">
        <f t="shared" si="5"/>
        <v>1963.5</v>
      </c>
      <c r="H144" s="340"/>
      <c r="I144" s="340"/>
    </row>
    <row r="145" spans="1:9" ht="33" customHeight="1" x14ac:dyDescent="0.25">
      <c r="A145" s="43" t="s">
        <v>3045</v>
      </c>
      <c r="B145" s="64" t="s">
        <v>86</v>
      </c>
      <c r="C145" s="270" t="s">
        <v>422</v>
      </c>
      <c r="D145" s="64" t="s">
        <v>8</v>
      </c>
      <c r="E145" s="83">
        <v>24.5</v>
      </c>
      <c r="F145" s="76">
        <v>31.1</v>
      </c>
      <c r="G145" s="59">
        <f t="shared" si="5"/>
        <v>761.95</v>
      </c>
      <c r="H145" s="340"/>
      <c r="I145" s="340"/>
    </row>
    <row r="146" spans="1:9" ht="33" customHeight="1" x14ac:dyDescent="0.25">
      <c r="A146" s="43" t="s">
        <v>3045</v>
      </c>
      <c r="B146" s="64" t="s">
        <v>87</v>
      </c>
      <c r="C146" s="270" t="s">
        <v>423</v>
      </c>
      <c r="D146" s="64" t="s">
        <v>8</v>
      </c>
      <c r="E146" s="83">
        <v>24.5</v>
      </c>
      <c r="F146" s="76">
        <v>107.97</v>
      </c>
      <c r="G146" s="59">
        <f t="shared" si="5"/>
        <v>2645.27</v>
      </c>
      <c r="H146" s="340"/>
      <c r="I146" s="340"/>
    </row>
    <row r="147" spans="1:9" ht="33" customHeight="1" x14ac:dyDescent="0.25">
      <c r="A147" s="43" t="s">
        <v>3045</v>
      </c>
      <c r="B147" s="64" t="s">
        <v>88</v>
      </c>
      <c r="C147" s="270" t="s">
        <v>424</v>
      </c>
      <c r="D147" s="64" t="s">
        <v>10</v>
      </c>
      <c r="E147" s="83">
        <v>3</v>
      </c>
      <c r="F147" s="76">
        <v>16.47</v>
      </c>
      <c r="G147" s="59">
        <f t="shared" si="5"/>
        <v>49.41</v>
      </c>
      <c r="H147" s="340"/>
      <c r="I147" s="340"/>
    </row>
    <row r="148" spans="1:9" ht="45" x14ac:dyDescent="0.25">
      <c r="A148" s="43" t="s">
        <v>3045</v>
      </c>
      <c r="B148" s="64" t="s">
        <v>89</v>
      </c>
      <c r="C148" s="270" t="s">
        <v>3460</v>
      </c>
      <c r="D148" s="64" t="s">
        <v>582</v>
      </c>
      <c r="E148" s="83">
        <v>1</v>
      </c>
      <c r="F148" s="76">
        <v>2487.88</v>
      </c>
      <c r="G148" s="59">
        <f t="shared" si="5"/>
        <v>2487.88</v>
      </c>
      <c r="H148" s="340"/>
      <c r="I148" s="340"/>
    </row>
    <row r="149" spans="1:9" ht="33" customHeight="1" x14ac:dyDescent="0.25">
      <c r="A149" s="43" t="s">
        <v>3045</v>
      </c>
      <c r="B149" s="64" t="s">
        <v>90</v>
      </c>
      <c r="C149" s="270" t="s">
        <v>425</v>
      </c>
      <c r="D149" s="64" t="s">
        <v>8</v>
      </c>
      <c r="E149" s="83">
        <v>117</v>
      </c>
      <c r="F149" s="76">
        <v>29.17</v>
      </c>
      <c r="G149" s="59">
        <f t="shared" si="5"/>
        <v>3412.89</v>
      </c>
      <c r="H149" s="340"/>
      <c r="I149" s="340"/>
    </row>
    <row r="150" spans="1:9" ht="120" x14ac:dyDescent="0.25">
      <c r="A150" s="43" t="s">
        <v>3045</v>
      </c>
      <c r="B150" s="64" t="s">
        <v>91</v>
      </c>
      <c r="C150" s="270" t="s">
        <v>3461</v>
      </c>
      <c r="D150" s="64" t="s">
        <v>582</v>
      </c>
      <c r="E150" s="83">
        <v>1</v>
      </c>
      <c r="F150" s="76">
        <v>9362.19</v>
      </c>
      <c r="G150" s="59">
        <f t="shared" si="5"/>
        <v>9362.19</v>
      </c>
      <c r="H150" s="340"/>
      <c r="I150" s="340"/>
    </row>
    <row r="151" spans="1:9" ht="60" x14ac:dyDescent="0.25">
      <c r="A151" s="43" t="s">
        <v>3045</v>
      </c>
      <c r="B151" s="64" t="s">
        <v>92</v>
      </c>
      <c r="C151" s="270" t="s">
        <v>3462</v>
      </c>
      <c r="D151" s="64" t="s">
        <v>582</v>
      </c>
      <c r="E151" s="83">
        <v>1</v>
      </c>
      <c r="F151" s="76">
        <v>3116.87</v>
      </c>
      <c r="G151" s="59">
        <f t="shared" si="5"/>
        <v>3116.87</v>
      </c>
      <c r="H151" s="340"/>
      <c r="I151" s="340"/>
    </row>
    <row r="152" spans="1:9" ht="60" x14ac:dyDescent="0.25">
      <c r="A152" s="43" t="s">
        <v>3045</v>
      </c>
      <c r="B152" s="64" t="s">
        <v>93</v>
      </c>
      <c r="C152" s="63" t="s">
        <v>3741</v>
      </c>
      <c r="D152" s="64" t="s">
        <v>582</v>
      </c>
      <c r="E152" s="83">
        <v>1</v>
      </c>
      <c r="F152" s="76">
        <v>20222.98</v>
      </c>
      <c r="G152" s="59">
        <f t="shared" si="5"/>
        <v>20222.98</v>
      </c>
      <c r="H152" s="340"/>
      <c r="I152" s="340"/>
    </row>
    <row r="153" spans="1:9" ht="45" x14ac:dyDescent="0.25">
      <c r="A153" s="43" t="s">
        <v>3045</v>
      </c>
      <c r="B153" s="64" t="s">
        <v>156</v>
      </c>
      <c r="C153" s="270" t="s">
        <v>3463</v>
      </c>
      <c r="D153" s="64" t="s">
        <v>582</v>
      </c>
      <c r="E153" s="83">
        <v>1</v>
      </c>
      <c r="F153" s="76">
        <v>15440.06</v>
      </c>
      <c r="G153" s="59">
        <f t="shared" si="5"/>
        <v>15440.06</v>
      </c>
      <c r="H153" s="340"/>
      <c r="I153" s="340"/>
    </row>
    <row r="154" spans="1:9" ht="33" customHeight="1" x14ac:dyDescent="0.25">
      <c r="A154" s="43" t="s">
        <v>3045</v>
      </c>
      <c r="B154" s="64" t="s">
        <v>157</v>
      </c>
      <c r="C154" s="270" t="s">
        <v>901</v>
      </c>
      <c r="D154" s="64" t="s">
        <v>8</v>
      </c>
      <c r="E154" s="83">
        <v>137</v>
      </c>
      <c r="F154" s="76">
        <v>30.79</v>
      </c>
      <c r="G154" s="59">
        <f t="shared" si="5"/>
        <v>4218.2299999999996</v>
      </c>
      <c r="H154" s="340"/>
      <c r="I154" s="340"/>
    </row>
    <row r="155" spans="1:9" ht="33" customHeight="1" x14ac:dyDescent="0.25">
      <c r="A155" s="43" t="s">
        <v>3045</v>
      </c>
      <c r="B155" s="64" t="s">
        <v>158</v>
      </c>
      <c r="C155" s="270" t="s">
        <v>2247</v>
      </c>
      <c r="D155" s="64" t="s">
        <v>8</v>
      </c>
      <c r="E155" s="83">
        <v>1426</v>
      </c>
      <c r="F155" s="76">
        <v>1.56</v>
      </c>
      <c r="G155" s="59">
        <f t="shared" si="5"/>
        <v>2224.56</v>
      </c>
      <c r="H155" s="340"/>
      <c r="I155" s="340"/>
    </row>
    <row r="156" spans="1:9" ht="33" customHeight="1" x14ac:dyDescent="0.25">
      <c r="A156" s="43" t="s">
        <v>3045</v>
      </c>
      <c r="B156" s="64" t="s">
        <v>159</v>
      </c>
      <c r="C156" s="396" t="s">
        <v>426</v>
      </c>
      <c r="D156" s="84" t="s">
        <v>8</v>
      </c>
      <c r="E156" s="84">
        <v>1426</v>
      </c>
      <c r="F156" s="77">
        <v>7.31</v>
      </c>
      <c r="G156" s="59">
        <f t="shared" si="5"/>
        <v>10424.06</v>
      </c>
      <c r="H156" s="340"/>
      <c r="I156" s="340"/>
    </row>
    <row r="157" spans="1:9" ht="45.75" thickBot="1" x14ac:dyDescent="0.3">
      <c r="A157" s="43" t="s">
        <v>3045</v>
      </c>
      <c r="B157" s="64" t="s">
        <v>160</v>
      </c>
      <c r="C157" s="397" t="s">
        <v>3464</v>
      </c>
      <c r="D157" s="107" t="s">
        <v>582</v>
      </c>
      <c r="E157" s="107">
        <v>1</v>
      </c>
      <c r="F157" s="231">
        <v>210.64</v>
      </c>
      <c r="G157" s="59">
        <f t="shared" si="5"/>
        <v>210.64</v>
      </c>
      <c r="H157" s="340"/>
      <c r="I157" s="340"/>
    </row>
    <row r="158" spans="1:9" ht="75.75" thickBot="1" x14ac:dyDescent="0.3">
      <c r="A158" s="56" t="s">
        <v>3045</v>
      </c>
      <c r="B158" s="88" t="s">
        <v>161</v>
      </c>
      <c r="C158" s="50" t="s">
        <v>3465</v>
      </c>
      <c r="D158" s="51" t="s">
        <v>582</v>
      </c>
      <c r="E158" s="85">
        <v>1</v>
      </c>
      <c r="F158" s="139">
        <v>952.2</v>
      </c>
      <c r="G158" s="53">
        <f t="shared" ref="G158" si="6">ROUND((E158*F158),2)</f>
        <v>952.2</v>
      </c>
      <c r="H158" s="331" t="s">
        <v>59</v>
      </c>
      <c r="I158" s="332">
        <f>ROUND(SUM(G141:G158),2)</f>
        <v>88471.18</v>
      </c>
    </row>
    <row r="159" spans="1:9" ht="30.75" thickBot="1" x14ac:dyDescent="0.3">
      <c r="A159" s="56" t="s">
        <v>2501</v>
      </c>
      <c r="B159" s="51" t="s">
        <v>63</v>
      </c>
      <c r="C159" s="50" t="s">
        <v>431</v>
      </c>
      <c r="D159" s="51" t="s">
        <v>9</v>
      </c>
      <c r="E159" s="52">
        <v>551.4</v>
      </c>
      <c r="F159" s="139">
        <v>2.5</v>
      </c>
      <c r="G159" s="90">
        <f>ROUND((E159*F159),2)</f>
        <v>1378.5</v>
      </c>
      <c r="H159" s="331" t="s">
        <v>43</v>
      </c>
      <c r="I159" s="332">
        <f>ROUND(SUM(G159:G159),2)</f>
        <v>1378.5</v>
      </c>
    </row>
    <row r="160" spans="1:9" ht="43.5" thickBot="1" x14ac:dyDescent="0.3">
      <c r="A160" s="146"/>
      <c r="B160" s="147"/>
      <c r="C160" s="146"/>
      <c r="D160" s="147"/>
      <c r="E160" s="147"/>
      <c r="F160" s="54" t="s">
        <v>1299</v>
      </c>
      <c r="G160" s="55">
        <f>SUM(G5:G159)</f>
        <v>3503302.9800000004</v>
      </c>
      <c r="H160" s="340"/>
      <c r="I160" s="340"/>
    </row>
    <row r="161" spans="1:7" x14ac:dyDescent="0.25">
      <c r="A161" s="38"/>
      <c r="B161" s="37"/>
      <c r="C161" s="37"/>
      <c r="D161" s="37"/>
      <c r="E161" s="39"/>
      <c r="F161" s="37"/>
      <c r="G161" s="12"/>
    </row>
    <row r="162" spans="1:7" x14ac:dyDescent="0.25">
      <c r="A162" s="6"/>
      <c r="B162" s="4"/>
      <c r="C162" s="6"/>
      <c r="D162" s="4"/>
      <c r="E162" s="4"/>
      <c r="F162" s="13"/>
      <c r="G162" s="12"/>
    </row>
    <row r="163" spans="1:7" x14ac:dyDescent="0.25">
      <c r="A163" s="6"/>
      <c r="B163" s="4"/>
      <c r="C163" s="6"/>
      <c r="D163" s="4"/>
      <c r="E163" s="4"/>
      <c r="F163" s="13"/>
      <c r="G163" s="12"/>
    </row>
    <row r="165" spans="1:7" x14ac:dyDescent="0.25">
      <c r="A165" s="7"/>
      <c r="B165" s="130"/>
      <c r="C165" s="7"/>
      <c r="D165" s="5"/>
      <c r="E165" s="5"/>
      <c r="F165" s="15"/>
      <c r="G165" s="130"/>
    </row>
    <row r="166" spans="1:7" x14ac:dyDescent="0.25">
      <c r="A166" s="20"/>
      <c r="B166" s="131"/>
      <c r="C166" s="20"/>
      <c r="D166" s="20"/>
      <c r="E166" s="20"/>
      <c r="F166" s="16"/>
      <c r="G166" s="131"/>
    </row>
  </sheetData>
  <sheetProtection algorithmName="SHA-512" hashValue="puzF2zTGqKOaLds2p/KGDvhQaCQtzKUqEVXApE3tUrsZ0YU0mii4IfPzkUgThsx2p1OLvBcgcfOxuvc+cHmssQ==" saltValue="RbjUSvY71Ts2EMxizoZn0Q==" spinCount="100000" sheet="1" objects="1" scenarios="1"/>
  <mergeCells count="3">
    <mergeCell ref="A1:G1"/>
    <mergeCell ref="A3:G3"/>
    <mergeCell ref="H60:H73"/>
  </mergeCells>
  <phoneticPr fontId="10" type="noConversion"/>
  <pageMargins left="0.7" right="0.7" top="0.75" bottom="0.75" header="0.3" footer="0.3"/>
  <pageSetup paperSize="9"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5F328-A124-4478-9BA8-E082113F82B3}">
  <dimension ref="A1:I137"/>
  <sheetViews>
    <sheetView topLeftCell="A121" zoomScale="80" zoomScaleNormal="80" workbookViewId="0">
      <selection activeCell="J137" sqref="J137"/>
    </sheetView>
  </sheetViews>
  <sheetFormatPr defaultColWidth="9.140625" defaultRowHeight="15" x14ac:dyDescent="0.25"/>
  <cols>
    <col min="1" max="1" width="39.7109375" style="23" customWidth="1"/>
    <col min="2" max="2" width="10.5703125" style="129" customWidth="1"/>
    <col min="3" max="3" width="71.7109375" style="11" customWidth="1"/>
    <col min="4" max="4" width="9.140625" style="10"/>
    <col min="5" max="5" width="16.28515625" style="10" customWidth="1"/>
    <col min="6" max="6" width="20.7109375" style="14" customWidth="1"/>
    <col min="7" max="7" width="14.7109375" style="129" customWidth="1"/>
    <col min="8" max="8" width="21.5703125" style="129" customWidth="1"/>
    <col min="9" max="9" width="20.7109375" style="129" customWidth="1"/>
    <col min="10" max="16384" width="9.140625" style="10"/>
  </cols>
  <sheetData>
    <row r="1" spans="1:9" ht="39.950000000000003" customHeight="1" x14ac:dyDescent="0.25">
      <c r="A1" s="427" t="s">
        <v>3728</v>
      </c>
      <c r="B1" s="427"/>
      <c r="C1" s="427"/>
      <c r="D1" s="427"/>
      <c r="E1" s="427"/>
      <c r="F1" s="427"/>
      <c r="G1" s="427"/>
    </row>
    <row r="2" spans="1:9" ht="21.75" customHeight="1" thickBot="1" x14ac:dyDescent="0.3">
      <c r="A2" s="1"/>
      <c r="B2" s="127"/>
      <c r="C2" s="1"/>
      <c r="D2" s="1"/>
      <c r="E2" s="18"/>
      <c r="F2" s="1"/>
      <c r="G2" s="127"/>
    </row>
    <row r="3" spans="1:9" x14ac:dyDescent="0.25">
      <c r="A3" s="428" t="s">
        <v>1122</v>
      </c>
      <c r="B3" s="429"/>
      <c r="C3" s="429"/>
      <c r="D3" s="429"/>
      <c r="E3" s="429"/>
      <c r="F3" s="429"/>
      <c r="G3" s="430"/>
    </row>
    <row r="4" spans="1:9" ht="48.6" customHeight="1" thickBot="1" x14ac:dyDescent="0.3">
      <c r="A4" s="29" t="s">
        <v>38</v>
      </c>
      <c r="B4" s="128" t="s">
        <v>0</v>
      </c>
      <c r="C4" s="30" t="s">
        <v>1</v>
      </c>
      <c r="D4" s="30" t="s">
        <v>2</v>
      </c>
      <c r="E4" s="31" t="s">
        <v>3</v>
      </c>
      <c r="F4" s="32" t="s">
        <v>4</v>
      </c>
      <c r="G4" s="69" t="s">
        <v>5</v>
      </c>
    </row>
    <row r="5" spans="1:9" ht="32.25" customHeight="1" x14ac:dyDescent="0.25">
      <c r="A5" s="42" t="s">
        <v>6</v>
      </c>
      <c r="B5" s="188" t="s">
        <v>12</v>
      </c>
      <c r="C5" s="24" t="s">
        <v>2964</v>
      </c>
      <c r="D5" s="25" t="s">
        <v>9</v>
      </c>
      <c r="E5" s="46">
        <v>1444.8</v>
      </c>
      <c r="F5" s="109">
        <v>3.53</v>
      </c>
      <c r="G5" s="27">
        <f>ROUND((E5*F5),2)</f>
        <v>5100.1400000000003</v>
      </c>
    </row>
    <row r="6" spans="1:9" ht="63.75" customHeight="1" thickBot="1" x14ac:dyDescent="0.3">
      <c r="A6" s="43" t="s">
        <v>6</v>
      </c>
      <c r="B6" s="108" t="s">
        <v>13</v>
      </c>
      <c r="C6" s="63" t="s">
        <v>2898</v>
      </c>
      <c r="D6" s="195" t="s">
        <v>582</v>
      </c>
      <c r="E6" s="186">
        <v>1</v>
      </c>
      <c r="F6" s="110">
        <v>6718.79</v>
      </c>
      <c r="G6" s="28">
        <f t="shared" ref="G6:G69" si="0">ROUND((E6*F6),2)</f>
        <v>6718.79</v>
      </c>
    </row>
    <row r="7" spans="1:9" s="333" customFormat="1" ht="33" customHeight="1" thickBot="1" x14ac:dyDescent="0.3">
      <c r="A7" s="56" t="s">
        <v>6</v>
      </c>
      <c r="B7" s="74" t="s">
        <v>56</v>
      </c>
      <c r="C7" s="104" t="s">
        <v>400</v>
      </c>
      <c r="D7" s="197" t="s">
        <v>18</v>
      </c>
      <c r="E7" s="184">
        <v>3</v>
      </c>
      <c r="F7" s="111">
        <v>9071.8700000000008</v>
      </c>
      <c r="G7" s="53">
        <f t="shared" si="0"/>
        <v>27215.61</v>
      </c>
      <c r="H7" s="337" t="s">
        <v>39</v>
      </c>
      <c r="I7" s="332">
        <f>ROUND(SUM(G5:G7),2)</f>
        <v>39034.54</v>
      </c>
    </row>
    <row r="8" spans="1:9" s="333" customFormat="1" ht="45" x14ac:dyDescent="0.25">
      <c r="A8" s="67" t="s">
        <v>2103</v>
      </c>
      <c r="B8" s="93" t="s">
        <v>19</v>
      </c>
      <c r="C8" s="102" t="s">
        <v>401</v>
      </c>
      <c r="D8" s="64" t="s">
        <v>9</v>
      </c>
      <c r="E8" s="83">
        <v>4944</v>
      </c>
      <c r="F8" s="76">
        <v>3.53</v>
      </c>
      <c r="G8" s="59">
        <f>ROUND((E8*F8),2)</f>
        <v>17452.32</v>
      </c>
      <c r="H8" s="389"/>
      <c r="I8" s="390"/>
    </row>
    <row r="9" spans="1:9" s="333" customFormat="1" ht="60" x14ac:dyDescent="0.25">
      <c r="A9" s="43" t="s">
        <v>2103</v>
      </c>
      <c r="B9" s="41" t="s">
        <v>20</v>
      </c>
      <c r="C9" s="102" t="s">
        <v>2899</v>
      </c>
      <c r="D9" s="64" t="s">
        <v>582</v>
      </c>
      <c r="E9" s="83">
        <v>1</v>
      </c>
      <c r="F9" s="76">
        <v>86408.77</v>
      </c>
      <c r="G9" s="59">
        <f>ROUND((E9*F9),2)</f>
        <v>86408.77</v>
      </c>
      <c r="H9" s="391"/>
      <c r="I9" s="342"/>
    </row>
    <row r="10" spans="1:9" s="333" customFormat="1" ht="45" x14ac:dyDescent="0.25">
      <c r="A10" s="67" t="s">
        <v>2103</v>
      </c>
      <c r="B10" s="198" t="s">
        <v>21</v>
      </c>
      <c r="C10" s="102" t="s">
        <v>2900</v>
      </c>
      <c r="D10" s="22" t="s">
        <v>582</v>
      </c>
      <c r="E10" s="84">
        <v>1</v>
      </c>
      <c r="F10" s="76">
        <v>42486.16</v>
      </c>
      <c r="G10" s="59">
        <f t="shared" ref="G10" si="1">ROUND((E10*F10),2)</f>
        <v>42486.16</v>
      </c>
      <c r="H10" s="391"/>
      <c r="I10" s="342"/>
    </row>
    <row r="11" spans="1:9" s="333" customFormat="1" ht="33" customHeight="1" x14ac:dyDescent="0.25">
      <c r="A11" s="67" t="s">
        <v>2103</v>
      </c>
      <c r="B11" s="198" t="s">
        <v>22</v>
      </c>
      <c r="C11" s="102" t="s">
        <v>612</v>
      </c>
      <c r="D11" s="64" t="s">
        <v>8</v>
      </c>
      <c r="E11" s="83">
        <v>181</v>
      </c>
      <c r="F11" s="76">
        <v>3.61</v>
      </c>
      <c r="G11" s="59">
        <f t="shared" si="0"/>
        <v>653.41</v>
      </c>
      <c r="H11" s="391"/>
      <c r="I11" s="342"/>
    </row>
    <row r="12" spans="1:9" s="333" customFormat="1" x14ac:dyDescent="0.25">
      <c r="A12" s="67" t="s">
        <v>2103</v>
      </c>
      <c r="B12" s="198" t="s">
        <v>23</v>
      </c>
      <c r="C12" s="102" t="s">
        <v>770</v>
      </c>
      <c r="D12" s="64" t="s">
        <v>9</v>
      </c>
      <c r="E12" s="83">
        <v>41</v>
      </c>
      <c r="F12" s="76">
        <v>146.11000000000001</v>
      </c>
      <c r="G12" s="59">
        <f t="shared" si="0"/>
        <v>5990.51</v>
      </c>
      <c r="H12" s="391"/>
      <c r="I12" s="342"/>
    </row>
    <row r="13" spans="1:9" s="333" customFormat="1" ht="45" x14ac:dyDescent="0.25">
      <c r="A13" s="67" t="s">
        <v>2103</v>
      </c>
      <c r="B13" s="198" t="s">
        <v>24</v>
      </c>
      <c r="C13" s="102" t="s">
        <v>2902</v>
      </c>
      <c r="D13" s="22" t="s">
        <v>9</v>
      </c>
      <c r="E13" s="84">
        <v>13.46</v>
      </c>
      <c r="F13" s="76">
        <v>293.11</v>
      </c>
      <c r="G13" s="59">
        <f t="shared" si="0"/>
        <v>3945.26</v>
      </c>
      <c r="H13" s="391"/>
      <c r="I13" s="342"/>
    </row>
    <row r="14" spans="1:9" s="333" customFormat="1" ht="75" x14ac:dyDescent="0.25">
      <c r="A14" s="67" t="s">
        <v>2103</v>
      </c>
      <c r="B14" s="198" t="s">
        <v>25</v>
      </c>
      <c r="C14" s="102" t="s">
        <v>2903</v>
      </c>
      <c r="D14" s="22" t="s">
        <v>582</v>
      </c>
      <c r="E14" s="84">
        <v>1</v>
      </c>
      <c r="F14" s="76">
        <v>122365.77</v>
      </c>
      <c r="G14" s="59">
        <f t="shared" si="0"/>
        <v>122365.77</v>
      </c>
      <c r="H14" s="391"/>
      <c r="I14" s="342"/>
    </row>
    <row r="15" spans="1:9" s="333" customFormat="1" ht="45" x14ac:dyDescent="0.25">
      <c r="A15" s="67" t="s">
        <v>2103</v>
      </c>
      <c r="B15" s="198" t="s">
        <v>26</v>
      </c>
      <c r="C15" s="102" t="s">
        <v>2904</v>
      </c>
      <c r="D15" s="22" t="s">
        <v>582</v>
      </c>
      <c r="E15" s="84">
        <v>1</v>
      </c>
      <c r="F15" s="76">
        <v>100814.28</v>
      </c>
      <c r="G15" s="59">
        <f t="shared" si="0"/>
        <v>100814.28</v>
      </c>
      <c r="H15" s="391"/>
      <c r="I15" s="342"/>
    </row>
    <row r="16" spans="1:9" s="333" customFormat="1" ht="45" x14ac:dyDescent="0.25">
      <c r="A16" s="67" t="s">
        <v>2103</v>
      </c>
      <c r="B16" s="198" t="s">
        <v>27</v>
      </c>
      <c r="C16" s="102" t="s">
        <v>2905</v>
      </c>
      <c r="D16" s="22" t="s">
        <v>582</v>
      </c>
      <c r="E16" s="84">
        <v>1</v>
      </c>
      <c r="F16" s="76">
        <v>79826.64</v>
      </c>
      <c r="G16" s="59">
        <f t="shared" si="0"/>
        <v>79826.64</v>
      </c>
      <c r="H16" s="391"/>
      <c r="I16" s="342"/>
    </row>
    <row r="17" spans="1:9" s="333" customFormat="1" ht="33" customHeight="1" x14ac:dyDescent="0.25">
      <c r="A17" s="67" t="s">
        <v>2103</v>
      </c>
      <c r="B17" s="198" t="s">
        <v>68</v>
      </c>
      <c r="C17" s="102" t="s">
        <v>2721</v>
      </c>
      <c r="D17" s="64" t="s">
        <v>8</v>
      </c>
      <c r="E17" s="83">
        <v>427</v>
      </c>
      <c r="F17" s="76">
        <v>13.91</v>
      </c>
      <c r="G17" s="59">
        <f t="shared" si="0"/>
        <v>5939.57</v>
      </c>
      <c r="H17" s="391"/>
      <c r="I17" s="342"/>
    </row>
    <row r="18" spans="1:9" s="333" customFormat="1" ht="33" customHeight="1" x14ac:dyDescent="0.25">
      <c r="A18" s="67" t="s">
        <v>2103</v>
      </c>
      <c r="B18" s="198" t="s">
        <v>69</v>
      </c>
      <c r="C18" s="102" t="s">
        <v>2906</v>
      </c>
      <c r="D18" s="64" t="s">
        <v>8</v>
      </c>
      <c r="E18" s="83">
        <v>427</v>
      </c>
      <c r="F18" s="76">
        <v>14.67</v>
      </c>
      <c r="G18" s="59">
        <f t="shared" si="0"/>
        <v>6264.09</v>
      </c>
      <c r="H18" s="391"/>
      <c r="I18" s="342"/>
    </row>
    <row r="19" spans="1:9" s="333" customFormat="1" ht="33" customHeight="1" x14ac:dyDescent="0.25">
      <c r="A19" s="67" t="s">
        <v>2103</v>
      </c>
      <c r="B19" s="198" t="s">
        <v>70</v>
      </c>
      <c r="C19" s="102" t="s">
        <v>2907</v>
      </c>
      <c r="D19" s="64" t="s">
        <v>9</v>
      </c>
      <c r="E19" s="83">
        <v>379</v>
      </c>
      <c r="F19" s="76">
        <v>129.15</v>
      </c>
      <c r="G19" s="59">
        <f t="shared" si="0"/>
        <v>48947.85</v>
      </c>
      <c r="H19" s="391"/>
      <c r="I19" s="342"/>
    </row>
    <row r="20" spans="1:9" s="333" customFormat="1" ht="60" x14ac:dyDescent="0.25">
      <c r="A20" s="67" t="s">
        <v>2103</v>
      </c>
      <c r="B20" s="198" t="s">
        <v>127</v>
      </c>
      <c r="C20" s="102" t="s">
        <v>2908</v>
      </c>
      <c r="D20" s="64" t="s">
        <v>582</v>
      </c>
      <c r="E20" s="83">
        <v>1</v>
      </c>
      <c r="F20" s="76">
        <v>274419.42</v>
      </c>
      <c r="G20" s="59">
        <f t="shared" si="0"/>
        <v>274419.42</v>
      </c>
      <c r="H20" s="391"/>
      <c r="I20" s="342"/>
    </row>
    <row r="21" spans="1:9" s="333" customFormat="1" ht="45" x14ac:dyDescent="0.25">
      <c r="A21" s="67" t="s">
        <v>2103</v>
      </c>
      <c r="B21" s="198" t="s">
        <v>165</v>
      </c>
      <c r="C21" s="102" t="s">
        <v>2909</v>
      </c>
      <c r="D21" s="64" t="s">
        <v>9</v>
      </c>
      <c r="E21" s="83">
        <v>3056</v>
      </c>
      <c r="F21" s="76">
        <v>64.63</v>
      </c>
      <c r="G21" s="59">
        <f t="shared" si="0"/>
        <v>197509.28</v>
      </c>
      <c r="H21" s="391"/>
      <c r="I21" s="342"/>
    </row>
    <row r="22" spans="1:9" s="333" customFormat="1" ht="45" x14ac:dyDescent="0.25">
      <c r="A22" s="67" t="s">
        <v>2103</v>
      </c>
      <c r="B22" s="198" t="s">
        <v>166</v>
      </c>
      <c r="C22" s="102" t="s">
        <v>2910</v>
      </c>
      <c r="D22" s="64" t="s">
        <v>582</v>
      </c>
      <c r="E22" s="83">
        <v>1</v>
      </c>
      <c r="F22" s="76">
        <v>10166.4</v>
      </c>
      <c r="G22" s="59">
        <f t="shared" si="0"/>
        <v>10166.4</v>
      </c>
      <c r="H22" s="391"/>
      <c r="I22" s="342"/>
    </row>
    <row r="23" spans="1:9" s="333" customFormat="1" ht="90" x14ac:dyDescent="0.25">
      <c r="A23" s="67" t="s">
        <v>2103</v>
      </c>
      <c r="B23" s="198" t="s">
        <v>167</v>
      </c>
      <c r="C23" s="102" t="s">
        <v>2911</v>
      </c>
      <c r="D23" s="64" t="s">
        <v>582</v>
      </c>
      <c r="E23" s="83">
        <v>1</v>
      </c>
      <c r="F23" s="76">
        <v>10483.52</v>
      </c>
      <c r="G23" s="59">
        <f t="shared" ref="G23:G39" si="2">ROUND((E23*F23),2)</f>
        <v>10483.52</v>
      </c>
      <c r="H23" s="391"/>
      <c r="I23" s="342"/>
    </row>
    <row r="24" spans="1:9" s="333" customFormat="1" ht="75" x14ac:dyDescent="0.25">
      <c r="A24" s="67" t="s">
        <v>2103</v>
      </c>
      <c r="B24" s="198" t="s">
        <v>168</v>
      </c>
      <c r="C24" s="102" t="s">
        <v>2912</v>
      </c>
      <c r="D24" s="64" t="s">
        <v>582</v>
      </c>
      <c r="E24" s="83">
        <v>1</v>
      </c>
      <c r="F24" s="76">
        <v>2753.38</v>
      </c>
      <c r="G24" s="59">
        <f t="shared" si="2"/>
        <v>2753.38</v>
      </c>
      <c r="H24" s="391"/>
      <c r="I24" s="342"/>
    </row>
    <row r="25" spans="1:9" s="333" customFormat="1" ht="30" x14ac:dyDescent="0.25">
      <c r="A25" s="67" t="s">
        <v>2103</v>
      </c>
      <c r="B25" s="198" t="s">
        <v>169</v>
      </c>
      <c r="C25" s="102" t="s">
        <v>2119</v>
      </c>
      <c r="D25" s="64" t="s">
        <v>9</v>
      </c>
      <c r="E25" s="83">
        <v>176</v>
      </c>
      <c r="F25" s="76">
        <v>111.1</v>
      </c>
      <c r="G25" s="59">
        <f t="shared" si="2"/>
        <v>19553.599999999999</v>
      </c>
      <c r="H25" s="391"/>
      <c r="I25" s="342"/>
    </row>
    <row r="26" spans="1:9" s="333" customFormat="1" ht="30" x14ac:dyDescent="0.25">
      <c r="A26" s="67" t="s">
        <v>2103</v>
      </c>
      <c r="B26" s="198" t="s">
        <v>170</v>
      </c>
      <c r="C26" s="102" t="s">
        <v>2120</v>
      </c>
      <c r="D26" s="64" t="s">
        <v>9</v>
      </c>
      <c r="E26" s="83">
        <v>11497</v>
      </c>
      <c r="F26" s="76">
        <v>17.84</v>
      </c>
      <c r="G26" s="59">
        <f t="shared" si="2"/>
        <v>205106.48</v>
      </c>
      <c r="H26" s="391"/>
      <c r="I26" s="342"/>
    </row>
    <row r="27" spans="1:9" s="333" customFormat="1" x14ac:dyDescent="0.25">
      <c r="A27" s="67" t="s">
        <v>2103</v>
      </c>
      <c r="B27" s="198" t="s">
        <v>171</v>
      </c>
      <c r="C27" s="102" t="s">
        <v>2121</v>
      </c>
      <c r="D27" s="64" t="s">
        <v>9</v>
      </c>
      <c r="E27" s="83">
        <v>869</v>
      </c>
      <c r="F27" s="76">
        <v>22.47</v>
      </c>
      <c r="G27" s="59">
        <f t="shared" si="2"/>
        <v>19526.43</v>
      </c>
      <c r="H27" s="391"/>
      <c r="I27" s="342"/>
    </row>
    <row r="28" spans="1:9" s="333" customFormat="1" x14ac:dyDescent="0.25">
      <c r="A28" s="67" t="s">
        <v>2103</v>
      </c>
      <c r="B28" s="198" t="s">
        <v>172</v>
      </c>
      <c r="C28" s="102" t="s">
        <v>2122</v>
      </c>
      <c r="D28" s="64" t="s">
        <v>8</v>
      </c>
      <c r="E28" s="83">
        <v>21</v>
      </c>
      <c r="F28" s="76">
        <v>45.79</v>
      </c>
      <c r="G28" s="59">
        <f t="shared" si="2"/>
        <v>961.59</v>
      </c>
      <c r="H28" s="391"/>
      <c r="I28" s="342"/>
    </row>
    <row r="29" spans="1:9" s="333" customFormat="1" ht="30" x14ac:dyDescent="0.25">
      <c r="A29" s="67" t="s">
        <v>2103</v>
      </c>
      <c r="B29" s="198" t="s">
        <v>173</v>
      </c>
      <c r="C29" s="102" t="s">
        <v>2123</v>
      </c>
      <c r="D29" s="64" t="s">
        <v>9</v>
      </c>
      <c r="E29" s="83">
        <v>3.8</v>
      </c>
      <c r="F29" s="76">
        <v>113.39</v>
      </c>
      <c r="G29" s="59">
        <f t="shared" si="2"/>
        <v>430.88</v>
      </c>
      <c r="H29" s="391"/>
      <c r="I29" s="342"/>
    </row>
    <row r="30" spans="1:9" s="333" customFormat="1" ht="45" x14ac:dyDescent="0.25">
      <c r="A30" s="67" t="s">
        <v>2103</v>
      </c>
      <c r="B30" s="198" t="s">
        <v>174</v>
      </c>
      <c r="C30" s="102" t="s">
        <v>3717</v>
      </c>
      <c r="D30" s="64" t="s">
        <v>582</v>
      </c>
      <c r="E30" s="83">
        <v>1</v>
      </c>
      <c r="F30" s="76">
        <v>29347.84</v>
      </c>
      <c r="G30" s="59">
        <f t="shared" si="2"/>
        <v>29347.84</v>
      </c>
      <c r="H30" s="391"/>
      <c r="I30" s="342"/>
    </row>
    <row r="31" spans="1:9" s="333" customFormat="1" x14ac:dyDescent="0.25">
      <c r="A31" s="67" t="s">
        <v>2103</v>
      </c>
      <c r="B31" s="198" t="s">
        <v>175</v>
      </c>
      <c r="C31" s="102" t="s">
        <v>2382</v>
      </c>
      <c r="D31" s="64" t="s">
        <v>10</v>
      </c>
      <c r="E31" s="83">
        <v>60</v>
      </c>
      <c r="F31" s="76">
        <v>19.63</v>
      </c>
      <c r="G31" s="59">
        <f t="shared" si="2"/>
        <v>1177.8</v>
      </c>
      <c r="H31" s="391"/>
      <c r="I31" s="342"/>
    </row>
    <row r="32" spans="1:9" s="333" customFormat="1" ht="45" x14ac:dyDescent="0.25">
      <c r="A32" s="67" t="s">
        <v>2103</v>
      </c>
      <c r="B32" s="198" t="s">
        <v>176</v>
      </c>
      <c r="C32" s="102" t="s">
        <v>3718</v>
      </c>
      <c r="D32" s="64" t="s">
        <v>582</v>
      </c>
      <c r="E32" s="83">
        <v>1</v>
      </c>
      <c r="F32" s="76">
        <v>6139.6</v>
      </c>
      <c r="G32" s="59">
        <f t="shared" si="2"/>
        <v>6139.6</v>
      </c>
      <c r="H32" s="391"/>
      <c r="I32" s="342"/>
    </row>
    <row r="33" spans="1:9" s="333" customFormat="1" x14ac:dyDescent="0.25">
      <c r="A33" s="67" t="s">
        <v>2103</v>
      </c>
      <c r="B33" s="198" t="s">
        <v>177</v>
      </c>
      <c r="C33" s="102" t="s">
        <v>2125</v>
      </c>
      <c r="D33" s="64" t="s">
        <v>8</v>
      </c>
      <c r="E33" s="83">
        <v>124</v>
      </c>
      <c r="F33" s="76">
        <v>14.21</v>
      </c>
      <c r="G33" s="59">
        <f t="shared" si="2"/>
        <v>1762.04</v>
      </c>
      <c r="H33" s="391"/>
      <c r="I33" s="342"/>
    </row>
    <row r="34" spans="1:9" s="333" customFormat="1" x14ac:dyDescent="0.25">
      <c r="A34" s="67" t="s">
        <v>2103</v>
      </c>
      <c r="B34" s="198" t="s">
        <v>178</v>
      </c>
      <c r="C34" s="102" t="s">
        <v>2913</v>
      </c>
      <c r="D34" s="64" t="s">
        <v>8</v>
      </c>
      <c r="E34" s="83">
        <v>32</v>
      </c>
      <c r="F34" s="76">
        <v>14.35</v>
      </c>
      <c r="G34" s="59">
        <f t="shared" si="2"/>
        <v>459.2</v>
      </c>
      <c r="H34" s="391"/>
      <c r="I34" s="342"/>
    </row>
    <row r="35" spans="1:9" s="333" customFormat="1" ht="30" x14ac:dyDescent="0.25">
      <c r="A35" s="67" t="s">
        <v>2103</v>
      </c>
      <c r="B35" s="198" t="s">
        <v>179</v>
      </c>
      <c r="C35" s="102" t="s">
        <v>2914</v>
      </c>
      <c r="D35" s="64" t="s">
        <v>8</v>
      </c>
      <c r="E35" s="83">
        <v>92</v>
      </c>
      <c r="F35" s="76">
        <v>20.2</v>
      </c>
      <c r="G35" s="59">
        <f t="shared" si="2"/>
        <v>1858.4</v>
      </c>
      <c r="H35" s="391"/>
      <c r="I35" s="342"/>
    </row>
    <row r="36" spans="1:9" s="333" customFormat="1" ht="60" x14ac:dyDescent="0.25">
      <c r="A36" s="67" t="s">
        <v>2103</v>
      </c>
      <c r="B36" s="198" t="s">
        <v>1496</v>
      </c>
      <c r="C36" s="102" t="s">
        <v>2915</v>
      </c>
      <c r="D36" s="64" t="s">
        <v>582</v>
      </c>
      <c r="E36" s="83">
        <v>1</v>
      </c>
      <c r="F36" s="76">
        <v>3523.52</v>
      </c>
      <c r="G36" s="59">
        <f t="shared" si="2"/>
        <v>3523.52</v>
      </c>
      <c r="H36" s="391"/>
      <c r="I36" s="342"/>
    </row>
    <row r="37" spans="1:9" s="333" customFormat="1" ht="45" x14ac:dyDescent="0.25">
      <c r="A37" s="67" t="s">
        <v>2103</v>
      </c>
      <c r="B37" s="198" t="s">
        <v>1497</v>
      </c>
      <c r="C37" s="102" t="s">
        <v>2916</v>
      </c>
      <c r="D37" s="64" t="s">
        <v>582</v>
      </c>
      <c r="E37" s="83">
        <v>1</v>
      </c>
      <c r="F37" s="76">
        <v>19974.169999999998</v>
      </c>
      <c r="G37" s="59">
        <f t="shared" si="2"/>
        <v>19974.169999999998</v>
      </c>
      <c r="H37" s="391"/>
      <c r="I37" s="342"/>
    </row>
    <row r="38" spans="1:9" s="333" customFormat="1" ht="30" x14ac:dyDescent="0.25">
      <c r="A38" s="67" t="s">
        <v>2103</v>
      </c>
      <c r="B38" s="198" t="s">
        <v>1498</v>
      </c>
      <c r="C38" s="102" t="s">
        <v>2384</v>
      </c>
      <c r="D38" s="64" t="s">
        <v>9</v>
      </c>
      <c r="E38" s="83">
        <v>0.9</v>
      </c>
      <c r="F38" s="76">
        <v>91.57</v>
      </c>
      <c r="G38" s="59">
        <f t="shared" si="2"/>
        <v>82.41</v>
      </c>
      <c r="H38" s="391"/>
      <c r="I38" s="342"/>
    </row>
    <row r="39" spans="1:9" s="333" customFormat="1" ht="30" x14ac:dyDescent="0.25">
      <c r="A39" s="67" t="s">
        <v>2103</v>
      </c>
      <c r="B39" s="198" t="s">
        <v>2135</v>
      </c>
      <c r="C39" s="102" t="s">
        <v>2385</v>
      </c>
      <c r="D39" s="64" t="s">
        <v>10</v>
      </c>
      <c r="E39" s="83">
        <v>67</v>
      </c>
      <c r="F39" s="76">
        <v>104.37</v>
      </c>
      <c r="G39" s="59">
        <f t="shared" si="2"/>
        <v>6992.79</v>
      </c>
      <c r="H39" s="391"/>
      <c r="I39" s="342"/>
    </row>
    <row r="40" spans="1:9" s="333" customFormat="1" ht="33" customHeight="1" x14ac:dyDescent="0.25">
      <c r="A40" s="67" t="s">
        <v>2103</v>
      </c>
      <c r="B40" s="198" t="s">
        <v>2136</v>
      </c>
      <c r="C40" s="102" t="s">
        <v>402</v>
      </c>
      <c r="D40" s="64" t="s">
        <v>9</v>
      </c>
      <c r="E40" s="83">
        <v>21</v>
      </c>
      <c r="F40" s="76">
        <v>131.33000000000001</v>
      </c>
      <c r="G40" s="59">
        <f t="shared" si="0"/>
        <v>2757.93</v>
      </c>
      <c r="H40" s="391"/>
      <c r="I40" s="342"/>
    </row>
    <row r="41" spans="1:9" s="333" customFormat="1" ht="33" customHeight="1" x14ac:dyDescent="0.25">
      <c r="A41" s="67" t="s">
        <v>2103</v>
      </c>
      <c r="B41" s="198" t="s">
        <v>2137</v>
      </c>
      <c r="C41" s="102" t="s">
        <v>2800</v>
      </c>
      <c r="D41" s="64" t="s">
        <v>9</v>
      </c>
      <c r="E41" s="83">
        <v>7.45</v>
      </c>
      <c r="F41" s="76">
        <v>957.94</v>
      </c>
      <c r="G41" s="59">
        <f t="shared" si="0"/>
        <v>7136.65</v>
      </c>
      <c r="H41" s="391"/>
      <c r="I41" s="342"/>
    </row>
    <row r="42" spans="1:9" s="333" customFormat="1" ht="33" customHeight="1" x14ac:dyDescent="0.25">
      <c r="A42" s="67" t="s">
        <v>2103</v>
      </c>
      <c r="B42" s="198" t="s">
        <v>2138</v>
      </c>
      <c r="C42" s="102" t="s">
        <v>2726</v>
      </c>
      <c r="D42" s="64" t="s">
        <v>9</v>
      </c>
      <c r="E42" s="83">
        <v>0.64</v>
      </c>
      <c r="F42" s="76">
        <v>1107.1199999999999</v>
      </c>
      <c r="G42" s="59">
        <f t="shared" si="0"/>
        <v>708.56</v>
      </c>
      <c r="H42" s="391"/>
      <c r="I42" s="342"/>
    </row>
    <row r="43" spans="1:9" s="333" customFormat="1" ht="30" x14ac:dyDescent="0.25">
      <c r="A43" s="67" t="s">
        <v>2103</v>
      </c>
      <c r="B43" s="198" t="s">
        <v>2139</v>
      </c>
      <c r="C43" s="102" t="s">
        <v>2917</v>
      </c>
      <c r="D43" s="64" t="s">
        <v>9</v>
      </c>
      <c r="E43" s="83">
        <v>42.15</v>
      </c>
      <c r="F43" s="76">
        <v>1140.1099999999999</v>
      </c>
      <c r="G43" s="59">
        <f t="shared" si="0"/>
        <v>48055.64</v>
      </c>
      <c r="H43" s="391"/>
      <c r="I43" s="342"/>
    </row>
    <row r="44" spans="1:9" s="333" customFormat="1" ht="45" x14ac:dyDescent="0.25">
      <c r="A44" s="67" t="s">
        <v>2103</v>
      </c>
      <c r="B44" s="198" t="s">
        <v>2141</v>
      </c>
      <c r="C44" s="102" t="s">
        <v>2467</v>
      </c>
      <c r="D44" s="22" t="s">
        <v>582</v>
      </c>
      <c r="E44" s="84">
        <v>1</v>
      </c>
      <c r="F44" s="76">
        <v>2951.14</v>
      </c>
      <c r="G44" s="59">
        <f t="shared" si="0"/>
        <v>2951.14</v>
      </c>
      <c r="H44" s="391"/>
      <c r="I44" s="342"/>
    </row>
    <row r="45" spans="1:9" s="333" customFormat="1" x14ac:dyDescent="0.25">
      <c r="A45" s="67" t="s">
        <v>2103</v>
      </c>
      <c r="B45" s="198" t="s">
        <v>2143</v>
      </c>
      <c r="C45" s="102" t="s">
        <v>403</v>
      </c>
      <c r="D45" s="64" t="s">
        <v>8</v>
      </c>
      <c r="E45" s="83">
        <v>148</v>
      </c>
      <c r="F45" s="76">
        <v>14.98</v>
      </c>
      <c r="G45" s="59">
        <f t="shared" si="0"/>
        <v>2217.04</v>
      </c>
      <c r="H45" s="391"/>
      <c r="I45" s="342"/>
    </row>
    <row r="46" spans="1:9" s="333" customFormat="1" ht="30" x14ac:dyDescent="0.25">
      <c r="A46" s="67" t="s">
        <v>2103</v>
      </c>
      <c r="B46" s="198" t="s">
        <v>2144</v>
      </c>
      <c r="C46" s="102" t="s">
        <v>2918</v>
      </c>
      <c r="D46" s="64" t="s">
        <v>9</v>
      </c>
      <c r="E46" s="83">
        <v>5.92</v>
      </c>
      <c r="F46" s="76">
        <v>1184.5</v>
      </c>
      <c r="G46" s="59">
        <f t="shared" si="0"/>
        <v>7012.24</v>
      </c>
      <c r="H46" s="391"/>
      <c r="I46" s="342"/>
    </row>
    <row r="47" spans="1:9" s="333" customFormat="1" ht="30" x14ac:dyDescent="0.25">
      <c r="A47" s="67" t="s">
        <v>2103</v>
      </c>
      <c r="B47" s="198" t="s">
        <v>2145</v>
      </c>
      <c r="C47" s="102" t="s">
        <v>2151</v>
      </c>
      <c r="D47" s="64" t="s">
        <v>8</v>
      </c>
      <c r="E47" s="83">
        <v>156</v>
      </c>
      <c r="F47" s="76">
        <v>14.94</v>
      </c>
      <c r="G47" s="59">
        <f t="shared" si="0"/>
        <v>2330.64</v>
      </c>
      <c r="H47" s="391"/>
      <c r="I47" s="342"/>
    </row>
    <row r="48" spans="1:9" s="333" customFormat="1" ht="30" x14ac:dyDescent="0.25">
      <c r="A48" s="67" t="s">
        <v>2103</v>
      </c>
      <c r="B48" s="198" t="s">
        <v>2146</v>
      </c>
      <c r="C48" s="102" t="s">
        <v>2919</v>
      </c>
      <c r="D48" s="64" t="s">
        <v>8</v>
      </c>
      <c r="E48" s="83">
        <v>156</v>
      </c>
      <c r="F48" s="76">
        <v>68.42</v>
      </c>
      <c r="G48" s="59">
        <f t="shared" si="0"/>
        <v>10673.52</v>
      </c>
      <c r="H48" s="391"/>
      <c r="I48" s="342"/>
    </row>
    <row r="49" spans="1:9" s="333" customFormat="1" ht="30" x14ac:dyDescent="0.25">
      <c r="A49" s="67" t="s">
        <v>2103</v>
      </c>
      <c r="B49" s="198" t="s">
        <v>2147</v>
      </c>
      <c r="C49" s="102" t="s">
        <v>2388</v>
      </c>
      <c r="D49" s="64" t="s">
        <v>8</v>
      </c>
      <c r="E49" s="83">
        <v>156</v>
      </c>
      <c r="F49" s="76">
        <v>14.19</v>
      </c>
      <c r="G49" s="59">
        <f t="shared" si="0"/>
        <v>2213.64</v>
      </c>
      <c r="H49" s="391"/>
      <c r="I49" s="342"/>
    </row>
    <row r="50" spans="1:9" s="333" customFormat="1" ht="30" x14ac:dyDescent="0.25">
      <c r="A50" s="67" t="s">
        <v>2103</v>
      </c>
      <c r="B50" s="198" t="s">
        <v>2148</v>
      </c>
      <c r="C50" s="102" t="s">
        <v>2920</v>
      </c>
      <c r="D50" s="64" t="s">
        <v>9</v>
      </c>
      <c r="E50" s="83">
        <v>6</v>
      </c>
      <c r="F50" s="76">
        <v>581.15</v>
      </c>
      <c r="G50" s="59">
        <f t="shared" si="0"/>
        <v>3486.9</v>
      </c>
      <c r="H50" s="391"/>
      <c r="I50" s="342"/>
    </row>
    <row r="51" spans="1:9" s="333" customFormat="1" x14ac:dyDescent="0.25">
      <c r="A51" s="67" t="s">
        <v>2103</v>
      </c>
      <c r="B51" s="198" t="s">
        <v>2149</v>
      </c>
      <c r="C51" s="102" t="s">
        <v>2921</v>
      </c>
      <c r="D51" s="64" t="s">
        <v>9</v>
      </c>
      <c r="E51" s="83">
        <v>1</v>
      </c>
      <c r="F51" s="76">
        <v>80.45</v>
      </c>
      <c r="G51" s="59">
        <f t="shared" si="0"/>
        <v>80.45</v>
      </c>
      <c r="H51" s="391"/>
      <c r="I51" s="342"/>
    </row>
    <row r="52" spans="1:9" s="333" customFormat="1" ht="105" x14ac:dyDescent="0.25">
      <c r="A52" s="67" t="s">
        <v>2103</v>
      </c>
      <c r="B52" s="198" t="s">
        <v>2164</v>
      </c>
      <c r="C52" s="102" t="s">
        <v>2922</v>
      </c>
      <c r="D52" s="22" t="s">
        <v>582</v>
      </c>
      <c r="E52" s="84">
        <v>1</v>
      </c>
      <c r="F52" s="76">
        <v>7259.32</v>
      </c>
      <c r="G52" s="59">
        <f t="shared" si="0"/>
        <v>7259.32</v>
      </c>
      <c r="H52" s="391"/>
      <c r="I52" s="342"/>
    </row>
    <row r="53" spans="1:9" s="333" customFormat="1" ht="33" customHeight="1" thickBot="1" x14ac:dyDescent="0.3">
      <c r="A53" s="178" t="s">
        <v>2103</v>
      </c>
      <c r="B53" s="199" t="s">
        <v>2165</v>
      </c>
      <c r="C53" s="106" t="s">
        <v>2156</v>
      </c>
      <c r="D53" s="48" t="s">
        <v>8</v>
      </c>
      <c r="E53" s="107">
        <v>824</v>
      </c>
      <c r="F53" s="231">
        <v>4.07</v>
      </c>
      <c r="G53" s="112">
        <f t="shared" si="0"/>
        <v>3353.68</v>
      </c>
      <c r="H53" s="391"/>
      <c r="I53" s="342"/>
    </row>
    <row r="54" spans="1:9" s="333" customFormat="1" ht="75" x14ac:dyDescent="0.25">
      <c r="A54" s="42" t="s">
        <v>2923</v>
      </c>
      <c r="B54" s="188" t="s">
        <v>2166</v>
      </c>
      <c r="C54" s="180" t="s">
        <v>2925</v>
      </c>
      <c r="D54" s="25" t="s">
        <v>9</v>
      </c>
      <c r="E54" s="182">
        <v>262</v>
      </c>
      <c r="F54" s="136">
        <v>0</v>
      </c>
      <c r="G54" s="27">
        <f t="shared" si="0"/>
        <v>0</v>
      </c>
      <c r="H54" s="453" t="s">
        <v>318</v>
      </c>
      <c r="I54" s="342"/>
    </row>
    <row r="55" spans="1:9" s="333" customFormat="1" ht="75" x14ac:dyDescent="0.25">
      <c r="A55" s="43" t="s">
        <v>2923</v>
      </c>
      <c r="B55" s="108" t="s">
        <v>2167</v>
      </c>
      <c r="C55" s="103" t="s">
        <v>428</v>
      </c>
      <c r="D55" s="22" t="s">
        <v>8</v>
      </c>
      <c r="E55" s="84">
        <v>620</v>
      </c>
      <c r="F55" s="77">
        <v>0</v>
      </c>
      <c r="G55" s="28">
        <f t="shared" si="0"/>
        <v>0</v>
      </c>
      <c r="H55" s="454"/>
      <c r="I55" s="342"/>
    </row>
    <row r="56" spans="1:9" s="333" customFormat="1" ht="75" x14ac:dyDescent="0.25">
      <c r="A56" s="167" t="s">
        <v>2923</v>
      </c>
      <c r="B56" s="108" t="s">
        <v>2168</v>
      </c>
      <c r="C56" s="106" t="s">
        <v>2926</v>
      </c>
      <c r="D56" s="48" t="s">
        <v>8</v>
      </c>
      <c r="E56" s="107">
        <v>532.70000000000005</v>
      </c>
      <c r="F56" s="231">
        <v>0</v>
      </c>
      <c r="G56" s="28">
        <f t="shared" si="0"/>
        <v>0</v>
      </c>
      <c r="H56" s="454"/>
      <c r="I56" s="342"/>
    </row>
    <row r="57" spans="1:9" s="333" customFormat="1" ht="75" x14ac:dyDescent="0.25">
      <c r="A57" s="167" t="s">
        <v>2923</v>
      </c>
      <c r="B57" s="108" t="s">
        <v>2169</v>
      </c>
      <c r="C57" s="106" t="s">
        <v>407</v>
      </c>
      <c r="D57" s="48" t="s">
        <v>8</v>
      </c>
      <c r="E57" s="107">
        <v>532.70000000000005</v>
      </c>
      <c r="F57" s="231">
        <v>0</v>
      </c>
      <c r="G57" s="28">
        <f t="shared" si="0"/>
        <v>0</v>
      </c>
      <c r="H57" s="454"/>
      <c r="I57" s="342"/>
    </row>
    <row r="58" spans="1:9" s="333" customFormat="1" ht="75" x14ac:dyDescent="0.25">
      <c r="A58" s="167" t="s">
        <v>2923</v>
      </c>
      <c r="B58" s="108" t="s">
        <v>2170</v>
      </c>
      <c r="C58" s="106" t="s">
        <v>2927</v>
      </c>
      <c r="D58" s="48" t="s">
        <v>8</v>
      </c>
      <c r="E58" s="107">
        <v>527.29999999999995</v>
      </c>
      <c r="F58" s="231">
        <v>0</v>
      </c>
      <c r="G58" s="28">
        <f t="shared" si="0"/>
        <v>0</v>
      </c>
      <c r="H58" s="454"/>
      <c r="I58" s="342"/>
    </row>
    <row r="59" spans="1:9" s="333" customFormat="1" ht="75" x14ac:dyDescent="0.25">
      <c r="A59" s="167" t="s">
        <v>2923</v>
      </c>
      <c r="B59" s="108" t="s">
        <v>2172</v>
      </c>
      <c r="C59" s="106" t="s">
        <v>2160</v>
      </c>
      <c r="D59" s="48" t="s">
        <v>8</v>
      </c>
      <c r="E59" s="107">
        <v>527.29999999999995</v>
      </c>
      <c r="F59" s="231">
        <v>0</v>
      </c>
      <c r="G59" s="28">
        <f t="shared" si="0"/>
        <v>0</v>
      </c>
      <c r="H59" s="454"/>
      <c r="I59" s="342"/>
    </row>
    <row r="60" spans="1:9" s="333" customFormat="1" ht="75.75" thickBot="1" x14ac:dyDescent="0.3">
      <c r="A60" s="56" t="s">
        <v>2923</v>
      </c>
      <c r="B60" s="74" t="s">
        <v>2173</v>
      </c>
      <c r="C60" s="104" t="s">
        <v>2163</v>
      </c>
      <c r="D60" s="51" t="s">
        <v>8</v>
      </c>
      <c r="E60" s="85">
        <v>522.4</v>
      </c>
      <c r="F60" s="139">
        <v>0</v>
      </c>
      <c r="G60" s="53">
        <f t="shared" si="0"/>
        <v>0</v>
      </c>
      <c r="H60" s="454"/>
      <c r="I60" s="342"/>
    </row>
    <row r="61" spans="1:9" s="333" customFormat="1" ht="75" x14ac:dyDescent="0.25">
      <c r="A61" s="42" t="s">
        <v>2924</v>
      </c>
      <c r="B61" s="188" t="s">
        <v>2166</v>
      </c>
      <c r="C61" s="180" t="s">
        <v>2928</v>
      </c>
      <c r="D61" s="25" t="s">
        <v>9</v>
      </c>
      <c r="E61" s="182">
        <v>341</v>
      </c>
      <c r="F61" s="136">
        <v>23.68</v>
      </c>
      <c r="G61" s="27">
        <f t="shared" si="0"/>
        <v>8074.88</v>
      </c>
      <c r="H61" s="454"/>
      <c r="I61" s="342"/>
    </row>
    <row r="62" spans="1:9" s="333" customFormat="1" ht="75" x14ac:dyDescent="0.25">
      <c r="A62" s="43" t="s">
        <v>2924</v>
      </c>
      <c r="B62" s="108" t="s">
        <v>2167</v>
      </c>
      <c r="C62" s="102" t="s">
        <v>405</v>
      </c>
      <c r="D62" s="64" t="s">
        <v>8</v>
      </c>
      <c r="E62" s="83">
        <v>603.6</v>
      </c>
      <c r="F62" s="76">
        <v>14.16</v>
      </c>
      <c r="G62" s="28">
        <f t="shared" si="0"/>
        <v>8546.98</v>
      </c>
      <c r="H62" s="454"/>
      <c r="I62" s="342"/>
    </row>
    <row r="63" spans="1:9" s="333" customFormat="1" ht="75" x14ac:dyDescent="0.25">
      <c r="A63" s="67" t="s">
        <v>2924</v>
      </c>
      <c r="B63" s="108" t="s">
        <v>2168</v>
      </c>
      <c r="C63" s="102" t="s">
        <v>2926</v>
      </c>
      <c r="D63" s="64" t="s">
        <v>8</v>
      </c>
      <c r="E63" s="83">
        <v>532.70000000000005</v>
      </c>
      <c r="F63" s="76">
        <v>23.06</v>
      </c>
      <c r="G63" s="28">
        <f t="shared" si="0"/>
        <v>12284.06</v>
      </c>
      <c r="H63" s="454"/>
      <c r="I63" s="342"/>
    </row>
    <row r="64" spans="1:9" s="333" customFormat="1" ht="75" x14ac:dyDescent="0.25">
      <c r="A64" s="67" t="s">
        <v>2924</v>
      </c>
      <c r="B64" s="108" t="s">
        <v>2169</v>
      </c>
      <c r="C64" s="102" t="s">
        <v>407</v>
      </c>
      <c r="D64" s="64" t="s">
        <v>8</v>
      </c>
      <c r="E64" s="83">
        <v>532.70000000000005</v>
      </c>
      <c r="F64" s="76">
        <v>0.57999999999999996</v>
      </c>
      <c r="G64" s="28">
        <f t="shared" si="0"/>
        <v>308.97000000000003</v>
      </c>
      <c r="H64" s="454"/>
      <c r="I64" s="342"/>
    </row>
    <row r="65" spans="1:9" s="333" customFormat="1" ht="75" x14ac:dyDescent="0.25">
      <c r="A65" s="67" t="s">
        <v>2924</v>
      </c>
      <c r="B65" s="108" t="s">
        <v>2170</v>
      </c>
      <c r="C65" s="102" t="s">
        <v>2929</v>
      </c>
      <c r="D65" s="64" t="s">
        <v>8</v>
      </c>
      <c r="E65" s="83">
        <v>527.29999999999995</v>
      </c>
      <c r="F65" s="76">
        <v>25.5</v>
      </c>
      <c r="G65" s="28">
        <f t="shared" si="0"/>
        <v>13446.15</v>
      </c>
      <c r="H65" s="454"/>
      <c r="I65" s="342"/>
    </row>
    <row r="66" spans="1:9" s="333" customFormat="1" ht="75" x14ac:dyDescent="0.25">
      <c r="A66" s="67" t="s">
        <v>2924</v>
      </c>
      <c r="B66" s="108" t="s">
        <v>2172</v>
      </c>
      <c r="C66" s="103" t="s">
        <v>2160</v>
      </c>
      <c r="D66" s="22" t="s">
        <v>8</v>
      </c>
      <c r="E66" s="84">
        <v>527.29999999999995</v>
      </c>
      <c r="F66" s="77">
        <v>0.57999999999999996</v>
      </c>
      <c r="G66" s="28">
        <f t="shared" si="0"/>
        <v>305.83</v>
      </c>
      <c r="H66" s="454"/>
      <c r="I66" s="342"/>
    </row>
    <row r="67" spans="1:9" s="333" customFormat="1" ht="75.75" thickBot="1" x14ac:dyDescent="0.3">
      <c r="A67" s="178" t="s">
        <v>2924</v>
      </c>
      <c r="B67" s="74" t="s">
        <v>2173</v>
      </c>
      <c r="C67" s="104" t="s">
        <v>2163</v>
      </c>
      <c r="D67" s="51" t="s">
        <v>8</v>
      </c>
      <c r="E67" s="85">
        <v>522.4</v>
      </c>
      <c r="F67" s="139">
        <v>17.47</v>
      </c>
      <c r="G67" s="53">
        <f t="shared" si="0"/>
        <v>9126.33</v>
      </c>
      <c r="H67" s="455"/>
      <c r="I67" s="342"/>
    </row>
    <row r="68" spans="1:9" s="333" customFormat="1" ht="15.75" thickBot="1" x14ac:dyDescent="0.3">
      <c r="A68" s="67" t="s">
        <v>2103</v>
      </c>
      <c r="B68" s="93" t="s">
        <v>2174</v>
      </c>
      <c r="C68" s="102" t="s">
        <v>2190</v>
      </c>
      <c r="D68" s="64" t="s">
        <v>8</v>
      </c>
      <c r="E68" s="83">
        <v>219</v>
      </c>
      <c r="F68" s="76">
        <v>14.39</v>
      </c>
      <c r="G68" s="59">
        <f t="shared" si="0"/>
        <v>3151.41</v>
      </c>
      <c r="H68" s="391"/>
      <c r="I68" s="342"/>
    </row>
    <row r="69" spans="1:9" s="333" customFormat="1" ht="30.75" thickBot="1" x14ac:dyDescent="0.3">
      <c r="A69" s="56" t="s">
        <v>2103</v>
      </c>
      <c r="B69" s="57" t="s">
        <v>2175</v>
      </c>
      <c r="C69" s="104" t="s">
        <v>2191</v>
      </c>
      <c r="D69" s="51" t="s">
        <v>8</v>
      </c>
      <c r="E69" s="85">
        <v>219</v>
      </c>
      <c r="F69" s="139">
        <v>20.2</v>
      </c>
      <c r="G69" s="53">
        <f t="shared" si="0"/>
        <v>4423.8</v>
      </c>
      <c r="H69" s="331" t="s">
        <v>40</v>
      </c>
      <c r="I69" s="332">
        <f>ROUND(SUM(G8:G69),2)</f>
        <v>1493229.14</v>
      </c>
    </row>
    <row r="70" spans="1:9" s="333" customFormat="1" ht="45" x14ac:dyDescent="0.25">
      <c r="A70" s="67" t="s">
        <v>2192</v>
      </c>
      <c r="B70" s="198" t="s">
        <v>34</v>
      </c>
      <c r="C70" s="63" t="s">
        <v>427</v>
      </c>
      <c r="D70" s="64" t="s">
        <v>9</v>
      </c>
      <c r="E70" s="83">
        <v>602</v>
      </c>
      <c r="F70" s="76">
        <v>3.53</v>
      </c>
      <c r="G70" s="59">
        <f t="shared" ref="G70:G85" si="3">ROUND((E70*F70),2)</f>
        <v>2125.06</v>
      </c>
      <c r="H70" s="392"/>
    </row>
    <row r="71" spans="1:9" s="333" customFormat="1" ht="60" x14ac:dyDescent="0.25">
      <c r="A71" s="43" t="s">
        <v>2192</v>
      </c>
      <c r="B71" s="108" t="s">
        <v>35</v>
      </c>
      <c r="C71" s="63" t="s">
        <v>2931</v>
      </c>
      <c r="D71" s="22" t="s">
        <v>582</v>
      </c>
      <c r="E71" s="83">
        <v>1</v>
      </c>
      <c r="F71" s="76">
        <v>118522.89</v>
      </c>
      <c r="G71" s="28">
        <f t="shared" si="3"/>
        <v>118522.89</v>
      </c>
      <c r="H71" s="392"/>
    </row>
    <row r="72" spans="1:9" s="333" customFormat="1" x14ac:dyDescent="0.25">
      <c r="A72" s="43" t="s">
        <v>2192</v>
      </c>
      <c r="B72" s="108" t="s">
        <v>36</v>
      </c>
      <c r="C72" s="63" t="s">
        <v>412</v>
      </c>
      <c r="D72" s="64" t="s">
        <v>8</v>
      </c>
      <c r="E72" s="83">
        <v>164</v>
      </c>
      <c r="F72" s="76">
        <v>3.61</v>
      </c>
      <c r="G72" s="28">
        <f t="shared" si="3"/>
        <v>592.04</v>
      </c>
      <c r="H72" s="392"/>
    </row>
    <row r="73" spans="1:9" s="333" customFormat="1" x14ac:dyDescent="0.25">
      <c r="A73" s="43" t="s">
        <v>2192</v>
      </c>
      <c r="B73" s="108" t="s">
        <v>37</v>
      </c>
      <c r="C73" s="63" t="s">
        <v>413</v>
      </c>
      <c r="D73" s="64" t="s">
        <v>9</v>
      </c>
      <c r="E73" s="83">
        <v>40</v>
      </c>
      <c r="F73" s="76">
        <v>146.11000000000001</v>
      </c>
      <c r="G73" s="28">
        <f t="shared" si="3"/>
        <v>5844.4</v>
      </c>
      <c r="H73" s="392"/>
    </row>
    <row r="74" spans="1:9" s="333" customFormat="1" ht="45" x14ac:dyDescent="0.25">
      <c r="A74" s="43" t="s">
        <v>2192</v>
      </c>
      <c r="B74" s="108" t="s">
        <v>82</v>
      </c>
      <c r="C74" s="63" t="s">
        <v>2932</v>
      </c>
      <c r="D74" s="22" t="s">
        <v>9</v>
      </c>
      <c r="E74" s="83">
        <v>12.04</v>
      </c>
      <c r="F74" s="76">
        <v>293.11</v>
      </c>
      <c r="G74" s="28">
        <f t="shared" si="3"/>
        <v>3529.04</v>
      </c>
      <c r="H74" s="392"/>
    </row>
    <row r="75" spans="1:9" s="333" customFormat="1" ht="60" x14ac:dyDescent="0.25">
      <c r="A75" s="43" t="s">
        <v>2192</v>
      </c>
      <c r="B75" s="108" t="s">
        <v>105</v>
      </c>
      <c r="C75" s="63" t="s">
        <v>2933</v>
      </c>
      <c r="D75" s="22" t="s">
        <v>582</v>
      </c>
      <c r="E75" s="83">
        <v>1</v>
      </c>
      <c r="F75" s="76">
        <v>127803.75</v>
      </c>
      <c r="G75" s="28">
        <f t="shared" si="3"/>
        <v>127803.75</v>
      </c>
      <c r="H75" s="392"/>
    </row>
    <row r="76" spans="1:9" s="333" customFormat="1" ht="30" x14ac:dyDescent="0.25">
      <c r="A76" s="43" t="s">
        <v>2192</v>
      </c>
      <c r="B76" s="108" t="s">
        <v>106</v>
      </c>
      <c r="C76" s="63" t="s">
        <v>2934</v>
      </c>
      <c r="D76" s="22" t="s">
        <v>9</v>
      </c>
      <c r="E76" s="83">
        <v>30</v>
      </c>
      <c r="F76" s="76">
        <v>2975.51</v>
      </c>
      <c r="G76" s="28">
        <f t="shared" si="3"/>
        <v>89265.3</v>
      </c>
      <c r="H76" s="392"/>
    </row>
    <row r="77" spans="1:9" s="333" customFormat="1" ht="30" x14ac:dyDescent="0.25">
      <c r="A77" s="43" t="s">
        <v>2192</v>
      </c>
      <c r="B77" s="108" t="s">
        <v>107</v>
      </c>
      <c r="C77" s="63" t="s">
        <v>2935</v>
      </c>
      <c r="D77" s="22" t="s">
        <v>9</v>
      </c>
      <c r="E77" s="83">
        <v>0.12</v>
      </c>
      <c r="F77" s="76">
        <v>7418.69</v>
      </c>
      <c r="G77" s="28">
        <f t="shared" si="3"/>
        <v>890.24</v>
      </c>
      <c r="H77" s="392"/>
    </row>
    <row r="78" spans="1:9" s="333" customFormat="1" ht="30" x14ac:dyDescent="0.25">
      <c r="A78" s="43" t="s">
        <v>2192</v>
      </c>
      <c r="B78" s="108" t="s">
        <v>108</v>
      </c>
      <c r="C78" s="63" t="s">
        <v>2936</v>
      </c>
      <c r="D78" s="22" t="s">
        <v>9</v>
      </c>
      <c r="E78" s="83">
        <v>22.18</v>
      </c>
      <c r="F78" s="76">
        <v>1726.49</v>
      </c>
      <c r="G78" s="28">
        <f t="shared" si="3"/>
        <v>38293.550000000003</v>
      </c>
      <c r="H78" s="392"/>
    </row>
    <row r="79" spans="1:9" s="333" customFormat="1" ht="30" x14ac:dyDescent="0.25">
      <c r="A79" s="43" t="s">
        <v>2192</v>
      </c>
      <c r="B79" s="108" t="s">
        <v>109</v>
      </c>
      <c r="C79" s="63" t="s">
        <v>2937</v>
      </c>
      <c r="D79" s="22" t="s">
        <v>9</v>
      </c>
      <c r="E79" s="83">
        <v>5.38</v>
      </c>
      <c r="F79" s="76">
        <v>1358.39</v>
      </c>
      <c r="G79" s="28">
        <f t="shared" si="3"/>
        <v>7308.14</v>
      </c>
      <c r="H79" s="392"/>
    </row>
    <row r="80" spans="1:9" s="333" customFormat="1" ht="45" x14ac:dyDescent="0.25">
      <c r="A80" s="43" t="s">
        <v>2192</v>
      </c>
      <c r="B80" s="108" t="s">
        <v>110</v>
      </c>
      <c r="C80" s="63" t="s">
        <v>2938</v>
      </c>
      <c r="D80" s="22" t="s">
        <v>582</v>
      </c>
      <c r="E80" s="83">
        <v>1</v>
      </c>
      <c r="F80" s="76">
        <v>4571.8900000000003</v>
      </c>
      <c r="G80" s="28">
        <f t="shared" si="3"/>
        <v>4571.8900000000003</v>
      </c>
      <c r="H80" s="392"/>
    </row>
    <row r="81" spans="1:9" s="333" customFormat="1" ht="30" x14ac:dyDescent="0.25">
      <c r="A81" s="43" t="s">
        <v>2192</v>
      </c>
      <c r="B81" s="108" t="s">
        <v>111</v>
      </c>
      <c r="C81" s="2" t="s">
        <v>2203</v>
      </c>
      <c r="D81" s="22" t="s">
        <v>8</v>
      </c>
      <c r="E81" s="84">
        <v>388</v>
      </c>
      <c r="F81" s="77">
        <v>13.91</v>
      </c>
      <c r="G81" s="28">
        <f t="shared" si="3"/>
        <v>5397.08</v>
      </c>
      <c r="H81" s="392"/>
    </row>
    <row r="82" spans="1:9" s="333" customFormat="1" ht="33" customHeight="1" x14ac:dyDescent="0.25">
      <c r="A82" s="43" t="s">
        <v>2192</v>
      </c>
      <c r="B82" s="108" t="s">
        <v>112</v>
      </c>
      <c r="C82" s="2" t="s">
        <v>2939</v>
      </c>
      <c r="D82" s="22" t="s">
        <v>8</v>
      </c>
      <c r="E82" s="84">
        <v>388</v>
      </c>
      <c r="F82" s="77">
        <v>14.67</v>
      </c>
      <c r="G82" s="28">
        <f t="shared" si="3"/>
        <v>5691.96</v>
      </c>
      <c r="H82" s="392"/>
    </row>
    <row r="83" spans="1:9" s="333" customFormat="1" ht="33" customHeight="1" x14ac:dyDescent="0.25">
      <c r="A83" s="43" t="s">
        <v>2192</v>
      </c>
      <c r="B83" s="108" t="s">
        <v>113</v>
      </c>
      <c r="C83" s="2" t="s">
        <v>2205</v>
      </c>
      <c r="D83" s="22" t="s">
        <v>9</v>
      </c>
      <c r="E83" s="84">
        <v>431</v>
      </c>
      <c r="F83" s="77">
        <v>129.15</v>
      </c>
      <c r="G83" s="28">
        <f t="shared" si="3"/>
        <v>55663.65</v>
      </c>
      <c r="H83" s="392"/>
    </row>
    <row r="84" spans="1:9" s="333" customFormat="1" ht="33" customHeight="1" thickBot="1" x14ac:dyDescent="0.3">
      <c r="A84" s="43" t="s">
        <v>2192</v>
      </c>
      <c r="B84" s="108" t="s">
        <v>114</v>
      </c>
      <c r="C84" s="2" t="s">
        <v>2206</v>
      </c>
      <c r="D84" s="22" t="s">
        <v>8</v>
      </c>
      <c r="E84" s="84">
        <v>265</v>
      </c>
      <c r="F84" s="77">
        <v>14.39</v>
      </c>
      <c r="G84" s="28">
        <f t="shared" si="3"/>
        <v>3813.35</v>
      </c>
      <c r="H84" s="392"/>
      <c r="I84" s="393"/>
    </row>
    <row r="85" spans="1:9" s="333" customFormat="1" ht="33" customHeight="1" thickBot="1" x14ac:dyDescent="0.3">
      <c r="A85" s="56" t="s">
        <v>2192</v>
      </c>
      <c r="B85" s="74" t="s">
        <v>115</v>
      </c>
      <c r="C85" s="394" t="s">
        <v>2207</v>
      </c>
      <c r="D85" s="51" t="s">
        <v>8</v>
      </c>
      <c r="E85" s="85">
        <v>265</v>
      </c>
      <c r="F85" s="87">
        <v>20.2</v>
      </c>
      <c r="G85" s="90">
        <f t="shared" si="3"/>
        <v>5353</v>
      </c>
      <c r="H85" s="331" t="s">
        <v>41</v>
      </c>
      <c r="I85" s="395">
        <f>ROUND(SUM(G70:G85),2)</f>
        <v>474665.34</v>
      </c>
    </row>
    <row r="86" spans="1:9" x14ac:dyDescent="0.25">
      <c r="A86" s="42" t="s">
        <v>2208</v>
      </c>
      <c r="B86" s="202" t="s">
        <v>71</v>
      </c>
      <c r="C86" s="24" t="s">
        <v>414</v>
      </c>
      <c r="D86" s="25" t="s">
        <v>8</v>
      </c>
      <c r="E86" s="182">
        <v>144</v>
      </c>
      <c r="F86" s="136">
        <v>11.72</v>
      </c>
      <c r="G86" s="27">
        <f>ROUND((E86*F86),2)</f>
        <v>1687.68</v>
      </c>
      <c r="H86" s="333"/>
      <c r="I86" s="333"/>
    </row>
    <row r="87" spans="1:9" ht="33" customHeight="1" x14ac:dyDescent="0.25">
      <c r="A87" s="43" t="s">
        <v>2208</v>
      </c>
      <c r="B87" s="200" t="s">
        <v>72</v>
      </c>
      <c r="C87" s="63" t="s">
        <v>798</v>
      </c>
      <c r="D87" s="64" t="s">
        <v>9</v>
      </c>
      <c r="E87" s="83">
        <v>31.68</v>
      </c>
      <c r="F87" s="76">
        <v>354.08</v>
      </c>
      <c r="G87" s="59">
        <f t="shared" ref="G87:G98" si="4">ROUND((E87*F87),2)</f>
        <v>11217.25</v>
      </c>
      <c r="H87" s="333"/>
      <c r="I87" s="333"/>
    </row>
    <row r="88" spans="1:9" ht="60" x14ac:dyDescent="0.25">
      <c r="A88" s="43" t="s">
        <v>2208</v>
      </c>
      <c r="B88" s="200" t="s">
        <v>73</v>
      </c>
      <c r="C88" s="63" t="s">
        <v>2941</v>
      </c>
      <c r="D88" s="22" t="s">
        <v>582</v>
      </c>
      <c r="E88" s="83">
        <v>1</v>
      </c>
      <c r="F88" s="76">
        <v>66805.350000000006</v>
      </c>
      <c r="G88" s="59">
        <f t="shared" si="4"/>
        <v>66805.350000000006</v>
      </c>
      <c r="H88" s="333"/>
      <c r="I88" s="333"/>
    </row>
    <row r="89" spans="1:9" x14ac:dyDescent="0.25">
      <c r="A89" s="43" t="s">
        <v>2208</v>
      </c>
      <c r="B89" s="200" t="s">
        <v>74</v>
      </c>
      <c r="C89" s="63" t="s">
        <v>415</v>
      </c>
      <c r="D89" s="64" t="s">
        <v>18</v>
      </c>
      <c r="E89" s="83">
        <v>24</v>
      </c>
      <c r="F89" s="76">
        <v>1453.93</v>
      </c>
      <c r="G89" s="59">
        <f t="shared" si="4"/>
        <v>34894.32</v>
      </c>
      <c r="H89" s="333"/>
      <c r="I89" s="333"/>
    </row>
    <row r="90" spans="1:9" ht="30" x14ac:dyDescent="0.25">
      <c r="A90" s="43" t="s">
        <v>2208</v>
      </c>
      <c r="B90" s="200" t="s">
        <v>75</v>
      </c>
      <c r="C90" s="63" t="s">
        <v>2942</v>
      </c>
      <c r="D90" s="64" t="s">
        <v>9</v>
      </c>
      <c r="E90" s="83">
        <v>330.96</v>
      </c>
      <c r="F90" s="76">
        <v>3400</v>
      </c>
      <c r="G90" s="59">
        <f t="shared" si="4"/>
        <v>1125264</v>
      </c>
      <c r="H90" s="341"/>
      <c r="I90" s="342"/>
    </row>
    <row r="91" spans="1:9" ht="60" x14ac:dyDescent="0.25">
      <c r="A91" s="43" t="s">
        <v>2208</v>
      </c>
      <c r="B91" s="200" t="s">
        <v>76</v>
      </c>
      <c r="C91" s="63" t="s">
        <v>2943</v>
      </c>
      <c r="D91" s="22" t="s">
        <v>582</v>
      </c>
      <c r="E91" s="83">
        <v>1</v>
      </c>
      <c r="F91" s="76">
        <v>23037.360000000001</v>
      </c>
      <c r="G91" s="59">
        <f t="shared" si="4"/>
        <v>23037.360000000001</v>
      </c>
      <c r="H91" s="341"/>
      <c r="I91" s="342"/>
    </row>
    <row r="92" spans="1:9" ht="45" x14ac:dyDescent="0.25">
      <c r="A92" s="43" t="s">
        <v>2208</v>
      </c>
      <c r="B92" s="200" t="s">
        <v>77</v>
      </c>
      <c r="C92" s="63" t="s">
        <v>2944</v>
      </c>
      <c r="D92" s="22" t="s">
        <v>582</v>
      </c>
      <c r="E92" s="83">
        <v>1</v>
      </c>
      <c r="F92" s="76">
        <v>58446.71</v>
      </c>
      <c r="G92" s="59">
        <f t="shared" si="4"/>
        <v>58446.71</v>
      </c>
      <c r="H92" s="341"/>
      <c r="I92" s="342"/>
    </row>
    <row r="93" spans="1:9" ht="75" x14ac:dyDescent="0.25">
      <c r="A93" s="43" t="s">
        <v>2208</v>
      </c>
      <c r="B93" s="200" t="s">
        <v>122</v>
      </c>
      <c r="C93" s="63" t="s">
        <v>2945</v>
      </c>
      <c r="D93" s="22" t="s">
        <v>582</v>
      </c>
      <c r="E93" s="83">
        <v>1</v>
      </c>
      <c r="F93" s="76">
        <v>163467.84</v>
      </c>
      <c r="G93" s="59">
        <f t="shared" si="4"/>
        <v>163467.84</v>
      </c>
      <c r="H93" s="341"/>
      <c r="I93" s="342"/>
    </row>
    <row r="94" spans="1:9" ht="30" x14ac:dyDescent="0.25">
      <c r="A94" s="43" t="s">
        <v>2208</v>
      </c>
      <c r="B94" s="200" t="s">
        <v>123</v>
      </c>
      <c r="C94" s="63" t="s">
        <v>2946</v>
      </c>
      <c r="D94" s="22" t="s">
        <v>9</v>
      </c>
      <c r="E94" s="83">
        <v>24.04</v>
      </c>
      <c r="F94" s="76">
        <v>2848.12</v>
      </c>
      <c r="G94" s="59">
        <f t="shared" si="4"/>
        <v>68468.800000000003</v>
      </c>
      <c r="H94" s="341"/>
      <c r="I94" s="342"/>
    </row>
    <row r="95" spans="1:9" ht="30" x14ac:dyDescent="0.25">
      <c r="A95" s="43" t="s">
        <v>2208</v>
      </c>
      <c r="B95" s="200" t="s">
        <v>124</v>
      </c>
      <c r="C95" s="63" t="s">
        <v>799</v>
      </c>
      <c r="D95" s="64" t="s">
        <v>10</v>
      </c>
      <c r="E95" s="83">
        <v>44</v>
      </c>
      <c r="F95" s="76">
        <v>102.19</v>
      </c>
      <c r="G95" s="59">
        <f t="shared" si="4"/>
        <v>4496.3599999999997</v>
      </c>
      <c r="H95" s="341"/>
      <c r="I95" s="342"/>
    </row>
    <row r="96" spans="1:9" ht="30" x14ac:dyDescent="0.25">
      <c r="A96" s="43" t="s">
        <v>2208</v>
      </c>
      <c r="B96" s="200" t="s">
        <v>125</v>
      </c>
      <c r="C96" s="63" t="s">
        <v>800</v>
      </c>
      <c r="D96" s="64" t="s">
        <v>8</v>
      </c>
      <c r="E96" s="83">
        <v>941</v>
      </c>
      <c r="F96" s="76">
        <v>13.91</v>
      </c>
      <c r="G96" s="59">
        <f t="shared" si="4"/>
        <v>13089.31</v>
      </c>
      <c r="H96" s="341"/>
      <c r="I96" s="342"/>
    </row>
    <row r="97" spans="1:9" ht="45" x14ac:dyDescent="0.25">
      <c r="A97" s="43" t="s">
        <v>2208</v>
      </c>
      <c r="B97" s="200" t="s">
        <v>126</v>
      </c>
      <c r="C97" s="63" t="s">
        <v>2947</v>
      </c>
      <c r="D97" s="22" t="s">
        <v>582</v>
      </c>
      <c r="E97" s="83">
        <v>1</v>
      </c>
      <c r="F97" s="76">
        <v>77871.58</v>
      </c>
      <c r="G97" s="59">
        <f t="shared" si="4"/>
        <v>77871.58</v>
      </c>
      <c r="H97" s="341"/>
      <c r="I97" s="342"/>
    </row>
    <row r="98" spans="1:9" ht="105" x14ac:dyDescent="0.25">
      <c r="A98" s="43" t="s">
        <v>2208</v>
      </c>
      <c r="B98" s="200" t="s">
        <v>216</v>
      </c>
      <c r="C98" s="63" t="s">
        <v>2948</v>
      </c>
      <c r="D98" s="22" t="s">
        <v>582</v>
      </c>
      <c r="E98" s="83">
        <v>1</v>
      </c>
      <c r="F98" s="76">
        <v>90333.04</v>
      </c>
      <c r="G98" s="59">
        <f t="shared" si="4"/>
        <v>90333.04</v>
      </c>
      <c r="H98" s="341"/>
      <c r="I98" s="342"/>
    </row>
    <row r="99" spans="1:9" ht="30" x14ac:dyDescent="0.25">
      <c r="A99" s="43" t="s">
        <v>2208</v>
      </c>
      <c r="B99" s="200" t="s">
        <v>217</v>
      </c>
      <c r="C99" s="63" t="s">
        <v>2371</v>
      </c>
      <c r="D99" s="64" t="s">
        <v>8</v>
      </c>
      <c r="E99" s="83">
        <v>910</v>
      </c>
      <c r="F99" s="76">
        <v>13.91</v>
      </c>
      <c r="G99" s="59">
        <f>ROUND((E99*F99),2)</f>
        <v>12658.1</v>
      </c>
      <c r="H99" s="341"/>
      <c r="I99" s="342"/>
    </row>
    <row r="100" spans="1:9" x14ac:dyDescent="0.25">
      <c r="A100" s="43" t="s">
        <v>2208</v>
      </c>
      <c r="B100" s="200" t="s">
        <v>218</v>
      </c>
      <c r="C100" s="63" t="s">
        <v>2372</v>
      </c>
      <c r="D100" s="64" t="s">
        <v>8</v>
      </c>
      <c r="E100" s="83">
        <v>910</v>
      </c>
      <c r="F100" s="76">
        <v>11.8</v>
      </c>
      <c r="G100" s="59">
        <f t="shared" ref="G100:G109" si="5">ROUND((E100*F100),2)</f>
        <v>10738</v>
      </c>
      <c r="H100" s="341"/>
      <c r="I100" s="342"/>
    </row>
    <row r="101" spans="1:9" ht="30" x14ac:dyDescent="0.25">
      <c r="A101" s="43" t="s">
        <v>2208</v>
      </c>
      <c r="B101" s="200" t="s">
        <v>219</v>
      </c>
      <c r="C101" s="63" t="s">
        <v>2373</v>
      </c>
      <c r="D101" s="64" t="s">
        <v>8</v>
      </c>
      <c r="E101" s="83">
        <v>910</v>
      </c>
      <c r="F101" s="76">
        <v>63.11</v>
      </c>
      <c r="G101" s="59">
        <f t="shared" si="5"/>
        <v>57430.1</v>
      </c>
      <c r="H101" s="341"/>
      <c r="I101" s="342"/>
    </row>
    <row r="102" spans="1:9" x14ac:dyDescent="0.25">
      <c r="A102" s="43" t="s">
        <v>2208</v>
      </c>
      <c r="B102" s="200" t="s">
        <v>220</v>
      </c>
      <c r="C102" s="63" t="s">
        <v>2374</v>
      </c>
      <c r="D102" s="64" t="s">
        <v>10</v>
      </c>
      <c r="E102" s="83">
        <v>136</v>
      </c>
      <c r="F102" s="76">
        <v>12.6</v>
      </c>
      <c r="G102" s="59">
        <f t="shared" si="5"/>
        <v>1713.6</v>
      </c>
      <c r="H102" s="341"/>
      <c r="I102" s="342"/>
    </row>
    <row r="103" spans="1:9" ht="165" x14ac:dyDescent="0.25">
      <c r="A103" s="43" t="s">
        <v>2208</v>
      </c>
      <c r="B103" s="200" t="s">
        <v>221</v>
      </c>
      <c r="C103" s="63" t="s">
        <v>2949</v>
      </c>
      <c r="D103" s="22" t="s">
        <v>582</v>
      </c>
      <c r="E103" s="83">
        <v>1</v>
      </c>
      <c r="F103" s="76">
        <v>28180.92</v>
      </c>
      <c r="G103" s="59">
        <f t="shared" si="5"/>
        <v>28180.92</v>
      </c>
      <c r="H103" s="341"/>
      <c r="I103" s="342"/>
    </row>
    <row r="104" spans="1:9" ht="45" x14ac:dyDescent="0.25">
      <c r="A104" s="43" t="s">
        <v>2208</v>
      </c>
      <c r="B104" s="200" t="s">
        <v>222</v>
      </c>
      <c r="C104" s="63" t="s">
        <v>2950</v>
      </c>
      <c r="D104" s="22" t="s">
        <v>582</v>
      </c>
      <c r="E104" s="83">
        <v>1</v>
      </c>
      <c r="F104" s="76">
        <v>263.97000000000003</v>
      </c>
      <c r="G104" s="59">
        <f t="shared" si="5"/>
        <v>263.97000000000003</v>
      </c>
      <c r="H104" s="341"/>
      <c r="I104" s="342"/>
    </row>
    <row r="105" spans="1:9" x14ac:dyDescent="0.25">
      <c r="A105" s="43" t="s">
        <v>2208</v>
      </c>
      <c r="B105" s="200" t="s">
        <v>223</v>
      </c>
      <c r="C105" s="63" t="s">
        <v>805</v>
      </c>
      <c r="D105" s="22" t="s">
        <v>8</v>
      </c>
      <c r="E105" s="83">
        <v>118.53</v>
      </c>
      <c r="F105" s="76">
        <v>30.99</v>
      </c>
      <c r="G105" s="59">
        <f t="shared" si="5"/>
        <v>3673.24</v>
      </c>
      <c r="H105" s="341"/>
      <c r="I105" s="342"/>
    </row>
    <row r="106" spans="1:9" ht="30" x14ac:dyDescent="0.25">
      <c r="A106" s="43" t="s">
        <v>2208</v>
      </c>
      <c r="B106" s="200" t="s">
        <v>224</v>
      </c>
      <c r="C106" s="63" t="s">
        <v>2887</v>
      </c>
      <c r="D106" s="22" t="s">
        <v>9</v>
      </c>
      <c r="E106" s="83">
        <v>16.579999999999998</v>
      </c>
      <c r="F106" s="76">
        <v>1804.41</v>
      </c>
      <c r="G106" s="59">
        <f t="shared" si="5"/>
        <v>29917.119999999999</v>
      </c>
      <c r="H106" s="341"/>
      <c r="I106" s="342"/>
    </row>
    <row r="107" spans="1:9" ht="30" x14ac:dyDescent="0.25">
      <c r="A107" s="43" t="s">
        <v>2208</v>
      </c>
      <c r="B107" s="200" t="s">
        <v>225</v>
      </c>
      <c r="C107" s="63" t="s">
        <v>2842</v>
      </c>
      <c r="D107" s="22" t="s">
        <v>9</v>
      </c>
      <c r="E107" s="83">
        <v>1.98</v>
      </c>
      <c r="F107" s="76">
        <v>1234.3499999999999</v>
      </c>
      <c r="G107" s="59">
        <f t="shared" si="5"/>
        <v>2444.0100000000002</v>
      </c>
      <c r="H107" s="333"/>
      <c r="I107" s="333"/>
    </row>
    <row r="108" spans="1:9" x14ac:dyDescent="0.25">
      <c r="A108" s="43" t="s">
        <v>2208</v>
      </c>
      <c r="B108" s="200" t="s">
        <v>226</v>
      </c>
      <c r="C108" s="63" t="s">
        <v>806</v>
      </c>
      <c r="D108" s="64" t="s">
        <v>10</v>
      </c>
      <c r="E108" s="83">
        <v>6.2</v>
      </c>
      <c r="F108" s="76">
        <v>34.71</v>
      </c>
      <c r="G108" s="59">
        <f t="shared" si="5"/>
        <v>215.2</v>
      </c>
      <c r="H108" s="333"/>
      <c r="I108" s="333"/>
    </row>
    <row r="109" spans="1:9" x14ac:dyDescent="0.25">
      <c r="A109" s="43" t="s">
        <v>2208</v>
      </c>
      <c r="B109" s="200" t="s">
        <v>227</v>
      </c>
      <c r="C109" s="63" t="s">
        <v>2226</v>
      </c>
      <c r="D109" s="64" t="s">
        <v>10</v>
      </c>
      <c r="E109" s="83">
        <v>125</v>
      </c>
      <c r="F109" s="76">
        <v>30.14</v>
      </c>
      <c r="G109" s="59">
        <f t="shared" si="5"/>
        <v>3767.5</v>
      </c>
      <c r="H109" s="333"/>
      <c r="I109" s="333"/>
    </row>
    <row r="110" spans="1:9" ht="30" x14ac:dyDescent="0.25">
      <c r="A110" s="43" t="s">
        <v>2208</v>
      </c>
      <c r="B110" s="200" t="s">
        <v>228</v>
      </c>
      <c r="C110" s="63" t="s">
        <v>417</v>
      </c>
      <c r="D110" s="64" t="s">
        <v>8</v>
      </c>
      <c r="E110" s="83">
        <v>780.9</v>
      </c>
      <c r="F110" s="76">
        <v>14.19</v>
      </c>
      <c r="G110" s="59">
        <f>ROUND((E110*F110),2)</f>
        <v>11080.97</v>
      </c>
      <c r="H110" s="333"/>
      <c r="I110" s="333"/>
    </row>
    <row r="111" spans="1:9" ht="105" x14ac:dyDescent="0.25">
      <c r="A111" s="43" t="s">
        <v>2208</v>
      </c>
      <c r="B111" s="200" t="s">
        <v>229</v>
      </c>
      <c r="C111" s="63" t="s">
        <v>2951</v>
      </c>
      <c r="D111" s="22" t="s">
        <v>582</v>
      </c>
      <c r="E111" s="83">
        <v>1</v>
      </c>
      <c r="F111" s="76">
        <v>28854.25</v>
      </c>
      <c r="G111" s="59">
        <f t="shared" ref="G111:G115" si="6">ROUND((E111*F111),2)</f>
        <v>28854.25</v>
      </c>
      <c r="H111" s="333"/>
      <c r="I111" s="333"/>
    </row>
    <row r="112" spans="1:9" x14ac:dyDescent="0.25">
      <c r="A112" s="43" t="s">
        <v>2208</v>
      </c>
      <c r="B112" s="200" t="s">
        <v>2232</v>
      </c>
      <c r="C112" s="63" t="s">
        <v>838</v>
      </c>
      <c r="D112" s="64" t="s">
        <v>10</v>
      </c>
      <c r="E112" s="83">
        <v>125</v>
      </c>
      <c r="F112" s="76">
        <v>1.83</v>
      </c>
      <c r="G112" s="59">
        <f t="shared" si="6"/>
        <v>228.75</v>
      </c>
      <c r="H112" s="346"/>
      <c r="I112" s="342"/>
    </row>
    <row r="113" spans="1:9" x14ac:dyDescent="0.25">
      <c r="A113" s="43" t="s">
        <v>2208</v>
      </c>
      <c r="B113" s="200" t="s">
        <v>2233</v>
      </c>
      <c r="C113" s="63" t="s">
        <v>2228</v>
      </c>
      <c r="D113" s="64" t="s">
        <v>8</v>
      </c>
      <c r="E113" s="83">
        <v>176.3</v>
      </c>
      <c r="F113" s="76">
        <v>14.39</v>
      </c>
      <c r="G113" s="59">
        <f t="shared" si="6"/>
        <v>2536.96</v>
      </c>
      <c r="H113" s="340"/>
      <c r="I113" s="340"/>
    </row>
    <row r="114" spans="1:9" x14ac:dyDescent="0.25">
      <c r="A114" s="43" t="s">
        <v>2208</v>
      </c>
      <c r="B114" s="200" t="s">
        <v>2234</v>
      </c>
      <c r="C114" s="63" t="s">
        <v>2229</v>
      </c>
      <c r="D114" s="64" t="s">
        <v>8</v>
      </c>
      <c r="E114" s="83">
        <v>176.3</v>
      </c>
      <c r="F114" s="76">
        <v>139.38</v>
      </c>
      <c r="G114" s="59">
        <f t="shared" si="6"/>
        <v>24572.69</v>
      </c>
      <c r="H114" s="340"/>
      <c r="I114" s="340"/>
    </row>
    <row r="115" spans="1:9" ht="60" x14ac:dyDescent="0.25">
      <c r="A115" s="43" t="s">
        <v>2208</v>
      </c>
      <c r="B115" s="200" t="s">
        <v>2235</v>
      </c>
      <c r="C115" s="63" t="s">
        <v>2952</v>
      </c>
      <c r="D115" s="22" t="s">
        <v>582</v>
      </c>
      <c r="E115" s="83">
        <v>1</v>
      </c>
      <c r="F115" s="76">
        <v>22217.25</v>
      </c>
      <c r="G115" s="59">
        <f t="shared" si="6"/>
        <v>22217.25</v>
      </c>
      <c r="H115" s="340"/>
      <c r="I115" s="340"/>
    </row>
    <row r="116" spans="1:9" ht="45" x14ac:dyDescent="0.25">
      <c r="A116" s="43" t="s">
        <v>2208</v>
      </c>
      <c r="B116" s="200" t="s">
        <v>2236</v>
      </c>
      <c r="C116" s="63" t="s">
        <v>2953</v>
      </c>
      <c r="D116" s="22" t="s">
        <v>582</v>
      </c>
      <c r="E116" s="83">
        <v>1</v>
      </c>
      <c r="F116" s="76">
        <v>37363.46</v>
      </c>
      <c r="G116" s="59">
        <f>ROUND((E116*F116),2)</f>
        <v>37363.46</v>
      </c>
      <c r="H116" s="340"/>
      <c r="I116" s="340"/>
    </row>
    <row r="117" spans="1:9" ht="30.75" thickBot="1" x14ac:dyDescent="0.3">
      <c r="A117" s="43" t="s">
        <v>2208</v>
      </c>
      <c r="B117" s="200" t="s">
        <v>2237</v>
      </c>
      <c r="C117" s="2" t="s">
        <v>2954</v>
      </c>
      <c r="D117" s="64" t="s">
        <v>8</v>
      </c>
      <c r="E117" s="84">
        <v>2066</v>
      </c>
      <c r="F117" s="76">
        <v>14.39</v>
      </c>
      <c r="G117" s="59">
        <f t="shared" ref="G117" si="7">ROUND((E117*F117),2)</f>
        <v>29729.74</v>
      </c>
      <c r="H117" s="340"/>
      <c r="I117" s="340"/>
    </row>
    <row r="118" spans="1:9" ht="30.75" thickBot="1" x14ac:dyDescent="0.3">
      <c r="A118" s="56" t="s">
        <v>2208</v>
      </c>
      <c r="B118" s="201" t="s">
        <v>2238</v>
      </c>
      <c r="C118" s="50" t="s">
        <v>2955</v>
      </c>
      <c r="D118" s="51" t="s">
        <v>8</v>
      </c>
      <c r="E118" s="85">
        <v>2066</v>
      </c>
      <c r="F118" s="139">
        <v>20.59</v>
      </c>
      <c r="G118" s="53">
        <f>ROUND((E118*F118),2)</f>
        <v>42538.94</v>
      </c>
      <c r="H118" s="331" t="s">
        <v>78</v>
      </c>
      <c r="I118" s="339">
        <f>ROUND(SUM(G86:G118),2)</f>
        <v>2089204.37</v>
      </c>
    </row>
    <row r="119" spans="1:9" ht="45" x14ac:dyDescent="0.25">
      <c r="A119" s="67" t="s">
        <v>2240</v>
      </c>
      <c r="B119" s="64" t="s">
        <v>28</v>
      </c>
      <c r="C119" s="270" t="s">
        <v>2459</v>
      </c>
      <c r="D119" s="64" t="s">
        <v>582</v>
      </c>
      <c r="E119" s="83">
        <v>1</v>
      </c>
      <c r="F119" s="76">
        <v>3444.4</v>
      </c>
      <c r="G119" s="59">
        <f t="shared" ref="G119:G135" si="8">ROUND((E119*F119),2)</f>
        <v>3444.4</v>
      </c>
      <c r="H119" s="340"/>
      <c r="I119" s="340"/>
    </row>
    <row r="120" spans="1:9" x14ac:dyDescent="0.25">
      <c r="A120" s="43" t="s">
        <v>2240</v>
      </c>
      <c r="B120" s="22" t="s">
        <v>29</v>
      </c>
      <c r="C120" s="270" t="s">
        <v>419</v>
      </c>
      <c r="D120" s="64" t="s">
        <v>582</v>
      </c>
      <c r="E120" s="83">
        <v>2</v>
      </c>
      <c r="F120" s="76">
        <v>693.91</v>
      </c>
      <c r="G120" s="59">
        <f t="shared" si="8"/>
        <v>1387.82</v>
      </c>
      <c r="H120" s="340"/>
      <c r="I120" s="340"/>
    </row>
    <row r="121" spans="1:9" x14ac:dyDescent="0.25">
      <c r="A121" s="43" t="s">
        <v>2240</v>
      </c>
      <c r="B121" s="22" t="s">
        <v>30</v>
      </c>
      <c r="C121" s="270" t="s">
        <v>420</v>
      </c>
      <c r="D121" s="64" t="s">
        <v>10</v>
      </c>
      <c r="E121" s="83">
        <v>61.1</v>
      </c>
      <c r="F121" s="76">
        <v>61.25</v>
      </c>
      <c r="G121" s="59">
        <f t="shared" si="8"/>
        <v>3742.38</v>
      </c>
      <c r="H121" s="340"/>
      <c r="I121" s="340"/>
    </row>
    <row r="122" spans="1:9" x14ac:dyDescent="0.25">
      <c r="A122" s="43" t="s">
        <v>2240</v>
      </c>
      <c r="B122" s="22" t="s">
        <v>31</v>
      </c>
      <c r="C122" s="270" t="s">
        <v>2461</v>
      </c>
      <c r="D122" s="64" t="s">
        <v>10</v>
      </c>
      <c r="E122" s="83">
        <v>44.1</v>
      </c>
      <c r="F122" s="76">
        <v>49.71</v>
      </c>
      <c r="G122" s="59">
        <f t="shared" si="8"/>
        <v>2192.21</v>
      </c>
      <c r="H122" s="340"/>
      <c r="I122" s="340"/>
    </row>
    <row r="123" spans="1:9" x14ac:dyDescent="0.25">
      <c r="A123" s="43" t="s">
        <v>2240</v>
      </c>
      <c r="B123" s="22" t="s">
        <v>32</v>
      </c>
      <c r="C123" s="270" t="s">
        <v>422</v>
      </c>
      <c r="D123" s="64" t="s">
        <v>8</v>
      </c>
      <c r="E123" s="83">
        <v>52.4</v>
      </c>
      <c r="F123" s="76">
        <v>16.41</v>
      </c>
      <c r="G123" s="59">
        <f t="shared" si="8"/>
        <v>859.88</v>
      </c>
      <c r="H123" s="340"/>
      <c r="I123" s="340"/>
    </row>
    <row r="124" spans="1:9" x14ac:dyDescent="0.25">
      <c r="A124" s="43" t="s">
        <v>2240</v>
      </c>
      <c r="B124" s="22" t="s">
        <v>33</v>
      </c>
      <c r="C124" s="270" t="s">
        <v>423</v>
      </c>
      <c r="D124" s="64" t="s">
        <v>8</v>
      </c>
      <c r="E124" s="83">
        <v>52.4</v>
      </c>
      <c r="F124" s="76">
        <v>101.89</v>
      </c>
      <c r="G124" s="59">
        <f t="shared" si="8"/>
        <v>5339.04</v>
      </c>
      <c r="H124" s="340"/>
      <c r="I124" s="340"/>
    </row>
    <row r="125" spans="1:9" x14ac:dyDescent="0.25">
      <c r="A125" s="43" t="s">
        <v>2240</v>
      </c>
      <c r="B125" s="22" t="s">
        <v>47</v>
      </c>
      <c r="C125" s="270" t="s">
        <v>424</v>
      </c>
      <c r="D125" s="64" t="s">
        <v>10</v>
      </c>
      <c r="E125" s="83">
        <v>32.200000000000003</v>
      </c>
      <c r="F125" s="76">
        <v>13.12</v>
      </c>
      <c r="G125" s="59">
        <f t="shared" si="8"/>
        <v>422.46</v>
      </c>
      <c r="H125" s="340"/>
      <c r="I125" s="340"/>
    </row>
    <row r="126" spans="1:9" x14ac:dyDescent="0.25">
      <c r="A126" s="43" t="s">
        <v>2240</v>
      </c>
      <c r="B126" s="22" t="s">
        <v>48</v>
      </c>
      <c r="C126" s="270" t="s">
        <v>425</v>
      </c>
      <c r="D126" s="64" t="s">
        <v>8</v>
      </c>
      <c r="E126" s="83">
        <v>150</v>
      </c>
      <c r="F126" s="76">
        <v>23.96</v>
      </c>
      <c r="G126" s="59">
        <f t="shared" si="8"/>
        <v>3594</v>
      </c>
      <c r="H126" s="340"/>
      <c r="I126" s="340"/>
    </row>
    <row r="127" spans="1:9" ht="120" x14ac:dyDescent="0.25">
      <c r="A127" s="43" t="s">
        <v>2240</v>
      </c>
      <c r="B127" s="22" t="s">
        <v>58</v>
      </c>
      <c r="C127" s="270" t="s">
        <v>2957</v>
      </c>
      <c r="D127" s="64" t="s">
        <v>582</v>
      </c>
      <c r="E127" s="83">
        <v>1</v>
      </c>
      <c r="F127" s="76">
        <v>19096.2</v>
      </c>
      <c r="G127" s="59">
        <f t="shared" si="8"/>
        <v>19096.2</v>
      </c>
      <c r="H127" s="340"/>
      <c r="I127" s="340"/>
    </row>
    <row r="128" spans="1:9" ht="60" x14ac:dyDescent="0.25">
      <c r="A128" s="43" t="s">
        <v>2240</v>
      </c>
      <c r="B128" s="22" t="s">
        <v>64</v>
      </c>
      <c r="C128" s="270" t="s">
        <v>2958</v>
      </c>
      <c r="D128" s="64" t="s">
        <v>582</v>
      </c>
      <c r="E128" s="83">
        <v>1</v>
      </c>
      <c r="F128" s="76">
        <v>5762.51</v>
      </c>
      <c r="G128" s="59">
        <f t="shared" si="8"/>
        <v>5762.51</v>
      </c>
      <c r="H128" s="340"/>
      <c r="I128" s="340"/>
    </row>
    <row r="129" spans="1:9" ht="30" x14ac:dyDescent="0.25">
      <c r="A129" s="43" t="s">
        <v>2240</v>
      </c>
      <c r="B129" s="22" t="s">
        <v>65</v>
      </c>
      <c r="C129" s="63" t="s">
        <v>3742</v>
      </c>
      <c r="D129" s="64" t="s">
        <v>582</v>
      </c>
      <c r="E129" s="83">
        <v>1</v>
      </c>
      <c r="F129" s="76">
        <v>15762.71</v>
      </c>
      <c r="G129" s="59">
        <f t="shared" si="8"/>
        <v>15762.71</v>
      </c>
      <c r="H129" s="340"/>
      <c r="I129" s="340"/>
    </row>
    <row r="130" spans="1:9" ht="90" x14ac:dyDescent="0.25">
      <c r="A130" s="43" t="s">
        <v>2240</v>
      </c>
      <c r="B130" s="22" t="s">
        <v>66</v>
      </c>
      <c r="C130" s="270" t="s">
        <v>2959</v>
      </c>
      <c r="D130" s="64" t="s">
        <v>582</v>
      </c>
      <c r="E130" s="83">
        <v>1</v>
      </c>
      <c r="F130" s="76">
        <v>4525.6499999999996</v>
      </c>
      <c r="G130" s="59">
        <f t="shared" si="8"/>
        <v>4525.6499999999996</v>
      </c>
      <c r="H130" s="340"/>
      <c r="I130" s="340"/>
    </row>
    <row r="131" spans="1:9" ht="75" x14ac:dyDescent="0.25">
      <c r="A131" s="43" t="s">
        <v>2240</v>
      </c>
      <c r="B131" s="22" t="s">
        <v>79</v>
      </c>
      <c r="C131" s="270" t="s">
        <v>2960</v>
      </c>
      <c r="D131" s="64" t="s">
        <v>582</v>
      </c>
      <c r="E131" s="83">
        <v>1</v>
      </c>
      <c r="F131" s="76">
        <v>6746.71</v>
      </c>
      <c r="G131" s="59">
        <f t="shared" si="8"/>
        <v>6746.71</v>
      </c>
      <c r="H131" s="340"/>
      <c r="I131" s="340"/>
    </row>
    <row r="132" spans="1:9" x14ac:dyDescent="0.25">
      <c r="A132" s="43" t="s">
        <v>2240</v>
      </c>
      <c r="B132" s="22" t="s">
        <v>215</v>
      </c>
      <c r="C132" s="270" t="s">
        <v>2246</v>
      </c>
      <c r="D132" s="64" t="s">
        <v>8</v>
      </c>
      <c r="E132" s="83">
        <v>31.75</v>
      </c>
      <c r="F132" s="76">
        <v>94.56</v>
      </c>
      <c r="G132" s="59">
        <f t="shared" si="8"/>
        <v>3002.28</v>
      </c>
      <c r="H132" s="340"/>
      <c r="I132" s="340"/>
    </row>
    <row r="133" spans="1:9" x14ac:dyDescent="0.25">
      <c r="A133" s="43" t="s">
        <v>2240</v>
      </c>
      <c r="B133" s="22" t="s">
        <v>80</v>
      </c>
      <c r="C133" s="396" t="s">
        <v>2961</v>
      </c>
      <c r="D133" s="84" t="s">
        <v>8</v>
      </c>
      <c r="E133" s="84">
        <v>31.75</v>
      </c>
      <c r="F133" s="77">
        <v>113.46</v>
      </c>
      <c r="G133" s="59">
        <f t="shared" si="8"/>
        <v>3602.36</v>
      </c>
      <c r="H133" s="340"/>
      <c r="I133" s="340"/>
    </row>
    <row r="134" spans="1:9" ht="15.75" thickBot="1" x14ac:dyDescent="0.3">
      <c r="A134" s="43" t="s">
        <v>2240</v>
      </c>
      <c r="B134" s="22" t="s">
        <v>81</v>
      </c>
      <c r="C134" s="397" t="s">
        <v>2962</v>
      </c>
      <c r="D134" s="107" t="s">
        <v>8</v>
      </c>
      <c r="E134" s="107">
        <v>2254</v>
      </c>
      <c r="F134" s="231">
        <v>0.49</v>
      </c>
      <c r="G134" s="59">
        <f t="shared" si="8"/>
        <v>1104.46</v>
      </c>
      <c r="H134" s="340"/>
      <c r="I134" s="340"/>
    </row>
    <row r="135" spans="1:9" ht="30.75" thickBot="1" x14ac:dyDescent="0.3">
      <c r="A135" s="56" t="s">
        <v>2240</v>
      </c>
      <c r="B135" s="51" t="s">
        <v>149</v>
      </c>
      <c r="C135" s="398" t="s">
        <v>2248</v>
      </c>
      <c r="D135" s="85" t="s">
        <v>8</v>
      </c>
      <c r="E135" s="85">
        <v>2254</v>
      </c>
      <c r="F135" s="139">
        <v>3.66</v>
      </c>
      <c r="G135" s="53">
        <f t="shared" si="8"/>
        <v>8249.64</v>
      </c>
      <c r="H135" s="331" t="s">
        <v>42</v>
      </c>
      <c r="I135" s="332">
        <f>ROUND(SUM(G119:G135),2)</f>
        <v>88834.71</v>
      </c>
    </row>
    <row r="136" spans="1:9" ht="29.25" thickBot="1" x14ac:dyDescent="0.3">
      <c r="A136" s="171" t="s">
        <v>2250</v>
      </c>
      <c r="B136" s="61" t="s">
        <v>11</v>
      </c>
      <c r="C136" s="173" t="s">
        <v>2963</v>
      </c>
      <c r="D136" s="61" t="s">
        <v>9</v>
      </c>
      <c r="E136" s="174">
        <v>1219.4000000000001</v>
      </c>
      <c r="F136" s="145">
        <v>2.5</v>
      </c>
      <c r="G136" s="35">
        <f>ROUND((E136*F136),2)</f>
        <v>3048.5</v>
      </c>
      <c r="H136" s="331" t="s">
        <v>59</v>
      </c>
      <c r="I136" s="332">
        <f>ROUND(SUM(G136),2)</f>
        <v>3048.5</v>
      </c>
    </row>
    <row r="137" spans="1:9" ht="43.5" thickBot="1" x14ac:dyDescent="0.3">
      <c r="A137" s="146"/>
      <c r="B137" s="147"/>
      <c r="C137" s="146"/>
      <c r="D137" s="147"/>
      <c r="E137" s="147"/>
      <c r="F137" s="54" t="s">
        <v>1300</v>
      </c>
      <c r="G137" s="55">
        <f>SUM(G5:G136)</f>
        <v>4188016.5999999987</v>
      </c>
      <c r="H137" s="340"/>
      <c r="I137" s="340"/>
    </row>
  </sheetData>
  <sheetProtection algorithmName="SHA-512" hashValue="IDUfalNTns/QzJWG5+LjucHlIfDVP800P2CnF7Hq8qVheM6nLvru162XNcA7QQKosR2OQRJPz8kSUmV1048YcQ==" saltValue="yjozICB/SbIX4ImYZAo3Hw==" spinCount="100000" sheet="1" objects="1" scenarios="1"/>
  <mergeCells count="3">
    <mergeCell ref="A1:G1"/>
    <mergeCell ref="A3:G3"/>
    <mergeCell ref="H54:H67"/>
  </mergeCells>
  <phoneticPr fontId="10" type="noConversion"/>
  <pageMargins left="0.7" right="0.7" top="0.75" bottom="0.75" header="0.3" footer="0.3"/>
  <pageSetup paperSize="9"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56837-CD6E-4545-901B-4AEF879671C5}">
  <dimension ref="A1:I187"/>
  <sheetViews>
    <sheetView topLeftCell="A172" zoomScale="80" zoomScaleNormal="80" workbookViewId="0">
      <selection activeCell="H191" sqref="H191"/>
    </sheetView>
  </sheetViews>
  <sheetFormatPr defaultColWidth="9.140625" defaultRowHeight="15" x14ac:dyDescent="0.25"/>
  <cols>
    <col min="1" max="1" width="39.7109375" style="23" customWidth="1"/>
    <col min="2" max="2" width="10.5703125" style="129" customWidth="1"/>
    <col min="3" max="3" width="71.7109375" style="11" customWidth="1"/>
    <col min="4" max="4" width="9.140625" style="10"/>
    <col min="5" max="5" width="16.28515625" style="10" customWidth="1"/>
    <col min="6" max="6" width="20.7109375" style="14" customWidth="1"/>
    <col min="7" max="7" width="14.7109375" style="129" customWidth="1"/>
    <col min="8" max="8" width="21.5703125" style="129" customWidth="1"/>
    <col min="9" max="9" width="20.7109375" style="129" customWidth="1"/>
    <col min="10" max="16384" width="9.140625" style="10"/>
  </cols>
  <sheetData>
    <row r="1" spans="1:9" ht="39.950000000000003" customHeight="1" x14ac:dyDescent="0.25">
      <c r="A1" s="427" t="s">
        <v>3728</v>
      </c>
      <c r="B1" s="427"/>
      <c r="C1" s="427"/>
      <c r="D1" s="427"/>
      <c r="E1" s="427"/>
      <c r="F1" s="427"/>
      <c r="G1" s="427"/>
    </row>
    <row r="2" spans="1:9" ht="21.75" customHeight="1" thickBot="1" x14ac:dyDescent="0.3">
      <c r="A2" s="1"/>
      <c r="B2" s="127"/>
      <c r="C2" s="1"/>
      <c r="D2" s="1"/>
      <c r="E2" s="18"/>
      <c r="F2" s="1"/>
      <c r="G2" s="127"/>
    </row>
    <row r="3" spans="1:9" x14ac:dyDescent="0.25">
      <c r="A3" s="428" t="s">
        <v>1123</v>
      </c>
      <c r="B3" s="429"/>
      <c r="C3" s="429"/>
      <c r="D3" s="429"/>
      <c r="E3" s="429"/>
      <c r="F3" s="429"/>
      <c r="G3" s="430"/>
    </row>
    <row r="4" spans="1:9" ht="43.5" thickBot="1" x14ac:dyDescent="0.3">
      <c r="A4" s="29" t="s">
        <v>38</v>
      </c>
      <c r="B4" s="128" t="s">
        <v>0</v>
      </c>
      <c r="C4" s="30" t="s">
        <v>1</v>
      </c>
      <c r="D4" s="30" t="s">
        <v>2</v>
      </c>
      <c r="E4" s="31" t="s">
        <v>3</v>
      </c>
      <c r="F4" s="32" t="s">
        <v>4</v>
      </c>
      <c r="G4" s="69" t="s">
        <v>5</v>
      </c>
    </row>
    <row r="5" spans="1:9" x14ac:dyDescent="0.25">
      <c r="A5" s="42" t="s">
        <v>6</v>
      </c>
      <c r="B5" s="188" t="s">
        <v>12</v>
      </c>
      <c r="C5" s="24" t="s">
        <v>3466</v>
      </c>
      <c r="D5" s="25" t="s">
        <v>9</v>
      </c>
      <c r="E5" s="46">
        <v>1147</v>
      </c>
      <c r="F5" s="154">
        <v>3.53</v>
      </c>
      <c r="G5" s="27">
        <f>ROUND((E5*F5),2)</f>
        <v>4048.91</v>
      </c>
      <c r="H5" s="340"/>
      <c r="I5" s="340"/>
    </row>
    <row r="6" spans="1:9" ht="60" x14ac:dyDescent="0.25">
      <c r="A6" s="43" t="s">
        <v>6</v>
      </c>
      <c r="B6" s="108" t="s">
        <v>13</v>
      </c>
      <c r="C6" s="63" t="s">
        <v>3467</v>
      </c>
      <c r="D6" s="195" t="s">
        <v>582</v>
      </c>
      <c r="E6" s="186">
        <v>1</v>
      </c>
      <c r="F6" s="155">
        <v>4720.6099999999997</v>
      </c>
      <c r="G6" s="28">
        <f>ROUND((E6*F6),2)</f>
        <v>4720.6099999999997</v>
      </c>
      <c r="H6" s="340"/>
      <c r="I6" s="340"/>
    </row>
    <row r="7" spans="1:9" ht="120" x14ac:dyDescent="0.25">
      <c r="A7" s="167" t="s">
        <v>6</v>
      </c>
      <c r="B7" s="108" t="s">
        <v>56</v>
      </c>
      <c r="C7" s="63" t="s">
        <v>3468</v>
      </c>
      <c r="D7" s="195" t="s">
        <v>582</v>
      </c>
      <c r="E7" s="186">
        <v>1</v>
      </c>
      <c r="F7" s="164">
        <v>234370.44</v>
      </c>
      <c r="G7" s="28">
        <f>ROUND((E7*F7),2)</f>
        <v>234370.44</v>
      </c>
      <c r="H7" s="340"/>
      <c r="I7" s="340"/>
    </row>
    <row r="8" spans="1:9" ht="30" x14ac:dyDescent="0.25">
      <c r="A8" s="167" t="s">
        <v>6</v>
      </c>
      <c r="B8" s="108" t="s">
        <v>14</v>
      </c>
      <c r="C8" s="209" t="s">
        <v>2409</v>
      </c>
      <c r="D8" s="195" t="s">
        <v>18</v>
      </c>
      <c r="E8" s="186">
        <v>30</v>
      </c>
      <c r="F8" s="164">
        <v>73.680000000000007</v>
      </c>
      <c r="G8" s="28">
        <f t="shared" ref="G8:G61" si="0">ROUND((E8*F8),2)</f>
        <v>2210.4</v>
      </c>
      <c r="H8" s="340"/>
      <c r="I8" s="340"/>
    </row>
    <row r="9" spans="1:9" ht="75" x14ac:dyDescent="0.25">
      <c r="A9" s="167" t="s">
        <v>6</v>
      </c>
      <c r="B9" s="108" t="s">
        <v>15</v>
      </c>
      <c r="C9" s="209" t="s">
        <v>3469</v>
      </c>
      <c r="D9" s="195" t="s">
        <v>582</v>
      </c>
      <c r="E9" s="186">
        <v>1</v>
      </c>
      <c r="F9" s="164">
        <v>68004.11</v>
      </c>
      <c r="G9" s="28">
        <f t="shared" si="0"/>
        <v>68004.11</v>
      </c>
      <c r="H9" s="340"/>
      <c r="I9" s="340"/>
    </row>
    <row r="10" spans="1:9" x14ac:dyDescent="0.25">
      <c r="A10" s="167" t="s">
        <v>6</v>
      </c>
      <c r="B10" s="108" t="s">
        <v>16</v>
      </c>
      <c r="C10" s="209" t="s">
        <v>2358</v>
      </c>
      <c r="D10" s="195" t="s">
        <v>9</v>
      </c>
      <c r="E10" s="186">
        <v>11.2</v>
      </c>
      <c r="F10" s="164">
        <v>573.5</v>
      </c>
      <c r="G10" s="28">
        <f t="shared" si="0"/>
        <v>6423.2</v>
      </c>
      <c r="H10" s="340"/>
      <c r="I10" s="340"/>
    </row>
    <row r="11" spans="1:9" x14ac:dyDescent="0.25">
      <c r="A11" s="167" t="s">
        <v>6</v>
      </c>
      <c r="B11" s="108" t="s">
        <v>57</v>
      </c>
      <c r="C11" s="209" t="s">
        <v>400</v>
      </c>
      <c r="D11" s="195" t="s">
        <v>18</v>
      </c>
      <c r="E11" s="186">
        <v>2</v>
      </c>
      <c r="F11" s="164">
        <v>10252.120000000001</v>
      </c>
      <c r="G11" s="28">
        <f t="shared" si="0"/>
        <v>20504.240000000002</v>
      </c>
      <c r="H11" s="340"/>
      <c r="I11" s="340"/>
    </row>
    <row r="12" spans="1:9" ht="45" x14ac:dyDescent="0.25">
      <c r="A12" s="167" t="s">
        <v>6</v>
      </c>
      <c r="B12" s="108" t="s">
        <v>17</v>
      </c>
      <c r="C12" s="209" t="s">
        <v>2411</v>
      </c>
      <c r="D12" s="195" t="s">
        <v>9</v>
      </c>
      <c r="E12" s="186">
        <v>14057</v>
      </c>
      <c r="F12" s="164">
        <v>3.53</v>
      </c>
      <c r="G12" s="28">
        <f t="shared" si="0"/>
        <v>49621.21</v>
      </c>
      <c r="H12" s="340"/>
      <c r="I12" s="340"/>
    </row>
    <row r="13" spans="1:9" x14ac:dyDescent="0.25">
      <c r="A13" s="167" t="s">
        <v>6</v>
      </c>
      <c r="B13" s="108" t="s">
        <v>60</v>
      </c>
      <c r="C13" s="400" t="s">
        <v>2359</v>
      </c>
      <c r="D13" s="273" t="s">
        <v>2360</v>
      </c>
      <c r="E13" s="274">
        <v>220</v>
      </c>
      <c r="F13" s="164">
        <v>16.89</v>
      </c>
      <c r="G13" s="28">
        <f t="shared" si="0"/>
        <v>3715.8</v>
      </c>
      <c r="H13" s="340"/>
      <c r="I13" s="340"/>
    </row>
    <row r="14" spans="1:9" x14ac:dyDescent="0.25">
      <c r="A14" s="167" t="s">
        <v>6</v>
      </c>
      <c r="B14" s="108" t="s">
        <v>61</v>
      </c>
      <c r="C14" s="209" t="s">
        <v>414</v>
      </c>
      <c r="D14" s="195" t="s">
        <v>8</v>
      </c>
      <c r="E14" s="186">
        <v>216</v>
      </c>
      <c r="F14" s="164">
        <v>15</v>
      </c>
      <c r="G14" s="28">
        <f t="shared" si="0"/>
        <v>3240</v>
      </c>
      <c r="H14" s="340"/>
      <c r="I14" s="340"/>
    </row>
    <row r="15" spans="1:9" ht="30.75" thickBot="1" x14ac:dyDescent="0.3">
      <c r="A15" s="167" t="s">
        <v>6</v>
      </c>
      <c r="B15" s="108" t="s">
        <v>46</v>
      </c>
      <c r="C15" s="275" t="s">
        <v>2361</v>
      </c>
      <c r="D15" s="255" t="s">
        <v>9</v>
      </c>
      <c r="E15" s="256">
        <v>47.52</v>
      </c>
      <c r="F15" s="164">
        <v>287.44</v>
      </c>
      <c r="G15" s="28">
        <f t="shared" si="0"/>
        <v>13659.15</v>
      </c>
      <c r="H15" s="340"/>
      <c r="I15" s="340"/>
    </row>
    <row r="16" spans="1:9" ht="60.75" thickBot="1" x14ac:dyDescent="0.3">
      <c r="A16" s="56" t="s">
        <v>6</v>
      </c>
      <c r="B16" s="74" t="s">
        <v>62</v>
      </c>
      <c r="C16" s="104" t="s">
        <v>2412</v>
      </c>
      <c r="D16" s="197" t="s">
        <v>582</v>
      </c>
      <c r="E16" s="184">
        <v>1</v>
      </c>
      <c r="F16" s="156">
        <v>91008</v>
      </c>
      <c r="G16" s="53">
        <f t="shared" si="0"/>
        <v>91008</v>
      </c>
      <c r="H16" s="331" t="s">
        <v>39</v>
      </c>
      <c r="I16" s="332">
        <f>ROUND(SUM(G5:G16),2)</f>
        <v>501526.07</v>
      </c>
    </row>
    <row r="17" spans="1:9" ht="60" x14ac:dyDescent="0.25">
      <c r="A17" s="67" t="s">
        <v>3470</v>
      </c>
      <c r="B17" s="93" t="s">
        <v>19</v>
      </c>
      <c r="C17" s="102" t="s">
        <v>3471</v>
      </c>
      <c r="D17" s="273" t="s">
        <v>582</v>
      </c>
      <c r="E17" s="277">
        <v>1</v>
      </c>
      <c r="F17" s="76">
        <v>245471.74</v>
      </c>
      <c r="G17" s="59">
        <f t="shared" si="0"/>
        <v>245471.74</v>
      </c>
      <c r="H17" s="333"/>
      <c r="I17" s="333"/>
    </row>
    <row r="18" spans="1:9" ht="45" x14ac:dyDescent="0.25">
      <c r="A18" s="43" t="s">
        <v>3470</v>
      </c>
      <c r="B18" s="93" t="s">
        <v>20</v>
      </c>
      <c r="C18" s="102" t="s">
        <v>2363</v>
      </c>
      <c r="D18" s="22" t="s">
        <v>8</v>
      </c>
      <c r="E18" s="83">
        <v>542</v>
      </c>
      <c r="F18" s="76">
        <v>3.63</v>
      </c>
      <c r="G18" s="59">
        <f>ROUND((E18*F18),2)</f>
        <v>1967.46</v>
      </c>
      <c r="H18" s="333"/>
      <c r="I18" s="333"/>
    </row>
    <row r="19" spans="1:9" ht="45" x14ac:dyDescent="0.25">
      <c r="A19" s="67" t="s">
        <v>3470</v>
      </c>
      <c r="B19" s="108" t="s">
        <v>21</v>
      </c>
      <c r="C19" s="102" t="s">
        <v>3472</v>
      </c>
      <c r="D19" s="22" t="s">
        <v>9</v>
      </c>
      <c r="E19" s="84">
        <v>128</v>
      </c>
      <c r="F19" s="76">
        <v>157.57</v>
      </c>
      <c r="G19" s="59">
        <f t="shared" si="0"/>
        <v>20168.96</v>
      </c>
      <c r="H19" s="333"/>
      <c r="I19" s="333"/>
    </row>
    <row r="20" spans="1:9" ht="45" x14ac:dyDescent="0.25">
      <c r="A20" s="67" t="s">
        <v>3470</v>
      </c>
      <c r="B20" s="108" t="s">
        <v>22</v>
      </c>
      <c r="C20" s="102" t="s">
        <v>3473</v>
      </c>
      <c r="D20" s="273" t="s">
        <v>582</v>
      </c>
      <c r="E20" s="274">
        <v>1</v>
      </c>
      <c r="F20" s="76">
        <v>14192.45</v>
      </c>
      <c r="G20" s="59">
        <f t="shared" si="0"/>
        <v>14192.45</v>
      </c>
      <c r="H20" s="333"/>
      <c r="I20" s="333"/>
    </row>
    <row r="21" spans="1:9" ht="45" x14ac:dyDescent="0.25">
      <c r="A21" s="67" t="s">
        <v>3470</v>
      </c>
      <c r="B21" s="108" t="s">
        <v>23</v>
      </c>
      <c r="C21" s="102" t="s">
        <v>3474</v>
      </c>
      <c r="D21" s="273" t="s">
        <v>582</v>
      </c>
      <c r="E21" s="274">
        <v>1</v>
      </c>
      <c r="F21" s="76">
        <v>1183942.3</v>
      </c>
      <c r="G21" s="59">
        <f t="shared" si="0"/>
        <v>1183942.3</v>
      </c>
      <c r="H21" s="333"/>
      <c r="I21" s="333"/>
    </row>
    <row r="22" spans="1:9" ht="45" x14ac:dyDescent="0.25">
      <c r="A22" s="67" t="s">
        <v>3470</v>
      </c>
      <c r="B22" s="108" t="s">
        <v>24</v>
      </c>
      <c r="C22" s="102" t="s">
        <v>3475</v>
      </c>
      <c r="D22" s="273" t="s">
        <v>582</v>
      </c>
      <c r="E22" s="274">
        <v>1</v>
      </c>
      <c r="F22" s="76">
        <v>37422.18</v>
      </c>
      <c r="G22" s="59">
        <f t="shared" si="0"/>
        <v>37422.18</v>
      </c>
      <c r="H22" s="333"/>
      <c r="I22" s="333"/>
    </row>
    <row r="23" spans="1:9" ht="45" x14ac:dyDescent="0.25">
      <c r="A23" s="67" t="s">
        <v>3470</v>
      </c>
      <c r="B23" s="108" t="s">
        <v>25</v>
      </c>
      <c r="C23" s="102" t="s">
        <v>2418</v>
      </c>
      <c r="D23" s="273" t="s">
        <v>10</v>
      </c>
      <c r="E23" s="274">
        <v>62.4</v>
      </c>
      <c r="F23" s="76">
        <v>313.98</v>
      </c>
      <c r="G23" s="59">
        <f t="shared" si="0"/>
        <v>19592.349999999999</v>
      </c>
      <c r="H23" s="333"/>
      <c r="I23" s="333"/>
    </row>
    <row r="24" spans="1:9" ht="45" x14ac:dyDescent="0.25">
      <c r="A24" s="67" t="s">
        <v>3470</v>
      </c>
      <c r="B24" s="108" t="s">
        <v>26</v>
      </c>
      <c r="C24" s="102" t="s">
        <v>2364</v>
      </c>
      <c r="D24" s="22" t="s">
        <v>10</v>
      </c>
      <c r="E24" s="83">
        <v>372</v>
      </c>
      <c r="F24" s="76">
        <v>33.85</v>
      </c>
      <c r="G24" s="59">
        <f t="shared" si="0"/>
        <v>12592.2</v>
      </c>
      <c r="H24" s="333"/>
      <c r="I24" s="333"/>
    </row>
    <row r="25" spans="1:9" ht="60" x14ac:dyDescent="0.25">
      <c r="A25" s="67" t="s">
        <v>3470</v>
      </c>
      <c r="B25" s="108" t="s">
        <v>27</v>
      </c>
      <c r="C25" s="102" t="s">
        <v>3476</v>
      </c>
      <c r="D25" s="273" t="s">
        <v>582</v>
      </c>
      <c r="E25" s="274">
        <v>1</v>
      </c>
      <c r="F25" s="76">
        <v>348412.45</v>
      </c>
      <c r="G25" s="59">
        <f t="shared" si="0"/>
        <v>348412.45</v>
      </c>
      <c r="H25" s="333"/>
      <c r="I25" s="333"/>
    </row>
    <row r="26" spans="1:9" ht="45" x14ac:dyDescent="0.25">
      <c r="A26" s="67" t="s">
        <v>3470</v>
      </c>
      <c r="B26" s="108" t="s">
        <v>68</v>
      </c>
      <c r="C26" s="102" t="s">
        <v>3477</v>
      </c>
      <c r="D26" s="273" t="s">
        <v>582</v>
      </c>
      <c r="E26" s="274">
        <v>1</v>
      </c>
      <c r="F26" s="76">
        <v>931328</v>
      </c>
      <c r="G26" s="59">
        <f t="shared" si="0"/>
        <v>931328</v>
      </c>
      <c r="H26" s="333"/>
      <c r="I26" s="333"/>
    </row>
    <row r="27" spans="1:9" ht="45" x14ac:dyDescent="0.25">
      <c r="A27" s="67" t="s">
        <v>3470</v>
      </c>
      <c r="B27" s="108" t="s">
        <v>69</v>
      </c>
      <c r="C27" s="102" t="s">
        <v>3478</v>
      </c>
      <c r="D27" s="273" t="s">
        <v>582</v>
      </c>
      <c r="E27" s="274">
        <v>1</v>
      </c>
      <c r="F27" s="76">
        <v>38782.839999999997</v>
      </c>
      <c r="G27" s="59">
        <f t="shared" si="0"/>
        <v>38782.839999999997</v>
      </c>
      <c r="H27" s="333"/>
      <c r="I27" s="333"/>
    </row>
    <row r="28" spans="1:9" ht="45" x14ac:dyDescent="0.25">
      <c r="A28" s="67" t="s">
        <v>3470</v>
      </c>
      <c r="B28" s="108" t="s">
        <v>70</v>
      </c>
      <c r="C28" s="102" t="s">
        <v>3479</v>
      </c>
      <c r="D28" s="273" t="s">
        <v>582</v>
      </c>
      <c r="E28" s="274">
        <v>1</v>
      </c>
      <c r="F28" s="76">
        <v>15112.74</v>
      </c>
      <c r="G28" s="59">
        <f t="shared" si="0"/>
        <v>15112.74</v>
      </c>
      <c r="H28" s="333"/>
      <c r="I28" s="333"/>
    </row>
    <row r="29" spans="1:9" ht="45" x14ac:dyDescent="0.25">
      <c r="A29" s="67" t="s">
        <v>3470</v>
      </c>
      <c r="B29" s="108" t="s">
        <v>127</v>
      </c>
      <c r="C29" s="102" t="s">
        <v>2365</v>
      </c>
      <c r="D29" s="22" t="s">
        <v>10</v>
      </c>
      <c r="E29" s="83">
        <v>374.1</v>
      </c>
      <c r="F29" s="76">
        <v>40.549999999999997</v>
      </c>
      <c r="G29" s="59">
        <f t="shared" si="0"/>
        <v>15169.76</v>
      </c>
      <c r="H29" s="333"/>
      <c r="I29" s="333"/>
    </row>
    <row r="30" spans="1:9" ht="45" x14ac:dyDescent="0.25">
      <c r="A30" s="67" t="s">
        <v>3470</v>
      </c>
      <c r="B30" s="108" t="s">
        <v>165</v>
      </c>
      <c r="C30" s="102" t="s">
        <v>3480</v>
      </c>
      <c r="D30" s="273" t="s">
        <v>582</v>
      </c>
      <c r="E30" s="274">
        <v>1</v>
      </c>
      <c r="F30" s="76">
        <v>216181.4</v>
      </c>
      <c r="G30" s="59">
        <f t="shared" si="0"/>
        <v>216181.4</v>
      </c>
      <c r="H30" s="333"/>
      <c r="I30" s="333"/>
    </row>
    <row r="31" spans="1:9" ht="60" x14ac:dyDescent="0.25">
      <c r="A31" s="67" t="s">
        <v>3470</v>
      </c>
      <c r="B31" s="108" t="s">
        <v>166</v>
      </c>
      <c r="C31" s="102" t="s">
        <v>3481</v>
      </c>
      <c r="D31" s="273" t="s">
        <v>582</v>
      </c>
      <c r="E31" s="274">
        <v>1</v>
      </c>
      <c r="F31" s="76">
        <v>62470.45</v>
      </c>
      <c r="G31" s="59">
        <f t="shared" si="0"/>
        <v>62470.45</v>
      </c>
      <c r="H31" s="333"/>
      <c r="I31" s="333"/>
    </row>
    <row r="32" spans="1:9" ht="45" x14ac:dyDescent="0.25">
      <c r="A32" s="67" t="s">
        <v>3470</v>
      </c>
      <c r="B32" s="108" t="s">
        <v>167</v>
      </c>
      <c r="C32" s="102" t="s">
        <v>3399</v>
      </c>
      <c r="D32" s="273" t="s">
        <v>582</v>
      </c>
      <c r="E32" s="274">
        <v>1</v>
      </c>
      <c r="F32" s="76">
        <v>1638.94</v>
      </c>
      <c r="G32" s="59">
        <f t="shared" si="0"/>
        <v>1638.94</v>
      </c>
      <c r="H32" s="333"/>
      <c r="I32" s="333"/>
    </row>
    <row r="33" spans="1:9" ht="60" x14ac:dyDescent="0.25">
      <c r="A33" s="67" t="s">
        <v>3470</v>
      </c>
      <c r="B33" s="108" t="s">
        <v>168</v>
      </c>
      <c r="C33" s="102" t="s">
        <v>3482</v>
      </c>
      <c r="D33" s="273" t="s">
        <v>582</v>
      </c>
      <c r="E33" s="274">
        <v>1</v>
      </c>
      <c r="F33" s="76">
        <v>33987.39</v>
      </c>
      <c r="G33" s="59">
        <f t="shared" si="0"/>
        <v>33987.39</v>
      </c>
      <c r="H33" s="333"/>
      <c r="I33" s="333"/>
    </row>
    <row r="34" spans="1:9" ht="45" x14ac:dyDescent="0.25">
      <c r="A34" s="67" t="s">
        <v>3470</v>
      </c>
      <c r="B34" s="108" t="s">
        <v>169</v>
      </c>
      <c r="C34" s="102" t="s">
        <v>2366</v>
      </c>
      <c r="D34" s="22" t="s">
        <v>10</v>
      </c>
      <c r="E34" s="83">
        <v>22.4</v>
      </c>
      <c r="F34" s="76">
        <v>126.25</v>
      </c>
      <c r="G34" s="59">
        <f t="shared" si="0"/>
        <v>2828</v>
      </c>
      <c r="H34" s="333"/>
      <c r="I34" s="333"/>
    </row>
    <row r="35" spans="1:9" ht="45" x14ac:dyDescent="0.25">
      <c r="A35" s="67" t="s">
        <v>3470</v>
      </c>
      <c r="B35" s="108" t="s">
        <v>170</v>
      </c>
      <c r="C35" s="102" t="s">
        <v>2367</v>
      </c>
      <c r="D35" s="22" t="s">
        <v>10</v>
      </c>
      <c r="E35" s="83">
        <v>22.4</v>
      </c>
      <c r="F35" s="76">
        <v>80.16</v>
      </c>
      <c r="G35" s="59">
        <f t="shared" si="0"/>
        <v>1795.58</v>
      </c>
      <c r="H35" s="333"/>
      <c r="I35" s="333"/>
    </row>
    <row r="36" spans="1:9" ht="45" x14ac:dyDescent="0.25">
      <c r="A36" s="67" t="s">
        <v>3470</v>
      </c>
      <c r="B36" s="108" t="s">
        <v>171</v>
      </c>
      <c r="C36" s="102" t="s">
        <v>2368</v>
      </c>
      <c r="D36" s="22" t="s">
        <v>8</v>
      </c>
      <c r="E36" s="83">
        <v>1616</v>
      </c>
      <c r="F36" s="76">
        <v>11.88</v>
      </c>
      <c r="G36" s="59">
        <f t="shared" si="0"/>
        <v>19198.080000000002</v>
      </c>
      <c r="H36" s="333"/>
      <c r="I36" s="333"/>
    </row>
    <row r="37" spans="1:9" ht="45" x14ac:dyDescent="0.25">
      <c r="A37" s="67" t="s">
        <v>3470</v>
      </c>
      <c r="B37" s="108" t="s">
        <v>172</v>
      </c>
      <c r="C37" s="102" t="s">
        <v>2369</v>
      </c>
      <c r="D37" s="22" t="s">
        <v>8</v>
      </c>
      <c r="E37" s="83">
        <v>1616</v>
      </c>
      <c r="F37" s="76">
        <v>14.42</v>
      </c>
      <c r="G37" s="59">
        <f t="shared" si="0"/>
        <v>23302.720000000001</v>
      </c>
      <c r="H37" s="333"/>
      <c r="I37" s="333"/>
    </row>
    <row r="38" spans="1:9" ht="45" x14ac:dyDescent="0.25">
      <c r="A38" s="67" t="s">
        <v>3470</v>
      </c>
      <c r="B38" s="108" t="s">
        <v>173</v>
      </c>
      <c r="C38" s="102" t="s">
        <v>3483</v>
      </c>
      <c r="D38" s="64" t="s">
        <v>8</v>
      </c>
      <c r="E38" s="83">
        <v>555</v>
      </c>
      <c r="F38" s="76">
        <v>11.88</v>
      </c>
      <c r="G38" s="59">
        <f t="shared" si="0"/>
        <v>6593.4</v>
      </c>
      <c r="H38" s="333"/>
      <c r="I38" s="333"/>
    </row>
    <row r="39" spans="1:9" ht="45" x14ac:dyDescent="0.25">
      <c r="A39" s="67" t="s">
        <v>3470</v>
      </c>
      <c r="B39" s="108" t="s">
        <v>174</v>
      </c>
      <c r="C39" s="102" t="s">
        <v>3484</v>
      </c>
      <c r="D39" s="273" t="s">
        <v>582</v>
      </c>
      <c r="E39" s="274">
        <v>1</v>
      </c>
      <c r="F39" s="76">
        <v>48977.3</v>
      </c>
      <c r="G39" s="59">
        <f t="shared" si="0"/>
        <v>48977.3</v>
      </c>
      <c r="H39" s="333"/>
      <c r="I39" s="333"/>
    </row>
    <row r="40" spans="1:9" ht="45" x14ac:dyDescent="0.25">
      <c r="A40" s="67" t="s">
        <v>3470</v>
      </c>
      <c r="B40" s="108" t="s">
        <v>175</v>
      </c>
      <c r="C40" s="102" t="s">
        <v>2371</v>
      </c>
      <c r="D40" s="22" t="s">
        <v>8</v>
      </c>
      <c r="E40" s="83">
        <v>565</v>
      </c>
      <c r="F40" s="76">
        <v>11.88</v>
      </c>
      <c r="G40" s="59">
        <f t="shared" si="0"/>
        <v>6712.2</v>
      </c>
      <c r="H40" s="333"/>
      <c r="I40" s="333"/>
    </row>
    <row r="41" spans="1:9" ht="45" x14ac:dyDescent="0.25">
      <c r="A41" s="67" t="s">
        <v>3470</v>
      </c>
      <c r="B41" s="108" t="s">
        <v>176</v>
      </c>
      <c r="C41" s="102" t="s">
        <v>2372</v>
      </c>
      <c r="D41" s="22" t="s">
        <v>8</v>
      </c>
      <c r="E41" s="83">
        <v>565</v>
      </c>
      <c r="F41" s="76">
        <v>9.73</v>
      </c>
      <c r="G41" s="59">
        <f t="shared" si="0"/>
        <v>5497.45</v>
      </c>
      <c r="H41" s="333"/>
      <c r="I41" s="333"/>
    </row>
    <row r="42" spans="1:9" ht="45" x14ac:dyDescent="0.25">
      <c r="A42" s="67" t="s">
        <v>3470</v>
      </c>
      <c r="B42" s="108" t="s">
        <v>177</v>
      </c>
      <c r="C42" s="102" t="s">
        <v>2373</v>
      </c>
      <c r="D42" s="22" t="s">
        <v>8</v>
      </c>
      <c r="E42" s="83">
        <v>565</v>
      </c>
      <c r="F42" s="76">
        <v>64.150000000000006</v>
      </c>
      <c r="G42" s="59">
        <f t="shared" si="0"/>
        <v>36244.75</v>
      </c>
      <c r="H42" s="333"/>
      <c r="I42" s="333"/>
    </row>
    <row r="43" spans="1:9" ht="45" x14ac:dyDescent="0.25">
      <c r="A43" s="67" t="s">
        <v>3470</v>
      </c>
      <c r="B43" s="108" t="s">
        <v>178</v>
      </c>
      <c r="C43" s="102" t="s">
        <v>2374</v>
      </c>
      <c r="D43" s="22" t="s">
        <v>10</v>
      </c>
      <c r="E43" s="83">
        <v>93</v>
      </c>
      <c r="F43" s="76">
        <v>12.49</v>
      </c>
      <c r="G43" s="59">
        <f t="shared" si="0"/>
        <v>1161.57</v>
      </c>
      <c r="H43" s="333"/>
      <c r="I43" s="333"/>
    </row>
    <row r="44" spans="1:9" ht="75" x14ac:dyDescent="0.25">
      <c r="A44" s="67" t="s">
        <v>3470</v>
      </c>
      <c r="B44" s="108" t="s">
        <v>179</v>
      </c>
      <c r="C44" s="102" t="s">
        <v>3485</v>
      </c>
      <c r="D44" s="273" t="s">
        <v>582</v>
      </c>
      <c r="E44" s="274">
        <v>1</v>
      </c>
      <c r="F44" s="76">
        <v>7819.18</v>
      </c>
      <c r="G44" s="59">
        <f t="shared" si="0"/>
        <v>7819.18</v>
      </c>
      <c r="H44" s="333"/>
      <c r="I44" s="333"/>
    </row>
    <row r="45" spans="1:9" ht="60" x14ac:dyDescent="0.25">
      <c r="A45" s="67" t="s">
        <v>3470</v>
      </c>
      <c r="B45" s="108" t="s">
        <v>1496</v>
      </c>
      <c r="C45" s="63" t="s">
        <v>3486</v>
      </c>
      <c r="D45" s="22" t="s">
        <v>582</v>
      </c>
      <c r="E45" s="83">
        <v>1</v>
      </c>
      <c r="F45" s="76">
        <v>8799.6</v>
      </c>
      <c r="G45" s="59">
        <f t="shared" si="0"/>
        <v>8799.6</v>
      </c>
      <c r="H45" s="333"/>
      <c r="I45" s="333"/>
    </row>
    <row r="46" spans="1:9" ht="45" x14ac:dyDescent="0.25">
      <c r="A46" s="67" t="s">
        <v>3470</v>
      </c>
      <c r="B46" s="108" t="s">
        <v>1497</v>
      </c>
      <c r="C46" s="63" t="s">
        <v>3487</v>
      </c>
      <c r="D46" s="22" t="s">
        <v>582</v>
      </c>
      <c r="E46" s="83">
        <v>1</v>
      </c>
      <c r="F46" s="76">
        <v>7585.21</v>
      </c>
      <c r="G46" s="59">
        <f t="shared" si="0"/>
        <v>7585.21</v>
      </c>
      <c r="H46" s="333"/>
      <c r="I46" s="333"/>
    </row>
    <row r="47" spans="1:9" ht="45" x14ac:dyDescent="0.25">
      <c r="A47" s="67" t="s">
        <v>3470</v>
      </c>
      <c r="B47" s="108" t="s">
        <v>1498</v>
      </c>
      <c r="C47" s="63" t="s">
        <v>3424</v>
      </c>
      <c r="D47" s="22" t="s">
        <v>10</v>
      </c>
      <c r="E47" s="83">
        <v>13</v>
      </c>
      <c r="F47" s="76">
        <v>48.9</v>
      </c>
      <c r="G47" s="59">
        <f t="shared" si="0"/>
        <v>635.70000000000005</v>
      </c>
      <c r="H47" s="333"/>
      <c r="I47" s="333"/>
    </row>
    <row r="48" spans="1:9" ht="45" x14ac:dyDescent="0.25">
      <c r="A48" s="67" t="s">
        <v>3470</v>
      </c>
      <c r="B48" s="108" t="s">
        <v>2135</v>
      </c>
      <c r="C48" s="63" t="s">
        <v>3425</v>
      </c>
      <c r="D48" s="22" t="s">
        <v>10</v>
      </c>
      <c r="E48" s="83">
        <v>13</v>
      </c>
      <c r="F48" s="76">
        <v>66.45</v>
      </c>
      <c r="G48" s="59">
        <f t="shared" si="0"/>
        <v>863.85</v>
      </c>
      <c r="H48" s="333"/>
      <c r="I48" s="333"/>
    </row>
    <row r="49" spans="1:9" ht="45" x14ac:dyDescent="0.25">
      <c r="A49" s="67" t="s">
        <v>3470</v>
      </c>
      <c r="B49" s="108" t="s">
        <v>2136</v>
      </c>
      <c r="C49" s="102" t="s">
        <v>2379</v>
      </c>
      <c r="D49" s="273" t="s">
        <v>8</v>
      </c>
      <c r="E49" s="274">
        <v>111.2</v>
      </c>
      <c r="F49" s="76">
        <v>28.1</v>
      </c>
      <c r="G49" s="59">
        <f t="shared" si="0"/>
        <v>3124.72</v>
      </c>
      <c r="H49" s="333"/>
      <c r="I49" s="333"/>
    </row>
    <row r="50" spans="1:9" ht="45" x14ac:dyDescent="0.25">
      <c r="A50" s="67" t="s">
        <v>3470</v>
      </c>
      <c r="B50" s="108" t="s">
        <v>2137</v>
      </c>
      <c r="C50" s="102" t="s">
        <v>3488</v>
      </c>
      <c r="D50" s="273" t="s">
        <v>582</v>
      </c>
      <c r="E50" s="274">
        <v>1</v>
      </c>
      <c r="F50" s="76">
        <v>11591.7</v>
      </c>
      <c r="G50" s="59">
        <f t="shared" si="0"/>
        <v>11591.7</v>
      </c>
      <c r="H50" s="333"/>
      <c r="I50" s="333"/>
    </row>
    <row r="51" spans="1:9" ht="45" x14ac:dyDescent="0.25">
      <c r="A51" s="67" t="s">
        <v>3470</v>
      </c>
      <c r="B51" s="108" t="s">
        <v>2138</v>
      </c>
      <c r="C51" s="102" t="s">
        <v>3489</v>
      </c>
      <c r="D51" s="273" t="s">
        <v>582</v>
      </c>
      <c r="E51" s="274">
        <v>1</v>
      </c>
      <c r="F51" s="76">
        <v>12510.89</v>
      </c>
      <c r="G51" s="59">
        <f t="shared" si="0"/>
        <v>12510.89</v>
      </c>
      <c r="H51" s="333"/>
      <c r="I51" s="333"/>
    </row>
    <row r="52" spans="1:9" ht="45" x14ac:dyDescent="0.25">
      <c r="A52" s="67" t="s">
        <v>3470</v>
      </c>
      <c r="B52" s="108" t="s">
        <v>2139</v>
      </c>
      <c r="C52" s="102" t="s">
        <v>2375</v>
      </c>
      <c r="D52" s="22" t="s">
        <v>10</v>
      </c>
      <c r="E52" s="83">
        <v>77.400000000000006</v>
      </c>
      <c r="F52" s="76">
        <v>28.93</v>
      </c>
      <c r="G52" s="59">
        <f t="shared" si="0"/>
        <v>2239.1799999999998</v>
      </c>
      <c r="H52" s="333"/>
      <c r="I52" s="333"/>
    </row>
    <row r="53" spans="1:9" ht="45" x14ac:dyDescent="0.25">
      <c r="A53" s="67" t="s">
        <v>3470</v>
      </c>
      <c r="B53" s="108" t="s">
        <v>2141</v>
      </c>
      <c r="C53" s="102" t="s">
        <v>2376</v>
      </c>
      <c r="D53" s="22" t="s">
        <v>8</v>
      </c>
      <c r="E53" s="83">
        <v>466</v>
      </c>
      <c r="F53" s="76">
        <v>14.19</v>
      </c>
      <c r="G53" s="59">
        <f t="shared" si="0"/>
        <v>6612.54</v>
      </c>
      <c r="H53" s="333"/>
      <c r="I53" s="333"/>
    </row>
    <row r="54" spans="1:9" ht="75" x14ac:dyDescent="0.25">
      <c r="A54" s="67" t="s">
        <v>3470</v>
      </c>
      <c r="B54" s="108" t="s">
        <v>2143</v>
      </c>
      <c r="C54" s="63" t="s">
        <v>3490</v>
      </c>
      <c r="D54" s="273" t="s">
        <v>582</v>
      </c>
      <c r="E54" s="274">
        <v>1</v>
      </c>
      <c r="F54" s="76">
        <v>17218.7</v>
      </c>
      <c r="G54" s="59">
        <f t="shared" si="0"/>
        <v>17218.7</v>
      </c>
      <c r="H54" s="333"/>
      <c r="I54" s="333"/>
    </row>
    <row r="55" spans="1:9" ht="45" x14ac:dyDescent="0.25">
      <c r="A55" s="67" t="s">
        <v>3470</v>
      </c>
      <c r="B55" s="108" t="s">
        <v>2144</v>
      </c>
      <c r="C55" s="102" t="s">
        <v>838</v>
      </c>
      <c r="D55" s="22" t="s">
        <v>10</v>
      </c>
      <c r="E55" s="83">
        <v>77.400000000000006</v>
      </c>
      <c r="F55" s="76">
        <v>1.83</v>
      </c>
      <c r="G55" s="59">
        <f t="shared" si="0"/>
        <v>141.63999999999999</v>
      </c>
      <c r="H55" s="333"/>
      <c r="I55" s="333"/>
    </row>
    <row r="56" spans="1:9" ht="45" x14ac:dyDescent="0.25">
      <c r="A56" s="67" t="s">
        <v>3470</v>
      </c>
      <c r="B56" s="108" t="s">
        <v>2145</v>
      </c>
      <c r="C56" s="102" t="s">
        <v>2228</v>
      </c>
      <c r="D56" s="22" t="s">
        <v>8</v>
      </c>
      <c r="E56" s="83">
        <v>65.900000000000006</v>
      </c>
      <c r="F56" s="76">
        <v>14.39</v>
      </c>
      <c r="G56" s="59">
        <f t="shared" si="0"/>
        <v>948.3</v>
      </c>
      <c r="H56" s="333"/>
      <c r="I56" s="333"/>
    </row>
    <row r="57" spans="1:9" ht="45" x14ac:dyDescent="0.25">
      <c r="A57" s="67" t="s">
        <v>3470</v>
      </c>
      <c r="B57" s="108" t="s">
        <v>2146</v>
      </c>
      <c r="C57" s="102" t="s">
        <v>2229</v>
      </c>
      <c r="D57" s="22" t="s">
        <v>8</v>
      </c>
      <c r="E57" s="83">
        <v>65.900000000000006</v>
      </c>
      <c r="F57" s="76">
        <v>139.38</v>
      </c>
      <c r="G57" s="59">
        <f t="shared" si="0"/>
        <v>9185.14</v>
      </c>
      <c r="H57" s="333"/>
      <c r="I57" s="333"/>
    </row>
    <row r="58" spans="1:9" ht="60" x14ac:dyDescent="0.25">
      <c r="A58" s="67" t="s">
        <v>3470</v>
      </c>
      <c r="B58" s="108" t="s">
        <v>2147</v>
      </c>
      <c r="C58" s="102" t="s">
        <v>3491</v>
      </c>
      <c r="D58" s="22" t="s">
        <v>582</v>
      </c>
      <c r="E58" s="83">
        <v>1</v>
      </c>
      <c r="F58" s="76">
        <v>5028.45</v>
      </c>
      <c r="G58" s="59">
        <f t="shared" si="0"/>
        <v>5028.45</v>
      </c>
      <c r="H58" s="333"/>
      <c r="I58" s="333"/>
    </row>
    <row r="59" spans="1:9" ht="60" x14ac:dyDescent="0.25">
      <c r="A59" s="67" t="s">
        <v>3470</v>
      </c>
      <c r="B59" s="108" t="s">
        <v>2148</v>
      </c>
      <c r="C59" s="63" t="s">
        <v>3492</v>
      </c>
      <c r="D59" s="22" t="s">
        <v>582</v>
      </c>
      <c r="E59" s="83">
        <v>1</v>
      </c>
      <c r="F59" s="76">
        <v>27742.37</v>
      </c>
      <c r="G59" s="59">
        <f t="shared" si="0"/>
        <v>27742.37</v>
      </c>
      <c r="H59" s="333"/>
      <c r="I59" s="333"/>
    </row>
    <row r="60" spans="1:9" ht="45.75" thickBot="1" x14ac:dyDescent="0.3">
      <c r="A60" s="67" t="s">
        <v>3470</v>
      </c>
      <c r="B60" s="108" t="s">
        <v>2149</v>
      </c>
      <c r="C60" s="223" t="s">
        <v>2377</v>
      </c>
      <c r="D60" s="48" t="s">
        <v>8</v>
      </c>
      <c r="E60" s="175">
        <v>1526</v>
      </c>
      <c r="F60" s="141">
        <v>14.39</v>
      </c>
      <c r="G60" s="59">
        <f t="shared" si="0"/>
        <v>21959.14</v>
      </c>
      <c r="H60" s="333"/>
      <c r="I60" s="333"/>
    </row>
    <row r="61" spans="1:9" ht="45.75" thickBot="1" x14ac:dyDescent="0.3">
      <c r="A61" s="178" t="s">
        <v>3470</v>
      </c>
      <c r="B61" s="74" t="s">
        <v>2164</v>
      </c>
      <c r="C61" s="104" t="s">
        <v>2378</v>
      </c>
      <c r="D61" s="51" t="s">
        <v>8</v>
      </c>
      <c r="E61" s="85">
        <v>1526</v>
      </c>
      <c r="F61" s="139">
        <v>20.59</v>
      </c>
      <c r="G61" s="53">
        <f t="shared" si="0"/>
        <v>31420.34</v>
      </c>
      <c r="H61" s="331" t="s">
        <v>40</v>
      </c>
      <c r="I61" s="332">
        <f>ROUND(SUM(G17:G61),2)</f>
        <v>3526171.31</v>
      </c>
    </row>
    <row r="62" spans="1:9" ht="60" x14ac:dyDescent="0.25">
      <c r="A62" s="67" t="s">
        <v>3493</v>
      </c>
      <c r="B62" s="75" t="s">
        <v>34</v>
      </c>
      <c r="C62" s="102" t="s">
        <v>3494</v>
      </c>
      <c r="D62" s="273" t="s">
        <v>582</v>
      </c>
      <c r="E62" s="277">
        <v>1</v>
      </c>
      <c r="F62" s="76">
        <v>58732.5</v>
      </c>
      <c r="G62" s="59">
        <f>ROUND((E62*F62),2)</f>
        <v>58732.5</v>
      </c>
      <c r="H62" s="333"/>
      <c r="I62" s="333"/>
    </row>
    <row r="63" spans="1:9" x14ac:dyDescent="0.25">
      <c r="A63" s="43" t="s">
        <v>3493</v>
      </c>
      <c r="B63" s="22" t="s">
        <v>35</v>
      </c>
      <c r="C63" s="63" t="s">
        <v>3443</v>
      </c>
      <c r="D63" s="273" t="s">
        <v>8</v>
      </c>
      <c r="E63" s="274">
        <v>162</v>
      </c>
      <c r="F63" s="76">
        <v>3.63</v>
      </c>
      <c r="G63" s="59">
        <f t="shared" ref="G63:G118" si="1">ROUND((E63*F63),2)</f>
        <v>588.05999999999995</v>
      </c>
      <c r="H63" s="333"/>
      <c r="I63" s="333"/>
    </row>
    <row r="64" spans="1:9" ht="30" x14ac:dyDescent="0.25">
      <c r="A64" s="67" t="s">
        <v>3493</v>
      </c>
      <c r="B64" s="22" t="s">
        <v>36</v>
      </c>
      <c r="C64" s="63" t="s">
        <v>3495</v>
      </c>
      <c r="D64" s="273" t="s">
        <v>9</v>
      </c>
      <c r="E64" s="274">
        <v>37.1</v>
      </c>
      <c r="F64" s="76">
        <v>166.47</v>
      </c>
      <c r="G64" s="59">
        <f t="shared" si="1"/>
        <v>6176.04</v>
      </c>
      <c r="H64" s="333"/>
      <c r="I64" s="333"/>
    </row>
    <row r="65" spans="1:9" ht="30" x14ac:dyDescent="0.25">
      <c r="A65" s="67" t="s">
        <v>3493</v>
      </c>
      <c r="B65" s="22" t="s">
        <v>37</v>
      </c>
      <c r="C65" s="102" t="s">
        <v>3496</v>
      </c>
      <c r="D65" s="273" t="s">
        <v>582</v>
      </c>
      <c r="E65" s="274">
        <v>1</v>
      </c>
      <c r="F65" s="76">
        <v>5372.07</v>
      </c>
      <c r="G65" s="59">
        <f t="shared" si="1"/>
        <v>5372.07</v>
      </c>
      <c r="H65" s="333"/>
      <c r="I65" s="333"/>
    </row>
    <row r="66" spans="1:9" ht="45" x14ac:dyDescent="0.25">
      <c r="A66" s="67" t="s">
        <v>3493</v>
      </c>
      <c r="B66" s="22" t="s">
        <v>82</v>
      </c>
      <c r="C66" s="102" t="s">
        <v>3497</v>
      </c>
      <c r="D66" s="273" t="s">
        <v>582</v>
      </c>
      <c r="E66" s="274">
        <v>1</v>
      </c>
      <c r="F66" s="76">
        <v>214762.41</v>
      </c>
      <c r="G66" s="59">
        <f t="shared" si="1"/>
        <v>214762.41</v>
      </c>
      <c r="H66" s="333"/>
      <c r="I66" s="333"/>
    </row>
    <row r="67" spans="1:9" x14ac:dyDescent="0.25">
      <c r="A67" s="67" t="s">
        <v>3493</v>
      </c>
      <c r="B67" s="22" t="s">
        <v>105</v>
      </c>
      <c r="C67" s="102" t="s">
        <v>2368</v>
      </c>
      <c r="D67" s="22" t="s">
        <v>8</v>
      </c>
      <c r="E67" s="274">
        <v>332</v>
      </c>
      <c r="F67" s="76">
        <v>11.88</v>
      </c>
      <c r="G67" s="59">
        <f t="shared" si="1"/>
        <v>3944.16</v>
      </c>
      <c r="H67" s="333"/>
      <c r="I67" s="333"/>
    </row>
    <row r="68" spans="1:9" x14ac:dyDescent="0.25">
      <c r="A68" s="67" t="s">
        <v>3493</v>
      </c>
      <c r="B68" s="22" t="s">
        <v>106</v>
      </c>
      <c r="C68" s="102" t="s">
        <v>2369</v>
      </c>
      <c r="D68" s="22" t="s">
        <v>8</v>
      </c>
      <c r="E68" s="274">
        <v>332</v>
      </c>
      <c r="F68" s="76">
        <v>14.42</v>
      </c>
      <c r="G68" s="59">
        <f t="shared" si="1"/>
        <v>4787.4399999999996</v>
      </c>
      <c r="H68" s="333"/>
      <c r="I68" s="333"/>
    </row>
    <row r="69" spans="1:9" ht="30" x14ac:dyDescent="0.25">
      <c r="A69" s="67" t="s">
        <v>3493</v>
      </c>
      <c r="B69" s="22" t="s">
        <v>107</v>
      </c>
      <c r="C69" s="102" t="s">
        <v>3498</v>
      </c>
      <c r="D69" s="273" t="s">
        <v>9</v>
      </c>
      <c r="E69" s="274">
        <v>11570</v>
      </c>
      <c r="F69" s="76">
        <v>21.68</v>
      </c>
      <c r="G69" s="59">
        <f t="shared" si="1"/>
        <v>250837.6</v>
      </c>
      <c r="H69" s="333"/>
      <c r="I69" s="333"/>
    </row>
    <row r="70" spans="1:9" ht="45" x14ac:dyDescent="0.25">
      <c r="A70" s="67" t="s">
        <v>3493</v>
      </c>
      <c r="B70" s="22" t="s">
        <v>108</v>
      </c>
      <c r="C70" s="63" t="s">
        <v>3499</v>
      </c>
      <c r="D70" s="273" t="s">
        <v>582</v>
      </c>
      <c r="E70" s="274">
        <v>1</v>
      </c>
      <c r="F70" s="76">
        <v>5972.34</v>
      </c>
      <c r="G70" s="59">
        <f t="shared" si="1"/>
        <v>5972.34</v>
      </c>
      <c r="H70" s="333"/>
      <c r="I70" s="333"/>
    </row>
    <row r="71" spans="1:9" ht="60" x14ac:dyDescent="0.25">
      <c r="A71" s="67" t="s">
        <v>3493</v>
      </c>
      <c r="B71" s="22" t="s">
        <v>109</v>
      </c>
      <c r="C71" s="63" t="s">
        <v>3500</v>
      </c>
      <c r="D71" s="273" t="s">
        <v>582</v>
      </c>
      <c r="E71" s="274">
        <v>1</v>
      </c>
      <c r="F71" s="76">
        <v>4089.73</v>
      </c>
      <c r="G71" s="59">
        <f t="shared" ref="G71:G72" si="2">ROUND((E71*F71),2)</f>
        <v>4089.73</v>
      </c>
      <c r="H71" s="333"/>
      <c r="I71" s="333"/>
    </row>
    <row r="72" spans="1:9" ht="45" x14ac:dyDescent="0.25">
      <c r="A72" s="67" t="s">
        <v>3493</v>
      </c>
      <c r="B72" s="22" t="s">
        <v>110</v>
      </c>
      <c r="C72" s="63" t="s">
        <v>3501</v>
      </c>
      <c r="D72" s="273" t="s">
        <v>582</v>
      </c>
      <c r="E72" s="274">
        <v>1</v>
      </c>
      <c r="F72" s="76">
        <v>19734.29</v>
      </c>
      <c r="G72" s="59">
        <f t="shared" si="2"/>
        <v>19734.29</v>
      </c>
      <c r="H72" s="333"/>
      <c r="I72" s="333"/>
    </row>
    <row r="73" spans="1:9" ht="30" x14ac:dyDescent="0.25">
      <c r="A73" s="67" t="s">
        <v>3493</v>
      </c>
      <c r="B73" s="22" t="s">
        <v>111</v>
      </c>
      <c r="C73" s="63" t="s">
        <v>3459</v>
      </c>
      <c r="D73" s="64" t="s">
        <v>10</v>
      </c>
      <c r="E73" s="83">
        <v>35</v>
      </c>
      <c r="F73" s="76">
        <v>107.3</v>
      </c>
      <c r="G73" s="59">
        <f t="shared" si="1"/>
        <v>3755.5</v>
      </c>
      <c r="H73" s="333"/>
      <c r="I73" s="333"/>
    </row>
    <row r="74" spans="1:9" ht="15.75" thickBot="1" x14ac:dyDescent="0.3">
      <c r="A74" s="67" t="s">
        <v>3493</v>
      </c>
      <c r="B74" s="22" t="s">
        <v>112</v>
      </c>
      <c r="C74" s="63" t="s">
        <v>3453</v>
      </c>
      <c r="D74" s="64" t="s">
        <v>8</v>
      </c>
      <c r="E74" s="83">
        <v>202</v>
      </c>
      <c r="F74" s="76">
        <v>14.39</v>
      </c>
      <c r="G74" s="59">
        <f t="shared" si="1"/>
        <v>2906.78</v>
      </c>
      <c r="H74" s="333"/>
      <c r="I74" s="333"/>
    </row>
    <row r="75" spans="1:9" ht="30.75" thickBot="1" x14ac:dyDescent="0.3">
      <c r="A75" s="178" t="s">
        <v>3493</v>
      </c>
      <c r="B75" s="51" t="s">
        <v>113</v>
      </c>
      <c r="C75" s="50" t="s">
        <v>3502</v>
      </c>
      <c r="D75" s="51" t="s">
        <v>8</v>
      </c>
      <c r="E75" s="85">
        <v>202</v>
      </c>
      <c r="F75" s="139">
        <v>20.59</v>
      </c>
      <c r="G75" s="53">
        <f t="shared" si="1"/>
        <v>4159.18</v>
      </c>
      <c r="H75" s="331" t="s">
        <v>41</v>
      </c>
      <c r="I75" s="339">
        <f>ROUND(SUM(G62:G75),2)</f>
        <v>585818.1</v>
      </c>
    </row>
    <row r="76" spans="1:9" ht="30" x14ac:dyDescent="0.25">
      <c r="A76" s="42" t="s">
        <v>2451</v>
      </c>
      <c r="B76" s="25" t="s">
        <v>71</v>
      </c>
      <c r="C76" s="401" t="s">
        <v>402</v>
      </c>
      <c r="D76" s="25" t="s">
        <v>9</v>
      </c>
      <c r="E76" s="182">
        <v>28</v>
      </c>
      <c r="F76" s="136">
        <v>187.57</v>
      </c>
      <c r="G76" s="27">
        <f t="shared" si="1"/>
        <v>5251.96</v>
      </c>
      <c r="H76" s="341"/>
      <c r="I76" s="342"/>
    </row>
    <row r="77" spans="1:9" ht="30" x14ac:dyDescent="0.25">
      <c r="A77" s="67" t="s">
        <v>2451</v>
      </c>
      <c r="B77" s="64" t="s">
        <v>72</v>
      </c>
      <c r="C77" s="270" t="s">
        <v>3503</v>
      </c>
      <c r="D77" s="273" t="s">
        <v>582</v>
      </c>
      <c r="E77" s="274">
        <v>1</v>
      </c>
      <c r="F77" s="76">
        <v>16627.080000000002</v>
      </c>
      <c r="G77" s="59">
        <f t="shared" si="1"/>
        <v>16627.080000000002</v>
      </c>
      <c r="H77" s="341"/>
      <c r="I77" s="342"/>
    </row>
    <row r="78" spans="1:9" ht="30" x14ac:dyDescent="0.25">
      <c r="A78" s="67" t="s">
        <v>2451</v>
      </c>
      <c r="B78" s="22" t="s">
        <v>73</v>
      </c>
      <c r="C78" s="270" t="s">
        <v>2445</v>
      </c>
      <c r="D78" s="273" t="s">
        <v>582</v>
      </c>
      <c r="E78" s="274">
        <v>1</v>
      </c>
      <c r="F78" s="76">
        <v>1280.1300000000001</v>
      </c>
      <c r="G78" s="59">
        <f t="shared" si="1"/>
        <v>1280.1300000000001</v>
      </c>
      <c r="H78" s="341"/>
      <c r="I78" s="342"/>
    </row>
    <row r="79" spans="1:9" ht="30" x14ac:dyDescent="0.25">
      <c r="A79" s="67" t="s">
        <v>2451</v>
      </c>
      <c r="B79" s="64" t="s">
        <v>74</v>
      </c>
      <c r="C79" s="270" t="s">
        <v>3504</v>
      </c>
      <c r="D79" s="273" t="s">
        <v>582</v>
      </c>
      <c r="E79" s="274">
        <v>1</v>
      </c>
      <c r="F79" s="76">
        <v>90649.76</v>
      </c>
      <c r="G79" s="59">
        <f t="shared" si="1"/>
        <v>90649.76</v>
      </c>
      <c r="H79" s="341"/>
      <c r="I79" s="342"/>
    </row>
    <row r="80" spans="1:9" ht="45" x14ac:dyDescent="0.25">
      <c r="A80" s="67" t="s">
        <v>2451</v>
      </c>
      <c r="B80" s="64" t="s">
        <v>75</v>
      </c>
      <c r="C80" s="270" t="s">
        <v>3505</v>
      </c>
      <c r="D80" s="273" t="s">
        <v>582</v>
      </c>
      <c r="E80" s="274">
        <v>1</v>
      </c>
      <c r="F80" s="76">
        <v>4879.92</v>
      </c>
      <c r="G80" s="59">
        <f t="shared" si="1"/>
        <v>4879.92</v>
      </c>
      <c r="H80" s="341"/>
      <c r="I80" s="342"/>
    </row>
    <row r="81" spans="1:9" ht="30" x14ac:dyDescent="0.25">
      <c r="A81" s="67" t="s">
        <v>2451</v>
      </c>
      <c r="B81" s="64" t="s">
        <v>76</v>
      </c>
      <c r="C81" s="270" t="s">
        <v>2142</v>
      </c>
      <c r="D81" s="64" t="s">
        <v>8</v>
      </c>
      <c r="E81" s="83">
        <v>269.89999999999998</v>
      </c>
      <c r="F81" s="76">
        <v>11.88</v>
      </c>
      <c r="G81" s="59">
        <f t="shared" si="1"/>
        <v>3206.41</v>
      </c>
      <c r="H81" s="341"/>
      <c r="I81" s="342"/>
    </row>
    <row r="82" spans="1:9" ht="45" x14ac:dyDescent="0.25">
      <c r="A82" s="67" t="s">
        <v>2451</v>
      </c>
      <c r="B82" s="64" t="s">
        <v>77</v>
      </c>
      <c r="C82" s="270" t="s">
        <v>3506</v>
      </c>
      <c r="D82" s="273" t="s">
        <v>582</v>
      </c>
      <c r="E82" s="274">
        <v>1</v>
      </c>
      <c r="F82" s="76">
        <v>10453.23</v>
      </c>
      <c r="G82" s="59">
        <f t="shared" si="1"/>
        <v>10453.23</v>
      </c>
      <c r="H82" s="341"/>
      <c r="I82" s="342"/>
    </row>
    <row r="83" spans="1:9" ht="30" x14ac:dyDescent="0.25">
      <c r="A83" s="67" t="s">
        <v>2451</v>
      </c>
      <c r="B83" s="64" t="s">
        <v>122</v>
      </c>
      <c r="C83" s="270" t="s">
        <v>2386</v>
      </c>
      <c r="D83" s="64" t="s">
        <v>8</v>
      </c>
      <c r="E83" s="83">
        <v>269.89999999999998</v>
      </c>
      <c r="F83" s="76">
        <v>11.88</v>
      </c>
      <c r="G83" s="59">
        <f t="shared" si="1"/>
        <v>3206.41</v>
      </c>
      <c r="H83" s="341"/>
      <c r="I83" s="342"/>
    </row>
    <row r="84" spans="1:9" ht="30" x14ac:dyDescent="0.25">
      <c r="A84" s="67" t="s">
        <v>2451</v>
      </c>
      <c r="B84" s="64" t="s">
        <v>123</v>
      </c>
      <c r="C84" s="270" t="s">
        <v>2387</v>
      </c>
      <c r="D84" s="64" t="s">
        <v>8</v>
      </c>
      <c r="E84" s="83">
        <v>269.89999999999998</v>
      </c>
      <c r="F84" s="76">
        <v>64.150000000000006</v>
      </c>
      <c r="G84" s="59">
        <f t="shared" si="1"/>
        <v>17314.09</v>
      </c>
      <c r="H84" s="341"/>
      <c r="I84" s="342"/>
    </row>
    <row r="85" spans="1:9" ht="30" x14ac:dyDescent="0.25">
      <c r="A85" s="67" t="s">
        <v>2451</v>
      </c>
      <c r="B85" s="64" t="s">
        <v>124</v>
      </c>
      <c r="C85" s="270" t="s">
        <v>2388</v>
      </c>
      <c r="D85" s="64" t="s">
        <v>8</v>
      </c>
      <c r="E85" s="83">
        <v>269.89999999999998</v>
      </c>
      <c r="F85" s="76">
        <v>14.19</v>
      </c>
      <c r="G85" s="59">
        <f t="shared" si="1"/>
        <v>3829.88</v>
      </c>
      <c r="H85" s="341"/>
      <c r="I85" s="342"/>
    </row>
    <row r="86" spans="1:9" ht="30" x14ac:dyDescent="0.25">
      <c r="A86" s="67" t="s">
        <v>2451</v>
      </c>
      <c r="B86" s="64" t="s">
        <v>125</v>
      </c>
      <c r="C86" s="270" t="s">
        <v>2389</v>
      </c>
      <c r="D86" s="64" t="s">
        <v>9</v>
      </c>
      <c r="E86" s="83">
        <v>8.4</v>
      </c>
      <c r="F86" s="76">
        <v>577.07000000000005</v>
      </c>
      <c r="G86" s="59">
        <f t="shared" si="1"/>
        <v>4847.3900000000003</v>
      </c>
      <c r="H86" s="341"/>
      <c r="I86" s="342"/>
    </row>
    <row r="87" spans="1:9" ht="30" x14ac:dyDescent="0.25">
      <c r="A87" s="67" t="s">
        <v>2451</v>
      </c>
      <c r="B87" s="64" t="s">
        <v>126</v>
      </c>
      <c r="C87" s="270" t="s">
        <v>2390</v>
      </c>
      <c r="D87" s="64" t="s">
        <v>9</v>
      </c>
      <c r="E87" s="83">
        <v>45.4</v>
      </c>
      <c r="F87" s="76">
        <v>80.45</v>
      </c>
      <c r="G87" s="59">
        <f t="shared" si="1"/>
        <v>3652.43</v>
      </c>
      <c r="H87" s="341"/>
      <c r="I87" s="342"/>
    </row>
    <row r="88" spans="1:9" ht="105" x14ac:dyDescent="0.25">
      <c r="A88" s="67" t="s">
        <v>2451</v>
      </c>
      <c r="B88" s="64" t="s">
        <v>216</v>
      </c>
      <c r="C88" s="270" t="s">
        <v>3507</v>
      </c>
      <c r="D88" s="273" t="s">
        <v>582</v>
      </c>
      <c r="E88" s="274">
        <v>1</v>
      </c>
      <c r="F88" s="76">
        <v>20421.990000000002</v>
      </c>
      <c r="G88" s="59">
        <f t="shared" si="1"/>
        <v>20421.990000000002</v>
      </c>
      <c r="H88" s="341"/>
      <c r="I88" s="342"/>
    </row>
    <row r="89" spans="1:9" ht="30" x14ac:dyDescent="0.25">
      <c r="A89" s="67" t="s">
        <v>2451</v>
      </c>
      <c r="B89" s="64" t="s">
        <v>217</v>
      </c>
      <c r="C89" s="270" t="s">
        <v>2391</v>
      </c>
      <c r="D89" s="64" t="s">
        <v>10</v>
      </c>
      <c r="E89" s="83">
        <v>53.8</v>
      </c>
      <c r="F89" s="76">
        <v>0.42</v>
      </c>
      <c r="G89" s="59">
        <f t="shared" si="1"/>
        <v>22.6</v>
      </c>
      <c r="H89" s="341"/>
      <c r="I89" s="342"/>
    </row>
    <row r="90" spans="1:9" ht="30" x14ac:dyDescent="0.25">
      <c r="A90" s="67" t="s">
        <v>2451</v>
      </c>
      <c r="B90" s="64" t="s">
        <v>218</v>
      </c>
      <c r="C90" s="270" t="s">
        <v>2392</v>
      </c>
      <c r="D90" s="64" t="s">
        <v>8</v>
      </c>
      <c r="E90" s="83">
        <v>53.8</v>
      </c>
      <c r="F90" s="76">
        <v>4.3899999999999997</v>
      </c>
      <c r="G90" s="59">
        <f t="shared" si="1"/>
        <v>236.18</v>
      </c>
      <c r="H90" s="341"/>
      <c r="I90" s="342"/>
    </row>
    <row r="91" spans="1:9" ht="30.75" thickBot="1" x14ac:dyDescent="0.3">
      <c r="A91" s="56" t="s">
        <v>2451</v>
      </c>
      <c r="B91" s="88" t="s">
        <v>219</v>
      </c>
      <c r="C91" s="402" t="s">
        <v>2450</v>
      </c>
      <c r="D91" s="22" t="s">
        <v>8</v>
      </c>
      <c r="E91" s="84">
        <v>1827</v>
      </c>
      <c r="F91" s="77">
        <v>4.95</v>
      </c>
      <c r="G91" s="28">
        <f t="shared" si="1"/>
        <v>9043.65</v>
      </c>
      <c r="H91" s="341"/>
      <c r="I91" s="342"/>
    </row>
    <row r="92" spans="1:9" ht="75" x14ac:dyDescent="0.25">
      <c r="A92" s="67" t="s">
        <v>3508</v>
      </c>
      <c r="B92" s="64" t="s">
        <v>220</v>
      </c>
      <c r="C92" s="180" t="s">
        <v>409</v>
      </c>
      <c r="D92" s="181" t="s">
        <v>9</v>
      </c>
      <c r="E92" s="182">
        <v>471</v>
      </c>
      <c r="F92" s="136">
        <v>0</v>
      </c>
      <c r="G92" s="27">
        <f t="shared" si="1"/>
        <v>0</v>
      </c>
      <c r="H92" s="452" t="s">
        <v>318</v>
      </c>
      <c r="I92" s="342"/>
    </row>
    <row r="93" spans="1:9" ht="75" x14ac:dyDescent="0.25">
      <c r="A93" s="43" t="s">
        <v>3508</v>
      </c>
      <c r="B93" s="64" t="s">
        <v>221</v>
      </c>
      <c r="C93" s="103" t="s">
        <v>428</v>
      </c>
      <c r="D93" s="48" t="s">
        <v>8</v>
      </c>
      <c r="E93" s="84">
        <v>1285</v>
      </c>
      <c r="F93" s="76">
        <v>0</v>
      </c>
      <c r="G93" s="59">
        <f t="shared" si="1"/>
        <v>0</v>
      </c>
      <c r="H93" s="445"/>
      <c r="I93" s="342"/>
    </row>
    <row r="94" spans="1:9" ht="75" x14ac:dyDescent="0.25">
      <c r="A94" s="43" t="s">
        <v>3508</v>
      </c>
      <c r="B94" s="64" t="s">
        <v>222</v>
      </c>
      <c r="C94" s="103" t="s">
        <v>429</v>
      </c>
      <c r="D94" s="48" t="s">
        <v>8</v>
      </c>
      <c r="E94" s="84">
        <v>1096</v>
      </c>
      <c r="F94" s="76">
        <v>0</v>
      </c>
      <c r="G94" s="59">
        <f t="shared" si="1"/>
        <v>0</v>
      </c>
      <c r="H94" s="445"/>
      <c r="I94" s="342"/>
    </row>
    <row r="95" spans="1:9" ht="75" x14ac:dyDescent="0.25">
      <c r="A95" s="43" t="s">
        <v>3508</v>
      </c>
      <c r="B95" s="64" t="s">
        <v>223</v>
      </c>
      <c r="C95" s="103" t="s">
        <v>407</v>
      </c>
      <c r="D95" s="48" t="s">
        <v>8</v>
      </c>
      <c r="E95" s="84">
        <v>1096</v>
      </c>
      <c r="F95" s="76">
        <v>0</v>
      </c>
      <c r="G95" s="59">
        <f t="shared" si="1"/>
        <v>0</v>
      </c>
      <c r="H95" s="445"/>
      <c r="I95" s="342"/>
    </row>
    <row r="96" spans="1:9" ht="75" x14ac:dyDescent="0.25">
      <c r="A96" s="43" t="s">
        <v>3508</v>
      </c>
      <c r="B96" s="64" t="s">
        <v>224</v>
      </c>
      <c r="C96" s="103" t="s">
        <v>3510</v>
      </c>
      <c r="D96" s="48" t="s">
        <v>8</v>
      </c>
      <c r="E96" s="84">
        <v>1078</v>
      </c>
      <c r="F96" s="76">
        <v>0</v>
      </c>
      <c r="G96" s="59">
        <f t="shared" si="1"/>
        <v>0</v>
      </c>
      <c r="H96" s="445"/>
      <c r="I96" s="342"/>
    </row>
    <row r="97" spans="1:9" ht="75" x14ac:dyDescent="0.25">
      <c r="A97" s="43" t="s">
        <v>3508</v>
      </c>
      <c r="B97" s="64" t="s">
        <v>225</v>
      </c>
      <c r="C97" s="103" t="s">
        <v>407</v>
      </c>
      <c r="D97" s="48" t="s">
        <v>8</v>
      </c>
      <c r="E97" s="84">
        <v>1078</v>
      </c>
      <c r="F97" s="76">
        <v>0</v>
      </c>
      <c r="G97" s="59">
        <f t="shared" si="1"/>
        <v>0</v>
      </c>
      <c r="H97" s="445"/>
      <c r="I97" s="342"/>
    </row>
    <row r="98" spans="1:9" ht="75.75" thickBot="1" x14ac:dyDescent="0.3">
      <c r="A98" s="56" t="s">
        <v>3508</v>
      </c>
      <c r="B98" s="51" t="s">
        <v>226</v>
      </c>
      <c r="C98" s="104" t="s">
        <v>430</v>
      </c>
      <c r="D98" s="51" t="s">
        <v>8</v>
      </c>
      <c r="E98" s="85">
        <v>1067</v>
      </c>
      <c r="F98" s="151">
        <v>0</v>
      </c>
      <c r="G98" s="90">
        <f t="shared" si="1"/>
        <v>0</v>
      </c>
      <c r="H98" s="445"/>
      <c r="I98" s="342"/>
    </row>
    <row r="99" spans="1:9" ht="75" x14ac:dyDescent="0.25">
      <c r="A99" s="67" t="s">
        <v>3509</v>
      </c>
      <c r="B99" s="64" t="s">
        <v>220</v>
      </c>
      <c r="C99" s="102" t="s">
        <v>3511</v>
      </c>
      <c r="D99" s="64" t="s">
        <v>9</v>
      </c>
      <c r="E99" s="83">
        <v>639</v>
      </c>
      <c r="F99" s="76">
        <v>23.73</v>
      </c>
      <c r="G99" s="59">
        <f t="shared" si="1"/>
        <v>15163.47</v>
      </c>
      <c r="H99" s="445"/>
      <c r="I99" s="342"/>
    </row>
    <row r="100" spans="1:9" ht="75" x14ac:dyDescent="0.25">
      <c r="A100" s="43" t="s">
        <v>3509</v>
      </c>
      <c r="B100" s="64" t="s">
        <v>221</v>
      </c>
      <c r="C100" s="102" t="s">
        <v>405</v>
      </c>
      <c r="D100" s="48" t="s">
        <v>8</v>
      </c>
      <c r="E100" s="83">
        <v>1250</v>
      </c>
      <c r="F100" s="76">
        <v>14.16</v>
      </c>
      <c r="G100" s="59">
        <f t="shared" si="1"/>
        <v>17700</v>
      </c>
      <c r="H100" s="445"/>
      <c r="I100" s="342"/>
    </row>
    <row r="101" spans="1:9" ht="75" x14ac:dyDescent="0.25">
      <c r="A101" s="43" t="s">
        <v>3509</v>
      </c>
      <c r="B101" s="64" t="s">
        <v>222</v>
      </c>
      <c r="C101" s="102" t="s">
        <v>429</v>
      </c>
      <c r="D101" s="48" t="s">
        <v>8</v>
      </c>
      <c r="E101" s="83">
        <v>1096</v>
      </c>
      <c r="F101" s="76">
        <v>21.89</v>
      </c>
      <c r="G101" s="59">
        <f t="shared" si="1"/>
        <v>23991.439999999999</v>
      </c>
      <c r="H101" s="445"/>
      <c r="I101" s="342"/>
    </row>
    <row r="102" spans="1:9" ht="75" x14ac:dyDescent="0.25">
      <c r="A102" s="43" t="s">
        <v>3509</v>
      </c>
      <c r="B102" s="64" t="s">
        <v>223</v>
      </c>
      <c r="C102" s="103" t="s">
        <v>407</v>
      </c>
      <c r="D102" s="48" t="s">
        <v>8</v>
      </c>
      <c r="E102" s="84">
        <v>1096</v>
      </c>
      <c r="F102" s="77">
        <v>0.38</v>
      </c>
      <c r="G102" s="28">
        <f t="shared" si="1"/>
        <v>416.48</v>
      </c>
      <c r="H102" s="445"/>
      <c r="I102" s="342"/>
    </row>
    <row r="103" spans="1:9" ht="75" x14ac:dyDescent="0.25">
      <c r="A103" s="43" t="s">
        <v>3509</v>
      </c>
      <c r="B103" s="64" t="s">
        <v>224</v>
      </c>
      <c r="C103" s="103" t="s">
        <v>3510</v>
      </c>
      <c r="D103" s="48" t="s">
        <v>8</v>
      </c>
      <c r="E103" s="84">
        <v>1078</v>
      </c>
      <c r="F103" s="76">
        <v>21.05</v>
      </c>
      <c r="G103" s="59">
        <f t="shared" si="1"/>
        <v>22691.9</v>
      </c>
      <c r="H103" s="445"/>
      <c r="I103" s="342"/>
    </row>
    <row r="104" spans="1:9" ht="75" x14ac:dyDescent="0.25">
      <c r="A104" s="43" t="s">
        <v>3509</v>
      </c>
      <c r="B104" s="64" t="s">
        <v>225</v>
      </c>
      <c r="C104" s="103" t="s">
        <v>407</v>
      </c>
      <c r="D104" s="48" t="s">
        <v>8</v>
      </c>
      <c r="E104" s="84">
        <v>1078</v>
      </c>
      <c r="F104" s="76">
        <v>0.38</v>
      </c>
      <c r="G104" s="59">
        <f>ROUND((E104*F104),2)</f>
        <v>409.64</v>
      </c>
      <c r="H104" s="445"/>
      <c r="I104" s="342"/>
    </row>
    <row r="105" spans="1:9" ht="75.75" thickBot="1" x14ac:dyDescent="0.3">
      <c r="A105" s="56" t="s">
        <v>3509</v>
      </c>
      <c r="B105" s="51" t="s">
        <v>226</v>
      </c>
      <c r="C105" s="104" t="s">
        <v>430</v>
      </c>
      <c r="D105" s="51" t="s">
        <v>8</v>
      </c>
      <c r="E105" s="85">
        <v>1067</v>
      </c>
      <c r="F105" s="139">
        <v>12.47</v>
      </c>
      <c r="G105" s="53">
        <f t="shared" si="1"/>
        <v>13305.49</v>
      </c>
      <c r="H105" s="449"/>
      <c r="I105" s="342"/>
    </row>
    <row r="106" spans="1:9" ht="45" x14ac:dyDescent="0.25">
      <c r="A106" s="67" t="s">
        <v>2443</v>
      </c>
      <c r="B106" s="64" t="s">
        <v>227</v>
      </c>
      <c r="C106" s="270" t="s">
        <v>2460</v>
      </c>
      <c r="D106" s="273" t="s">
        <v>582</v>
      </c>
      <c r="E106" s="274">
        <v>1</v>
      </c>
      <c r="F106" s="76">
        <v>4742.5600000000004</v>
      </c>
      <c r="G106" s="28">
        <f t="shared" si="1"/>
        <v>4742.5600000000004</v>
      </c>
      <c r="H106" s="341"/>
      <c r="I106" s="342"/>
    </row>
    <row r="107" spans="1:9" ht="30" x14ac:dyDescent="0.25">
      <c r="A107" s="67" t="s">
        <v>2443</v>
      </c>
      <c r="B107" s="64" t="s">
        <v>228</v>
      </c>
      <c r="C107" s="270" t="s">
        <v>420</v>
      </c>
      <c r="D107" s="64" t="s">
        <v>10</v>
      </c>
      <c r="E107" s="83">
        <v>139</v>
      </c>
      <c r="F107" s="76">
        <v>61.68</v>
      </c>
      <c r="G107" s="28">
        <f t="shared" si="1"/>
        <v>8573.52</v>
      </c>
      <c r="H107" s="341"/>
      <c r="I107" s="342"/>
    </row>
    <row r="108" spans="1:9" ht="30" x14ac:dyDescent="0.25">
      <c r="A108" s="67" t="s">
        <v>2443</v>
      </c>
      <c r="B108" s="64" t="s">
        <v>229</v>
      </c>
      <c r="C108" s="270" t="s">
        <v>419</v>
      </c>
      <c r="D108" s="64" t="s">
        <v>7</v>
      </c>
      <c r="E108" s="83">
        <v>2</v>
      </c>
      <c r="F108" s="76">
        <v>1242.78</v>
      </c>
      <c r="G108" s="28">
        <f t="shared" si="1"/>
        <v>2485.56</v>
      </c>
      <c r="H108" s="341"/>
      <c r="I108" s="342"/>
    </row>
    <row r="109" spans="1:9" ht="30" x14ac:dyDescent="0.25">
      <c r="A109" s="67" t="s">
        <v>2443</v>
      </c>
      <c r="B109" s="64" t="s">
        <v>2232</v>
      </c>
      <c r="C109" s="270" t="s">
        <v>2461</v>
      </c>
      <c r="D109" s="64" t="s">
        <v>10</v>
      </c>
      <c r="E109" s="83">
        <v>51</v>
      </c>
      <c r="F109" s="76">
        <v>45.04</v>
      </c>
      <c r="G109" s="28">
        <f t="shared" si="1"/>
        <v>2297.04</v>
      </c>
      <c r="H109" s="341"/>
      <c r="I109" s="342"/>
    </row>
    <row r="110" spans="1:9" ht="30" x14ac:dyDescent="0.25">
      <c r="A110" s="67" t="s">
        <v>2443</v>
      </c>
      <c r="B110" s="64" t="s">
        <v>2233</v>
      </c>
      <c r="C110" s="270" t="s">
        <v>422</v>
      </c>
      <c r="D110" s="64" t="s">
        <v>8</v>
      </c>
      <c r="E110" s="83">
        <v>8.1300000000000008</v>
      </c>
      <c r="F110" s="76">
        <v>28.89</v>
      </c>
      <c r="G110" s="28">
        <f t="shared" si="1"/>
        <v>234.88</v>
      </c>
      <c r="H110" s="341"/>
      <c r="I110" s="342"/>
    </row>
    <row r="111" spans="1:9" ht="30" x14ac:dyDescent="0.25">
      <c r="A111" s="67" t="s">
        <v>2443</v>
      </c>
      <c r="B111" s="64" t="s">
        <v>2234</v>
      </c>
      <c r="C111" s="270" t="s">
        <v>423</v>
      </c>
      <c r="D111" s="64" t="s">
        <v>8</v>
      </c>
      <c r="E111" s="83">
        <v>8.1300000000000008</v>
      </c>
      <c r="F111" s="76">
        <v>114.01</v>
      </c>
      <c r="G111" s="28">
        <f t="shared" si="1"/>
        <v>926.9</v>
      </c>
      <c r="H111" s="341"/>
      <c r="I111" s="342"/>
    </row>
    <row r="112" spans="1:9" ht="30" x14ac:dyDescent="0.25">
      <c r="A112" s="43" t="s">
        <v>2443</v>
      </c>
      <c r="B112" s="22" t="s">
        <v>2235</v>
      </c>
      <c r="C112" s="402" t="s">
        <v>424</v>
      </c>
      <c r="D112" s="22" t="s">
        <v>10</v>
      </c>
      <c r="E112" s="84">
        <v>4.8</v>
      </c>
      <c r="F112" s="77">
        <v>12.86</v>
      </c>
      <c r="G112" s="28">
        <f t="shared" si="1"/>
        <v>61.73</v>
      </c>
      <c r="H112" s="341"/>
      <c r="I112" s="342"/>
    </row>
    <row r="113" spans="1:9" ht="45" x14ac:dyDescent="0.25">
      <c r="A113" s="43" t="s">
        <v>3512</v>
      </c>
      <c r="B113" s="22" t="s">
        <v>2236</v>
      </c>
      <c r="C113" s="2" t="s">
        <v>3513</v>
      </c>
      <c r="D113" s="22" t="s">
        <v>8</v>
      </c>
      <c r="E113" s="84">
        <v>54.4</v>
      </c>
      <c r="F113" s="77">
        <v>12.22</v>
      </c>
      <c r="G113" s="28">
        <f t="shared" si="1"/>
        <v>664.77</v>
      </c>
      <c r="H113" s="341"/>
      <c r="I113" s="342"/>
    </row>
    <row r="114" spans="1:9" ht="45" x14ac:dyDescent="0.25">
      <c r="A114" s="43" t="s">
        <v>3512</v>
      </c>
      <c r="B114" s="22" t="s">
        <v>2237</v>
      </c>
      <c r="C114" s="2" t="s">
        <v>3514</v>
      </c>
      <c r="D114" s="22" t="s">
        <v>8</v>
      </c>
      <c r="E114" s="84">
        <v>54.4</v>
      </c>
      <c r="F114" s="77">
        <v>18.12</v>
      </c>
      <c r="G114" s="28">
        <f t="shared" si="1"/>
        <v>985.73</v>
      </c>
      <c r="H114" s="341"/>
      <c r="I114" s="342"/>
    </row>
    <row r="115" spans="1:9" ht="30" x14ac:dyDescent="0.25">
      <c r="A115" s="67" t="s">
        <v>2443</v>
      </c>
      <c r="B115" s="22" t="s">
        <v>2238</v>
      </c>
      <c r="C115" s="2" t="s">
        <v>425</v>
      </c>
      <c r="D115" s="22" t="s">
        <v>8</v>
      </c>
      <c r="E115" s="84">
        <v>230</v>
      </c>
      <c r="F115" s="77">
        <v>27.68</v>
      </c>
      <c r="G115" s="28">
        <f t="shared" si="1"/>
        <v>6366.4</v>
      </c>
      <c r="H115" s="341"/>
      <c r="I115" s="342"/>
    </row>
    <row r="116" spans="1:9" ht="120" x14ac:dyDescent="0.25">
      <c r="A116" s="67" t="s">
        <v>2443</v>
      </c>
      <c r="B116" s="22" t="s">
        <v>2239</v>
      </c>
      <c r="C116" s="270" t="s">
        <v>3515</v>
      </c>
      <c r="D116" s="22" t="s">
        <v>582</v>
      </c>
      <c r="E116" s="84">
        <v>1</v>
      </c>
      <c r="F116" s="77">
        <v>11494.82</v>
      </c>
      <c r="G116" s="28">
        <f t="shared" si="1"/>
        <v>11494.82</v>
      </c>
      <c r="H116" s="341"/>
      <c r="I116" s="342"/>
    </row>
    <row r="117" spans="1:9" ht="60.75" thickBot="1" x14ac:dyDescent="0.3">
      <c r="A117" s="67" t="s">
        <v>2443</v>
      </c>
      <c r="B117" s="22" t="s">
        <v>3431</v>
      </c>
      <c r="C117" s="209" t="s">
        <v>3516</v>
      </c>
      <c r="D117" s="22" t="s">
        <v>582</v>
      </c>
      <c r="E117" s="84">
        <v>1</v>
      </c>
      <c r="F117" s="77">
        <v>3113.91</v>
      </c>
      <c r="G117" s="28">
        <f t="shared" si="1"/>
        <v>3113.91</v>
      </c>
      <c r="H117" s="341"/>
      <c r="I117" s="342"/>
    </row>
    <row r="118" spans="1:9" ht="75.75" thickBot="1" x14ac:dyDescent="0.3">
      <c r="A118" s="178" t="s">
        <v>2443</v>
      </c>
      <c r="B118" s="51" t="s">
        <v>3432</v>
      </c>
      <c r="C118" s="86" t="s">
        <v>3695</v>
      </c>
      <c r="D118" s="88" t="s">
        <v>582</v>
      </c>
      <c r="E118" s="230">
        <v>1</v>
      </c>
      <c r="F118" s="151">
        <v>30731.46</v>
      </c>
      <c r="G118" s="53">
        <f t="shared" si="1"/>
        <v>30731.46</v>
      </c>
      <c r="H118" s="331" t="s">
        <v>78</v>
      </c>
      <c r="I118" s="332">
        <f>ROUND(SUM(G76:G118),2)</f>
        <v>361280.81</v>
      </c>
    </row>
    <row r="119" spans="1:9" ht="30" x14ac:dyDescent="0.25">
      <c r="A119" s="67" t="s">
        <v>2463</v>
      </c>
      <c r="B119" s="64" t="s">
        <v>28</v>
      </c>
      <c r="C119" s="63" t="s">
        <v>402</v>
      </c>
      <c r="D119" s="64" t="s">
        <v>9</v>
      </c>
      <c r="E119" s="65">
        <v>9.1999999999999993</v>
      </c>
      <c r="F119" s="76">
        <v>165.75</v>
      </c>
      <c r="G119" s="59">
        <f>ROUND((E119*F119),2)</f>
        <v>1524.9</v>
      </c>
      <c r="H119" s="403"/>
      <c r="I119" s="333"/>
    </row>
    <row r="120" spans="1:9" ht="30" x14ac:dyDescent="0.25">
      <c r="A120" s="43" t="s">
        <v>2463</v>
      </c>
      <c r="B120" s="64" t="s">
        <v>29</v>
      </c>
      <c r="C120" s="63" t="s">
        <v>3517</v>
      </c>
      <c r="D120" s="64" t="s">
        <v>582</v>
      </c>
      <c r="E120" s="65">
        <v>1</v>
      </c>
      <c r="F120" s="76">
        <v>5512.6</v>
      </c>
      <c r="G120" s="28">
        <f>ROUND((E120*F120),2)</f>
        <v>5512.6</v>
      </c>
      <c r="H120" s="392"/>
      <c r="I120" s="333"/>
    </row>
    <row r="121" spans="1:9" ht="30" x14ac:dyDescent="0.25">
      <c r="A121" s="43" t="s">
        <v>2463</v>
      </c>
      <c r="B121" s="64" t="s">
        <v>30</v>
      </c>
      <c r="C121" s="63" t="s">
        <v>3518</v>
      </c>
      <c r="D121" s="64" t="s">
        <v>582</v>
      </c>
      <c r="E121" s="65">
        <v>1</v>
      </c>
      <c r="F121" s="76">
        <v>320.02999999999997</v>
      </c>
      <c r="G121" s="59">
        <f>ROUND((E121*F121),2)</f>
        <v>320.02999999999997</v>
      </c>
      <c r="H121" s="392"/>
      <c r="I121" s="333"/>
    </row>
    <row r="122" spans="1:9" ht="30" x14ac:dyDescent="0.25">
      <c r="A122" s="43" t="s">
        <v>2463</v>
      </c>
      <c r="B122" s="64" t="s">
        <v>31</v>
      </c>
      <c r="C122" s="63" t="s">
        <v>3519</v>
      </c>
      <c r="D122" s="64" t="s">
        <v>582</v>
      </c>
      <c r="E122" s="65">
        <v>1</v>
      </c>
      <c r="F122" s="76">
        <v>29072.400000000001</v>
      </c>
      <c r="G122" s="59">
        <f>ROUND((E122*F122),2)</f>
        <v>29072.400000000001</v>
      </c>
      <c r="H122" s="392"/>
      <c r="I122" s="333"/>
    </row>
    <row r="123" spans="1:9" ht="45" x14ac:dyDescent="0.25">
      <c r="A123" s="43" t="s">
        <v>2463</v>
      </c>
      <c r="B123" s="64" t="s">
        <v>32</v>
      </c>
      <c r="C123" s="63" t="s">
        <v>3520</v>
      </c>
      <c r="D123" s="64" t="s">
        <v>582</v>
      </c>
      <c r="E123" s="65">
        <v>1</v>
      </c>
      <c r="F123" s="76">
        <v>1378.45</v>
      </c>
      <c r="G123" s="59">
        <f t="shared" ref="G123:G140" si="3">ROUND((E123*F123),2)</f>
        <v>1378.45</v>
      </c>
      <c r="H123" s="392"/>
      <c r="I123" s="333"/>
    </row>
    <row r="124" spans="1:9" ht="30" x14ac:dyDescent="0.25">
      <c r="A124" s="43" t="s">
        <v>2463</v>
      </c>
      <c r="B124" s="64" t="s">
        <v>33</v>
      </c>
      <c r="C124" s="63" t="s">
        <v>403</v>
      </c>
      <c r="D124" s="64" t="s">
        <v>8</v>
      </c>
      <c r="E124" s="65">
        <v>86.6</v>
      </c>
      <c r="F124" s="76">
        <v>11.54</v>
      </c>
      <c r="G124" s="59">
        <f t="shared" si="3"/>
        <v>999.36</v>
      </c>
      <c r="H124" s="392"/>
      <c r="I124" s="333"/>
    </row>
    <row r="125" spans="1:9" ht="30" x14ac:dyDescent="0.25">
      <c r="A125" s="43" t="s">
        <v>2463</v>
      </c>
      <c r="B125" s="64" t="s">
        <v>47</v>
      </c>
      <c r="C125" s="63" t="s">
        <v>3521</v>
      </c>
      <c r="D125" s="64" t="s">
        <v>582</v>
      </c>
      <c r="E125" s="65">
        <v>1</v>
      </c>
      <c r="F125" s="76">
        <v>3784.48</v>
      </c>
      <c r="G125" s="59">
        <f t="shared" si="3"/>
        <v>3784.48</v>
      </c>
      <c r="H125" s="392"/>
      <c r="I125" s="333"/>
    </row>
    <row r="126" spans="1:9" ht="30" x14ac:dyDescent="0.25">
      <c r="A126" s="43" t="s">
        <v>2463</v>
      </c>
      <c r="B126" s="64" t="s">
        <v>48</v>
      </c>
      <c r="C126" s="63" t="s">
        <v>2386</v>
      </c>
      <c r="D126" s="64" t="s">
        <v>8</v>
      </c>
      <c r="E126" s="65">
        <v>86.6</v>
      </c>
      <c r="F126" s="76">
        <v>11.54</v>
      </c>
      <c r="G126" s="59">
        <f t="shared" si="3"/>
        <v>999.36</v>
      </c>
      <c r="H126" s="392"/>
      <c r="I126" s="333"/>
    </row>
    <row r="127" spans="1:9" ht="30" x14ac:dyDescent="0.25">
      <c r="A127" s="43" t="s">
        <v>2463</v>
      </c>
      <c r="B127" s="64" t="s">
        <v>58</v>
      </c>
      <c r="C127" s="63" t="s">
        <v>2387</v>
      </c>
      <c r="D127" s="64" t="s">
        <v>8</v>
      </c>
      <c r="E127" s="65">
        <v>86.6</v>
      </c>
      <c r="F127" s="76">
        <v>64.150000000000006</v>
      </c>
      <c r="G127" s="59">
        <f t="shared" si="3"/>
        <v>5555.39</v>
      </c>
      <c r="H127" s="392"/>
      <c r="I127" s="333"/>
    </row>
    <row r="128" spans="1:9" ht="30" x14ac:dyDescent="0.25">
      <c r="A128" s="43" t="s">
        <v>2463</v>
      </c>
      <c r="B128" s="64" t="s">
        <v>64</v>
      </c>
      <c r="C128" s="63" t="s">
        <v>2388</v>
      </c>
      <c r="D128" s="64" t="s">
        <v>8</v>
      </c>
      <c r="E128" s="65">
        <v>86.6</v>
      </c>
      <c r="F128" s="76">
        <v>14.19</v>
      </c>
      <c r="G128" s="59">
        <f t="shared" si="3"/>
        <v>1228.8499999999999</v>
      </c>
      <c r="H128" s="392"/>
      <c r="I128" s="333"/>
    </row>
    <row r="129" spans="1:9" ht="30" x14ac:dyDescent="0.25">
      <c r="A129" s="43" t="s">
        <v>2463</v>
      </c>
      <c r="B129" s="64" t="s">
        <v>65</v>
      </c>
      <c r="C129" s="63" t="s">
        <v>2389</v>
      </c>
      <c r="D129" s="64" t="s">
        <v>9</v>
      </c>
      <c r="E129" s="65">
        <v>1.6</v>
      </c>
      <c r="F129" s="76">
        <v>581.15</v>
      </c>
      <c r="G129" s="59">
        <f t="shared" si="3"/>
        <v>929.84</v>
      </c>
      <c r="H129" s="392"/>
      <c r="I129" s="333"/>
    </row>
    <row r="130" spans="1:9" ht="30" x14ac:dyDescent="0.25">
      <c r="A130" s="43" t="s">
        <v>2463</v>
      </c>
      <c r="B130" s="22" t="s">
        <v>66</v>
      </c>
      <c r="C130" s="63" t="s">
        <v>2390</v>
      </c>
      <c r="D130" s="64" t="s">
        <v>9</v>
      </c>
      <c r="E130" s="65">
        <v>23.4</v>
      </c>
      <c r="F130" s="76">
        <v>80.45</v>
      </c>
      <c r="G130" s="59">
        <f t="shared" si="3"/>
        <v>1882.53</v>
      </c>
      <c r="H130" s="392"/>
      <c r="I130" s="333"/>
    </row>
    <row r="131" spans="1:9" ht="45" x14ac:dyDescent="0.25">
      <c r="A131" s="43" t="s">
        <v>2469</v>
      </c>
      <c r="B131" s="64" t="s">
        <v>79</v>
      </c>
      <c r="C131" s="63" t="s">
        <v>3522</v>
      </c>
      <c r="D131" s="64" t="s">
        <v>8</v>
      </c>
      <c r="E131" s="65">
        <v>9</v>
      </c>
      <c r="F131" s="76">
        <v>0.57999999999999996</v>
      </c>
      <c r="G131" s="59">
        <f t="shared" si="3"/>
        <v>5.22</v>
      </c>
      <c r="H131" s="392"/>
      <c r="I131" s="333"/>
    </row>
    <row r="132" spans="1:9" ht="45" x14ac:dyDescent="0.25">
      <c r="A132" s="43" t="s">
        <v>2469</v>
      </c>
      <c r="B132" s="64" t="s">
        <v>215</v>
      </c>
      <c r="C132" s="63" t="s">
        <v>3523</v>
      </c>
      <c r="D132" s="64" t="s">
        <v>8</v>
      </c>
      <c r="E132" s="65">
        <v>43.3</v>
      </c>
      <c r="F132" s="76">
        <v>18.12</v>
      </c>
      <c r="G132" s="59">
        <f t="shared" si="3"/>
        <v>784.6</v>
      </c>
      <c r="H132" s="392"/>
      <c r="I132" s="333"/>
    </row>
    <row r="133" spans="1:9" ht="45" x14ac:dyDescent="0.25">
      <c r="A133" s="43" t="s">
        <v>2469</v>
      </c>
      <c r="B133" s="64" t="s">
        <v>80</v>
      </c>
      <c r="C133" s="63" t="s">
        <v>3524</v>
      </c>
      <c r="D133" s="64" t="s">
        <v>8</v>
      </c>
      <c r="E133" s="65">
        <v>6</v>
      </c>
      <c r="F133" s="76">
        <v>0.57999999999999996</v>
      </c>
      <c r="G133" s="59">
        <f t="shared" si="3"/>
        <v>3.48</v>
      </c>
      <c r="H133" s="392"/>
      <c r="I133" s="333"/>
    </row>
    <row r="134" spans="1:9" ht="45" x14ac:dyDescent="0.25">
      <c r="A134" s="43" t="s">
        <v>2469</v>
      </c>
      <c r="B134" s="64" t="s">
        <v>81</v>
      </c>
      <c r="C134" s="63" t="s">
        <v>3525</v>
      </c>
      <c r="D134" s="64" t="s">
        <v>8</v>
      </c>
      <c r="E134" s="65">
        <v>43.3</v>
      </c>
      <c r="F134" s="76">
        <v>31.26</v>
      </c>
      <c r="G134" s="59">
        <f t="shared" si="3"/>
        <v>1353.56</v>
      </c>
      <c r="H134" s="392"/>
      <c r="I134" s="333"/>
    </row>
    <row r="135" spans="1:9" ht="45" x14ac:dyDescent="0.25">
      <c r="A135" s="43" t="s">
        <v>2469</v>
      </c>
      <c r="B135" s="64" t="s">
        <v>149</v>
      </c>
      <c r="C135" s="63" t="s">
        <v>3526</v>
      </c>
      <c r="D135" s="64" t="s">
        <v>8</v>
      </c>
      <c r="E135" s="65">
        <v>43.3</v>
      </c>
      <c r="F135" s="76">
        <v>0.57999999999999996</v>
      </c>
      <c r="G135" s="59">
        <f t="shared" si="3"/>
        <v>25.11</v>
      </c>
      <c r="H135" s="392"/>
      <c r="I135" s="333"/>
    </row>
    <row r="136" spans="1:9" ht="45" x14ac:dyDescent="0.25">
      <c r="A136" s="43" t="s">
        <v>2469</v>
      </c>
      <c r="B136" s="64" t="s">
        <v>150</v>
      </c>
      <c r="C136" s="63" t="s">
        <v>3527</v>
      </c>
      <c r="D136" s="64" t="s">
        <v>8</v>
      </c>
      <c r="E136" s="65">
        <v>43.3</v>
      </c>
      <c r="F136" s="76">
        <v>16.87</v>
      </c>
      <c r="G136" s="59">
        <f t="shared" si="3"/>
        <v>730.47</v>
      </c>
      <c r="H136" s="392"/>
      <c r="I136" s="333"/>
    </row>
    <row r="137" spans="1:9" ht="45" x14ac:dyDescent="0.25">
      <c r="A137" s="43" t="s">
        <v>2469</v>
      </c>
      <c r="B137" s="64" t="s">
        <v>151</v>
      </c>
      <c r="C137" s="63" t="s">
        <v>2391</v>
      </c>
      <c r="D137" s="64" t="s">
        <v>10</v>
      </c>
      <c r="E137" s="65">
        <v>16.8</v>
      </c>
      <c r="F137" s="76">
        <v>0.42</v>
      </c>
      <c r="G137" s="59">
        <f t="shared" si="3"/>
        <v>7.06</v>
      </c>
      <c r="H137" s="392"/>
      <c r="I137" s="333"/>
    </row>
    <row r="138" spans="1:9" ht="45" x14ac:dyDescent="0.25">
      <c r="A138" s="43" t="s">
        <v>2469</v>
      </c>
      <c r="B138" s="64" t="s">
        <v>152</v>
      </c>
      <c r="C138" s="63" t="s">
        <v>2392</v>
      </c>
      <c r="D138" s="64" t="s">
        <v>8</v>
      </c>
      <c r="E138" s="65">
        <v>16.8</v>
      </c>
      <c r="F138" s="76">
        <v>4.3899999999999997</v>
      </c>
      <c r="G138" s="59">
        <f t="shared" si="3"/>
        <v>73.75</v>
      </c>
      <c r="H138" s="392"/>
      <c r="I138" s="333"/>
    </row>
    <row r="139" spans="1:9" ht="45.75" thickBot="1" x14ac:dyDescent="0.3">
      <c r="A139" s="56" t="s">
        <v>2469</v>
      </c>
      <c r="B139" s="88" t="s">
        <v>153</v>
      </c>
      <c r="C139" s="50" t="s">
        <v>2399</v>
      </c>
      <c r="D139" s="51" t="s">
        <v>8</v>
      </c>
      <c r="E139" s="52">
        <v>295</v>
      </c>
      <c r="F139" s="139">
        <v>4.3899999999999997</v>
      </c>
      <c r="G139" s="53">
        <f t="shared" si="3"/>
        <v>1295.05</v>
      </c>
      <c r="H139" s="392"/>
      <c r="I139" s="333"/>
    </row>
    <row r="140" spans="1:9" ht="75" x14ac:dyDescent="0.25">
      <c r="A140" s="42" t="s">
        <v>3528</v>
      </c>
      <c r="B140" s="25" t="s">
        <v>154</v>
      </c>
      <c r="C140" s="24" t="s">
        <v>409</v>
      </c>
      <c r="D140" s="25" t="s">
        <v>9</v>
      </c>
      <c r="E140" s="46">
        <v>37</v>
      </c>
      <c r="F140" s="136">
        <v>0</v>
      </c>
      <c r="G140" s="27">
        <f t="shared" si="3"/>
        <v>0</v>
      </c>
      <c r="H140" s="452" t="s">
        <v>318</v>
      </c>
      <c r="I140" s="333"/>
    </row>
    <row r="141" spans="1:9" ht="75" x14ac:dyDescent="0.25">
      <c r="A141" s="43" t="s">
        <v>3528</v>
      </c>
      <c r="B141" s="22" t="s">
        <v>155</v>
      </c>
      <c r="C141" s="2" t="s">
        <v>410</v>
      </c>
      <c r="D141" s="22" t="s">
        <v>8</v>
      </c>
      <c r="E141" s="19">
        <v>83</v>
      </c>
      <c r="F141" s="77">
        <v>0</v>
      </c>
      <c r="G141" s="28">
        <f>ROUND((E141*F141),2)</f>
        <v>0</v>
      </c>
      <c r="H141" s="445"/>
      <c r="I141" s="333"/>
    </row>
    <row r="142" spans="1:9" ht="75" x14ac:dyDescent="0.25">
      <c r="A142" s="43" t="s">
        <v>3528</v>
      </c>
      <c r="B142" s="64" t="s">
        <v>2475</v>
      </c>
      <c r="C142" s="63" t="s">
        <v>406</v>
      </c>
      <c r="D142" s="64" t="s">
        <v>8</v>
      </c>
      <c r="E142" s="65">
        <v>61</v>
      </c>
      <c r="F142" s="76">
        <v>0</v>
      </c>
      <c r="G142" s="28">
        <f t="shared" ref="G142:G186" si="4">ROUND((E142*F142),2)</f>
        <v>0</v>
      </c>
      <c r="H142" s="445"/>
      <c r="I142" s="333"/>
    </row>
    <row r="143" spans="1:9" ht="75" x14ac:dyDescent="0.25">
      <c r="A143" s="43" t="s">
        <v>3528</v>
      </c>
      <c r="B143" s="64" t="s">
        <v>2476</v>
      </c>
      <c r="C143" s="63" t="s">
        <v>407</v>
      </c>
      <c r="D143" s="64" t="s">
        <v>8</v>
      </c>
      <c r="E143" s="65">
        <v>61</v>
      </c>
      <c r="F143" s="76">
        <v>0</v>
      </c>
      <c r="G143" s="28">
        <f t="shared" si="4"/>
        <v>0</v>
      </c>
      <c r="H143" s="445"/>
      <c r="I143" s="333"/>
    </row>
    <row r="144" spans="1:9" ht="75.75" thickBot="1" x14ac:dyDescent="0.3">
      <c r="A144" s="56" t="s">
        <v>3528</v>
      </c>
      <c r="B144" s="88" t="s">
        <v>2477</v>
      </c>
      <c r="C144" s="86" t="s">
        <v>3530</v>
      </c>
      <c r="D144" s="88" t="s">
        <v>8</v>
      </c>
      <c r="E144" s="92">
        <v>60</v>
      </c>
      <c r="F144" s="151">
        <v>0</v>
      </c>
      <c r="G144" s="53">
        <f t="shared" si="4"/>
        <v>0</v>
      </c>
      <c r="H144" s="445"/>
      <c r="I144" s="333"/>
    </row>
    <row r="145" spans="1:9" ht="75" x14ac:dyDescent="0.25">
      <c r="A145" s="42" t="s">
        <v>3529</v>
      </c>
      <c r="B145" s="25" t="s">
        <v>154</v>
      </c>
      <c r="C145" s="63" t="s">
        <v>3531</v>
      </c>
      <c r="D145" s="64" t="s">
        <v>9</v>
      </c>
      <c r="E145" s="65">
        <v>44</v>
      </c>
      <c r="F145" s="76">
        <v>23.8</v>
      </c>
      <c r="G145" s="59">
        <f t="shared" si="4"/>
        <v>1047.2</v>
      </c>
      <c r="H145" s="445"/>
      <c r="I145" s="333"/>
    </row>
    <row r="146" spans="1:9" ht="75" x14ac:dyDescent="0.25">
      <c r="A146" s="43" t="s">
        <v>3529</v>
      </c>
      <c r="B146" s="22" t="s">
        <v>155</v>
      </c>
      <c r="C146" s="63" t="s">
        <v>405</v>
      </c>
      <c r="D146" s="64" t="s">
        <v>8</v>
      </c>
      <c r="E146" s="65">
        <v>80</v>
      </c>
      <c r="F146" s="76">
        <v>14.16</v>
      </c>
      <c r="G146" s="28">
        <f t="shared" si="4"/>
        <v>1132.8</v>
      </c>
      <c r="H146" s="445"/>
      <c r="I146" s="333"/>
    </row>
    <row r="147" spans="1:9" ht="75" x14ac:dyDescent="0.25">
      <c r="A147" s="43" t="s">
        <v>3529</v>
      </c>
      <c r="B147" s="64" t="s">
        <v>2475</v>
      </c>
      <c r="C147" s="63" t="s">
        <v>406</v>
      </c>
      <c r="D147" s="64" t="s">
        <v>8</v>
      </c>
      <c r="E147" s="65">
        <v>61</v>
      </c>
      <c r="F147" s="76">
        <v>17.16</v>
      </c>
      <c r="G147" s="28">
        <f t="shared" si="4"/>
        <v>1046.76</v>
      </c>
      <c r="H147" s="445"/>
      <c r="I147" s="333"/>
    </row>
    <row r="148" spans="1:9" ht="75" x14ac:dyDescent="0.25">
      <c r="A148" s="43" t="s">
        <v>3529</v>
      </c>
      <c r="B148" s="64" t="s">
        <v>2476</v>
      </c>
      <c r="C148" s="63" t="s">
        <v>407</v>
      </c>
      <c r="D148" s="64" t="s">
        <v>8</v>
      </c>
      <c r="E148" s="65">
        <v>61</v>
      </c>
      <c r="F148" s="76">
        <v>0.57999999999999996</v>
      </c>
      <c r="G148" s="28">
        <f t="shared" si="4"/>
        <v>35.380000000000003</v>
      </c>
      <c r="H148" s="445"/>
      <c r="I148" s="333"/>
    </row>
    <row r="149" spans="1:9" ht="75.75" thickBot="1" x14ac:dyDescent="0.3">
      <c r="A149" s="56" t="s">
        <v>3529</v>
      </c>
      <c r="B149" s="88" t="s">
        <v>2477</v>
      </c>
      <c r="C149" s="86" t="s">
        <v>3530</v>
      </c>
      <c r="D149" s="88" t="s">
        <v>8</v>
      </c>
      <c r="E149" s="92">
        <v>60</v>
      </c>
      <c r="F149" s="151">
        <v>16.87</v>
      </c>
      <c r="G149" s="53">
        <f t="shared" si="4"/>
        <v>1012.2</v>
      </c>
      <c r="H149" s="449"/>
      <c r="I149" s="333"/>
    </row>
    <row r="150" spans="1:9" ht="75" x14ac:dyDescent="0.25">
      <c r="A150" s="42" t="s">
        <v>3532</v>
      </c>
      <c r="B150" s="25" t="s">
        <v>2478</v>
      </c>
      <c r="C150" s="24" t="s">
        <v>2401</v>
      </c>
      <c r="D150" s="25" t="s">
        <v>9</v>
      </c>
      <c r="E150" s="46">
        <v>43</v>
      </c>
      <c r="F150" s="136">
        <v>0</v>
      </c>
      <c r="G150" s="27">
        <f t="shared" si="4"/>
        <v>0</v>
      </c>
      <c r="H150" s="452" t="s">
        <v>318</v>
      </c>
      <c r="I150" s="333"/>
    </row>
    <row r="151" spans="1:9" ht="75" x14ac:dyDescent="0.25">
      <c r="A151" s="43" t="s">
        <v>3532</v>
      </c>
      <c r="B151" s="64" t="s">
        <v>2479</v>
      </c>
      <c r="C151" s="63" t="s">
        <v>410</v>
      </c>
      <c r="D151" s="64" t="s">
        <v>8</v>
      </c>
      <c r="E151" s="65">
        <v>82</v>
      </c>
      <c r="F151" s="76">
        <v>0</v>
      </c>
      <c r="G151" s="28">
        <f t="shared" si="4"/>
        <v>0</v>
      </c>
      <c r="H151" s="445"/>
      <c r="I151" s="333"/>
    </row>
    <row r="152" spans="1:9" ht="75.75" thickBot="1" x14ac:dyDescent="0.3">
      <c r="A152" s="56" t="s">
        <v>3532</v>
      </c>
      <c r="B152" s="88" t="s">
        <v>2484</v>
      </c>
      <c r="C152" s="86" t="s">
        <v>3534</v>
      </c>
      <c r="D152" s="88" t="s">
        <v>8</v>
      </c>
      <c r="E152" s="92">
        <v>61</v>
      </c>
      <c r="F152" s="151">
        <v>0</v>
      </c>
      <c r="G152" s="53">
        <f t="shared" si="4"/>
        <v>0</v>
      </c>
      <c r="H152" s="445"/>
      <c r="I152" s="333"/>
    </row>
    <row r="153" spans="1:9" ht="75" x14ac:dyDescent="0.25">
      <c r="A153" s="42" t="s">
        <v>3533</v>
      </c>
      <c r="B153" s="25" t="s">
        <v>2478</v>
      </c>
      <c r="C153" s="63" t="s">
        <v>2402</v>
      </c>
      <c r="D153" s="64" t="s">
        <v>9</v>
      </c>
      <c r="E153" s="65">
        <v>49</v>
      </c>
      <c r="F153" s="76">
        <v>23.74</v>
      </c>
      <c r="G153" s="59">
        <f t="shared" si="4"/>
        <v>1163.26</v>
      </c>
      <c r="H153" s="445"/>
      <c r="I153" s="333"/>
    </row>
    <row r="154" spans="1:9" ht="75" x14ac:dyDescent="0.25">
      <c r="A154" s="43" t="s">
        <v>3533</v>
      </c>
      <c r="B154" s="64" t="s">
        <v>2479</v>
      </c>
      <c r="C154" s="63" t="s">
        <v>405</v>
      </c>
      <c r="D154" s="64" t="s">
        <v>8</v>
      </c>
      <c r="E154" s="65">
        <v>80</v>
      </c>
      <c r="F154" s="76">
        <v>14.16</v>
      </c>
      <c r="G154" s="28">
        <f t="shared" si="4"/>
        <v>1132.8</v>
      </c>
      <c r="H154" s="445"/>
      <c r="I154" s="333"/>
    </row>
    <row r="155" spans="1:9" ht="75.75" thickBot="1" x14ac:dyDescent="0.3">
      <c r="A155" s="56" t="s">
        <v>3533</v>
      </c>
      <c r="B155" s="88" t="s">
        <v>2484</v>
      </c>
      <c r="C155" s="86" t="s">
        <v>3534</v>
      </c>
      <c r="D155" s="88" t="s">
        <v>8</v>
      </c>
      <c r="E155" s="92">
        <v>61</v>
      </c>
      <c r="F155" s="151">
        <v>21.62</v>
      </c>
      <c r="G155" s="53">
        <f t="shared" si="4"/>
        <v>1318.82</v>
      </c>
      <c r="H155" s="449"/>
      <c r="I155" s="333"/>
    </row>
    <row r="156" spans="1:9" ht="45" x14ac:dyDescent="0.25">
      <c r="A156" s="67" t="s">
        <v>2469</v>
      </c>
      <c r="B156" s="64" t="s">
        <v>2393</v>
      </c>
      <c r="C156" s="63" t="s">
        <v>2459</v>
      </c>
      <c r="D156" s="64" t="s">
        <v>582</v>
      </c>
      <c r="E156" s="65">
        <v>1</v>
      </c>
      <c r="F156" s="76">
        <v>3247</v>
      </c>
      <c r="G156" s="59">
        <f t="shared" si="4"/>
        <v>3247</v>
      </c>
      <c r="H156" s="392"/>
      <c r="I156" s="333"/>
    </row>
    <row r="157" spans="1:9" ht="45" x14ac:dyDescent="0.25">
      <c r="A157" s="43" t="s">
        <v>2469</v>
      </c>
      <c r="B157" s="64" t="s">
        <v>2394</v>
      </c>
      <c r="C157" s="63" t="s">
        <v>420</v>
      </c>
      <c r="D157" s="64" t="s">
        <v>10</v>
      </c>
      <c r="E157" s="65">
        <v>66</v>
      </c>
      <c r="F157" s="76">
        <v>61.67</v>
      </c>
      <c r="G157" s="28">
        <f>ROUND((E157*F157),2)</f>
        <v>4070.22</v>
      </c>
      <c r="H157" s="392"/>
      <c r="I157" s="333"/>
    </row>
    <row r="158" spans="1:9" ht="45" x14ac:dyDescent="0.25">
      <c r="A158" s="43" t="s">
        <v>2469</v>
      </c>
      <c r="B158" s="64" t="s">
        <v>2395</v>
      </c>
      <c r="C158" s="63" t="s">
        <v>419</v>
      </c>
      <c r="D158" s="64" t="s">
        <v>7</v>
      </c>
      <c r="E158" s="65">
        <v>2</v>
      </c>
      <c r="F158" s="76">
        <v>1274.74</v>
      </c>
      <c r="G158" s="28">
        <f t="shared" si="4"/>
        <v>2549.48</v>
      </c>
      <c r="H158" s="392"/>
      <c r="I158" s="333"/>
    </row>
    <row r="159" spans="1:9" ht="45" x14ac:dyDescent="0.25">
      <c r="A159" s="43" t="s">
        <v>2469</v>
      </c>
      <c r="B159" s="64" t="s">
        <v>2396</v>
      </c>
      <c r="C159" s="63" t="s">
        <v>2461</v>
      </c>
      <c r="D159" s="64" t="s">
        <v>10</v>
      </c>
      <c r="E159" s="65">
        <v>36.4</v>
      </c>
      <c r="F159" s="76">
        <v>45.04</v>
      </c>
      <c r="G159" s="28">
        <f t="shared" si="4"/>
        <v>1639.46</v>
      </c>
      <c r="H159" s="392"/>
      <c r="I159" s="333"/>
    </row>
    <row r="160" spans="1:9" ht="45" x14ac:dyDescent="0.25">
      <c r="A160" s="43" t="s">
        <v>2469</v>
      </c>
      <c r="B160" s="64" t="s">
        <v>2397</v>
      </c>
      <c r="C160" s="63" t="s">
        <v>422</v>
      </c>
      <c r="D160" s="64" t="s">
        <v>8</v>
      </c>
      <c r="E160" s="65">
        <v>6.4</v>
      </c>
      <c r="F160" s="76">
        <v>25.6</v>
      </c>
      <c r="G160" s="28">
        <f t="shared" si="4"/>
        <v>163.84</v>
      </c>
      <c r="H160" s="392"/>
      <c r="I160" s="333"/>
    </row>
    <row r="161" spans="1:9" ht="45" x14ac:dyDescent="0.25">
      <c r="A161" s="43" t="s">
        <v>2469</v>
      </c>
      <c r="B161" s="64" t="s">
        <v>2398</v>
      </c>
      <c r="C161" s="63" t="s">
        <v>423</v>
      </c>
      <c r="D161" s="64" t="s">
        <v>8</v>
      </c>
      <c r="E161" s="65">
        <v>6.4</v>
      </c>
      <c r="F161" s="76">
        <v>114.01</v>
      </c>
      <c r="G161" s="28">
        <f t="shared" si="4"/>
        <v>729.66</v>
      </c>
      <c r="H161" s="392"/>
      <c r="I161" s="333"/>
    </row>
    <row r="162" spans="1:9" ht="45" x14ac:dyDescent="0.25">
      <c r="A162" s="43" t="s">
        <v>2469</v>
      </c>
      <c r="B162" s="64" t="s">
        <v>2491</v>
      </c>
      <c r="C162" s="63" t="s">
        <v>424</v>
      </c>
      <c r="D162" s="64" t="s">
        <v>10</v>
      </c>
      <c r="E162" s="290">
        <v>23.7</v>
      </c>
      <c r="F162" s="76">
        <v>12.86</v>
      </c>
      <c r="G162" s="28">
        <f t="shared" si="4"/>
        <v>304.77999999999997</v>
      </c>
      <c r="H162" s="392"/>
      <c r="I162" s="333"/>
    </row>
    <row r="163" spans="1:9" ht="45" x14ac:dyDescent="0.25">
      <c r="A163" s="43" t="s">
        <v>2469</v>
      </c>
      <c r="B163" s="22" t="s">
        <v>2492</v>
      </c>
      <c r="C163" s="63" t="s">
        <v>425</v>
      </c>
      <c r="D163" s="64" t="s">
        <v>8</v>
      </c>
      <c r="E163" s="65">
        <v>151</v>
      </c>
      <c r="F163" s="76">
        <v>27.69</v>
      </c>
      <c r="G163" s="28">
        <f t="shared" si="4"/>
        <v>4181.1899999999996</v>
      </c>
      <c r="H163" s="392"/>
      <c r="I163" s="333"/>
    </row>
    <row r="164" spans="1:9" ht="120" x14ac:dyDescent="0.25">
      <c r="A164" s="43" t="s">
        <v>2469</v>
      </c>
      <c r="B164" s="64" t="s">
        <v>2493</v>
      </c>
      <c r="C164" s="63" t="s">
        <v>3535</v>
      </c>
      <c r="D164" s="64" t="s">
        <v>582</v>
      </c>
      <c r="E164" s="65">
        <v>1</v>
      </c>
      <c r="F164" s="76">
        <v>9201.0400000000009</v>
      </c>
      <c r="G164" s="28">
        <f t="shared" si="4"/>
        <v>9201.0400000000009</v>
      </c>
      <c r="H164" s="392"/>
      <c r="I164" s="333"/>
    </row>
    <row r="165" spans="1:9" ht="60" x14ac:dyDescent="0.25">
      <c r="A165" s="43" t="s">
        <v>2469</v>
      </c>
      <c r="B165" s="64" t="s">
        <v>2494</v>
      </c>
      <c r="C165" s="63" t="s">
        <v>3536</v>
      </c>
      <c r="D165" s="64" t="s">
        <v>582</v>
      </c>
      <c r="E165" s="65">
        <v>1</v>
      </c>
      <c r="F165" s="76">
        <v>2308.39</v>
      </c>
      <c r="G165" s="28">
        <f t="shared" si="4"/>
        <v>2308.39</v>
      </c>
      <c r="H165" s="392"/>
      <c r="I165" s="333"/>
    </row>
    <row r="166" spans="1:9" ht="45.75" thickBot="1" x14ac:dyDescent="0.3">
      <c r="A166" s="43" t="s">
        <v>2469</v>
      </c>
      <c r="B166" s="64" t="s">
        <v>2495</v>
      </c>
      <c r="C166" s="63" t="s">
        <v>3537</v>
      </c>
      <c r="D166" s="64" t="s">
        <v>582</v>
      </c>
      <c r="E166" s="65">
        <v>1</v>
      </c>
      <c r="F166" s="76">
        <v>9194.89</v>
      </c>
      <c r="G166" s="28">
        <f t="shared" si="4"/>
        <v>9194.89</v>
      </c>
      <c r="H166" s="392"/>
      <c r="I166" s="333"/>
    </row>
    <row r="167" spans="1:9" ht="90.75" thickBot="1" x14ac:dyDescent="0.3">
      <c r="A167" s="56" t="s">
        <v>2469</v>
      </c>
      <c r="B167" s="88" t="s">
        <v>2496</v>
      </c>
      <c r="C167" s="399" t="s">
        <v>3538</v>
      </c>
      <c r="D167" s="51" t="s">
        <v>582</v>
      </c>
      <c r="E167" s="85">
        <v>1</v>
      </c>
      <c r="F167" s="139">
        <v>1080.32</v>
      </c>
      <c r="G167" s="53">
        <f t="shared" si="4"/>
        <v>1080.32</v>
      </c>
      <c r="H167" s="331" t="s">
        <v>42</v>
      </c>
      <c r="I167" s="332">
        <f>ROUND(SUM(G119:G167),2)</f>
        <v>104025.98</v>
      </c>
    </row>
    <row r="168" spans="1:9" ht="30" x14ac:dyDescent="0.25">
      <c r="A168" s="101" t="s">
        <v>3539</v>
      </c>
      <c r="B168" s="64" t="s">
        <v>11</v>
      </c>
      <c r="C168" s="63" t="s">
        <v>2403</v>
      </c>
      <c r="D168" s="64" t="s">
        <v>8</v>
      </c>
      <c r="E168" s="65">
        <v>134.22999999999999</v>
      </c>
      <c r="F168" s="76">
        <v>3.57</v>
      </c>
      <c r="G168" s="59">
        <f t="shared" si="4"/>
        <v>479.2</v>
      </c>
      <c r="H168" s="333"/>
      <c r="I168" s="333"/>
    </row>
    <row r="169" spans="1:9" ht="30" x14ac:dyDescent="0.25">
      <c r="A169" s="97" t="s">
        <v>3539</v>
      </c>
      <c r="B169" s="22" t="s">
        <v>83</v>
      </c>
      <c r="C169" s="63" t="s">
        <v>2404</v>
      </c>
      <c r="D169" s="64" t="s">
        <v>9</v>
      </c>
      <c r="E169" s="65">
        <v>26.83</v>
      </c>
      <c r="F169" s="76">
        <v>160.84</v>
      </c>
      <c r="G169" s="59">
        <f t="shared" si="4"/>
        <v>4315.34</v>
      </c>
      <c r="H169" s="333"/>
      <c r="I169" s="333"/>
    </row>
    <row r="170" spans="1:9" ht="30" x14ac:dyDescent="0.25">
      <c r="A170" s="97" t="s">
        <v>3539</v>
      </c>
      <c r="B170" s="22" t="s">
        <v>84</v>
      </c>
      <c r="C170" s="63" t="s">
        <v>2379</v>
      </c>
      <c r="D170" s="64" t="s">
        <v>8</v>
      </c>
      <c r="E170" s="65">
        <v>134.22999999999999</v>
      </c>
      <c r="F170" s="76">
        <v>27.49</v>
      </c>
      <c r="G170" s="59">
        <f t="shared" si="4"/>
        <v>3689.98</v>
      </c>
      <c r="H170" s="333"/>
      <c r="I170" s="333"/>
    </row>
    <row r="171" spans="1:9" ht="30" x14ac:dyDescent="0.25">
      <c r="A171" s="97" t="s">
        <v>3539</v>
      </c>
      <c r="B171" s="22" t="s">
        <v>85</v>
      </c>
      <c r="C171" s="63" t="s">
        <v>3540</v>
      </c>
      <c r="D171" s="64" t="s">
        <v>582</v>
      </c>
      <c r="E171" s="65">
        <v>1</v>
      </c>
      <c r="F171" s="76">
        <v>32044.11</v>
      </c>
      <c r="G171" s="59">
        <f t="shared" si="4"/>
        <v>32044.11</v>
      </c>
      <c r="H171" s="333"/>
      <c r="I171" s="333"/>
    </row>
    <row r="172" spans="1:9" ht="45" x14ac:dyDescent="0.25">
      <c r="A172" s="97" t="s">
        <v>3539</v>
      </c>
      <c r="B172" s="22" t="s">
        <v>86</v>
      </c>
      <c r="C172" s="63" t="s">
        <v>3541</v>
      </c>
      <c r="D172" s="64" t="s">
        <v>582</v>
      </c>
      <c r="E172" s="65">
        <v>1</v>
      </c>
      <c r="F172" s="76">
        <v>3671.79</v>
      </c>
      <c r="G172" s="59">
        <f t="shared" si="4"/>
        <v>3671.79</v>
      </c>
      <c r="H172" s="333"/>
      <c r="I172" s="333"/>
    </row>
    <row r="173" spans="1:9" ht="30" x14ac:dyDescent="0.25">
      <c r="A173" s="97" t="s">
        <v>3539</v>
      </c>
      <c r="B173" s="22" t="s">
        <v>87</v>
      </c>
      <c r="C173" s="63" t="s">
        <v>2228</v>
      </c>
      <c r="D173" s="64" t="s">
        <v>8</v>
      </c>
      <c r="E173" s="65">
        <v>141</v>
      </c>
      <c r="F173" s="76">
        <v>14.39</v>
      </c>
      <c r="G173" s="59">
        <f t="shared" si="4"/>
        <v>2028.99</v>
      </c>
      <c r="H173" s="333"/>
      <c r="I173" s="333"/>
    </row>
    <row r="174" spans="1:9" ht="30" x14ac:dyDescent="0.25">
      <c r="A174" s="97" t="s">
        <v>3539</v>
      </c>
      <c r="B174" s="22" t="s">
        <v>88</v>
      </c>
      <c r="C174" s="63" t="s">
        <v>2229</v>
      </c>
      <c r="D174" s="64" t="s">
        <v>8</v>
      </c>
      <c r="E174" s="65">
        <v>141</v>
      </c>
      <c r="F174" s="76">
        <v>139.38</v>
      </c>
      <c r="G174" s="59">
        <f t="shared" si="4"/>
        <v>19652.580000000002</v>
      </c>
      <c r="H174" s="333"/>
      <c r="I174" s="333"/>
    </row>
    <row r="175" spans="1:9" ht="30" x14ac:dyDescent="0.25">
      <c r="A175" s="97" t="s">
        <v>3539</v>
      </c>
      <c r="B175" s="22" t="s">
        <v>89</v>
      </c>
      <c r="C175" s="63" t="s">
        <v>2225</v>
      </c>
      <c r="D175" s="64" t="s">
        <v>10</v>
      </c>
      <c r="E175" s="65">
        <v>8.1999999999999993</v>
      </c>
      <c r="F175" s="76">
        <v>26.68</v>
      </c>
      <c r="G175" s="59">
        <f>ROUND((E175*F175),2)</f>
        <v>218.78</v>
      </c>
      <c r="H175" s="333"/>
      <c r="I175" s="333"/>
    </row>
    <row r="176" spans="1:9" ht="30" x14ac:dyDescent="0.25">
      <c r="A176" s="97" t="s">
        <v>3539</v>
      </c>
      <c r="B176" s="22" t="s">
        <v>90</v>
      </c>
      <c r="C176" s="63" t="s">
        <v>421</v>
      </c>
      <c r="D176" s="64" t="s">
        <v>10</v>
      </c>
      <c r="E176" s="65">
        <v>89</v>
      </c>
      <c r="F176" s="76">
        <v>47.96</v>
      </c>
      <c r="G176" s="59">
        <f t="shared" si="4"/>
        <v>4268.4399999999996</v>
      </c>
      <c r="H176" s="333"/>
      <c r="I176" s="333"/>
    </row>
    <row r="177" spans="1:9" ht="30" x14ac:dyDescent="0.25">
      <c r="A177" s="97" t="s">
        <v>3539</v>
      </c>
      <c r="B177" s="22" t="s">
        <v>91</v>
      </c>
      <c r="C177" s="63" t="s">
        <v>422</v>
      </c>
      <c r="D177" s="64" t="s">
        <v>8</v>
      </c>
      <c r="E177" s="65">
        <v>322</v>
      </c>
      <c r="F177" s="76">
        <v>15.39</v>
      </c>
      <c r="G177" s="59">
        <f t="shared" si="4"/>
        <v>4955.58</v>
      </c>
      <c r="H177" s="333"/>
      <c r="I177" s="333"/>
    </row>
    <row r="178" spans="1:9" ht="30" x14ac:dyDescent="0.25">
      <c r="A178" s="97" t="s">
        <v>3539</v>
      </c>
      <c r="B178" s="22" t="s">
        <v>92</v>
      </c>
      <c r="C178" s="63" t="s">
        <v>423</v>
      </c>
      <c r="D178" s="64" t="s">
        <v>8</v>
      </c>
      <c r="E178" s="65">
        <v>322</v>
      </c>
      <c r="F178" s="76">
        <v>114.01</v>
      </c>
      <c r="G178" s="59">
        <f t="shared" si="4"/>
        <v>36711.22</v>
      </c>
      <c r="H178" s="333"/>
      <c r="I178" s="333"/>
    </row>
    <row r="179" spans="1:9" ht="30" x14ac:dyDescent="0.25">
      <c r="A179" s="97" t="s">
        <v>3539</v>
      </c>
      <c r="B179" s="313" t="s">
        <v>93</v>
      </c>
      <c r="C179" s="292" t="s">
        <v>424</v>
      </c>
      <c r="D179" s="293" t="s">
        <v>10</v>
      </c>
      <c r="E179" s="290">
        <v>15.9</v>
      </c>
      <c r="F179" s="76">
        <v>12.86</v>
      </c>
      <c r="G179" s="59">
        <f t="shared" si="4"/>
        <v>204.47</v>
      </c>
      <c r="H179" s="333"/>
      <c r="I179" s="333"/>
    </row>
    <row r="180" spans="1:9" ht="30" x14ac:dyDescent="0.25">
      <c r="A180" s="97" t="s">
        <v>3539</v>
      </c>
      <c r="B180" s="313" t="s">
        <v>156</v>
      </c>
      <c r="C180" s="63" t="s">
        <v>2405</v>
      </c>
      <c r="D180" s="64" t="s">
        <v>10</v>
      </c>
      <c r="E180" s="65">
        <v>228</v>
      </c>
      <c r="F180" s="76">
        <v>7.66</v>
      </c>
      <c r="G180" s="59">
        <f t="shared" si="4"/>
        <v>1746.48</v>
      </c>
      <c r="H180" s="333"/>
      <c r="I180" s="333"/>
    </row>
    <row r="181" spans="1:9" ht="30" x14ac:dyDescent="0.25">
      <c r="A181" s="97" t="s">
        <v>3539</v>
      </c>
      <c r="B181" s="313" t="s">
        <v>157</v>
      </c>
      <c r="C181" s="63" t="s">
        <v>425</v>
      </c>
      <c r="D181" s="64" t="s">
        <v>8</v>
      </c>
      <c r="E181" s="65">
        <v>36</v>
      </c>
      <c r="F181" s="76">
        <v>27.69</v>
      </c>
      <c r="G181" s="59">
        <f t="shared" si="4"/>
        <v>996.84</v>
      </c>
      <c r="H181" s="333"/>
      <c r="I181" s="333"/>
    </row>
    <row r="182" spans="1:9" ht="45.75" thickBot="1" x14ac:dyDescent="0.3">
      <c r="A182" s="97" t="s">
        <v>3539</v>
      </c>
      <c r="B182" s="313" t="s">
        <v>158</v>
      </c>
      <c r="C182" s="2" t="s">
        <v>3743</v>
      </c>
      <c r="D182" s="22" t="s">
        <v>582</v>
      </c>
      <c r="E182" s="19">
        <v>1</v>
      </c>
      <c r="F182" s="141">
        <v>29190.2</v>
      </c>
      <c r="G182" s="59">
        <f t="shared" si="4"/>
        <v>29190.2</v>
      </c>
      <c r="H182" s="333"/>
      <c r="I182" s="333"/>
    </row>
    <row r="183" spans="1:9" ht="30.75" thickBot="1" x14ac:dyDescent="0.3">
      <c r="A183" s="176" t="s">
        <v>3539</v>
      </c>
      <c r="B183" s="387" t="s">
        <v>159</v>
      </c>
      <c r="C183" s="381" t="s">
        <v>3744</v>
      </c>
      <c r="D183" s="88" t="s">
        <v>582</v>
      </c>
      <c r="E183" s="92">
        <v>1</v>
      </c>
      <c r="F183" s="139">
        <v>24519.77</v>
      </c>
      <c r="G183" s="53">
        <f t="shared" si="4"/>
        <v>24519.77</v>
      </c>
      <c r="H183" s="331" t="s">
        <v>59</v>
      </c>
      <c r="I183" s="332">
        <f>ROUND(SUM(G168:G183),2)</f>
        <v>168693.77</v>
      </c>
    </row>
    <row r="184" spans="1:9" x14ac:dyDescent="0.25">
      <c r="A184" s="42" t="s">
        <v>2501</v>
      </c>
      <c r="B184" s="25" t="s">
        <v>63</v>
      </c>
      <c r="C184" s="24" t="s">
        <v>2247</v>
      </c>
      <c r="D184" s="25" t="s">
        <v>8</v>
      </c>
      <c r="E184" s="46">
        <v>1652</v>
      </c>
      <c r="F184" s="136">
        <v>0.49</v>
      </c>
      <c r="G184" s="27">
        <f t="shared" si="4"/>
        <v>809.48</v>
      </c>
      <c r="H184" s="333"/>
      <c r="I184" s="333"/>
    </row>
    <row r="185" spans="1:9" ht="30.75" thickBot="1" x14ac:dyDescent="0.3">
      <c r="A185" s="67" t="s">
        <v>2501</v>
      </c>
      <c r="B185" s="64" t="s">
        <v>180</v>
      </c>
      <c r="C185" s="2" t="s">
        <v>2248</v>
      </c>
      <c r="D185" s="22" t="s">
        <v>8</v>
      </c>
      <c r="E185" s="19">
        <v>1652</v>
      </c>
      <c r="F185" s="77">
        <v>3.66</v>
      </c>
      <c r="G185" s="59">
        <f t="shared" si="4"/>
        <v>6046.32</v>
      </c>
      <c r="H185" s="333"/>
      <c r="I185" s="333"/>
    </row>
    <row r="186" spans="1:9" ht="30.75" thickBot="1" x14ac:dyDescent="0.3">
      <c r="A186" s="178" t="s">
        <v>2501</v>
      </c>
      <c r="B186" s="88" t="s">
        <v>181</v>
      </c>
      <c r="C186" s="86" t="s">
        <v>3542</v>
      </c>
      <c r="D186" s="88" t="s">
        <v>9</v>
      </c>
      <c r="E186" s="92">
        <v>981.8</v>
      </c>
      <c r="F186" s="151">
        <v>2.5</v>
      </c>
      <c r="G186" s="90">
        <f t="shared" si="4"/>
        <v>2454.5</v>
      </c>
      <c r="H186" s="331" t="s">
        <v>43</v>
      </c>
      <c r="I186" s="332">
        <f>ROUND(SUM(G184:G186),2)</f>
        <v>9310.2999999999993</v>
      </c>
    </row>
    <row r="187" spans="1:9" ht="43.5" thickBot="1" x14ac:dyDescent="0.3">
      <c r="A187" s="146"/>
      <c r="B187" s="147"/>
      <c r="C187" s="146"/>
      <c r="D187" s="147"/>
      <c r="E187" s="147"/>
      <c r="F187" s="54" t="s">
        <v>1301</v>
      </c>
      <c r="G187" s="55">
        <f>SUM(G5:G186)</f>
        <v>5256826.3400000054</v>
      </c>
      <c r="H187" s="346"/>
      <c r="I187" s="342"/>
    </row>
  </sheetData>
  <sheetProtection algorithmName="SHA-512" hashValue="n/J3MpKKVA03wb3SKrX3OWtuHZd5TaPvnCsiTgKXe1/7fb0TEX5X9VdTEfvnj+z+af+J4V/0BXRekuTl0qvqpA==" saltValue="xwQORXuWiLB2YyUMDEPbRQ==" spinCount="100000" sheet="1" objects="1" scenarios="1"/>
  <mergeCells count="5">
    <mergeCell ref="H92:H105"/>
    <mergeCell ref="H140:H149"/>
    <mergeCell ref="H150:H155"/>
    <mergeCell ref="A1:G1"/>
    <mergeCell ref="A3:G3"/>
  </mergeCells>
  <phoneticPr fontId="10" type="noConversion"/>
  <pageMargins left="0.7" right="0.7" top="0.75" bottom="0.75" header="0.3" footer="0.3"/>
  <pageSetup paperSize="9"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115A2-E877-495A-9CA4-931C08D6233D}">
  <dimension ref="A1:I389"/>
  <sheetViews>
    <sheetView topLeftCell="A373" zoomScale="80" zoomScaleNormal="80" workbookViewId="0">
      <selection activeCell="I392" sqref="I392"/>
    </sheetView>
  </sheetViews>
  <sheetFormatPr defaultColWidth="9.140625" defaultRowHeight="15" x14ac:dyDescent="0.25"/>
  <cols>
    <col min="1" max="1" width="39.7109375" style="23" customWidth="1"/>
    <col min="2" max="2" width="10.5703125" style="129" customWidth="1"/>
    <col min="3" max="3" width="71.7109375" style="11" customWidth="1"/>
    <col min="4" max="4" width="9.140625" style="10"/>
    <col min="5" max="5" width="16.28515625" style="10" customWidth="1"/>
    <col min="6" max="6" width="20.7109375" style="14" customWidth="1"/>
    <col min="7" max="7" width="14.7109375" style="129" customWidth="1"/>
    <col min="8" max="8" width="21.5703125" style="340" customWidth="1"/>
    <col min="9" max="9" width="20.7109375" style="340" customWidth="1"/>
    <col min="10" max="16384" width="9.140625" style="10"/>
  </cols>
  <sheetData>
    <row r="1" spans="1:9" ht="39.950000000000003" customHeight="1" x14ac:dyDescent="0.25">
      <c r="A1" s="427" t="s">
        <v>3728</v>
      </c>
      <c r="B1" s="427"/>
      <c r="C1" s="427"/>
      <c r="D1" s="427"/>
      <c r="E1" s="427"/>
      <c r="F1" s="427"/>
      <c r="G1" s="427"/>
    </row>
    <row r="2" spans="1:9" ht="21.75" customHeight="1" thickBot="1" x14ac:dyDescent="0.3">
      <c r="A2" s="1"/>
      <c r="B2" s="127"/>
      <c r="C2" s="1"/>
      <c r="D2" s="1"/>
      <c r="E2" s="18"/>
      <c r="F2" s="1"/>
      <c r="G2" s="127"/>
    </row>
    <row r="3" spans="1:9" x14ac:dyDescent="0.25">
      <c r="A3" s="428" t="s">
        <v>1124</v>
      </c>
      <c r="B3" s="429"/>
      <c r="C3" s="429"/>
      <c r="D3" s="429"/>
      <c r="E3" s="429"/>
      <c r="F3" s="429"/>
      <c r="G3" s="430"/>
    </row>
    <row r="4" spans="1:9" ht="40.9" customHeight="1" thickBot="1" x14ac:dyDescent="0.3">
      <c r="A4" s="29" t="s">
        <v>38</v>
      </c>
      <c r="B4" s="128" t="s">
        <v>0</v>
      </c>
      <c r="C4" s="30" t="s">
        <v>1</v>
      </c>
      <c r="D4" s="30" t="s">
        <v>2</v>
      </c>
      <c r="E4" s="31" t="s">
        <v>3</v>
      </c>
      <c r="F4" s="32" t="s">
        <v>4</v>
      </c>
      <c r="G4" s="69" t="s">
        <v>5</v>
      </c>
    </row>
    <row r="5" spans="1:9" ht="30" x14ac:dyDescent="0.25">
      <c r="A5" s="42" t="s">
        <v>6</v>
      </c>
      <c r="B5" s="188" t="s">
        <v>12</v>
      </c>
      <c r="C5" s="24" t="s">
        <v>3635</v>
      </c>
      <c r="D5" s="25" t="s">
        <v>9</v>
      </c>
      <c r="E5" s="46">
        <v>1509</v>
      </c>
      <c r="F5" s="109">
        <v>3.53</v>
      </c>
      <c r="G5" s="27">
        <f>ROUND((E5*F5),2)</f>
        <v>5326.77</v>
      </c>
    </row>
    <row r="6" spans="1:9" ht="60" x14ac:dyDescent="0.25">
      <c r="A6" s="43" t="s">
        <v>6</v>
      </c>
      <c r="B6" s="108" t="s">
        <v>13</v>
      </c>
      <c r="C6" s="63" t="s">
        <v>2702</v>
      </c>
      <c r="D6" s="195" t="s">
        <v>582</v>
      </c>
      <c r="E6" s="186">
        <v>1</v>
      </c>
      <c r="F6" s="110">
        <v>6006</v>
      </c>
      <c r="G6" s="28">
        <f t="shared" ref="G6:G69" si="0">ROUND((E6*F6),2)</f>
        <v>6006</v>
      </c>
    </row>
    <row r="7" spans="1:9" ht="45" x14ac:dyDescent="0.25">
      <c r="A7" s="43" t="s">
        <v>6</v>
      </c>
      <c r="B7" s="108" t="s">
        <v>56</v>
      </c>
      <c r="C7" s="63" t="s">
        <v>3636</v>
      </c>
      <c r="D7" s="195" t="s">
        <v>582</v>
      </c>
      <c r="E7" s="186">
        <v>1</v>
      </c>
      <c r="F7" s="110">
        <v>246007.42</v>
      </c>
      <c r="G7" s="28">
        <f t="shared" si="0"/>
        <v>246007.42</v>
      </c>
    </row>
    <row r="8" spans="1:9" ht="15.75" thickBot="1" x14ac:dyDescent="0.3">
      <c r="A8" s="43" t="s">
        <v>6</v>
      </c>
      <c r="B8" s="108" t="s">
        <v>14</v>
      </c>
      <c r="C8" s="63" t="s">
        <v>2359</v>
      </c>
      <c r="D8" s="195" t="s">
        <v>2360</v>
      </c>
      <c r="E8" s="186">
        <v>455</v>
      </c>
      <c r="F8" s="110">
        <v>17.03</v>
      </c>
      <c r="G8" s="28">
        <f>ROUND((E8*F8),2)</f>
        <v>7748.65</v>
      </c>
    </row>
    <row r="9" spans="1:9" ht="29.25" thickBot="1" x14ac:dyDescent="0.3">
      <c r="A9" s="56" t="s">
        <v>6</v>
      </c>
      <c r="B9" s="74" t="s">
        <v>15</v>
      </c>
      <c r="C9" s="104" t="s">
        <v>400</v>
      </c>
      <c r="D9" s="197" t="s">
        <v>18</v>
      </c>
      <c r="E9" s="184">
        <v>3</v>
      </c>
      <c r="F9" s="111">
        <v>1862</v>
      </c>
      <c r="G9" s="53">
        <f t="shared" si="0"/>
        <v>5586</v>
      </c>
      <c r="H9" s="337" t="s">
        <v>39</v>
      </c>
      <c r="I9" s="332">
        <f>ROUND(SUM(G5:G9),2)</f>
        <v>270674.84000000003</v>
      </c>
    </row>
    <row r="10" spans="1:9" x14ac:dyDescent="0.25">
      <c r="A10" s="42" t="s">
        <v>652</v>
      </c>
      <c r="B10" s="179" t="s">
        <v>19</v>
      </c>
      <c r="C10" s="180" t="s">
        <v>2703</v>
      </c>
      <c r="D10" s="25" t="s">
        <v>759</v>
      </c>
      <c r="E10" s="182">
        <v>4247</v>
      </c>
      <c r="F10" s="33">
        <v>0.73</v>
      </c>
      <c r="G10" s="27">
        <f t="shared" si="0"/>
        <v>3100.31</v>
      </c>
      <c r="H10" s="333"/>
      <c r="I10" s="333"/>
    </row>
    <row r="11" spans="1:9" ht="30" x14ac:dyDescent="0.25">
      <c r="A11" s="43" t="s">
        <v>652</v>
      </c>
      <c r="B11" s="41" t="s">
        <v>20</v>
      </c>
      <c r="C11" s="102" t="s">
        <v>2704</v>
      </c>
      <c r="D11" s="22" t="s">
        <v>759</v>
      </c>
      <c r="E11" s="83">
        <v>3666</v>
      </c>
      <c r="F11" s="58">
        <v>0.73</v>
      </c>
      <c r="G11" s="59">
        <f t="shared" si="0"/>
        <v>2676.18</v>
      </c>
      <c r="H11" s="333"/>
      <c r="I11" s="333"/>
    </row>
    <row r="12" spans="1:9" x14ac:dyDescent="0.25">
      <c r="A12" s="67" t="s">
        <v>652</v>
      </c>
      <c r="B12" s="198" t="s">
        <v>21</v>
      </c>
      <c r="C12" s="102" t="s">
        <v>2705</v>
      </c>
      <c r="D12" s="22" t="s">
        <v>9</v>
      </c>
      <c r="E12" s="83">
        <v>12.3</v>
      </c>
      <c r="F12" s="58">
        <v>64.22</v>
      </c>
      <c r="G12" s="59">
        <f t="shared" si="0"/>
        <v>789.91</v>
      </c>
      <c r="H12" s="333"/>
      <c r="I12" s="333"/>
    </row>
    <row r="13" spans="1:9" x14ac:dyDescent="0.25">
      <c r="A13" s="67" t="s">
        <v>652</v>
      </c>
      <c r="B13" s="108" t="s">
        <v>22</v>
      </c>
      <c r="C13" s="102" t="s">
        <v>2697</v>
      </c>
      <c r="D13" s="22" t="s">
        <v>9</v>
      </c>
      <c r="E13" s="83">
        <v>21.92</v>
      </c>
      <c r="F13" s="58">
        <v>75.89</v>
      </c>
      <c r="G13" s="59">
        <f t="shared" si="0"/>
        <v>1663.51</v>
      </c>
      <c r="H13" s="333"/>
      <c r="I13" s="333"/>
    </row>
    <row r="14" spans="1:9" ht="60" x14ac:dyDescent="0.25">
      <c r="A14" s="67" t="s">
        <v>652</v>
      </c>
      <c r="B14" s="123" t="s">
        <v>23</v>
      </c>
      <c r="C14" s="102" t="s">
        <v>2706</v>
      </c>
      <c r="D14" s="22" t="s">
        <v>582</v>
      </c>
      <c r="E14" s="83">
        <v>1</v>
      </c>
      <c r="F14" s="58">
        <v>5692.09</v>
      </c>
      <c r="G14" s="59">
        <f t="shared" si="0"/>
        <v>5692.09</v>
      </c>
      <c r="H14" s="333"/>
      <c r="I14" s="333"/>
    </row>
    <row r="15" spans="1:9" ht="30" x14ac:dyDescent="0.25">
      <c r="A15" s="67" t="s">
        <v>652</v>
      </c>
      <c r="B15" s="123" t="s">
        <v>24</v>
      </c>
      <c r="C15" s="102" t="s">
        <v>760</v>
      </c>
      <c r="D15" s="22" t="s">
        <v>759</v>
      </c>
      <c r="E15" s="83">
        <v>1170</v>
      </c>
      <c r="F15" s="58">
        <v>1.46</v>
      </c>
      <c r="G15" s="59">
        <f t="shared" si="0"/>
        <v>1708.2</v>
      </c>
      <c r="H15" s="333"/>
      <c r="I15" s="333"/>
    </row>
    <row r="16" spans="1:9" x14ac:dyDescent="0.25">
      <c r="A16" s="67" t="s">
        <v>652</v>
      </c>
      <c r="B16" s="123" t="s">
        <v>25</v>
      </c>
      <c r="C16" s="102" t="s">
        <v>761</v>
      </c>
      <c r="D16" s="22" t="s">
        <v>9</v>
      </c>
      <c r="E16" s="83">
        <v>29.2</v>
      </c>
      <c r="F16" s="58">
        <v>81.73</v>
      </c>
      <c r="G16" s="59">
        <f t="shared" si="0"/>
        <v>2386.52</v>
      </c>
      <c r="H16" s="333"/>
      <c r="I16" s="333"/>
    </row>
    <row r="17" spans="1:9" x14ac:dyDescent="0.25">
      <c r="A17" s="67" t="s">
        <v>652</v>
      </c>
      <c r="B17" s="123" t="s">
        <v>26</v>
      </c>
      <c r="C17" s="103" t="s">
        <v>2698</v>
      </c>
      <c r="D17" s="22" t="s">
        <v>9</v>
      </c>
      <c r="E17" s="83">
        <v>199.3</v>
      </c>
      <c r="F17" s="58">
        <v>97.79</v>
      </c>
      <c r="G17" s="59">
        <f t="shared" si="0"/>
        <v>19489.55</v>
      </c>
      <c r="H17" s="333"/>
      <c r="I17" s="333"/>
    </row>
    <row r="18" spans="1:9" x14ac:dyDescent="0.25">
      <c r="A18" s="67" t="s">
        <v>652</v>
      </c>
      <c r="B18" s="123" t="s">
        <v>27</v>
      </c>
      <c r="C18" s="103" t="s">
        <v>762</v>
      </c>
      <c r="D18" s="22" t="s">
        <v>9</v>
      </c>
      <c r="E18" s="83">
        <v>31.2</v>
      </c>
      <c r="F18" s="58">
        <v>81.73</v>
      </c>
      <c r="G18" s="59">
        <f t="shared" si="0"/>
        <v>2549.98</v>
      </c>
      <c r="H18" s="333"/>
      <c r="I18" s="333"/>
    </row>
    <row r="19" spans="1:9" ht="90" x14ac:dyDescent="0.25">
      <c r="A19" s="67" t="s">
        <v>652</v>
      </c>
      <c r="B19" s="123" t="s">
        <v>68</v>
      </c>
      <c r="C19" s="102" t="s">
        <v>3637</v>
      </c>
      <c r="D19" s="22" t="s">
        <v>582</v>
      </c>
      <c r="E19" s="83">
        <v>1</v>
      </c>
      <c r="F19" s="58">
        <v>3356.87</v>
      </c>
      <c r="G19" s="59">
        <f t="shared" si="0"/>
        <v>3356.87</v>
      </c>
      <c r="H19" s="333"/>
      <c r="I19" s="333"/>
    </row>
    <row r="20" spans="1:9" x14ac:dyDescent="0.25">
      <c r="A20" s="67" t="s">
        <v>652</v>
      </c>
      <c r="B20" s="123" t="s">
        <v>69</v>
      </c>
      <c r="C20" s="102" t="s">
        <v>2699</v>
      </c>
      <c r="D20" s="22" t="s">
        <v>9</v>
      </c>
      <c r="E20" s="83">
        <v>1.89</v>
      </c>
      <c r="F20" s="58">
        <v>67.14</v>
      </c>
      <c r="G20" s="59">
        <f t="shared" si="0"/>
        <v>126.89</v>
      </c>
      <c r="H20" s="333"/>
      <c r="I20" s="333"/>
    </row>
    <row r="21" spans="1:9" x14ac:dyDescent="0.25">
      <c r="A21" s="67" t="s">
        <v>652</v>
      </c>
      <c r="B21" s="123" t="s">
        <v>70</v>
      </c>
      <c r="C21" s="103" t="s">
        <v>2707</v>
      </c>
      <c r="D21" s="22" t="s">
        <v>9</v>
      </c>
      <c r="E21" s="83">
        <v>37.4</v>
      </c>
      <c r="F21" s="58">
        <v>75.89</v>
      </c>
      <c r="G21" s="59">
        <f t="shared" si="0"/>
        <v>2838.29</v>
      </c>
      <c r="H21" s="333"/>
      <c r="I21" s="333"/>
    </row>
    <row r="22" spans="1:9" ht="60" x14ac:dyDescent="0.25">
      <c r="A22" s="67" t="s">
        <v>652</v>
      </c>
      <c r="B22" s="123" t="s">
        <v>127</v>
      </c>
      <c r="C22" s="102" t="s">
        <v>2709</v>
      </c>
      <c r="D22" s="22" t="s">
        <v>582</v>
      </c>
      <c r="E22" s="83">
        <v>1</v>
      </c>
      <c r="F22" s="58">
        <v>3794.73</v>
      </c>
      <c r="G22" s="59">
        <f t="shared" si="0"/>
        <v>3794.73</v>
      </c>
      <c r="H22" s="333"/>
      <c r="I22" s="333"/>
    </row>
    <row r="23" spans="1:9" x14ac:dyDescent="0.25">
      <c r="A23" s="67" t="s">
        <v>652</v>
      </c>
      <c r="B23" s="123" t="s">
        <v>165</v>
      </c>
      <c r="C23" s="103" t="s">
        <v>2708</v>
      </c>
      <c r="D23" s="22" t="s">
        <v>9</v>
      </c>
      <c r="E23" s="83">
        <v>7</v>
      </c>
      <c r="F23" s="58">
        <v>99.25</v>
      </c>
      <c r="G23" s="59">
        <f t="shared" si="0"/>
        <v>694.75</v>
      </c>
      <c r="H23" s="333"/>
      <c r="I23" s="333"/>
    </row>
    <row r="24" spans="1:9" x14ac:dyDescent="0.25">
      <c r="A24" s="67" t="s">
        <v>652</v>
      </c>
      <c r="B24" s="123" t="s">
        <v>166</v>
      </c>
      <c r="C24" s="102" t="s">
        <v>763</v>
      </c>
      <c r="D24" s="22" t="s">
        <v>9</v>
      </c>
      <c r="E24" s="83">
        <v>20</v>
      </c>
      <c r="F24" s="58">
        <v>70.06</v>
      </c>
      <c r="G24" s="59">
        <f t="shared" si="0"/>
        <v>1401.2</v>
      </c>
      <c r="H24" s="333"/>
      <c r="I24" s="333"/>
    </row>
    <row r="25" spans="1:9" x14ac:dyDescent="0.25">
      <c r="A25" s="67" t="s">
        <v>652</v>
      </c>
      <c r="B25" s="123" t="s">
        <v>167</v>
      </c>
      <c r="C25" s="102" t="s">
        <v>764</v>
      </c>
      <c r="D25" s="22" t="s">
        <v>9</v>
      </c>
      <c r="E25" s="83">
        <v>42</v>
      </c>
      <c r="F25" s="58">
        <v>81.73</v>
      </c>
      <c r="G25" s="59">
        <f>ROUND((E25*F25),2)</f>
        <v>3432.66</v>
      </c>
      <c r="H25" s="333"/>
      <c r="I25" s="333"/>
    </row>
    <row r="26" spans="1:9" x14ac:dyDescent="0.25">
      <c r="A26" s="67" t="s">
        <v>652</v>
      </c>
      <c r="B26" s="123" t="s">
        <v>168</v>
      </c>
      <c r="C26" s="102" t="s">
        <v>765</v>
      </c>
      <c r="D26" s="22" t="s">
        <v>18</v>
      </c>
      <c r="E26" s="83">
        <v>12</v>
      </c>
      <c r="F26" s="58">
        <v>37.950000000000003</v>
      </c>
      <c r="G26" s="59">
        <f t="shared" si="0"/>
        <v>455.4</v>
      </c>
      <c r="H26" s="333"/>
      <c r="I26" s="333"/>
    </row>
    <row r="27" spans="1:9" x14ac:dyDescent="0.25">
      <c r="A27" s="67" t="s">
        <v>652</v>
      </c>
      <c r="B27" s="123" t="s">
        <v>169</v>
      </c>
      <c r="C27" s="102" t="s">
        <v>2710</v>
      </c>
      <c r="D27" s="22" t="s">
        <v>9</v>
      </c>
      <c r="E27" s="83">
        <v>71.44</v>
      </c>
      <c r="F27" s="58">
        <v>75.89</v>
      </c>
      <c r="G27" s="59">
        <f t="shared" si="0"/>
        <v>5421.58</v>
      </c>
      <c r="H27" s="333"/>
      <c r="I27" s="333"/>
    </row>
    <row r="28" spans="1:9" ht="45" x14ac:dyDescent="0.25">
      <c r="A28" s="67" t="s">
        <v>652</v>
      </c>
      <c r="B28" s="123" t="s">
        <v>170</v>
      </c>
      <c r="C28" s="363" t="s">
        <v>2711</v>
      </c>
      <c r="D28" s="22" t="s">
        <v>582</v>
      </c>
      <c r="E28" s="84">
        <v>1</v>
      </c>
      <c r="F28" s="58">
        <v>4524.4799999999996</v>
      </c>
      <c r="G28" s="59">
        <f t="shared" si="0"/>
        <v>4524.4799999999996</v>
      </c>
      <c r="H28" s="333"/>
      <c r="I28" s="333"/>
    </row>
    <row r="29" spans="1:9" ht="30" x14ac:dyDescent="0.25">
      <c r="A29" s="67" t="s">
        <v>652</v>
      </c>
      <c r="B29" s="123" t="s">
        <v>171</v>
      </c>
      <c r="C29" s="103" t="s">
        <v>2712</v>
      </c>
      <c r="D29" s="22" t="s">
        <v>582</v>
      </c>
      <c r="E29" s="84">
        <v>1</v>
      </c>
      <c r="F29" s="58">
        <v>2043.31</v>
      </c>
      <c r="G29" s="59">
        <f t="shared" si="0"/>
        <v>2043.31</v>
      </c>
      <c r="H29" s="333"/>
      <c r="I29" s="333"/>
    </row>
    <row r="30" spans="1:9" x14ac:dyDescent="0.25">
      <c r="A30" s="67" t="s">
        <v>652</v>
      </c>
      <c r="B30" s="123" t="s">
        <v>172</v>
      </c>
      <c r="C30" s="103" t="s">
        <v>767</v>
      </c>
      <c r="D30" s="22" t="s">
        <v>9</v>
      </c>
      <c r="E30" s="84">
        <v>9.8800000000000008</v>
      </c>
      <c r="F30" s="58">
        <v>94.87</v>
      </c>
      <c r="G30" s="59">
        <f t="shared" si="0"/>
        <v>937.32</v>
      </c>
      <c r="H30" s="333"/>
      <c r="I30" s="333"/>
    </row>
    <row r="31" spans="1:9" x14ac:dyDescent="0.25">
      <c r="A31" s="67" t="s">
        <v>652</v>
      </c>
      <c r="B31" s="123" t="s">
        <v>173</v>
      </c>
      <c r="C31" s="103" t="s">
        <v>768</v>
      </c>
      <c r="D31" s="22" t="s">
        <v>759</v>
      </c>
      <c r="E31" s="84">
        <v>512</v>
      </c>
      <c r="F31" s="58">
        <v>1.46</v>
      </c>
      <c r="G31" s="59">
        <f t="shared" si="0"/>
        <v>747.52</v>
      </c>
      <c r="H31" s="333"/>
      <c r="I31" s="333"/>
    </row>
    <row r="32" spans="1:9" ht="45" x14ac:dyDescent="0.25">
      <c r="A32" s="67" t="s">
        <v>652</v>
      </c>
      <c r="B32" s="123" t="s">
        <v>174</v>
      </c>
      <c r="C32" s="103" t="s">
        <v>2713</v>
      </c>
      <c r="D32" s="22" t="s">
        <v>582</v>
      </c>
      <c r="E32" s="84">
        <v>1</v>
      </c>
      <c r="F32" s="58">
        <v>12989.64</v>
      </c>
      <c r="G32" s="59">
        <f t="shared" si="0"/>
        <v>12989.64</v>
      </c>
      <c r="H32" s="333"/>
      <c r="I32" s="333"/>
    </row>
    <row r="33" spans="1:9" ht="30" x14ac:dyDescent="0.25">
      <c r="A33" s="67" t="s">
        <v>652</v>
      </c>
      <c r="B33" s="123" t="s">
        <v>175</v>
      </c>
      <c r="C33" s="103" t="s">
        <v>769</v>
      </c>
      <c r="D33" s="22" t="s">
        <v>759</v>
      </c>
      <c r="E33" s="84">
        <v>9595</v>
      </c>
      <c r="F33" s="58">
        <v>0.73</v>
      </c>
      <c r="G33" s="59">
        <f t="shared" si="0"/>
        <v>7004.35</v>
      </c>
      <c r="H33" s="333"/>
      <c r="I33" s="333"/>
    </row>
    <row r="34" spans="1:9" ht="30.75" thickBot="1" x14ac:dyDescent="0.3">
      <c r="A34" s="43" t="s">
        <v>652</v>
      </c>
      <c r="B34" s="123" t="s">
        <v>176</v>
      </c>
      <c r="C34" s="106" t="s">
        <v>3638</v>
      </c>
      <c r="D34" s="22" t="s">
        <v>67</v>
      </c>
      <c r="E34" s="287">
        <v>263.76</v>
      </c>
      <c r="F34" s="45">
        <v>-5.99</v>
      </c>
      <c r="G34" s="112">
        <f t="shared" si="0"/>
        <v>-1579.92</v>
      </c>
      <c r="H34" s="333"/>
      <c r="I34" s="333"/>
    </row>
    <row r="35" spans="1:9" ht="30.75" thickBot="1" x14ac:dyDescent="0.3">
      <c r="A35" s="56" t="s">
        <v>652</v>
      </c>
      <c r="B35" s="190" t="s">
        <v>177</v>
      </c>
      <c r="C35" s="104" t="s">
        <v>2714</v>
      </c>
      <c r="D35" s="51" t="s">
        <v>9</v>
      </c>
      <c r="E35" s="85">
        <v>84</v>
      </c>
      <c r="F35" s="60">
        <v>-7.5</v>
      </c>
      <c r="G35" s="53">
        <f t="shared" si="0"/>
        <v>-630</v>
      </c>
      <c r="H35" s="337" t="s">
        <v>40</v>
      </c>
      <c r="I35" s="332">
        <f>ROUND(SUM(G10:G35),2)</f>
        <v>87615.32</v>
      </c>
    </row>
    <row r="36" spans="1:9" ht="45" x14ac:dyDescent="0.25">
      <c r="A36" s="67" t="s">
        <v>2715</v>
      </c>
      <c r="B36" s="93" t="s">
        <v>34</v>
      </c>
      <c r="C36" s="102" t="s">
        <v>401</v>
      </c>
      <c r="D36" s="64" t="s">
        <v>9</v>
      </c>
      <c r="E36" s="83">
        <v>198</v>
      </c>
      <c r="F36" s="58">
        <v>3.53</v>
      </c>
      <c r="G36" s="59">
        <f>ROUND((E36*F36),2)</f>
        <v>698.94</v>
      </c>
      <c r="H36" s="389"/>
      <c r="I36" s="390"/>
    </row>
    <row r="37" spans="1:9" ht="60" x14ac:dyDescent="0.25">
      <c r="A37" s="67" t="s">
        <v>2715</v>
      </c>
      <c r="B37" s="93" t="s">
        <v>35</v>
      </c>
      <c r="C37" s="102" t="s">
        <v>2716</v>
      </c>
      <c r="D37" s="64" t="s">
        <v>582</v>
      </c>
      <c r="E37" s="83">
        <v>1</v>
      </c>
      <c r="F37" s="58">
        <v>30441.599999999999</v>
      </c>
      <c r="G37" s="59">
        <f>ROUND((E37*F37),2)</f>
        <v>30441.599999999999</v>
      </c>
      <c r="H37" s="391"/>
      <c r="I37" s="342"/>
    </row>
    <row r="38" spans="1:9" ht="30" x14ac:dyDescent="0.25">
      <c r="A38" s="67" t="s">
        <v>2733</v>
      </c>
      <c r="B38" s="93" t="s">
        <v>36</v>
      </c>
      <c r="C38" s="102" t="s">
        <v>612</v>
      </c>
      <c r="D38" s="64" t="s">
        <v>8</v>
      </c>
      <c r="E38" s="83">
        <v>45</v>
      </c>
      <c r="F38" s="58">
        <v>3.56</v>
      </c>
      <c r="G38" s="59">
        <f t="shared" si="0"/>
        <v>160.19999999999999</v>
      </c>
      <c r="H38" s="391"/>
      <c r="I38" s="342"/>
    </row>
    <row r="39" spans="1:9" ht="30.75" customHeight="1" x14ac:dyDescent="0.25">
      <c r="A39" s="67" t="s">
        <v>2734</v>
      </c>
      <c r="B39" s="93" t="s">
        <v>37</v>
      </c>
      <c r="C39" s="102" t="s">
        <v>2717</v>
      </c>
      <c r="D39" s="64" t="s">
        <v>9</v>
      </c>
      <c r="E39" s="83">
        <v>11</v>
      </c>
      <c r="F39" s="58">
        <v>169.39</v>
      </c>
      <c r="G39" s="59">
        <f t="shared" si="0"/>
        <v>1863.29</v>
      </c>
      <c r="H39" s="391"/>
      <c r="I39" s="342"/>
    </row>
    <row r="40" spans="1:9" ht="45" x14ac:dyDescent="0.25">
      <c r="A40" s="67" t="s">
        <v>2735</v>
      </c>
      <c r="B40" s="93" t="s">
        <v>82</v>
      </c>
      <c r="C40" s="102" t="s">
        <v>2718</v>
      </c>
      <c r="D40" s="22" t="s">
        <v>9</v>
      </c>
      <c r="E40" s="84">
        <v>2.94</v>
      </c>
      <c r="F40" s="58">
        <v>523.47</v>
      </c>
      <c r="G40" s="59">
        <f t="shared" si="0"/>
        <v>1539</v>
      </c>
      <c r="H40" s="391"/>
      <c r="I40" s="342"/>
    </row>
    <row r="41" spans="1:9" ht="60" x14ac:dyDescent="0.25">
      <c r="A41" s="67" t="s">
        <v>2736</v>
      </c>
      <c r="B41" s="93" t="s">
        <v>105</v>
      </c>
      <c r="C41" s="102" t="s">
        <v>2719</v>
      </c>
      <c r="D41" s="22" t="s">
        <v>582</v>
      </c>
      <c r="E41" s="84">
        <v>1</v>
      </c>
      <c r="F41" s="58">
        <v>62237.279999999999</v>
      </c>
      <c r="G41" s="59">
        <f t="shared" si="0"/>
        <v>62237.279999999999</v>
      </c>
      <c r="H41" s="391"/>
      <c r="I41" s="342"/>
    </row>
    <row r="42" spans="1:9" ht="45" x14ac:dyDescent="0.25">
      <c r="A42" s="67" t="s">
        <v>2737</v>
      </c>
      <c r="B42" s="93" t="s">
        <v>106</v>
      </c>
      <c r="C42" s="102" t="s">
        <v>2720</v>
      </c>
      <c r="D42" s="22" t="s">
        <v>582</v>
      </c>
      <c r="E42" s="84">
        <v>1</v>
      </c>
      <c r="F42" s="58">
        <v>732.46</v>
      </c>
      <c r="G42" s="59">
        <f t="shared" si="0"/>
        <v>732.46</v>
      </c>
      <c r="H42" s="391"/>
      <c r="I42" s="342"/>
    </row>
    <row r="43" spans="1:9" ht="30" x14ac:dyDescent="0.25">
      <c r="A43" s="67" t="s">
        <v>2738</v>
      </c>
      <c r="B43" s="93" t="s">
        <v>107</v>
      </c>
      <c r="C43" s="102" t="s">
        <v>2721</v>
      </c>
      <c r="D43" s="64" t="s">
        <v>8</v>
      </c>
      <c r="E43" s="83">
        <v>76</v>
      </c>
      <c r="F43" s="58">
        <v>11.73</v>
      </c>
      <c r="G43" s="59">
        <f t="shared" si="0"/>
        <v>891.48</v>
      </c>
      <c r="H43" s="391"/>
      <c r="I43" s="342"/>
    </row>
    <row r="44" spans="1:9" ht="30" x14ac:dyDescent="0.25">
      <c r="A44" s="67" t="s">
        <v>2739</v>
      </c>
      <c r="B44" s="93" t="s">
        <v>108</v>
      </c>
      <c r="C44" s="102" t="s">
        <v>2722</v>
      </c>
      <c r="D44" s="64" t="s">
        <v>8</v>
      </c>
      <c r="E44" s="83">
        <v>76</v>
      </c>
      <c r="F44" s="58">
        <v>14.06</v>
      </c>
      <c r="G44" s="59">
        <f t="shared" si="0"/>
        <v>1068.56</v>
      </c>
      <c r="H44" s="391"/>
      <c r="I44" s="342"/>
    </row>
    <row r="45" spans="1:9" ht="30" x14ac:dyDescent="0.25">
      <c r="A45" s="67" t="s">
        <v>2740</v>
      </c>
      <c r="B45" s="93" t="s">
        <v>109</v>
      </c>
      <c r="C45" s="102" t="s">
        <v>2723</v>
      </c>
      <c r="D45" s="64" t="s">
        <v>9</v>
      </c>
      <c r="E45" s="83">
        <v>194</v>
      </c>
      <c r="F45" s="58">
        <v>39.72</v>
      </c>
      <c r="G45" s="59">
        <f t="shared" si="0"/>
        <v>7705.68</v>
      </c>
      <c r="H45" s="391"/>
      <c r="I45" s="342"/>
    </row>
    <row r="46" spans="1:9" ht="30" x14ac:dyDescent="0.25">
      <c r="A46" s="67" t="s">
        <v>2741</v>
      </c>
      <c r="B46" s="93" t="s">
        <v>110</v>
      </c>
      <c r="C46" s="102" t="s">
        <v>2724</v>
      </c>
      <c r="D46" s="64" t="s">
        <v>9</v>
      </c>
      <c r="E46" s="83">
        <v>11.5</v>
      </c>
      <c r="F46" s="58">
        <v>177.46</v>
      </c>
      <c r="G46" s="59">
        <f t="shared" si="0"/>
        <v>2040.79</v>
      </c>
      <c r="H46" s="391"/>
      <c r="I46" s="342"/>
    </row>
    <row r="47" spans="1:9" ht="30" x14ac:dyDescent="0.25">
      <c r="A47" s="67" t="s">
        <v>2742</v>
      </c>
      <c r="B47" s="93" t="s">
        <v>111</v>
      </c>
      <c r="C47" s="102" t="s">
        <v>2725</v>
      </c>
      <c r="D47" s="64" t="s">
        <v>9</v>
      </c>
      <c r="E47" s="83">
        <v>4.5999999999999996</v>
      </c>
      <c r="F47" s="58">
        <v>1162.43</v>
      </c>
      <c r="G47" s="59">
        <f t="shared" si="0"/>
        <v>5347.18</v>
      </c>
      <c r="H47" s="391"/>
      <c r="I47" s="342"/>
    </row>
    <row r="48" spans="1:9" ht="30" x14ac:dyDescent="0.25">
      <c r="A48" s="67" t="s">
        <v>2743</v>
      </c>
      <c r="B48" s="93" t="s">
        <v>112</v>
      </c>
      <c r="C48" s="102" t="s">
        <v>2726</v>
      </c>
      <c r="D48" s="64" t="s">
        <v>9</v>
      </c>
      <c r="E48" s="83">
        <v>0.32</v>
      </c>
      <c r="F48" s="58">
        <v>1011.67</v>
      </c>
      <c r="G48" s="59">
        <f t="shared" si="0"/>
        <v>323.73</v>
      </c>
      <c r="H48" s="391"/>
      <c r="I48" s="342"/>
    </row>
    <row r="49" spans="1:9" ht="30" x14ac:dyDescent="0.25">
      <c r="A49" s="67" t="s">
        <v>2744</v>
      </c>
      <c r="B49" s="93" t="s">
        <v>113</v>
      </c>
      <c r="C49" s="102" t="s">
        <v>2727</v>
      </c>
      <c r="D49" s="64" t="s">
        <v>9</v>
      </c>
      <c r="E49" s="83">
        <v>27.2</v>
      </c>
      <c r="F49" s="58">
        <v>1096.98</v>
      </c>
      <c r="G49" s="59">
        <f t="shared" si="0"/>
        <v>29837.86</v>
      </c>
      <c r="H49" s="391"/>
      <c r="I49" s="342"/>
    </row>
    <row r="50" spans="1:9" ht="45" x14ac:dyDescent="0.25">
      <c r="A50" s="67" t="s">
        <v>2745</v>
      </c>
      <c r="B50" s="93" t="s">
        <v>114</v>
      </c>
      <c r="C50" s="102" t="s">
        <v>2728</v>
      </c>
      <c r="D50" s="22" t="s">
        <v>582</v>
      </c>
      <c r="E50" s="84">
        <v>1</v>
      </c>
      <c r="F50" s="58">
        <v>1949.33</v>
      </c>
      <c r="G50" s="59">
        <f t="shared" si="0"/>
        <v>1949.33</v>
      </c>
      <c r="H50" s="391"/>
      <c r="I50" s="342"/>
    </row>
    <row r="51" spans="1:9" ht="30" x14ac:dyDescent="0.25">
      <c r="A51" s="67" t="s">
        <v>2746</v>
      </c>
      <c r="B51" s="93" t="s">
        <v>115</v>
      </c>
      <c r="C51" s="102" t="s">
        <v>774</v>
      </c>
      <c r="D51" s="64" t="s">
        <v>9</v>
      </c>
      <c r="E51" s="83">
        <v>2.64</v>
      </c>
      <c r="F51" s="58">
        <v>202.63</v>
      </c>
      <c r="G51" s="59">
        <f t="shared" si="0"/>
        <v>534.94000000000005</v>
      </c>
      <c r="H51" s="391"/>
      <c r="I51" s="342"/>
    </row>
    <row r="52" spans="1:9" ht="60" x14ac:dyDescent="0.25">
      <c r="A52" s="67" t="s">
        <v>2747</v>
      </c>
      <c r="B52" s="93" t="s">
        <v>116</v>
      </c>
      <c r="C52" s="102" t="s">
        <v>2729</v>
      </c>
      <c r="D52" s="22" t="s">
        <v>582</v>
      </c>
      <c r="E52" s="84">
        <v>1</v>
      </c>
      <c r="F52" s="58">
        <v>4254.03</v>
      </c>
      <c r="G52" s="59">
        <f t="shared" si="0"/>
        <v>4254.03</v>
      </c>
      <c r="H52" s="391"/>
      <c r="I52" s="342"/>
    </row>
    <row r="53" spans="1:9" ht="30" x14ac:dyDescent="0.25">
      <c r="A53" s="67" t="s">
        <v>2748</v>
      </c>
      <c r="B53" s="93" t="s">
        <v>117</v>
      </c>
      <c r="C53" s="102" t="s">
        <v>775</v>
      </c>
      <c r="D53" s="64" t="s">
        <v>8</v>
      </c>
      <c r="E53" s="83">
        <v>110</v>
      </c>
      <c r="F53" s="58">
        <v>9.1</v>
      </c>
      <c r="G53" s="59">
        <f t="shared" si="0"/>
        <v>1001</v>
      </c>
      <c r="H53" s="391"/>
      <c r="I53" s="342"/>
    </row>
    <row r="54" spans="1:9" ht="45" x14ac:dyDescent="0.25">
      <c r="A54" s="67" t="s">
        <v>2749</v>
      </c>
      <c r="B54" s="93" t="s">
        <v>118</v>
      </c>
      <c r="C54" s="102" t="s">
        <v>2730</v>
      </c>
      <c r="D54" s="64" t="s">
        <v>9</v>
      </c>
      <c r="E54" s="83">
        <v>4.4000000000000004</v>
      </c>
      <c r="F54" s="58">
        <v>1840</v>
      </c>
      <c r="G54" s="59">
        <f t="shared" si="0"/>
        <v>8096</v>
      </c>
      <c r="H54" s="391"/>
      <c r="I54" s="342"/>
    </row>
    <row r="55" spans="1:9" ht="30" x14ac:dyDescent="0.25">
      <c r="A55" s="67" t="s">
        <v>2750</v>
      </c>
      <c r="B55" s="93" t="s">
        <v>119</v>
      </c>
      <c r="C55" s="102" t="s">
        <v>2700</v>
      </c>
      <c r="D55" s="64" t="s">
        <v>8</v>
      </c>
      <c r="E55" s="83">
        <v>114</v>
      </c>
      <c r="F55" s="58">
        <v>9.1</v>
      </c>
      <c r="G55" s="59">
        <f t="shared" si="0"/>
        <v>1037.4000000000001</v>
      </c>
      <c r="H55" s="391"/>
      <c r="I55" s="342"/>
    </row>
    <row r="56" spans="1:9" ht="30" x14ac:dyDescent="0.25">
      <c r="A56" s="67" t="s">
        <v>2751</v>
      </c>
      <c r="B56" s="93" t="s">
        <v>120</v>
      </c>
      <c r="C56" s="102" t="s">
        <v>2701</v>
      </c>
      <c r="D56" s="64" t="s">
        <v>8</v>
      </c>
      <c r="E56" s="83">
        <v>114</v>
      </c>
      <c r="F56" s="58">
        <v>65.08</v>
      </c>
      <c r="G56" s="59">
        <f t="shared" si="0"/>
        <v>7419.12</v>
      </c>
      <c r="H56" s="391"/>
      <c r="I56" s="342"/>
    </row>
    <row r="57" spans="1:9" ht="30" x14ac:dyDescent="0.25">
      <c r="A57" s="67" t="s">
        <v>2752</v>
      </c>
      <c r="B57" s="93" t="s">
        <v>121</v>
      </c>
      <c r="C57" s="102" t="s">
        <v>777</v>
      </c>
      <c r="D57" s="64" t="s">
        <v>8</v>
      </c>
      <c r="E57" s="83">
        <v>101</v>
      </c>
      <c r="F57" s="58">
        <v>14.19</v>
      </c>
      <c r="G57" s="59">
        <f t="shared" si="0"/>
        <v>1433.19</v>
      </c>
      <c r="H57" s="391"/>
      <c r="I57" s="342"/>
    </row>
    <row r="58" spans="1:9" ht="30" x14ac:dyDescent="0.25">
      <c r="A58" s="67" t="s">
        <v>2753</v>
      </c>
      <c r="B58" s="93" t="s">
        <v>198</v>
      </c>
      <c r="C58" s="102" t="s">
        <v>778</v>
      </c>
      <c r="D58" s="64" t="s">
        <v>9</v>
      </c>
      <c r="E58" s="83">
        <v>3</v>
      </c>
      <c r="F58" s="58">
        <v>581.15</v>
      </c>
      <c r="G58" s="59">
        <f t="shared" si="0"/>
        <v>1743.45</v>
      </c>
      <c r="H58" s="391"/>
      <c r="I58" s="342"/>
    </row>
    <row r="59" spans="1:9" ht="30" x14ac:dyDescent="0.25">
      <c r="A59" s="67" t="s">
        <v>2754</v>
      </c>
      <c r="B59" s="93" t="s">
        <v>199</v>
      </c>
      <c r="C59" s="102" t="s">
        <v>779</v>
      </c>
      <c r="D59" s="64" t="s">
        <v>9</v>
      </c>
      <c r="E59" s="83">
        <v>13</v>
      </c>
      <c r="F59" s="58">
        <v>80.45</v>
      </c>
      <c r="G59" s="59">
        <f t="shared" si="0"/>
        <v>1045.8499999999999</v>
      </c>
      <c r="H59" s="391"/>
      <c r="I59" s="342"/>
    </row>
    <row r="60" spans="1:9" ht="45" x14ac:dyDescent="0.25">
      <c r="A60" s="67" t="s">
        <v>2755</v>
      </c>
      <c r="B60" s="93" t="s">
        <v>200</v>
      </c>
      <c r="C60" s="102" t="s">
        <v>2731</v>
      </c>
      <c r="D60" s="22" t="s">
        <v>582</v>
      </c>
      <c r="E60" s="84">
        <v>1</v>
      </c>
      <c r="F60" s="58">
        <v>1856.8</v>
      </c>
      <c r="G60" s="59">
        <f t="shared" si="0"/>
        <v>1856.8</v>
      </c>
      <c r="H60" s="391"/>
      <c r="I60" s="342"/>
    </row>
    <row r="61" spans="1:9" ht="30.75" thickBot="1" x14ac:dyDescent="0.3">
      <c r="A61" s="167" t="s">
        <v>2756</v>
      </c>
      <c r="B61" s="220" t="s">
        <v>201</v>
      </c>
      <c r="C61" s="106" t="s">
        <v>2732</v>
      </c>
      <c r="D61" s="48" t="s">
        <v>8</v>
      </c>
      <c r="E61" s="107">
        <v>596</v>
      </c>
      <c r="F61" s="45">
        <v>4.3899999999999997</v>
      </c>
      <c r="G61" s="112">
        <f t="shared" si="0"/>
        <v>2616.44</v>
      </c>
      <c r="H61" s="391"/>
      <c r="I61" s="342"/>
    </row>
    <row r="62" spans="1:9" ht="90" x14ac:dyDescent="0.25">
      <c r="A62" s="42" t="s">
        <v>2757</v>
      </c>
      <c r="B62" s="188" t="s">
        <v>202</v>
      </c>
      <c r="C62" s="180" t="s">
        <v>2401</v>
      </c>
      <c r="D62" s="25" t="s">
        <v>9</v>
      </c>
      <c r="E62" s="182">
        <v>174</v>
      </c>
      <c r="F62" s="33">
        <v>0</v>
      </c>
      <c r="G62" s="27">
        <f t="shared" si="0"/>
        <v>0</v>
      </c>
      <c r="H62" s="453" t="s">
        <v>318</v>
      </c>
      <c r="I62" s="342"/>
    </row>
    <row r="63" spans="1:9" ht="90" x14ac:dyDescent="0.25">
      <c r="A63" s="43" t="s">
        <v>2757</v>
      </c>
      <c r="B63" s="108" t="s">
        <v>1592</v>
      </c>
      <c r="C63" s="103" t="s">
        <v>410</v>
      </c>
      <c r="D63" s="22" t="s">
        <v>8</v>
      </c>
      <c r="E63" s="84">
        <v>368.7</v>
      </c>
      <c r="F63" s="21">
        <v>0</v>
      </c>
      <c r="G63" s="28">
        <f t="shared" si="0"/>
        <v>0</v>
      </c>
      <c r="H63" s="454"/>
      <c r="I63" s="342"/>
    </row>
    <row r="64" spans="1:9" ht="90.75" thickBot="1" x14ac:dyDescent="0.3">
      <c r="A64" s="56" t="s">
        <v>2757</v>
      </c>
      <c r="B64" s="74" t="s">
        <v>1593</v>
      </c>
      <c r="C64" s="104" t="s">
        <v>2759</v>
      </c>
      <c r="D64" s="51" t="s">
        <v>8</v>
      </c>
      <c r="E64" s="85">
        <v>296.2</v>
      </c>
      <c r="F64" s="60">
        <v>0</v>
      </c>
      <c r="G64" s="53">
        <f t="shared" si="0"/>
        <v>0</v>
      </c>
      <c r="H64" s="454"/>
      <c r="I64" s="342"/>
    </row>
    <row r="65" spans="1:9" ht="90" x14ac:dyDescent="0.25">
      <c r="A65" s="42" t="s">
        <v>2758</v>
      </c>
      <c r="B65" s="188" t="s">
        <v>202</v>
      </c>
      <c r="C65" s="180" t="s">
        <v>2760</v>
      </c>
      <c r="D65" s="25" t="s">
        <v>9</v>
      </c>
      <c r="E65" s="182">
        <v>201</v>
      </c>
      <c r="F65" s="33">
        <v>23.74</v>
      </c>
      <c r="G65" s="27">
        <f t="shared" si="0"/>
        <v>4771.74</v>
      </c>
      <c r="H65" s="454"/>
      <c r="I65" s="342"/>
    </row>
    <row r="66" spans="1:9" ht="90" x14ac:dyDescent="0.25">
      <c r="A66" s="43" t="s">
        <v>2758</v>
      </c>
      <c r="B66" s="108" t="s">
        <v>1592</v>
      </c>
      <c r="C66" s="103" t="s">
        <v>405</v>
      </c>
      <c r="D66" s="22" t="s">
        <v>8</v>
      </c>
      <c r="E66" s="84">
        <v>361.2</v>
      </c>
      <c r="F66" s="21">
        <v>14.16</v>
      </c>
      <c r="G66" s="28">
        <f t="shared" si="0"/>
        <v>5114.59</v>
      </c>
      <c r="H66" s="454"/>
      <c r="I66" s="342"/>
    </row>
    <row r="67" spans="1:9" ht="90.75" thickBot="1" x14ac:dyDescent="0.3">
      <c r="A67" s="56" t="s">
        <v>2758</v>
      </c>
      <c r="B67" s="74" t="s">
        <v>1593</v>
      </c>
      <c r="C67" s="104" t="s">
        <v>2759</v>
      </c>
      <c r="D67" s="51" t="s">
        <v>8</v>
      </c>
      <c r="E67" s="85">
        <v>296.2</v>
      </c>
      <c r="F67" s="60">
        <v>18.12</v>
      </c>
      <c r="G67" s="53">
        <f t="shared" si="0"/>
        <v>5367.14</v>
      </c>
      <c r="H67" s="455"/>
      <c r="I67" s="342"/>
    </row>
    <row r="68" spans="1:9" ht="30.75" thickBot="1" x14ac:dyDescent="0.3">
      <c r="A68" s="67" t="s">
        <v>2756</v>
      </c>
      <c r="B68" s="93" t="s">
        <v>1594</v>
      </c>
      <c r="C68" s="102" t="s">
        <v>780</v>
      </c>
      <c r="D68" s="64" t="s">
        <v>8</v>
      </c>
      <c r="E68" s="83">
        <v>96</v>
      </c>
      <c r="F68" s="58">
        <v>14.39</v>
      </c>
      <c r="G68" s="59">
        <f t="shared" si="0"/>
        <v>1381.44</v>
      </c>
      <c r="H68" s="391"/>
      <c r="I68" s="342"/>
    </row>
    <row r="69" spans="1:9" ht="30.75" thickBot="1" x14ac:dyDescent="0.3">
      <c r="A69" s="56" t="s">
        <v>2756</v>
      </c>
      <c r="B69" s="57" t="s">
        <v>1595</v>
      </c>
      <c r="C69" s="104" t="s">
        <v>781</v>
      </c>
      <c r="D69" s="51" t="s">
        <v>8</v>
      </c>
      <c r="E69" s="85">
        <v>96</v>
      </c>
      <c r="F69" s="60">
        <v>20.2</v>
      </c>
      <c r="G69" s="53">
        <f t="shared" si="0"/>
        <v>1939.2</v>
      </c>
      <c r="H69" s="331" t="s">
        <v>41</v>
      </c>
      <c r="I69" s="332">
        <f>ROUND(SUM(G36:G69),2)</f>
        <v>196449.71</v>
      </c>
    </row>
    <row r="70" spans="1:9" ht="45" x14ac:dyDescent="0.25">
      <c r="A70" s="67" t="s">
        <v>2761</v>
      </c>
      <c r="B70" s="198" t="s">
        <v>71</v>
      </c>
      <c r="C70" s="63" t="s">
        <v>427</v>
      </c>
      <c r="D70" s="64" t="s">
        <v>9</v>
      </c>
      <c r="E70" s="83">
        <v>493</v>
      </c>
      <c r="F70" s="76">
        <v>3.53</v>
      </c>
      <c r="G70" s="59">
        <f t="shared" ref="G70:G172" si="1">ROUND((E70*F70),2)</f>
        <v>1740.29</v>
      </c>
      <c r="H70" s="392"/>
      <c r="I70" s="333"/>
    </row>
    <row r="71" spans="1:9" ht="60" x14ac:dyDescent="0.25">
      <c r="A71" s="43" t="s">
        <v>2761</v>
      </c>
      <c r="B71" s="41" t="s">
        <v>72</v>
      </c>
      <c r="C71" s="63" t="s">
        <v>2762</v>
      </c>
      <c r="D71" s="22" t="s">
        <v>582</v>
      </c>
      <c r="E71" s="83">
        <v>1</v>
      </c>
      <c r="F71" s="76">
        <v>53155.199999999997</v>
      </c>
      <c r="G71" s="28">
        <f t="shared" si="1"/>
        <v>53155.199999999997</v>
      </c>
      <c r="H71" s="392"/>
      <c r="I71" s="333"/>
    </row>
    <row r="72" spans="1:9" ht="30" x14ac:dyDescent="0.25">
      <c r="A72" s="67" t="s">
        <v>2761</v>
      </c>
      <c r="B72" s="41" t="s">
        <v>73</v>
      </c>
      <c r="C72" s="63" t="s">
        <v>2194</v>
      </c>
      <c r="D72" s="64" t="s">
        <v>8</v>
      </c>
      <c r="E72" s="83">
        <v>89</v>
      </c>
      <c r="F72" s="76">
        <v>3.56</v>
      </c>
      <c r="G72" s="28">
        <f t="shared" si="1"/>
        <v>316.83999999999997</v>
      </c>
      <c r="H72" s="392"/>
      <c r="I72" s="333"/>
    </row>
    <row r="73" spans="1:9" ht="30" x14ac:dyDescent="0.25">
      <c r="A73" s="67" t="s">
        <v>2768</v>
      </c>
      <c r="B73" s="41" t="s">
        <v>74</v>
      </c>
      <c r="C73" s="63" t="s">
        <v>2195</v>
      </c>
      <c r="D73" s="64" t="s">
        <v>9</v>
      </c>
      <c r="E73" s="83">
        <v>21</v>
      </c>
      <c r="F73" s="76">
        <v>183.59</v>
      </c>
      <c r="G73" s="28">
        <f t="shared" si="1"/>
        <v>3855.39</v>
      </c>
      <c r="H73" s="392"/>
      <c r="I73" s="333"/>
    </row>
    <row r="74" spans="1:9" ht="45" x14ac:dyDescent="0.25">
      <c r="A74" s="67" t="s">
        <v>2769</v>
      </c>
      <c r="B74" s="41" t="s">
        <v>75</v>
      </c>
      <c r="C74" s="63" t="s">
        <v>2763</v>
      </c>
      <c r="D74" s="22" t="s">
        <v>9</v>
      </c>
      <c r="E74" s="83">
        <v>6.34</v>
      </c>
      <c r="F74" s="76">
        <v>523.47</v>
      </c>
      <c r="G74" s="28">
        <f t="shared" si="1"/>
        <v>3318.8</v>
      </c>
      <c r="H74" s="392"/>
      <c r="I74" s="333"/>
    </row>
    <row r="75" spans="1:9" ht="45" x14ac:dyDescent="0.25">
      <c r="A75" s="67" t="s">
        <v>2770</v>
      </c>
      <c r="B75" s="41" t="s">
        <v>76</v>
      </c>
      <c r="C75" s="63" t="s">
        <v>2764</v>
      </c>
      <c r="D75" s="22" t="s">
        <v>582</v>
      </c>
      <c r="E75" s="83">
        <v>1</v>
      </c>
      <c r="F75" s="76">
        <v>52760.36</v>
      </c>
      <c r="G75" s="28">
        <f t="shared" si="1"/>
        <v>52760.36</v>
      </c>
      <c r="H75" s="392"/>
      <c r="I75" s="333"/>
    </row>
    <row r="76" spans="1:9" ht="45" x14ac:dyDescent="0.25">
      <c r="A76" s="67" t="s">
        <v>2771</v>
      </c>
      <c r="B76" s="41" t="s">
        <v>77</v>
      </c>
      <c r="C76" s="63" t="s">
        <v>2765</v>
      </c>
      <c r="D76" s="22" t="s">
        <v>582</v>
      </c>
      <c r="E76" s="83">
        <v>1</v>
      </c>
      <c r="F76" s="76">
        <v>34341.65</v>
      </c>
      <c r="G76" s="28">
        <f t="shared" si="1"/>
        <v>34341.65</v>
      </c>
      <c r="H76" s="392"/>
      <c r="I76" s="333"/>
    </row>
    <row r="77" spans="1:9" ht="45" x14ac:dyDescent="0.25">
      <c r="A77" s="67" t="s">
        <v>2772</v>
      </c>
      <c r="B77" s="41" t="s">
        <v>122</v>
      </c>
      <c r="C77" s="63" t="s">
        <v>2766</v>
      </c>
      <c r="D77" s="22" t="s">
        <v>582</v>
      </c>
      <c r="E77" s="83">
        <v>1</v>
      </c>
      <c r="F77" s="76">
        <v>34346.980000000003</v>
      </c>
      <c r="G77" s="28">
        <f t="shared" si="1"/>
        <v>34346.980000000003</v>
      </c>
      <c r="H77" s="392"/>
      <c r="I77" s="333"/>
    </row>
    <row r="78" spans="1:9" ht="30" x14ac:dyDescent="0.25">
      <c r="A78" s="67" t="s">
        <v>2773</v>
      </c>
      <c r="B78" s="41" t="s">
        <v>123</v>
      </c>
      <c r="C78" s="2" t="s">
        <v>2203</v>
      </c>
      <c r="D78" s="22" t="s">
        <v>8</v>
      </c>
      <c r="E78" s="84">
        <v>165</v>
      </c>
      <c r="F78" s="77">
        <v>11.72</v>
      </c>
      <c r="G78" s="28">
        <f t="shared" si="1"/>
        <v>1933.8</v>
      </c>
      <c r="H78" s="392"/>
      <c r="I78" s="333"/>
    </row>
    <row r="79" spans="1:9" ht="30" x14ac:dyDescent="0.25">
      <c r="A79" s="67" t="s">
        <v>2774</v>
      </c>
      <c r="B79" s="41" t="s">
        <v>124</v>
      </c>
      <c r="C79" s="2" t="s">
        <v>2767</v>
      </c>
      <c r="D79" s="22" t="s">
        <v>8</v>
      </c>
      <c r="E79" s="84">
        <v>165</v>
      </c>
      <c r="F79" s="77">
        <v>14.06</v>
      </c>
      <c r="G79" s="28">
        <f t="shared" si="1"/>
        <v>2319.9</v>
      </c>
      <c r="H79" s="392"/>
      <c r="I79" s="333"/>
    </row>
    <row r="80" spans="1:9" ht="30" x14ac:dyDescent="0.25">
      <c r="A80" s="67" t="s">
        <v>2775</v>
      </c>
      <c r="B80" s="41" t="s">
        <v>125</v>
      </c>
      <c r="C80" s="2" t="s">
        <v>2205</v>
      </c>
      <c r="D80" s="22" t="s">
        <v>9</v>
      </c>
      <c r="E80" s="84">
        <v>407</v>
      </c>
      <c r="F80" s="77">
        <v>52.98</v>
      </c>
      <c r="G80" s="28">
        <f t="shared" si="1"/>
        <v>21562.86</v>
      </c>
      <c r="H80" s="392"/>
      <c r="I80" s="333"/>
    </row>
    <row r="81" spans="1:9" ht="30.75" thickBot="1" x14ac:dyDescent="0.3">
      <c r="A81" s="67" t="s">
        <v>2776</v>
      </c>
      <c r="B81" s="41" t="s">
        <v>126</v>
      </c>
      <c r="C81" s="2" t="s">
        <v>2206</v>
      </c>
      <c r="D81" s="22" t="s">
        <v>8</v>
      </c>
      <c r="E81" s="84">
        <v>162</v>
      </c>
      <c r="F81" s="77">
        <v>14.39</v>
      </c>
      <c r="G81" s="28">
        <f t="shared" si="1"/>
        <v>2331.1799999999998</v>
      </c>
      <c r="H81" s="392"/>
      <c r="I81" s="393"/>
    </row>
    <row r="82" spans="1:9" ht="30.75" thickBot="1" x14ac:dyDescent="0.3">
      <c r="A82" s="56" t="s">
        <v>2777</v>
      </c>
      <c r="B82" s="57" t="s">
        <v>216</v>
      </c>
      <c r="C82" s="394" t="s">
        <v>2207</v>
      </c>
      <c r="D82" s="51" t="s">
        <v>8</v>
      </c>
      <c r="E82" s="85">
        <v>162</v>
      </c>
      <c r="F82" s="87">
        <v>20.2</v>
      </c>
      <c r="G82" s="90">
        <f t="shared" si="1"/>
        <v>3272.4</v>
      </c>
      <c r="H82" s="331" t="s">
        <v>78</v>
      </c>
      <c r="I82" s="395">
        <f>ROUND(SUM(G70:G82),2)</f>
        <v>215255.65</v>
      </c>
    </row>
    <row r="83" spans="1:9" ht="45" x14ac:dyDescent="0.25">
      <c r="A83" s="67" t="s">
        <v>2778</v>
      </c>
      <c r="B83" s="93" t="s">
        <v>28</v>
      </c>
      <c r="C83" s="180" t="s">
        <v>401</v>
      </c>
      <c r="D83" s="25" t="s">
        <v>9</v>
      </c>
      <c r="E83" s="182">
        <v>76.92</v>
      </c>
      <c r="F83" s="136">
        <v>3.53</v>
      </c>
      <c r="G83" s="59">
        <f>ROUND((E83*F83),2)</f>
        <v>271.52999999999997</v>
      </c>
      <c r="H83" s="389"/>
      <c r="I83" s="390"/>
    </row>
    <row r="84" spans="1:9" ht="60" x14ac:dyDescent="0.25">
      <c r="A84" s="43" t="s">
        <v>2778</v>
      </c>
      <c r="B84" s="41" t="s">
        <v>29</v>
      </c>
      <c r="C84" s="102" t="s">
        <v>2779</v>
      </c>
      <c r="D84" s="64" t="s">
        <v>582</v>
      </c>
      <c r="E84" s="83">
        <v>1</v>
      </c>
      <c r="F84" s="76">
        <v>30441.599999999999</v>
      </c>
      <c r="G84" s="59">
        <f>ROUND((E84*F84),2)</f>
        <v>30441.599999999999</v>
      </c>
      <c r="H84" s="391"/>
      <c r="I84" s="342"/>
    </row>
    <row r="85" spans="1:9" ht="30" x14ac:dyDescent="0.25">
      <c r="A85" s="43" t="s">
        <v>2778</v>
      </c>
      <c r="B85" s="198" t="s">
        <v>30</v>
      </c>
      <c r="C85" s="102" t="s">
        <v>612</v>
      </c>
      <c r="D85" s="64" t="s">
        <v>8</v>
      </c>
      <c r="E85" s="83">
        <v>45</v>
      </c>
      <c r="F85" s="76">
        <v>3.56</v>
      </c>
      <c r="G85" s="59">
        <f t="shared" ref="G85:G120" si="2">ROUND((E85*F85),2)</f>
        <v>160.19999999999999</v>
      </c>
      <c r="H85" s="391"/>
      <c r="I85" s="342"/>
    </row>
    <row r="86" spans="1:9" ht="30.75" customHeight="1" x14ac:dyDescent="0.25">
      <c r="A86" s="67" t="s">
        <v>2778</v>
      </c>
      <c r="B86" s="198" t="s">
        <v>31</v>
      </c>
      <c r="C86" s="102" t="s">
        <v>2717</v>
      </c>
      <c r="D86" s="64" t="s">
        <v>9</v>
      </c>
      <c r="E86" s="83">
        <v>11</v>
      </c>
      <c r="F86" s="76">
        <v>183.59</v>
      </c>
      <c r="G86" s="59">
        <f t="shared" si="2"/>
        <v>2019.49</v>
      </c>
      <c r="H86" s="391"/>
      <c r="I86" s="342"/>
    </row>
    <row r="87" spans="1:9" ht="45" x14ac:dyDescent="0.25">
      <c r="A87" s="67" t="s">
        <v>2778</v>
      </c>
      <c r="B87" s="198" t="s">
        <v>32</v>
      </c>
      <c r="C87" s="102" t="s">
        <v>2718</v>
      </c>
      <c r="D87" s="22" t="s">
        <v>9</v>
      </c>
      <c r="E87" s="84">
        <v>2.94</v>
      </c>
      <c r="F87" s="76">
        <v>523.47</v>
      </c>
      <c r="G87" s="59">
        <f t="shared" si="2"/>
        <v>1539</v>
      </c>
      <c r="H87" s="391"/>
      <c r="I87" s="342"/>
    </row>
    <row r="88" spans="1:9" ht="60" x14ac:dyDescent="0.25">
      <c r="A88" s="67" t="s">
        <v>2778</v>
      </c>
      <c r="B88" s="198" t="s">
        <v>33</v>
      </c>
      <c r="C88" s="102" t="s">
        <v>2780</v>
      </c>
      <c r="D88" s="22" t="s">
        <v>582</v>
      </c>
      <c r="E88" s="84">
        <v>1</v>
      </c>
      <c r="F88" s="76">
        <v>62605.99</v>
      </c>
      <c r="G88" s="59">
        <f t="shared" si="2"/>
        <v>62605.99</v>
      </c>
      <c r="H88" s="391"/>
      <c r="I88" s="342"/>
    </row>
    <row r="89" spans="1:9" ht="45" x14ac:dyDescent="0.25">
      <c r="A89" s="67" t="s">
        <v>2778</v>
      </c>
      <c r="B89" s="198" t="s">
        <v>47</v>
      </c>
      <c r="C89" s="102" t="s">
        <v>2720</v>
      </c>
      <c r="D89" s="22" t="s">
        <v>582</v>
      </c>
      <c r="E89" s="84">
        <v>1</v>
      </c>
      <c r="F89" s="76">
        <v>732.46</v>
      </c>
      <c r="G89" s="59">
        <f t="shared" si="2"/>
        <v>732.46</v>
      </c>
      <c r="H89" s="391"/>
      <c r="I89" s="342"/>
    </row>
    <row r="90" spans="1:9" ht="30" x14ac:dyDescent="0.25">
      <c r="A90" s="67" t="s">
        <v>2778</v>
      </c>
      <c r="B90" s="198" t="s">
        <v>48</v>
      </c>
      <c r="C90" s="102" t="s">
        <v>771</v>
      </c>
      <c r="D90" s="64" t="s">
        <v>8</v>
      </c>
      <c r="E90" s="83">
        <v>77</v>
      </c>
      <c r="F90" s="76">
        <v>11.72</v>
      </c>
      <c r="G90" s="59">
        <f t="shared" si="2"/>
        <v>902.44</v>
      </c>
      <c r="H90" s="391"/>
      <c r="I90" s="342"/>
    </row>
    <row r="91" spans="1:9" ht="30" x14ac:dyDescent="0.25">
      <c r="A91" s="67" t="s">
        <v>2778</v>
      </c>
      <c r="B91" s="198" t="s">
        <v>58</v>
      </c>
      <c r="C91" s="102" t="s">
        <v>772</v>
      </c>
      <c r="D91" s="64" t="s">
        <v>8</v>
      </c>
      <c r="E91" s="83">
        <v>77</v>
      </c>
      <c r="F91" s="76">
        <v>14.06</v>
      </c>
      <c r="G91" s="59">
        <f t="shared" si="2"/>
        <v>1082.6199999999999</v>
      </c>
      <c r="H91" s="391"/>
      <c r="I91" s="342"/>
    </row>
    <row r="92" spans="1:9" ht="30" x14ac:dyDescent="0.25">
      <c r="A92" s="67" t="s">
        <v>2778</v>
      </c>
      <c r="B92" s="198" t="s">
        <v>64</v>
      </c>
      <c r="C92" s="102" t="s">
        <v>2781</v>
      </c>
      <c r="D92" s="64" t="s">
        <v>9</v>
      </c>
      <c r="E92" s="83">
        <v>457</v>
      </c>
      <c r="F92" s="76">
        <v>32.24</v>
      </c>
      <c r="G92" s="59">
        <f t="shared" si="2"/>
        <v>14733.68</v>
      </c>
      <c r="H92" s="391"/>
      <c r="I92" s="342"/>
    </row>
    <row r="93" spans="1:9" ht="30" x14ac:dyDescent="0.25">
      <c r="A93" s="67" t="s">
        <v>2778</v>
      </c>
      <c r="B93" s="198" t="s">
        <v>65</v>
      </c>
      <c r="C93" s="102" t="s">
        <v>773</v>
      </c>
      <c r="D93" s="64" t="s">
        <v>9</v>
      </c>
      <c r="E93" s="83">
        <v>11.5</v>
      </c>
      <c r="F93" s="76">
        <v>177.46</v>
      </c>
      <c r="G93" s="59">
        <f t="shared" si="2"/>
        <v>2040.79</v>
      </c>
      <c r="H93" s="391"/>
      <c r="I93" s="342"/>
    </row>
    <row r="94" spans="1:9" ht="30" x14ac:dyDescent="0.25">
      <c r="A94" s="67" t="s">
        <v>2778</v>
      </c>
      <c r="B94" s="198" t="s">
        <v>66</v>
      </c>
      <c r="C94" s="102" t="s">
        <v>2725</v>
      </c>
      <c r="D94" s="64" t="s">
        <v>9</v>
      </c>
      <c r="E94" s="83">
        <v>4.5999999999999996</v>
      </c>
      <c r="F94" s="76">
        <v>1162.44</v>
      </c>
      <c r="G94" s="59">
        <f t="shared" si="2"/>
        <v>5347.22</v>
      </c>
      <c r="H94" s="391"/>
      <c r="I94" s="342"/>
    </row>
    <row r="95" spans="1:9" ht="30" x14ac:dyDescent="0.25">
      <c r="A95" s="67" t="s">
        <v>2778</v>
      </c>
      <c r="B95" s="198" t="s">
        <v>79</v>
      </c>
      <c r="C95" s="102" t="s">
        <v>2726</v>
      </c>
      <c r="D95" s="64" t="s">
        <v>9</v>
      </c>
      <c r="E95" s="83">
        <v>0.32</v>
      </c>
      <c r="F95" s="76">
        <v>1011.67</v>
      </c>
      <c r="G95" s="59">
        <f t="shared" si="2"/>
        <v>323.73</v>
      </c>
      <c r="H95" s="391"/>
      <c r="I95" s="342"/>
    </row>
    <row r="96" spans="1:9" ht="30" x14ac:dyDescent="0.25">
      <c r="A96" s="67" t="s">
        <v>2778</v>
      </c>
      <c r="B96" s="198" t="s">
        <v>215</v>
      </c>
      <c r="C96" s="102" t="s">
        <v>2727</v>
      </c>
      <c r="D96" s="64" t="s">
        <v>9</v>
      </c>
      <c r="E96" s="83">
        <v>27.2</v>
      </c>
      <c r="F96" s="76">
        <v>1096.98</v>
      </c>
      <c r="G96" s="59">
        <f t="shared" si="2"/>
        <v>29837.86</v>
      </c>
      <c r="H96" s="391"/>
      <c r="I96" s="342"/>
    </row>
    <row r="97" spans="1:9" ht="45" x14ac:dyDescent="0.25">
      <c r="A97" s="67" t="s">
        <v>2778</v>
      </c>
      <c r="B97" s="198" t="s">
        <v>80</v>
      </c>
      <c r="C97" s="102" t="s">
        <v>2782</v>
      </c>
      <c r="D97" s="22" t="s">
        <v>582</v>
      </c>
      <c r="E97" s="84">
        <v>1</v>
      </c>
      <c r="F97" s="76">
        <v>1949.33</v>
      </c>
      <c r="G97" s="59">
        <f t="shared" si="2"/>
        <v>1949.33</v>
      </c>
      <c r="H97" s="391"/>
      <c r="I97" s="342"/>
    </row>
    <row r="98" spans="1:9" ht="30" x14ac:dyDescent="0.25">
      <c r="A98" s="67" t="s">
        <v>2778</v>
      </c>
      <c r="B98" s="198" t="s">
        <v>81</v>
      </c>
      <c r="C98" s="102" t="s">
        <v>774</v>
      </c>
      <c r="D98" s="64" t="s">
        <v>9</v>
      </c>
      <c r="E98" s="83">
        <v>2.64</v>
      </c>
      <c r="F98" s="76">
        <v>202.63</v>
      </c>
      <c r="G98" s="59">
        <f t="shared" si="2"/>
        <v>534.94000000000005</v>
      </c>
      <c r="H98" s="391"/>
      <c r="I98" s="342"/>
    </row>
    <row r="99" spans="1:9" ht="60" x14ac:dyDescent="0.25">
      <c r="A99" s="67" t="s">
        <v>2778</v>
      </c>
      <c r="B99" s="198" t="s">
        <v>149</v>
      </c>
      <c r="C99" s="102" t="s">
        <v>2783</v>
      </c>
      <c r="D99" s="22" t="s">
        <v>582</v>
      </c>
      <c r="E99" s="84">
        <v>1</v>
      </c>
      <c r="F99" s="76">
        <v>4254.03</v>
      </c>
      <c r="G99" s="59">
        <f t="shared" si="2"/>
        <v>4254.03</v>
      </c>
      <c r="H99" s="391"/>
      <c r="I99" s="342"/>
    </row>
    <row r="100" spans="1:9" ht="30" x14ac:dyDescent="0.25">
      <c r="A100" s="67" t="s">
        <v>2778</v>
      </c>
      <c r="B100" s="198" t="s">
        <v>150</v>
      </c>
      <c r="C100" s="102" t="s">
        <v>775</v>
      </c>
      <c r="D100" s="64" t="s">
        <v>8</v>
      </c>
      <c r="E100" s="83">
        <v>110</v>
      </c>
      <c r="F100" s="76">
        <v>11.72</v>
      </c>
      <c r="G100" s="59">
        <f t="shared" si="2"/>
        <v>1289.2</v>
      </c>
      <c r="H100" s="391"/>
      <c r="I100" s="342"/>
    </row>
    <row r="101" spans="1:9" ht="45" x14ac:dyDescent="0.25">
      <c r="A101" s="67" t="s">
        <v>2778</v>
      </c>
      <c r="B101" s="198" t="s">
        <v>151</v>
      </c>
      <c r="C101" s="102" t="s">
        <v>2784</v>
      </c>
      <c r="D101" s="64" t="s">
        <v>9</v>
      </c>
      <c r="E101" s="83">
        <v>4.4000000000000004</v>
      </c>
      <c r="F101" s="76">
        <v>1448.5</v>
      </c>
      <c r="G101" s="59">
        <f t="shared" si="2"/>
        <v>6373.4</v>
      </c>
      <c r="H101" s="391"/>
      <c r="I101" s="342"/>
    </row>
    <row r="102" spans="1:9" ht="30" x14ac:dyDescent="0.25">
      <c r="A102" s="67" t="s">
        <v>2778</v>
      </c>
      <c r="B102" s="198" t="s">
        <v>152</v>
      </c>
      <c r="C102" s="102" t="s">
        <v>2700</v>
      </c>
      <c r="D102" s="64" t="s">
        <v>8</v>
      </c>
      <c r="E102" s="83">
        <v>114</v>
      </c>
      <c r="F102" s="76">
        <v>11.72</v>
      </c>
      <c r="G102" s="59">
        <f t="shared" si="2"/>
        <v>1336.08</v>
      </c>
      <c r="H102" s="391"/>
      <c r="I102" s="342"/>
    </row>
    <row r="103" spans="1:9" ht="30" x14ac:dyDescent="0.25">
      <c r="A103" s="67" t="s">
        <v>2778</v>
      </c>
      <c r="B103" s="198" t="s">
        <v>153</v>
      </c>
      <c r="C103" s="102" t="s">
        <v>2701</v>
      </c>
      <c r="D103" s="64" t="s">
        <v>8</v>
      </c>
      <c r="E103" s="83">
        <v>114</v>
      </c>
      <c r="F103" s="76">
        <v>65.08</v>
      </c>
      <c r="G103" s="59">
        <f t="shared" si="2"/>
        <v>7419.12</v>
      </c>
      <c r="H103" s="391"/>
      <c r="I103" s="342"/>
    </row>
    <row r="104" spans="1:9" ht="30" x14ac:dyDescent="0.25">
      <c r="A104" s="67" t="s">
        <v>2778</v>
      </c>
      <c r="B104" s="198" t="s">
        <v>154</v>
      </c>
      <c r="C104" s="102" t="s">
        <v>777</v>
      </c>
      <c r="D104" s="64" t="s">
        <v>8</v>
      </c>
      <c r="E104" s="83">
        <v>101</v>
      </c>
      <c r="F104" s="76">
        <v>14.19</v>
      </c>
      <c r="G104" s="59">
        <f t="shared" si="2"/>
        <v>1433.19</v>
      </c>
      <c r="H104" s="391"/>
      <c r="I104" s="342"/>
    </row>
    <row r="105" spans="1:9" ht="30" x14ac:dyDescent="0.25">
      <c r="A105" s="67" t="s">
        <v>2778</v>
      </c>
      <c r="B105" s="198" t="s">
        <v>155</v>
      </c>
      <c r="C105" s="102" t="s">
        <v>778</v>
      </c>
      <c r="D105" s="64" t="s">
        <v>9</v>
      </c>
      <c r="E105" s="83">
        <v>6</v>
      </c>
      <c r="F105" s="76">
        <v>581.15</v>
      </c>
      <c r="G105" s="59">
        <f t="shared" si="2"/>
        <v>3486.9</v>
      </c>
      <c r="H105" s="391"/>
      <c r="I105" s="342"/>
    </row>
    <row r="106" spans="1:9" ht="30" x14ac:dyDescent="0.25">
      <c r="A106" s="67" t="s">
        <v>2778</v>
      </c>
      <c r="B106" s="198" t="s">
        <v>2475</v>
      </c>
      <c r="C106" s="102" t="s">
        <v>779</v>
      </c>
      <c r="D106" s="64" t="s">
        <v>9</v>
      </c>
      <c r="E106" s="83">
        <v>4</v>
      </c>
      <c r="F106" s="76">
        <v>80.45</v>
      </c>
      <c r="G106" s="59">
        <f t="shared" si="2"/>
        <v>321.8</v>
      </c>
      <c r="H106" s="391"/>
      <c r="I106" s="342"/>
    </row>
    <row r="107" spans="1:9" ht="75" x14ac:dyDescent="0.25">
      <c r="A107" s="67" t="s">
        <v>2778</v>
      </c>
      <c r="B107" s="198" t="s">
        <v>2476</v>
      </c>
      <c r="C107" s="102" t="s">
        <v>2785</v>
      </c>
      <c r="D107" s="22" t="s">
        <v>582</v>
      </c>
      <c r="E107" s="84">
        <v>1</v>
      </c>
      <c r="F107" s="76">
        <v>3069.01</v>
      </c>
      <c r="G107" s="59">
        <f t="shared" si="2"/>
        <v>3069.01</v>
      </c>
      <c r="H107" s="391"/>
      <c r="I107" s="342"/>
    </row>
    <row r="108" spans="1:9" ht="30.75" thickBot="1" x14ac:dyDescent="0.3">
      <c r="A108" s="167" t="s">
        <v>2778</v>
      </c>
      <c r="B108" s="404" t="s">
        <v>2477</v>
      </c>
      <c r="C108" s="106" t="s">
        <v>404</v>
      </c>
      <c r="D108" s="48" t="s">
        <v>8</v>
      </c>
      <c r="E108" s="107">
        <v>614</v>
      </c>
      <c r="F108" s="231">
        <v>4.3899999999999997</v>
      </c>
      <c r="G108" s="112">
        <f t="shared" si="2"/>
        <v>2695.46</v>
      </c>
      <c r="H108" s="391"/>
      <c r="I108" s="342"/>
    </row>
    <row r="109" spans="1:9" ht="90" x14ac:dyDescent="0.25">
      <c r="A109" s="42" t="s">
        <v>2789</v>
      </c>
      <c r="B109" s="188" t="s">
        <v>2478</v>
      </c>
      <c r="C109" s="180" t="s">
        <v>2788</v>
      </c>
      <c r="D109" s="25" t="s">
        <v>9</v>
      </c>
      <c r="E109" s="182">
        <v>230</v>
      </c>
      <c r="F109" s="136">
        <v>0</v>
      </c>
      <c r="G109" s="27">
        <f t="shared" si="2"/>
        <v>0</v>
      </c>
      <c r="H109" s="453" t="s">
        <v>318</v>
      </c>
      <c r="I109" s="342"/>
    </row>
    <row r="110" spans="1:9" ht="90" x14ac:dyDescent="0.25">
      <c r="A110" s="43" t="s">
        <v>2789</v>
      </c>
      <c r="B110" s="108" t="s">
        <v>2479</v>
      </c>
      <c r="C110" s="103" t="s">
        <v>410</v>
      </c>
      <c r="D110" s="22" t="s">
        <v>8</v>
      </c>
      <c r="E110" s="84">
        <v>372.7</v>
      </c>
      <c r="F110" s="77">
        <v>0</v>
      </c>
      <c r="G110" s="28">
        <f t="shared" si="2"/>
        <v>0</v>
      </c>
      <c r="H110" s="454"/>
      <c r="I110" s="342"/>
    </row>
    <row r="111" spans="1:9" ht="90" x14ac:dyDescent="0.25">
      <c r="A111" s="43" t="s">
        <v>2789</v>
      </c>
      <c r="B111" s="108" t="s">
        <v>2484</v>
      </c>
      <c r="C111" s="103" t="s">
        <v>2786</v>
      </c>
      <c r="D111" s="22" t="s">
        <v>8</v>
      </c>
      <c r="E111" s="84">
        <v>300.2</v>
      </c>
      <c r="F111" s="77">
        <v>0</v>
      </c>
      <c r="G111" s="28">
        <f t="shared" si="2"/>
        <v>0</v>
      </c>
      <c r="H111" s="454"/>
      <c r="I111" s="342"/>
    </row>
    <row r="112" spans="1:9" ht="90" x14ac:dyDescent="0.25">
      <c r="A112" s="43" t="s">
        <v>2789</v>
      </c>
      <c r="B112" s="108" t="s">
        <v>2393</v>
      </c>
      <c r="C112" s="103" t="s">
        <v>2160</v>
      </c>
      <c r="D112" s="22" t="s">
        <v>8</v>
      </c>
      <c r="E112" s="84">
        <v>300.2</v>
      </c>
      <c r="F112" s="77">
        <v>0</v>
      </c>
      <c r="G112" s="28">
        <f t="shared" si="2"/>
        <v>0</v>
      </c>
      <c r="H112" s="454"/>
      <c r="I112" s="342"/>
    </row>
    <row r="113" spans="1:9" ht="90.75" thickBot="1" x14ac:dyDescent="0.3">
      <c r="A113" s="167" t="s">
        <v>2789</v>
      </c>
      <c r="B113" s="108" t="s">
        <v>2394</v>
      </c>
      <c r="C113" s="106" t="s">
        <v>408</v>
      </c>
      <c r="D113" s="48" t="s">
        <v>8</v>
      </c>
      <c r="E113" s="107">
        <v>295.2</v>
      </c>
      <c r="F113" s="231">
        <v>0</v>
      </c>
      <c r="G113" s="112">
        <f t="shared" si="2"/>
        <v>0</v>
      </c>
      <c r="H113" s="454"/>
      <c r="I113" s="342"/>
    </row>
    <row r="114" spans="1:9" ht="90" x14ac:dyDescent="0.25">
      <c r="A114" s="42" t="s">
        <v>2790</v>
      </c>
      <c r="B114" s="188" t="s">
        <v>2478</v>
      </c>
      <c r="C114" s="180" t="s">
        <v>2787</v>
      </c>
      <c r="D114" s="25" t="s">
        <v>9</v>
      </c>
      <c r="E114" s="182">
        <v>258</v>
      </c>
      <c r="F114" s="136">
        <v>24</v>
      </c>
      <c r="G114" s="27">
        <f t="shared" si="2"/>
        <v>6192</v>
      </c>
      <c r="H114" s="454"/>
      <c r="I114" s="342"/>
    </row>
    <row r="115" spans="1:9" ht="90" x14ac:dyDescent="0.25">
      <c r="A115" s="43" t="s">
        <v>2790</v>
      </c>
      <c r="B115" s="108" t="s">
        <v>2479</v>
      </c>
      <c r="C115" s="103" t="s">
        <v>405</v>
      </c>
      <c r="D115" s="22" t="s">
        <v>8</v>
      </c>
      <c r="E115" s="84">
        <v>365.2</v>
      </c>
      <c r="F115" s="77">
        <v>14.16</v>
      </c>
      <c r="G115" s="28">
        <f t="shared" si="2"/>
        <v>5171.2299999999996</v>
      </c>
      <c r="H115" s="454"/>
      <c r="I115" s="342"/>
    </row>
    <row r="116" spans="1:9" ht="90" x14ac:dyDescent="0.25">
      <c r="A116" s="43" t="s">
        <v>2790</v>
      </c>
      <c r="B116" s="108" t="s">
        <v>2484</v>
      </c>
      <c r="C116" s="103" t="s">
        <v>2786</v>
      </c>
      <c r="D116" s="22" t="s">
        <v>8</v>
      </c>
      <c r="E116" s="84">
        <v>300.2</v>
      </c>
      <c r="F116" s="77">
        <v>15.33</v>
      </c>
      <c r="G116" s="28">
        <f t="shared" si="2"/>
        <v>4602.07</v>
      </c>
      <c r="H116" s="454"/>
      <c r="I116" s="342"/>
    </row>
    <row r="117" spans="1:9" ht="90" x14ac:dyDescent="0.25">
      <c r="A117" s="43" t="s">
        <v>2790</v>
      </c>
      <c r="B117" s="108" t="s">
        <v>2393</v>
      </c>
      <c r="C117" s="103" t="s">
        <v>2160</v>
      </c>
      <c r="D117" s="22" t="s">
        <v>8</v>
      </c>
      <c r="E117" s="84">
        <v>300.2</v>
      </c>
      <c r="F117" s="77">
        <v>0.38</v>
      </c>
      <c r="G117" s="28">
        <f t="shared" si="2"/>
        <v>114.08</v>
      </c>
      <c r="H117" s="454"/>
      <c r="I117" s="342"/>
    </row>
    <row r="118" spans="1:9" ht="90.75" thickBot="1" x14ac:dyDescent="0.3">
      <c r="A118" s="56" t="s">
        <v>2790</v>
      </c>
      <c r="B118" s="74" t="s">
        <v>2394</v>
      </c>
      <c r="C118" s="104" t="s">
        <v>408</v>
      </c>
      <c r="D118" s="51" t="s">
        <v>8</v>
      </c>
      <c r="E118" s="85">
        <v>295.2</v>
      </c>
      <c r="F118" s="139">
        <v>14.69</v>
      </c>
      <c r="G118" s="53">
        <f t="shared" si="2"/>
        <v>4336.49</v>
      </c>
      <c r="H118" s="455"/>
      <c r="I118" s="342"/>
    </row>
    <row r="119" spans="1:9" ht="30.75" thickBot="1" x14ac:dyDescent="0.3">
      <c r="A119" s="67" t="s">
        <v>2778</v>
      </c>
      <c r="B119" s="93" t="s">
        <v>2395</v>
      </c>
      <c r="C119" s="102" t="s">
        <v>780</v>
      </c>
      <c r="D119" s="64" t="s">
        <v>8</v>
      </c>
      <c r="E119" s="83">
        <v>92</v>
      </c>
      <c r="F119" s="76">
        <v>18.68</v>
      </c>
      <c r="G119" s="59">
        <f t="shared" si="2"/>
        <v>1718.56</v>
      </c>
      <c r="H119" s="391"/>
      <c r="I119" s="342"/>
    </row>
    <row r="120" spans="1:9" ht="30.75" thickBot="1" x14ac:dyDescent="0.3">
      <c r="A120" s="56" t="s">
        <v>2778</v>
      </c>
      <c r="B120" s="57" t="s">
        <v>2396</v>
      </c>
      <c r="C120" s="104" t="s">
        <v>781</v>
      </c>
      <c r="D120" s="51" t="s">
        <v>8</v>
      </c>
      <c r="E120" s="85">
        <v>92</v>
      </c>
      <c r="F120" s="139">
        <v>25.28</v>
      </c>
      <c r="G120" s="53">
        <f t="shared" si="2"/>
        <v>2325.7600000000002</v>
      </c>
      <c r="H120" s="331" t="s">
        <v>42</v>
      </c>
      <c r="I120" s="332">
        <f>ROUND(SUM(G83:G120),2)</f>
        <v>210661.26</v>
      </c>
    </row>
    <row r="121" spans="1:9" ht="45" x14ac:dyDescent="0.25">
      <c r="A121" s="67" t="s">
        <v>2791</v>
      </c>
      <c r="B121" s="198" t="s">
        <v>11</v>
      </c>
      <c r="C121" s="63" t="s">
        <v>427</v>
      </c>
      <c r="D121" s="64" t="s">
        <v>9</v>
      </c>
      <c r="E121" s="83">
        <v>550</v>
      </c>
      <c r="F121" s="76">
        <v>3.53</v>
      </c>
      <c r="G121" s="59">
        <f t="shared" ref="G121:G133" si="3">ROUND((E121*F121),2)</f>
        <v>1941.5</v>
      </c>
      <c r="H121" s="392"/>
      <c r="I121" s="333"/>
    </row>
    <row r="122" spans="1:9" ht="60" x14ac:dyDescent="0.25">
      <c r="A122" s="43" t="s">
        <v>2791</v>
      </c>
      <c r="B122" s="108" t="s">
        <v>83</v>
      </c>
      <c r="C122" s="63" t="s">
        <v>2792</v>
      </c>
      <c r="D122" s="22" t="s">
        <v>582</v>
      </c>
      <c r="E122" s="83">
        <v>1</v>
      </c>
      <c r="F122" s="76">
        <v>53155.199999999997</v>
      </c>
      <c r="G122" s="28">
        <f t="shared" si="3"/>
        <v>53155.199999999997</v>
      </c>
      <c r="H122" s="392"/>
      <c r="I122" s="333"/>
    </row>
    <row r="123" spans="1:9" ht="30" x14ac:dyDescent="0.25">
      <c r="A123" s="43" t="s">
        <v>2791</v>
      </c>
      <c r="B123" s="108" t="s">
        <v>84</v>
      </c>
      <c r="C123" s="63" t="s">
        <v>2194</v>
      </c>
      <c r="D123" s="64" t="s">
        <v>8</v>
      </c>
      <c r="E123" s="83">
        <v>89</v>
      </c>
      <c r="F123" s="76">
        <v>3.56</v>
      </c>
      <c r="G123" s="28">
        <f t="shared" si="3"/>
        <v>316.83999999999997</v>
      </c>
      <c r="H123" s="392"/>
      <c r="I123" s="333"/>
    </row>
    <row r="124" spans="1:9" ht="30" x14ac:dyDescent="0.25">
      <c r="A124" s="43" t="s">
        <v>2791</v>
      </c>
      <c r="B124" s="108" t="s">
        <v>85</v>
      </c>
      <c r="C124" s="63" t="s">
        <v>2195</v>
      </c>
      <c r="D124" s="64" t="s">
        <v>9</v>
      </c>
      <c r="E124" s="83">
        <v>21</v>
      </c>
      <c r="F124" s="76">
        <v>184.97</v>
      </c>
      <c r="G124" s="28">
        <f t="shared" si="3"/>
        <v>3884.37</v>
      </c>
      <c r="H124" s="392"/>
      <c r="I124" s="333"/>
    </row>
    <row r="125" spans="1:9" ht="45" x14ac:dyDescent="0.25">
      <c r="A125" s="43" t="s">
        <v>2791</v>
      </c>
      <c r="B125" s="108" t="s">
        <v>86</v>
      </c>
      <c r="C125" s="63" t="s">
        <v>2763</v>
      </c>
      <c r="D125" s="22" t="s">
        <v>9</v>
      </c>
      <c r="E125" s="83">
        <v>6.34</v>
      </c>
      <c r="F125" s="76">
        <v>523.47</v>
      </c>
      <c r="G125" s="28">
        <f t="shared" si="3"/>
        <v>3318.8</v>
      </c>
      <c r="H125" s="392"/>
      <c r="I125" s="333"/>
    </row>
    <row r="126" spans="1:9" ht="45" x14ac:dyDescent="0.25">
      <c r="A126" s="43" t="s">
        <v>2791</v>
      </c>
      <c r="B126" s="108" t="s">
        <v>87</v>
      </c>
      <c r="C126" s="63" t="s">
        <v>2764</v>
      </c>
      <c r="D126" s="22" t="s">
        <v>582</v>
      </c>
      <c r="E126" s="83">
        <v>1</v>
      </c>
      <c r="F126" s="76">
        <v>55310.11</v>
      </c>
      <c r="G126" s="28">
        <f t="shared" si="3"/>
        <v>55310.11</v>
      </c>
      <c r="H126" s="392"/>
      <c r="I126" s="333"/>
    </row>
    <row r="127" spans="1:9" ht="45" x14ac:dyDescent="0.25">
      <c r="A127" s="43" t="s">
        <v>2791</v>
      </c>
      <c r="B127" s="108" t="s">
        <v>88</v>
      </c>
      <c r="C127" s="63" t="s">
        <v>2793</v>
      </c>
      <c r="D127" s="22" t="s">
        <v>582</v>
      </c>
      <c r="E127" s="83">
        <v>1</v>
      </c>
      <c r="F127" s="76">
        <v>33613.93</v>
      </c>
      <c r="G127" s="28">
        <f t="shared" si="3"/>
        <v>33613.93</v>
      </c>
      <c r="H127" s="392"/>
      <c r="I127" s="333"/>
    </row>
    <row r="128" spans="1:9" ht="45" x14ac:dyDescent="0.25">
      <c r="A128" s="43" t="s">
        <v>2791</v>
      </c>
      <c r="B128" s="108" t="s">
        <v>89</v>
      </c>
      <c r="C128" s="63" t="s">
        <v>2766</v>
      </c>
      <c r="D128" s="22" t="s">
        <v>582</v>
      </c>
      <c r="E128" s="83">
        <v>1</v>
      </c>
      <c r="F128" s="76">
        <v>34346.980000000003</v>
      </c>
      <c r="G128" s="28">
        <f t="shared" si="3"/>
        <v>34346.980000000003</v>
      </c>
      <c r="H128" s="392"/>
      <c r="I128" s="333"/>
    </row>
    <row r="129" spans="1:9" ht="30" x14ac:dyDescent="0.25">
      <c r="A129" s="43" t="s">
        <v>2791</v>
      </c>
      <c r="B129" s="108" t="s">
        <v>90</v>
      </c>
      <c r="C129" s="2" t="s">
        <v>2203</v>
      </c>
      <c r="D129" s="22" t="s">
        <v>8</v>
      </c>
      <c r="E129" s="84">
        <v>164</v>
      </c>
      <c r="F129" s="77">
        <v>11.72</v>
      </c>
      <c r="G129" s="28">
        <f t="shared" si="3"/>
        <v>1922.08</v>
      </c>
      <c r="H129" s="392"/>
      <c r="I129" s="333"/>
    </row>
    <row r="130" spans="1:9" ht="30" x14ac:dyDescent="0.25">
      <c r="A130" s="43" t="s">
        <v>2791</v>
      </c>
      <c r="B130" s="108" t="s">
        <v>91</v>
      </c>
      <c r="C130" s="2" t="s">
        <v>2767</v>
      </c>
      <c r="D130" s="22" t="s">
        <v>8</v>
      </c>
      <c r="E130" s="84">
        <v>164</v>
      </c>
      <c r="F130" s="77">
        <v>14.06</v>
      </c>
      <c r="G130" s="28">
        <f t="shared" si="3"/>
        <v>2305.84</v>
      </c>
      <c r="H130" s="392"/>
      <c r="I130" s="333"/>
    </row>
    <row r="131" spans="1:9" ht="30" x14ac:dyDescent="0.25">
      <c r="A131" s="43" t="s">
        <v>2791</v>
      </c>
      <c r="B131" s="108" t="s">
        <v>92</v>
      </c>
      <c r="C131" s="2" t="s">
        <v>2205</v>
      </c>
      <c r="D131" s="22" t="s">
        <v>9</v>
      </c>
      <c r="E131" s="84">
        <v>464</v>
      </c>
      <c r="F131" s="77">
        <v>52.98</v>
      </c>
      <c r="G131" s="28">
        <f t="shared" si="3"/>
        <v>24582.720000000001</v>
      </c>
      <c r="H131" s="392"/>
      <c r="I131" s="333"/>
    </row>
    <row r="132" spans="1:9" ht="30.75" thickBot="1" x14ac:dyDescent="0.3">
      <c r="A132" s="43" t="s">
        <v>2791</v>
      </c>
      <c r="B132" s="108" t="s">
        <v>93</v>
      </c>
      <c r="C132" s="2" t="s">
        <v>2206</v>
      </c>
      <c r="D132" s="22" t="s">
        <v>8</v>
      </c>
      <c r="E132" s="84">
        <v>164</v>
      </c>
      <c r="F132" s="77">
        <v>14.39</v>
      </c>
      <c r="G132" s="28">
        <f t="shared" si="3"/>
        <v>2359.96</v>
      </c>
      <c r="H132" s="392"/>
      <c r="I132" s="393"/>
    </row>
    <row r="133" spans="1:9" ht="30.75" thickBot="1" x14ac:dyDescent="0.3">
      <c r="A133" s="56" t="s">
        <v>2791</v>
      </c>
      <c r="B133" s="74" t="s">
        <v>156</v>
      </c>
      <c r="C133" s="394" t="s">
        <v>2207</v>
      </c>
      <c r="D133" s="51" t="s">
        <v>8</v>
      </c>
      <c r="E133" s="85">
        <v>164</v>
      </c>
      <c r="F133" s="87">
        <v>20.2</v>
      </c>
      <c r="G133" s="90">
        <f t="shared" si="3"/>
        <v>3312.8</v>
      </c>
      <c r="H133" s="331" t="s">
        <v>59</v>
      </c>
      <c r="I133" s="395">
        <f>ROUND(SUM(G121:G133),2)</f>
        <v>220371.13</v>
      </c>
    </row>
    <row r="134" spans="1:9" ht="60" x14ac:dyDescent="0.25">
      <c r="A134" s="42" t="s">
        <v>2794</v>
      </c>
      <c r="B134" s="40" t="s">
        <v>63</v>
      </c>
      <c r="C134" s="405" t="s">
        <v>2795</v>
      </c>
      <c r="D134" s="64" t="s">
        <v>582</v>
      </c>
      <c r="E134" s="83">
        <v>1</v>
      </c>
      <c r="F134" s="132">
        <v>35515.199999999997</v>
      </c>
      <c r="G134" s="27">
        <f t="shared" si="1"/>
        <v>35515.199999999997</v>
      </c>
      <c r="H134" s="341"/>
      <c r="I134" s="342"/>
    </row>
    <row r="135" spans="1:9" ht="30" x14ac:dyDescent="0.25">
      <c r="A135" s="67" t="s">
        <v>2794</v>
      </c>
      <c r="B135" s="108" t="s">
        <v>180</v>
      </c>
      <c r="C135" s="406" t="s">
        <v>785</v>
      </c>
      <c r="D135" s="22" t="s">
        <v>8</v>
      </c>
      <c r="E135" s="84">
        <v>54</v>
      </c>
      <c r="F135" s="133">
        <v>3.56</v>
      </c>
      <c r="G135" s="28">
        <f t="shared" si="1"/>
        <v>192.24</v>
      </c>
      <c r="H135" s="341"/>
      <c r="I135" s="342"/>
    </row>
    <row r="136" spans="1:9" ht="33" customHeight="1" x14ac:dyDescent="0.25">
      <c r="A136" s="67" t="s">
        <v>2794</v>
      </c>
      <c r="B136" s="123" t="s">
        <v>181</v>
      </c>
      <c r="C136" s="406" t="s">
        <v>2717</v>
      </c>
      <c r="D136" s="22" t="s">
        <v>9</v>
      </c>
      <c r="E136" s="84">
        <v>13</v>
      </c>
      <c r="F136" s="133">
        <v>183.59</v>
      </c>
      <c r="G136" s="28">
        <f t="shared" si="1"/>
        <v>2386.67</v>
      </c>
      <c r="H136" s="341"/>
      <c r="I136" s="342"/>
    </row>
    <row r="137" spans="1:9" ht="45" x14ac:dyDescent="0.25">
      <c r="A137" s="67" t="s">
        <v>2794</v>
      </c>
      <c r="B137" s="123" t="s">
        <v>182</v>
      </c>
      <c r="C137" s="406" t="s">
        <v>2830</v>
      </c>
      <c r="D137" s="22" t="s">
        <v>9</v>
      </c>
      <c r="E137" s="84">
        <v>3.56</v>
      </c>
      <c r="F137" s="133">
        <v>523.47</v>
      </c>
      <c r="G137" s="28">
        <f t="shared" si="1"/>
        <v>1863.55</v>
      </c>
      <c r="H137" s="341"/>
      <c r="I137" s="342"/>
    </row>
    <row r="138" spans="1:9" ht="60" x14ac:dyDescent="0.25">
      <c r="A138" s="67" t="s">
        <v>2794</v>
      </c>
      <c r="B138" s="123" t="s">
        <v>183</v>
      </c>
      <c r="C138" s="102" t="s">
        <v>2796</v>
      </c>
      <c r="D138" s="22" t="s">
        <v>582</v>
      </c>
      <c r="E138" s="84">
        <v>1</v>
      </c>
      <c r="F138" s="133">
        <v>76448.09</v>
      </c>
      <c r="G138" s="28">
        <f t="shared" si="1"/>
        <v>76448.09</v>
      </c>
      <c r="H138" s="341"/>
      <c r="I138" s="342"/>
    </row>
    <row r="139" spans="1:9" ht="45" x14ac:dyDescent="0.25">
      <c r="A139" s="67" t="s">
        <v>2794</v>
      </c>
      <c r="B139" s="123" t="s">
        <v>207</v>
      </c>
      <c r="C139" s="406" t="s">
        <v>2797</v>
      </c>
      <c r="D139" s="22" t="s">
        <v>582</v>
      </c>
      <c r="E139" s="83">
        <v>1</v>
      </c>
      <c r="F139" s="133">
        <v>732.46</v>
      </c>
      <c r="G139" s="28">
        <f t="shared" si="1"/>
        <v>732.46</v>
      </c>
      <c r="H139" s="341"/>
      <c r="I139" s="342"/>
    </row>
    <row r="140" spans="1:9" ht="30" x14ac:dyDescent="0.25">
      <c r="A140" s="67" t="s">
        <v>2794</v>
      </c>
      <c r="B140" s="123" t="s">
        <v>208</v>
      </c>
      <c r="C140" s="406" t="s">
        <v>2111</v>
      </c>
      <c r="D140" s="22" t="s">
        <v>8</v>
      </c>
      <c r="E140" s="84">
        <v>85</v>
      </c>
      <c r="F140" s="133">
        <v>11.72</v>
      </c>
      <c r="G140" s="28">
        <f t="shared" si="1"/>
        <v>996.2</v>
      </c>
      <c r="H140" s="341"/>
      <c r="I140" s="342"/>
    </row>
    <row r="141" spans="1:9" ht="30" x14ac:dyDescent="0.25">
      <c r="A141" s="67" t="s">
        <v>2794</v>
      </c>
      <c r="B141" s="123" t="s">
        <v>209</v>
      </c>
      <c r="C141" s="406" t="s">
        <v>2798</v>
      </c>
      <c r="D141" s="22" t="s">
        <v>8</v>
      </c>
      <c r="E141" s="84">
        <v>85</v>
      </c>
      <c r="F141" s="133">
        <v>14.06</v>
      </c>
      <c r="G141" s="28">
        <f t="shared" si="1"/>
        <v>1195.0999999999999</v>
      </c>
      <c r="H141" s="341"/>
      <c r="I141" s="342"/>
    </row>
    <row r="142" spans="1:9" ht="30" x14ac:dyDescent="0.25">
      <c r="A142" s="67" t="s">
        <v>2794</v>
      </c>
      <c r="B142" s="123" t="s">
        <v>211</v>
      </c>
      <c r="C142" s="406" t="s">
        <v>2799</v>
      </c>
      <c r="D142" s="22" t="s">
        <v>9</v>
      </c>
      <c r="E142" s="84">
        <v>58</v>
      </c>
      <c r="F142" s="133">
        <v>39.85</v>
      </c>
      <c r="G142" s="28">
        <f t="shared" si="1"/>
        <v>2311.3000000000002</v>
      </c>
      <c r="H142" s="341"/>
      <c r="I142" s="342"/>
    </row>
    <row r="143" spans="1:9" ht="30" x14ac:dyDescent="0.25">
      <c r="A143" s="67" t="s">
        <v>2794</v>
      </c>
      <c r="B143" s="123" t="s">
        <v>212</v>
      </c>
      <c r="C143" s="406" t="s">
        <v>773</v>
      </c>
      <c r="D143" s="22" t="s">
        <v>9</v>
      </c>
      <c r="E143" s="84">
        <v>18.600000000000001</v>
      </c>
      <c r="F143" s="133">
        <v>177.46</v>
      </c>
      <c r="G143" s="28">
        <f t="shared" si="1"/>
        <v>3300.76</v>
      </c>
      <c r="H143" s="341"/>
      <c r="I143" s="342"/>
    </row>
    <row r="144" spans="1:9" ht="30" x14ac:dyDescent="0.25">
      <c r="A144" s="67" t="s">
        <v>2794</v>
      </c>
      <c r="B144" s="123" t="s">
        <v>213</v>
      </c>
      <c r="C144" s="406" t="s">
        <v>2800</v>
      </c>
      <c r="D144" s="22" t="s">
        <v>9</v>
      </c>
      <c r="E144" s="84">
        <v>6.9</v>
      </c>
      <c r="F144" s="133">
        <v>989.79</v>
      </c>
      <c r="G144" s="28">
        <f t="shared" si="1"/>
        <v>6829.55</v>
      </c>
      <c r="H144" s="341"/>
      <c r="I144" s="342"/>
    </row>
    <row r="145" spans="1:9" ht="30" x14ac:dyDescent="0.25">
      <c r="A145" s="67" t="s">
        <v>2794</v>
      </c>
      <c r="B145" s="123" t="s">
        <v>214</v>
      </c>
      <c r="C145" s="406" t="s">
        <v>2801</v>
      </c>
      <c r="D145" s="22" t="s">
        <v>9</v>
      </c>
      <c r="E145" s="84">
        <v>0.64</v>
      </c>
      <c r="F145" s="133">
        <v>1011.67</v>
      </c>
      <c r="G145" s="28">
        <f t="shared" si="1"/>
        <v>647.47</v>
      </c>
      <c r="H145" s="341"/>
      <c r="I145" s="342"/>
    </row>
    <row r="146" spans="1:9" ht="30" x14ac:dyDescent="0.25">
      <c r="A146" s="67" t="s">
        <v>2794</v>
      </c>
      <c r="B146" s="123" t="s">
        <v>230</v>
      </c>
      <c r="C146" s="406" t="s">
        <v>2802</v>
      </c>
      <c r="D146" s="22" t="s">
        <v>9</v>
      </c>
      <c r="E146" s="84">
        <v>40.799999999999997</v>
      </c>
      <c r="F146" s="133">
        <v>1096.98</v>
      </c>
      <c r="G146" s="28">
        <f t="shared" si="1"/>
        <v>44756.78</v>
      </c>
      <c r="H146" s="341"/>
      <c r="I146" s="342"/>
    </row>
    <row r="147" spans="1:9" ht="45" x14ac:dyDescent="0.25">
      <c r="A147" s="67" t="s">
        <v>2794</v>
      </c>
      <c r="B147" s="123" t="s">
        <v>231</v>
      </c>
      <c r="C147" s="406" t="s">
        <v>2803</v>
      </c>
      <c r="D147" s="22" t="s">
        <v>582</v>
      </c>
      <c r="E147" s="83">
        <v>1</v>
      </c>
      <c r="F147" s="133">
        <v>3063.24</v>
      </c>
      <c r="G147" s="28">
        <f t="shared" si="1"/>
        <v>3063.24</v>
      </c>
      <c r="H147" s="341"/>
      <c r="I147" s="342"/>
    </row>
    <row r="148" spans="1:9" ht="45" x14ac:dyDescent="0.25">
      <c r="A148" s="67" t="s">
        <v>2794</v>
      </c>
      <c r="B148" s="123" t="s">
        <v>232</v>
      </c>
      <c r="C148" s="406" t="s">
        <v>2804</v>
      </c>
      <c r="D148" s="22" t="s">
        <v>582</v>
      </c>
      <c r="E148" s="83">
        <v>1</v>
      </c>
      <c r="F148" s="133">
        <v>1146.71</v>
      </c>
      <c r="G148" s="28">
        <f t="shared" si="1"/>
        <v>1146.71</v>
      </c>
      <c r="H148" s="341"/>
      <c r="I148" s="342"/>
    </row>
    <row r="149" spans="1:9" ht="30" x14ac:dyDescent="0.25">
      <c r="A149" s="67" t="s">
        <v>2794</v>
      </c>
      <c r="B149" s="123" t="s">
        <v>233</v>
      </c>
      <c r="C149" s="406" t="s">
        <v>403</v>
      </c>
      <c r="D149" s="22" t="s">
        <v>8</v>
      </c>
      <c r="E149" s="84">
        <v>145</v>
      </c>
      <c r="F149" s="133">
        <v>11.72</v>
      </c>
      <c r="G149" s="28">
        <f t="shared" si="1"/>
        <v>1699.4</v>
      </c>
      <c r="H149" s="341"/>
      <c r="I149" s="342"/>
    </row>
    <row r="150" spans="1:9" ht="30" x14ac:dyDescent="0.25">
      <c r="A150" s="67" t="s">
        <v>2794</v>
      </c>
      <c r="B150" s="123" t="s">
        <v>909</v>
      </c>
      <c r="C150" s="406" t="s">
        <v>2805</v>
      </c>
      <c r="D150" s="22" t="s">
        <v>9</v>
      </c>
      <c r="E150" s="84">
        <v>5.8</v>
      </c>
      <c r="F150" s="133">
        <v>1448.5</v>
      </c>
      <c r="G150" s="28">
        <f t="shared" si="1"/>
        <v>8401.2999999999993</v>
      </c>
      <c r="H150" s="341"/>
      <c r="I150" s="342"/>
    </row>
    <row r="151" spans="1:9" ht="30" x14ac:dyDescent="0.25">
      <c r="A151" s="67" t="s">
        <v>2794</v>
      </c>
      <c r="B151" s="123" t="s">
        <v>910</v>
      </c>
      <c r="C151" s="406" t="s">
        <v>786</v>
      </c>
      <c r="D151" s="22" t="s">
        <v>8</v>
      </c>
      <c r="E151" s="84">
        <v>152</v>
      </c>
      <c r="F151" s="133">
        <v>11.72</v>
      </c>
      <c r="G151" s="28">
        <f t="shared" si="1"/>
        <v>1781.44</v>
      </c>
      <c r="H151" s="341"/>
      <c r="I151" s="342"/>
    </row>
    <row r="152" spans="1:9" ht="30" x14ac:dyDescent="0.25">
      <c r="A152" s="67" t="s">
        <v>2794</v>
      </c>
      <c r="B152" s="123" t="s">
        <v>911</v>
      </c>
      <c r="C152" s="406" t="s">
        <v>776</v>
      </c>
      <c r="D152" s="22" t="s">
        <v>8</v>
      </c>
      <c r="E152" s="84">
        <v>152</v>
      </c>
      <c r="F152" s="133">
        <v>65.08</v>
      </c>
      <c r="G152" s="28">
        <f t="shared" si="1"/>
        <v>9892.16</v>
      </c>
      <c r="H152" s="341"/>
      <c r="I152" s="342"/>
    </row>
    <row r="153" spans="1:9" ht="30" x14ac:dyDescent="0.25">
      <c r="A153" s="67" t="s">
        <v>2794</v>
      </c>
      <c r="B153" s="123" t="s">
        <v>912</v>
      </c>
      <c r="C153" s="406" t="s">
        <v>777</v>
      </c>
      <c r="D153" s="22" t="s">
        <v>8</v>
      </c>
      <c r="E153" s="84">
        <v>152</v>
      </c>
      <c r="F153" s="133">
        <v>14.19</v>
      </c>
      <c r="G153" s="28">
        <f t="shared" si="1"/>
        <v>2156.88</v>
      </c>
      <c r="H153" s="341"/>
      <c r="I153" s="342"/>
    </row>
    <row r="154" spans="1:9" ht="30" x14ac:dyDescent="0.25">
      <c r="A154" s="67" t="s">
        <v>2794</v>
      </c>
      <c r="B154" s="123" t="s">
        <v>913</v>
      </c>
      <c r="C154" s="406" t="s">
        <v>778</v>
      </c>
      <c r="D154" s="22" t="s">
        <v>9</v>
      </c>
      <c r="E154" s="84">
        <v>9</v>
      </c>
      <c r="F154" s="133">
        <v>581.15</v>
      </c>
      <c r="G154" s="28">
        <f t="shared" si="1"/>
        <v>5230.3500000000004</v>
      </c>
      <c r="H154" s="341"/>
      <c r="I154" s="342"/>
    </row>
    <row r="155" spans="1:9" ht="105" x14ac:dyDescent="0.25">
      <c r="A155" s="67" t="s">
        <v>2794</v>
      </c>
      <c r="B155" s="123" t="s">
        <v>914</v>
      </c>
      <c r="C155" s="406" t="s">
        <v>2806</v>
      </c>
      <c r="D155" s="22" t="s">
        <v>582</v>
      </c>
      <c r="E155" s="83">
        <v>1</v>
      </c>
      <c r="F155" s="133">
        <v>6556.15</v>
      </c>
      <c r="G155" s="28">
        <f t="shared" si="1"/>
        <v>6556.15</v>
      </c>
      <c r="H155" s="341"/>
      <c r="I155" s="342"/>
    </row>
    <row r="156" spans="1:9" ht="30.75" thickBot="1" x14ac:dyDescent="0.3">
      <c r="A156" s="56" t="s">
        <v>2794</v>
      </c>
      <c r="B156" s="190" t="s">
        <v>915</v>
      </c>
      <c r="C156" s="394" t="s">
        <v>787</v>
      </c>
      <c r="D156" s="51" t="s">
        <v>8</v>
      </c>
      <c r="E156" s="85">
        <v>781</v>
      </c>
      <c r="F156" s="87">
        <v>4.95</v>
      </c>
      <c r="G156" s="53">
        <f t="shared" si="1"/>
        <v>3865.95</v>
      </c>
      <c r="H156" s="341"/>
      <c r="I156" s="342"/>
    </row>
    <row r="157" spans="1:9" ht="90" x14ac:dyDescent="0.25">
      <c r="A157" s="42" t="s">
        <v>2807</v>
      </c>
      <c r="B157" s="40" t="s">
        <v>916</v>
      </c>
      <c r="C157" s="407" t="s">
        <v>409</v>
      </c>
      <c r="D157" s="25" t="s">
        <v>9</v>
      </c>
      <c r="E157" s="182">
        <v>202</v>
      </c>
      <c r="F157" s="132">
        <v>0</v>
      </c>
      <c r="G157" s="27">
        <f t="shared" si="1"/>
        <v>0</v>
      </c>
      <c r="H157" s="456" t="s">
        <v>318</v>
      </c>
      <c r="I157" s="342"/>
    </row>
    <row r="158" spans="1:9" ht="90" x14ac:dyDescent="0.25">
      <c r="A158" s="67" t="s">
        <v>2807</v>
      </c>
      <c r="B158" s="108" t="s">
        <v>2578</v>
      </c>
      <c r="C158" s="406" t="s">
        <v>428</v>
      </c>
      <c r="D158" s="22" t="s">
        <v>8</v>
      </c>
      <c r="E158" s="84">
        <v>551.79999999999995</v>
      </c>
      <c r="F158" s="133">
        <v>0</v>
      </c>
      <c r="G158" s="28">
        <f t="shared" si="1"/>
        <v>0</v>
      </c>
      <c r="H158" s="447"/>
      <c r="I158" s="342"/>
    </row>
    <row r="159" spans="1:9" ht="90" x14ac:dyDescent="0.25">
      <c r="A159" s="67" t="s">
        <v>2807</v>
      </c>
      <c r="B159" s="123" t="s">
        <v>2579</v>
      </c>
      <c r="C159" s="406" t="s">
        <v>2813</v>
      </c>
      <c r="D159" s="22" t="s">
        <v>8</v>
      </c>
      <c r="E159" s="84">
        <v>471.8</v>
      </c>
      <c r="F159" s="133">
        <v>0</v>
      </c>
      <c r="G159" s="28">
        <f t="shared" si="1"/>
        <v>0</v>
      </c>
      <c r="H159" s="447"/>
      <c r="I159" s="342"/>
    </row>
    <row r="160" spans="1:9" ht="90" x14ac:dyDescent="0.25">
      <c r="A160" s="67" t="s">
        <v>2807</v>
      </c>
      <c r="B160" s="123" t="s">
        <v>2580</v>
      </c>
      <c r="C160" s="406" t="s">
        <v>2160</v>
      </c>
      <c r="D160" s="22" t="s">
        <v>8</v>
      </c>
      <c r="E160" s="84">
        <v>471.8</v>
      </c>
      <c r="F160" s="133">
        <v>0</v>
      </c>
      <c r="G160" s="28">
        <f t="shared" si="1"/>
        <v>0</v>
      </c>
      <c r="H160" s="447"/>
      <c r="I160" s="342"/>
    </row>
    <row r="161" spans="1:9" ht="90" x14ac:dyDescent="0.25">
      <c r="A161" s="67" t="s">
        <v>2807</v>
      </c>
      <c r="B161" s="123" t="s">
        <v>2581</v>
      </c>
      <c r="C161" s="406" t="s">
        <v>2814</v>
      </c>
      <c r="D161" s="22" t="s">
        <v>8</v>
      </c>
      <c r="E161" s="84">
        <v>464.3</v>
      </c>
      <c r="F161" s="133">
        <v>0</v>
      </c>
      <c r="G161" s="28">
        <f t="shared" si="1"/>
        <v>0</v>
      </c>
      <c r="H161" s="447"/>
      <c r="I161" s="342"/>
    </row>
    <row r="162" spans="1:9" ht="90" x14ac:dyDescent="0.25">
      <c r="A162" s="67" t="s">
        <v>2807</v>
      </c>
      <c r="B162" s="123" t="s">
        <v>2809</v>
      </c>
      <c r="C162" s="406" t="s">
        <v>2162</v>
      </c>
      <c r="D162" s="22" t="s">
        <v>8</v>
      </c>
      <c r="E162" s="84">
        <v>464.3</v>
      </c>
      <c r="F162" s="133">
        <v>0</v>
      </c>
      <c r="G162" s="28">
        <f t="shared" si="1"/>
        <v>0</v>
      </c>
      <c r="H162" s="447"/>
      <c r="I162" s="342"/>
    </row>
    <row r="163" spans="1:9" ht="90.75" thickBot="1" x14ac:dyDescent="0.3">
      <c r="A163" s="178" t="s">
        <v>2807</v>
      </c>
      <c r="B163" s="190" t="s">
        <v>2810</v>
      </c>
      <c r="C163" s="394" t="s">
        <v>2163</v>
      </c>
      <c r="D163" s="51" t="s">
        <v>8</v>
      </c>
      <c r="E163" s="85">
        <v>459.8</v>
      </c>
      <c r="F163" s="87">
        <v>0</v>
      </c>
      <c r="G163" s="53">
        <f t="shared" si="1"/>
        <v>0</v>
      </c>
      <c r="H163" s="447"/>
      <c r="I163" s="342"/>
    </row>
    <row r="164" spans="1:9" ht="90" x14ac:dyDescent="0.25">
      <c r="A164" s="67" t="s">
        <v>2808</v>
      </c>
      <c r="B164" s="40" t="s">
        <v>916</v>
      </c>
      <c r="C164" s="405" t="s">
        <v>788</v>
      </c>
      <c r="D164" s="64" t="s">
        <v>9</v>
      </c>
      <c r="E164" s="83">
        <v>274</v>
      </c>
      <c r="F164" s="135">
        <v>23.73</v>
      </c>
      <c r="G164" s="59">
        <f t="shared" si="1"/>
        <v>6502.02</v>
      </c>
      <c r="H164" s="447"/>
      <c r="I164" s="342"/>
    </row>
    <row r="165" spans="1:9" ht="90" x14ac:dyDescent="0.25">
      <c r="A165" s="67" t="s">
        <v>2808</v>
      </c>
      <c r="B165" s="108" t="s">
        <v>2578</v>
      </c>
      <c r="C165" s="406" t="s">
        <v>405</v>
      </c>
      <c r="D165" s="22" t="s">
        <v>8</v>
      </c>
      <c r="E165" s="84">
        <v>536.79999999999995</v>
      </c>
      <c r="F165" s="133">
        <v>14.16</v>
      </c>
      <c r="G165" s="28">
        <f t="shared" si="1"/>
        <v>7601.09</v>
      </c>
      <c r="H165" s="447"/>
      <c r="I165" s="342"/>
    </row>
    <row r="166" spans="1:9" ht="90" x14ac:dyDescent="0.25">
      <c r="A166" s="67" t="s">
        <v>2808</v>
      </c>
      <c r="B166" s="123" t="s">
        <v>2579</v>
      </c>
      <c r="C166" s="406" t="s">
        <v>2813</v>
      </c>
      <c r="D166" s="22" t="s">
        <v>8</v>
      </c>
      <c r="E166" s="84">
        <v>471.8</v>
      </c>
      <c r="F166" s="133">
        <v>21.89</v>
      </c>
      <c r="G166" s="28">
        <f t="shared" si="1"/>
        <v>10327.700000000001</v>
      </c>
      <c r="H166" s="447"/>
      <c r="I166" s="342"/>
    </row>
    <row r="167" spans="1:9" ht="90" x14ac:dyDescent="0.25">
      <c r="A167" s="67" t="s">
        <v>2808</v>
      </c>
      <c r="B167" s="123" t="s">
        <v>2580</v>
      </c>
      <c r="C167" s="406" t="s">
        <v>2160</v>
      </c>
      <c r="D167" s="22" t="s">
        <v>8</v>
      </c>
      <c r="E167" s="84">
        <v>471.8</v>
      </c>
      <c r="F167" s="133">
        <v>0.38</v>
      </c>
      <c r="G167" s="28">
        <f t="shared" si="1"/>
        <v>179.28</v>
      </c>
      <c r="H167" s="447"/>
      <c r="I167" s="342"/>
    </row>
    <row r="168" spans="1:9" ht="90" x14ac:dyDescent="0.25">
      <c r="A168" s="67" t="s">
        <v>2808</v>
      </c>
      <c r="B168" s="123" t="s">
        <v>2581</v>
      </c>
      <c r="C168" s="406" t="s">
        <v>2814</v>
      </c>
      <c r="D168" s="22" t="s">
        <v>8</v>
      </c>
      <c r="E168" s="84">
        <v>464.3</v>
      </c>
      <c r="F168" s="133">
        <v>21.05</v>
      </c>
      <c r="G168" s="28">
        <f t="shared" si="1"/>
        <v>9773.52</v>
      </c>
      <c r="H168" s="447"/>
      <c r="I168" s="342"/>
    </row>
    <row r="169" spans="1:9" ht="90" x14ac:dyDescent="0.25">
      <c r="A169" s="67" t="s">
        <v>2808</v>
      </c>
      <c r="B169" s="123" t="s">
        <v>2809</v>
      </c>
      <c r="C169" s="406" t="s">
        <v>2162</v>
      </c>
      <c r="D169" s="22" t="s">
        <v>8</v>
      </c>
      <c r="E169" s="84">
        <v>464.3</v>
      </c>
      <c r="F169" s="133">
        <v>0.38</v>
      </c>
      <c r="G169" s="28">
        <f t="shared" si="1"/>
        <v>176.43</v>
      </c>
      <c r="H169" s="447"/>
      <c r="I169" s="342"/>
    </row>
    <row r="170" spans="1:9" ht="90.75" thickBot="1" x14ac:dyDescent="0.3">
      <c r="A170" s="178" t="s">
        <v>2808</v>
      </c>
      <c r="B170" s="190" t="s">
        <v>2810</v>
      </c>
      <c r="C170" s="394" t="s">
        <v>2163</v>
      </c>
      <c r="D170" s="51" t="s">
        <v>8</v>
      </c>
      <c r="E170" s="85">
        <v>459.8</v>
      </c>
      <c r="F170" s="87">
        <v>12.47</v>
      </c>
      <c r="G170" s="53">
        <f t="shared" si="1"/>
        <v>5733.71</v>
      </c>
      <c r="H170" s="451"/>
      <c r="I170" s="342"/>
    </row>
    <row r="171" spans="1:9" ht="30.75" thickBot="1" x14ac:dyDescent="0.3">
      <c r="A171" s="67" t="s">
        <v>2794</v>
      </c>
      <c r="B171" s="198" t="s">
        <v>2811</v>
      </c>
      <c r="C171" s="405" t="s">
        <v>2190</v>
      </c>
      <c r="D171" s="64" t="s">
        <v>8</v>
      </c>
      <c r="E171" s="83">
        <v>114</v>
      </c>
      <c r="F171" s="135">
        <v>14.39</v>
      </c>
      <c r="G171" s="59">
        <f>ROUND((E171*F171),2)</f>
        <v>1640.46</v>
      </c>
      <c r="H171" s="341"/>
      <c r="I171" s="408"/>
    </row>
    <row r="172" spans="1:9" ht="30.75" thickBot="1" x14ac:dyDescent="0.3">
      <c r="A172" s="67" t="s">
        <v>2794</v>
      </c>
      <c r="B172" s="198" t="s">
        <v>2812</v>
      </c>
      <c r="C172" s="394" t="s">
        <v>2191</v>
      </c>
      <c r="D172" s="51" t="s">
        <v>8</v>
      </c>
      <c r="E172" s="85">
        <v>114</v>
      </c>
      <c r="F172" s="87">
        <v>20.2</v>
      </c>
      <c r="G172" s="53">
        <f t="shared" si="1"/>
        <v>2302.8000000000002</v>
      </c>
      <c r="H172" s="331" t="s">
        <v>43</v>
      </c>
      <c r="I172" s="395">
        <f>ROUND(SUM(G134:G172),2)</f>
        <v>265205.96000000002</v>
      </c>
    </row>
    <row r="173" spans="1:9" ht="45" x14ac:dyDescent="0.25">
      <c r="A173" s="42" t="s">
        <v>2815</v>
      </c>
      <c r="B173" s="40" t="s">
        <v>185</v>
      </c>
      <c r="C173" s="63" t="s">
        <v>427</v>
      </c>
      <c r="D173" s="64" t="s">
        <v>9</v>
      </c>
      <c r="E173" s="83">
        <v>558</v>
      </c>
      <c r="F173" s="132">
        <v>3.53</v>
      </c>
      <c r="G173" s="59">
        <f t="shared" ref="G173:G225" si="4">ROUND((E173*F173),2)</f>
        <v>1969.74</v>
      </c>
      <c r="H173" s="341"/>
      <c r="I173" s="342"/>
    </row>
    <row r="174" spans="1:9" ht="60" x14ac:dyDescent="0.25">
      <c r="A174" s="43" t="s">
        <v>2815</v>
      </c>
      <c r="B174" s="108" t="s">
        <v>186</v>
      </c>
      <c r="C174" s="63" t="s">
        <v>2816</v>
      </c>
      <c r="D174" s="22" t="s">
        <v>582</v>
      </c>
      <c r="E174" s="83">
        <v>1</v>
      </c>
      <c r="F174" s="133">
        <v>60748.800000000003</v>
      </c>
      <c r="G174" s="28">
        <f t="shared" si="4"/>
        <v>60748.800000000003</v>
      </c>
      <c r="H174" s="341"/>
      <c r="I174" s="342"/>
    </row>
    <row r="175" spans="1:9" ht="30" x14ac:dyDescent="0.25">
      <c r="A175" s="43" t="s">
        <v>2815</v>
      </c>
      <c r="B175" s="108" t="s">
        <v>187</v>
      </c>
      <c r="C175" s="63" t="s">
        <v>2194</v>
      </c>
      <c r="D175" s="64" t="s">
        <v>8</v>
      </c>
      <c r="E175" s="83">
        <v>102</v>
      </c>
      <c r="F175" s="133">
        <v>3.56</v>
      </c>
      <c r="G175" s="28">
        <f t="shared" si="4"/>
        <v>363.12</v>
      </c>
      <c r="H175" s="341"/>
      <c r="I175" s="342"/>
    </row>
    <row r="176" spans="1:9" ht="30" x14ac:dyDescent="0.25">
      <c r="A176" s="43" t="s">
        <v>2815</v>
      </c>
      <c r="B176" s="108" t="s">
        <v>188</v>
      </c>
      <c r="C176" s="63" t="s">
        <v>2195</v>
      </c>
      <c r="D176" s="64" t="s">
        <v>9</v>
      </c>
      <c r="E176" s="83">
        <v>25</v>
      </c>
      <c r="F176" s="133">
        <v>184.97</v>
      </c>
      <c r="G176" s="28">
        <f t="shared" si="4"/>
        <v>4624.25</v>
      </c>
      <c r="H176" s="341"/>
      <c r="I176" s="342"/>
    </row>
    <row r="177" spans="1:9" ht="45" x14ac:dyDescent="0.25">
      <c r="A177" s="43" t="s">
        <v>2815</v>
      </c>
      <c r="B177" s="108" t="s">
        <v>189</v>
      </c>
      <c r="C177" s="63" t="s">
        <v>2831</v>
      </c>
      <c r="D177" s="22" t="s">
        <v>9</v>
      </c>
      <c r="E177" s="83">
        <v>7.3</v>
      </c>
      <c r="F177" s="133">
        <v>523.47</v>
      </c>
      <c r="G177" s="28">
        <f t="shared" si="4"/>
        <v>3821.33</v>
      </c>
      <c r="H177" s="341"/>
      <c r="I177" s="342"/>
    </row>
    <row r="178" spans="1:9" ht="45" x14ac:dyDescent="0.25">
      <c r="A178" s="43" t="s">
        <v>2815</v>
      </c>
      <c r="B178" s="108" t="s">
        <v>206</v>
      </c>
      <c r="C178" s="63" t="s">
        <v>2817</v>
      </c>
      <c r="D178" s="22" t="s">
        <v>582</v>
      </c>
      <c r="E178" s="83">
        <v>1</v>
      </c>
      <c r="F178" s="133">
        <v>60786.23</v>
      </c>
      <c r="G178" s="28">
        <f t="shared" si="4"/>
        <v>60786.23</v>
      </c>
      <c r="H178" s="341"/>
      <c r="I178" s="342"/>
    </row>
    <row r="179" spans="1:9" ht="45" x14ac:dyDescent="0.25">
      <c r="A179" s="43" t="s">
        <v>2815</v>
      </c>
      <c r="B179" s="108" t="s">
        <v>190</v>
      </c>
      <c r="C179" s="63" t="s">
        <v>2818</v>
      </c>
      <c r="D179" s="22" t="s">
        <v>582</v>
      </c>
      <c r="E179" s="83">
        <v>1</v>
      </c>
      <c r="F179" s="133">
        <v>33613.93</v>
      </c>
      <c r="G179" s="28">
        <f t="shared" si="4"/>
        <v>33613.93</v>
      </c>
      <c r="H179" s="341"/>
      <c r="I179" s="342"/>
    </row>
    <row r="180" spans="1:9" ht="45" x14ac:dyDescent="0.25">
      <c r="A180" s="43" t="s">
        <v>2815</v>
      </c>
      <c r="B180" s="108" t="s">
        <v>191</v>
      </c>
      <c r="C180" s="63" t="s">
        <v>2819</v>
      </c>
      <c r="D180" s="22" t="s">
        <v>582</v>
      </c>
      <c r="E180" s="83">
        <v>1</v>
      </c>
      <c r="F180" s="133">
        <v>43574.95</v>
      </c>
      <c r="G180" s="28">
        <f t="shared" si="4"/>
        <v>43574.95</v>
      </c>
      <c r="H180" s="341"/>
      <c r="I180" s="342"/>
    </row>
    <row r="181" spans="1:9" ht="30" x14ac:dyDescent="0.25">
      <c r="A181" s="43" t="s">
        <v>2815</v>
      </c>
      <c r="B181" s="108" t="s">
        <v>192</v>
      </c>
      <c r="C181" s="2" t="s">
        <v>2203</v>
      </c>
      <c r="D181" s="22" t="s">
        <v>8</v>
      </c>
      <c r="E181" s="84">
        <v>185</v>
      </c>
      <c r="F181" s="133">
        <v>11.72</v>
      </c>
      <c r="G181" s="28">
        <f t="shared" si="4"/>
        <v>2168.1999999999998</v>
      </c>
      <c r="H181" s="341"/>
      <c r="I181" s="342"/>
    </row>
    <row r="182" spans="1:9" ht="30" x14ac:dyDescent="0.25">
      <c r="A182" s="43" t="s">
        <v>2815</v>
      </c>
      <c r="B182" s="108" t="s">
        <v>193</v>
      </c>
      <c r="C182" s="2" t="s">
        <v>2767</v>
      </c>
      <c r="D182" s="22" t="s">
        <v>8</v>
      </c>
      <c r="E182" s="84">
        <v>185</v>
      </c>
      <c r="F182" s="133">
        <v>14.06</v>
      </c>
      <c r="G182" s="28">
        <f t="shared" si="4"/>
        <v>2601.1</v>
      </c>
      <c r="H182" s="341"/>
      <c r="I182" s="342"/>
    </row>
    <row r="183" spans="1:9" ht="30" x14ac:dyDescent="0.25">
      <c r="A183" s="43" t="s">
        <v>2815</v>
      </c>
      <c r="B183" s="108" t="s">
        <v>194</v>
      </c>
      <c r="C183" s="2" t="s">
        <v>2205</v>
      </c>
      <c r="D183" s="22" t="s">
        <v>9</v>
      </c>
      <c r="E183" s="84">
        <v>458</v>
      </c>
      <c r="F183" s="133">
        <v>52.98</v>
      </c>
      <c r="G183" s="28">
        <f t="shared" si="4"/>
        <v>24264.84</v>
      </c>
      <c r="H183" s="341"/>
      <c r="I183" s="342"/>
    </row>
    <row r="184" spans="1:9" ht="30.75" thickBot="1" x14ac:dyDescent="0.3">
      <c r="A184" s="43" t="s">
        <v>2815</v>
      </c>
      <c r="B184" s="108" t="s">
        <v>386</v>
      </c>
      <c r="C184" s="2" t="s">
        <v>2206</v>
      </c>
      <c r="D184" s="22" t="s">
        <v>8</v>
      </c>
      <c r="E184" s="84">
        <v>178</v>
      </c>
      <c r="F184" s="133">
        <v>14.39</v>
      </c>
      <c r="G184" s="28">
        <f t="shared" si="4"/>
        <v>2561.42</v>
      </c>
      <c r="H184" s="341"/>
      <c r="I184" s="342"/>
    </row>
    <row r="185" spans="1:9" ht="30.75" thickBot="1" x14ac:dyDescent="0.3">
      <c r="A185" s="56" t="s">
        <v>2815</v>
      </c>
      <c r="B185" s="74" t="s">
        <v>789</v>
      </c>
      <c r="C185" s="394" t="s">
        <v>2207</v>
      </c>
      <c r="D185" s="51" t="s">
        <v>8</v>
      </c>
      <c r="E185" s="85">
        <v>178</v>
      </c>
      <c r="F185" s="87">
        <v>20.2</v>
      </c>
      <c r="G185" s="53">
        <f t="shared" si="4"/>
        <v>3595.6</v>
      </c>
      <c r="H185" s="331" t="s">
        <v>184</v>
      </c>
      <c r="I185" s="332">
        <f>ROUND(SUM(G173:G185),2)</f>
        <v>244693.51</v>
      </c>
    </row>
    <row r="186" spans="1:9" ht="45" x14ac:dyDescent="0.25">
      <c r="A186" s="42" t="s">
        <v>2820</v>
      </c>
      <c r="B186" s="188" t="s">
        <v>195</v>
      </c>
      <c r="C186" s="407" t="s">
        <v>401</v>
      </c>
      <c r="D186" s="25" t="s">
        <v>9</v>
      </c>
      <c r="E186" s="182">
        <v>443</v>
      </c>
      <c r="F186" s="132">
        <v>3.53</v>
      </c>
      <c r="G186" s="27">
        <f t="shared" si="4"/>
        <v>1563.79</v>
      </c>
      <c r="H186" s="335"/>
      <c r="I186" s="336"/>
    </row>
    <row r="187" spans="1:9" ht="60" x14ac:dyDescent="0.25">
      <c r="A187" s="43" t="s">
        <v>2820</v>
      </c>
      <c r="B187" s="108" t="s">
        <v>234</v>
      </c>
      <c r="C187" s="406" t="s">
        <v>2821</v>
      </c>
      <c r="D187" s="22" t="s">
        <v>582</v>
      </c>
      <c r="E187" s="84">
        <v>1</v>
      </c>
      <c r="F187" s="133">
        <v>51105.599999999999</v>
      </c>
      <c r="G187" s="28">
        <f t="shared" si="4"/>
        <v>51105.599999999999</v>
      </c>
      <c r="H187" s="341"/>
      <c r="I187" s="342"/>
    </row>
    <row r="188" spans="1:9" ht="30" x14ac:dyDescent="0.25">
      <c r="A188" s="67" t="s">
        <v>2820</v>
      </c>
      <c r="B188" s="108" t="s">
        <v>235</v>
      </c>
      <c r="C188" s="406" t="s">
        <v>785</v>
      </c>
      <c r="D188" s="22" t="s">
        <v>8</v>
      </c>
      <c r="E188" s="84">
        <v>111</v>
      </c>
      <c r="F188" s="133">
        <v>3.56</v>
      </c>
      <c r="G188" s="28">
        <f t="shared" si="4"/>
        <v>395.16</v>
      </c>
      <c r="H188" s="341"/>
      <c r="I188" s="342"/>
    </row>
    <row r="189" spans="1:9" ht="33" customHeight="1" x14ac:dyDescent="0.25">
      <c r="A189" s="67" t="s">
        <v>2820</v>
      </c>
      <c r="B189" s="108" t="s">
        <v>236</v>
      </c>
      <c r="C189" s="406" t="s">
        <v>2717</v>
      </c>
      <c r="D189" s="22" t="s">
        <v>9</v>
      </c>
      <c r="E189" s="84">
        <v>27</v>
      </c>
      <c r="F189" s="133">
        <v>183.59</v>
      </c>
      <c r="G189" s="28">
        <f t="shared" si="4"/>
        <v>4956.93</v>
      </c>
      <c r="H189" s="341"/>
      <c r="I189" s="342"/>
    </row>
    <row r="190" spans="1:9" ht="45" x14ac:dyDescent="0.25">
      <c r="A190" s="67" t="s">
        <v>2820</v>
      </c>
      <c r="B190" s="108" t="s">
        <v>196</v>
      </c>
      <c r="C190" s="406" t="s">
        <v>2822</v>
      </c>
      <c r="D190" s="22" t="s">
        <v>582</v>
      </c>
      <c r="E190" s="84">
        <v>1</v>
      </c>
      <c r="F190" s="133">
        <v>4172.0600000000004</v>
      </c>
      <c r="G190" s="28">
        <f t="shared" si="4"/>
        <v>4172.0600000000004</v>
      </c>
      <c r="H190" s="341"/>
      <c r="I190" s="342"/>
    </row>
    <row r="191" spans="1:9" ht="30" x14ac:dyDescent="0.25">
      <c r="A191" s="67" t="s">
        <v>2820</v>
      </c>
      <c r="B191" s="108" t="s">
        <v>237</v>
      </c>
      <c r="C191" s="405" t="s">
        <v>2823</v>
      </c>
      <c r="D191" s="22" t="s">
        <v>8</v>
      </c>
      <c r="E191" s="84">
        <v>5.2</v>
      </c>
      <c r="F191" s="133">
        <v>131.36000000000001</v>
      </c>
      <c r="G191" s="28">
        <f t="shared" si="4"/>
        <v>683.07</v>
      </c>
      <c r="H191" s="341"/>
      <c r="I191" s="342"/>
    </row>
    <row r="192" spans="1:9" ht="30" x14ac:dyDescent="0.25">
      <c r="A192" s="67" t="s">
        <v>2820</v>
      </c>
      <c r="B192" s="108" t="s">
        <v>238</v>
      </c>
      <c r="C192" s="405" t="s">
        <v>2824</v>
      </c>
      <c r="D192" s="22" t="s">
        <v>8</v>
      </c>
      <c r="E192" s="84">
        <v>5.2</v>
      </c>
      <c r="F192" s="133">
        <v>218.93</v>
      </c>
      <c r="G192" s="28">
        <f t="shared" si="4"/>
        <v>1138.44</v>
      </c>
      <c r="H192" s="341"/>
      <c r="I192" s="342"/>
    </row>
    <row r="193" spans="1:9" ht="75" x14ac:dyDescent="0.25">
      <c r="A193" s="67" t="s">
        <v>2820</v>
      </c>
      <c r="B193" s="108" t="s">
        <v>239</v>
      </c>
      <c r="C193" s="102" t="s">
        <v>2825</v>
      </c>
      <c r="D193" s="22" t="s">
        <v>582</v>
      </c>
      <c r="E193" s="84">
        <v>1</v>
      </c>
      <c r="F193" s="133">
        <v>139882.53</v>
      </c>
      <c r="G193" s="28">
        <f t="shared" si="4"/>
        <v>139882.53</v>
      </c>
      <c r="H193" s="341"/>
      <c r="I193" s="342"/>
    </row>
    <row r="194" spans="1:9" ht="45" x14ac:dyDescent="0.25">
      <c r="A194" s="67" t="s">
        <v>2820</v>
      </c>
      <c r="B194" s="108" t="s">
        <v>240</v>
      </c>
      <c r="C194" s="406" t="s">
        <v>2797</v>
      </c>
      <c r="D194" s="22" t="s">
        <v>582</v>
      </c>
      <c r="E194" s="83">
        <v>1</v>
      </c>
      <c r="F194" s="133">
        <v>732.46</v>
      </c>
      <c r="G194" s="28">
        <f t="shared" si="4"/>
        <v>732.46</v>
      </c>
      <c r="H194" s="341"/>
      <c r="I194" s="342"/>
    </row>
    <row r="195" spans="1:9" ht="30" x14ac:dyDescent="0.25">
      <c r="A195" s="67" t="s">
        <v>2820</v>
      </c>
      <c r="B195" s="108" t="s">
        <v>241</v>
      </c>
      <c r="C195" s="406" t="s">
        <v>2111</v>
      </c>
      <c r="D195" s="22" t="s">
        <v>8</v>
      </c>
      <c r="E195" s="84">
        <v>52</v>
      </c>
      <c r="F195" s="133">
        <v>11.72</v>
      </c>
      <c r="G195" s="28">
        <f t="shared" si="4"/>
        <v>609.44000000000005</v>
      </c>
      <c r="H195" s="341"/>
      <c r="I195" s="342"/>
    </row>
    <row r="196" spans="1:9" ht="30" x14ac:dyDescent="0.25">
      <c r="A196" s="67" t="s">
        <v>2820</v>
      </c>
      <c r="B196" s="108" t="s">
        <v>242</v>
      </c>
      <c r="C196" s="406" t="s">
        <v>2798</v>
      </c>
      <c r="D196" s="22" t="s">
        <v>8</v>
      </c>
      <c r="E196" s="84">
        <v>52</v>
      </c>
      <c r="F196" s="133">
        <v>14.06</v>
      </c>
      <c r="G196" s="28">
        <f t="shared" si="4"/>
        <v>731.12</v>
      </c>
      <c r="H196" s="341"/>
      <c r="I196" s="342"/>
    </row>
    <row r="197" spans="1:9" ht="30" x14ac:dyDescent="0.25">
      <c r="A197" s="67" t="s">
        <v>2820</v>
      </c>
      <c r="B197" s="108" t="s">
        <v>243</v>
      </c>
      <c r="C197" s="406" t="s">
        <v>773</v>
      </c>
      <c r="D197" s="22" t="s">
        <v>9</v>
      </c>
      <c r="E197" s="84">
        <v>18.7</v>
      </c>
      <c r="F197" s="133">
        <v>177.46</v>
      </c>
      <c r="G197" s="28">
        <f t="shared" si="4"/>
        <v>3318.5</v>
      </c>
      <c r="H197" s="341"/>
      <c r="I197" s="342"/>
    </row>
    <row r="198" spans="1:9" ht="30" x14ac:dyDescent="0.25">
      <c r="A198" s="67" t="s">
        <v>2820</v>
      </c>
      <c r="B198" s="108" t="s">
        <v>244</v>
      </c>
      <c r="C198" s="406" t="s">
        <v>2800</v>
      </c>
      <c r="D198" s="22" t="s">
        <v>9</v>
      </c>
      <c r="E198" s="84">
        <v>6.9</v>
      </c>
      <c r="F198" s="133">
        <v>1162.43</v>
      </c>
      <c r="G198" s="28">
        <f t="shared" si="4"/>
        <v>8020.77</v>
      </c>
      <c r="H198" s="341"/>
      <c r="I198" s="342"/>
    </row>
    <row r="199" spans="1:9" ht="30" x14ac:dyDescent="0.25">
      <c r="A199" s="67" t="s">
        <v>2820</v>
      </c>
      <c r="B199" s="108" t="s">
        <v>254</v>
      </c>
      <c r="C199" s="406" t="s">
        <v>2801</v>
      </c>
      <c r="D199" s="22" t="s">
        <v>9</v>
      </c>
      <c r="E199" s="84">
        <v>0.64</v>
      </c>
      <c r="F199" s="133">
        <v>1011.67</v>
      </c>
      <c r="G199" s="28">
        <f t="shared" si="4"/>
        <v>647.47</v>
      </c>
      <c r="H199" s="341"/>
      <c r="I199" s="342"/>
    </row>
    <row r="200" spans="1:9" ht="30" x14ac:dyDescent="0.25">
      <c r="A200" s="67" t="s">
        <v>2820</v>
      </c>
      <c r="B200" s="108" t="s">
        <v>370</v>
      </c>
      <c r="C200" s="406" t="s">
        <v>2802</v>
      </c>
      <c r="D200" s="22" t="s">
        <v>9</v>
      </c>
      <c r="E200" s="84">
        <v>40.799999999999997</v>
      </c>
      <c r="F200" s="133">
        <v>1096.98</v>
      </c>
      <c r="G200" s="28">
        <f t="shared" si="4"/>
        <v>44756.78</v>
      </c>
      <c r="H200" s="341"/>
      <c r="I200" s="342"/>
    </row>
    <row r="201" spans="1:9" ht="45" x14ac:dyDescent="0.25">
      <c r="A201" s="67" t="s">
        <v>2820</v>
      </c>
      <c r="B201" s="108" t="s">
        <v>372</v>
      </c>
      <c r="C201" s="406" t="s">
        <v>2803</v>
      </c>
      <c r="D201" s="22" t="s">
        <v>582</v>
      </c>
      <c r="E201" s="83">
        <v>1</v>
      </c>
      <c r="F201" s="133">
        <v>3063.24</v>
      </c>
      <c r="G201" s="28">
        <f t="shared" si="4"/>
        <v>3063.24</v>
      </c>
      <c r="H201" s="341"/>
      <c r="I201" s="342"/>
    </row>
    <row r="202" spans="1:9" ht="30" x14ac:dyDescent="0.25">
      <c r="A202" s="67" t="s">
        <v>2820</v>
      </c>
      <c r="B202" s="108" t="s">
        <v>575</v>
      </c>
      <c r="C202" s="406" t="s">
        <v>774</v>
      </c>
      <c r="D202" s="22" t="s">
        <v>9</v>
      </c>
      <c r="E202" s="83">
        <v>2.2400000000000002</v>
      </c>
      <c r="F202" s="133">
        <v>202.63</v>
      </c>
      <c r="G202" s="28">
        <f t="shared" si="4"/>
        <v>453.89</v>
      </c>
      <c r="H202" s="341"/>
      <c r="I202" s="342"/>
    </row>
    <row r="203" spans="1:9" ht="60" x14ac:dyDescent="0.25">
      <c r="A203" s="67" t="s">
        <v>2820</v>
      </c>
      <c r="B203" s="108" t="s">
        <v>576</v>
      </c>
      <c r="C203" s="406" t="s">
        <v>2826</v>
      </c>
      <c r="D203" s="22" t="s">
        <v>582</v>
      </c>
      <c r="E203" s="83">
        <v>1</v>
      </c>
      <c r="F203" s="133">
        <v>3552.15</v>
      </c>
      <c r="G203" s="28">
        <f t="shared" si="4"/>
        <v>3552.15</v>
      </c>
      <c r="H203" s="341"/>
      <c r="I203" s="342"/>
    </row>
    <row r="204" spans="1:9" ht="30" x14ac:dyDescent="0.25">
      <c r="A204" s="67" t="s">
        <v>2820</v>
      </c>
      <c r="B204" s="108" t="s">
        <v>577</v>
      </c>
      <c r="C204" s="406" t="s">
        <v>403</v>
      </c>
      <c r="D204" s="22" t="s">
        <v>8</v>
      </c>
      <c r="E204" s="84">
        <v>156</v>
      </c>
      <c r="F204" s="133">
        <v>11.72</v>
      </c>
      <c r="G204" s="28">
        <f t="shared" si="4"/>
        <v>1828.32</v>
      </c>
      <c r="H204" s="341"/>
      <c r="I204" s="342"/>
    </row>
    <row r="205" spans="1:9" ht="45" x14ac:dyDescent="0.25">
      <c r="A205" s="67" t="s">
        <v>2820</v>
      </c>
      <c r="B205" s="108" t="s">
        <v>578</v>
      </c>
      <c r="C205" s="406" t="s">
        <v>2832</v>
      </c>
      <c r="D205" s="22" t="s">
        <v>9</v>
      </c>
      <c r="E205" s="84">
        <v>6.24</v>
      </c>
      <c r="F205" s="133">
        <v>1448.5</v>
      </c>
      <c r="G205" s="28">
        <f t="shared" si="4"/>
        <v>9038.64</v>
      </c>
      <c r="H205" s="341"/>
      <c r="I205" s="342"/>
    </row>
    <row r="206" spans="1:9" ht="30" x14ac:dyDescent="0.25">
      <c r="A206" s="67" t="s">
        <v>2820</v>
      </c>
      <c r="B206" s="108" t="s">
        <v>579</v>
      </c>
      <c r="C206" s="406" t="s">
        <v>786</v>
      </c>
      <c r="D206" s="22" t="s">
        <v>8</v>
      </c>
      <c r="E206" s="84">
        <v>163</v>
      </c>
      <c r="F206" s="133">
        <v>11.72</v>
      </c>
      <c r="G206" s="28">
        <f t="shared" si="4"/>
        <v>1910.36</v>
      </c>
      <c r="H206" s="341"/>
      <c r="I206" s="342"/>
    </row>
    <row r="207" spans="1:9" ht="30" x14ac:dyDescent="0.25">
      <c r="A207" s="67" t="s">
        <v>2820</v>
      </c>
      <c r="B207" s="108" t="s">
        <v>580</v>
      </c>
      <c r="C207" s="406" t="s">
        <v>776</v>
      </c>
      <c r="D207" s="22" t="s">
        <v>8</v>
      </c>
      <c r="E207" s="84">
        <v>163</v>
      </c>
      <c r="F207" s="133">
        <v>65.08</v>
      </c>
      <c r="G207" s="28">
        <f t="shared" si="4"/>
        <v>10608.04</v>
      </c>
      <c r="H207" s="341"/>
      <c r="I207" s="342"/>
    </row>
    <row r="208" spans="1:9" ht="30" x14ac:dyDescent="0.25">
      <c r="A208" s="67" t="s">
        <v>2820</v>
      </c>
      <c r="B208" s="108" t="s">
        <v>581</v>
      </c>
      <c r="C208" s="406" t="s">
        <v>777</v>
      </c>
      <c r="D208" s="22" t="s">
        <v>8</v>
      </c>
      <c r="E208" s="84">
        <v>152</v>
      </c>
      <c r="F208" s="133">
        <v>14.19</v>
      </c>
      <c r="G208" s="28">
        <f t="shared" si="4"/>
        <v>2156.88</v>
      </c>
      <c r="H208" s="341"/>
      <c r="I208" s="342"/>
    </row>
    <row r="209" spans="1:9" ht="30" x14ac:dyDescent="0.25">
      <c r="A209" s="67" t="s">
        <v>2820</v>
      </c>
      <c r="B209" s="108" t="s">
        <v>677</v>
      </c>
      <c r="C209" s="406" t="s">
        <v>778</v>
      </c>
      <c r="D209" s="22" t="s">
        <v>9</v>
      </c>
      <c r="E209" s="84">
        <v>10</v>
      </c>
      <c r="F209" s="133">
        <v>581.15</v>
      </c>
      <c r="G209" s="28">
        <f t="shared" si="4"/>
        <v>5811.5</v>
      </c>
      <c r="H209" s="341"/>
      <c r="I209" s="342"/>
    </row>
    <row r="210" spans="1:9" ht="105" x14ac:dyDescent="0.25">
      <c r="A210" s="67" t="s">
        <v>2820</v>
      </c>
      <c r="B210" s="108" t="s">
        <v>678</v>
      </c>
      <c r="C210" s="406" t="s">
        <v>2827</v>
      </c>
      <c r="D210" s="22" t="s">
        <v>582</v>
      </c>
      <c r="E210" s="83">
        <v>1</v>
      </c>
      <c r="F210" s="133">
        <v>6692.31</v>
      </c>
      <c r="G210" s="28">
        <f t="shared" si="4"/>
        <v>6692.31</v>
      </c>
      <c r="H210" s="341"/>
      <c r="I210" s="342"/>
    </row>
    <row r="211" spans="1:9" ht="30.75" thickBot="1" x14ac:dyDescent="0.3">
      <c r="A211" s="56" t="s">
        <v>2820</v>
      </c>
      <c r="B211" s="74" t="s">
        <v>679</v>
      </c>
      <c r="C211" s="394" t="s">
        <v>787</v>
      </c>
      <c r="D211" s="51" t="s">
        <v>8</v>
      </c>
      <c r="E211" s="85">
        <v>778</v>
      </c>
      <c r="F211" s="87">
        <v>4.95</v>
      </c>
      <c r="G211" s="53">
        <f t="shared" si="4"/>
        <v>3851.1</v>
      </c>
      <c r="H211" s="341"/>
      <c r="I211" s="342"/>
    </row>
    <row r="212" spans="1:9" ht="90" x14ac:dyDescent="0.25">
      <c r="A212" s="42" t="s">
        <v>2828</v>
      </c>
      <c r="B212" s="40" t="s">
        <v>680</v>
      </c>
      <c r="C212" s="407" t="s">
        <v>409</v>
      </c>
      <c r="D212" s="25" t="s">
        <v>9</v>
      </c>
      <c r="E212" s="182">
        <v>201</v>
      </c>
      <c r="F212" s="132">
        <v>0</v>
      </c>
      <c r="G212" s="27">
        <f t="shared" si="4"/>
        <v>0</v>
      </c>
      <c r="H212" s="456" t="s">
        <v>318</v>
      </c>
      <c r="I212" s="342"/>
    </row>
    <row r="213" spans="1:9" ht="90" x14ac:dyDescent="0.25">
      <c r="A213" s="67" t="s">
        <v>2828</v>
      </c>
      <c r="B213" s="108" t="s">
        <v>681</v>
      </c>
      <c r="C213" s="406" t="s">
        <v>428</v>
      </c>
      <c r="D213" s="22" t="s">
        <v>8</v>
      </c>
      <c r="E213" s="84">
        <v>549.5</v>
      </c>
      <c r="F213" s="133">
        <v>0</v>
      </c>
      <c r="G213" s="28">
        <f t="shared" si="4"/>
        <v>0</v>
      </c>
      <c r="H213" s="447"/>
      <c r="I213" s="342"/>
    </row>
    <row r="214" spans="1:9" ht="90" x14ac:dyDescent="0.25">
      <c r="A214" s="67" t="s">
        <v>2828</v>
      </c>
      <c r="B214" s="108" t="s">
        <v>682</v>
      </c>
      <c r="C214" s="406" t="s">
        <v>2813</v>
      </c>
      <c r="D214" s="22" t="s">
        <v>8</v>
      </c>
      <c r="E214" s="84">
        <v>469.5</v>
      </c>
      <c r="F214" s="133">
        <v>0</v>
      </c>
      <c r="G214" s="28">
        <f t="shared" si="4"/>
        <v>0</v>
      </c>
      <c r="H214" s="447"/>
      <c r="I214" s="342"/>
    </row>
    <row r="215" spans="1:9" ht="90" x14ac:dyDescent="0.25">
      <c r="A215" s="67" t="s">
        <v>2828</v>
      </c>
      <c r="B215" s="108" t="s">
        <v>793</v>
      </c>
      <c r="C215" s="406" t="s">
        <v>2160</v>
      </c>
      <c r="D215" s="22" t="s">
        <v>8</v>
      </c>
      <c r="E215" s="84">
        <v>469.5</v>
      </c>
      <c r="F215" s="133">
        <v>0</v>
      </c>
      <c r="G215" s="28">
        <f t="shared" si="4"/>
        <v>0</v>
      </c>
      <c r="H215" s="447"/>
      <c r="I215" s="342"/>
    </row>
    <row r="216" spans="1:9" ht="90" x14ac:dyDescent="0.25">
      <c r="A216" s="67" t="s">
        <v>2828</v>
      </c>
      <c r="B216" s="108" t="s">
        <v>794</v>
      </c>
      <c r="C216" s="406" t="s">
        <v>2814</v>
      </c>
      <c r="D216" s="22" t="s">
        <v>8</v>
      </c>
      <c r="E216" s="84">
        <v>462</v>
      </c>
      <c r="F216" s="133">
        <v>0</v>
      </c>
      <c r="G216" s="28">
        <f t="shared" si="4"/>
        <v>0</v>
      </c>
      <c r="H216" s="447"/>
      <c r="I216" s="342"/>
    </row>
    <row r="217" spans="1:9" ht="90" x14ac:dyDescent="0.25">
      <c r="A217" s="67" t="s">
        <v>2828</v>
      </c>
      <c r="B217" s="108" t="s">
        <v>795</v>
      </c>
      <c r="C217" s="406" t="s">
        <v>2162</v>
      </c>
      <c r="D217" s="22" t="s">
        <v>8</v>
      </c>
      <c r="E217" s="84">
        <v>462</v>
      </c>
      <c r="F217" s="133">
        <v>0</v>
      </c>
      <c r="G217" s="28">
        <f t="shared" si="4"/>
        <v>0</v>
      </c>
      <c r="H217" s="447"/>
      <c r="I217" s="342"/>
    </row>
    <row r="218" spans="1:9" ht="90.75" thickBot="1" x14ac:dyDescent="0.3">
      <c r="A218" s="178" t="s">
        <v>2828</v>
      </c>
      <c r="B218" s="74" t="s">
        <v>796</v>
      </c>
      <c r="C218" s="394" t="s">
        <v>2163</v>
      </c>
      <c r="D218" s="51" t="s">
        <v>8</v>
      </c>
      <c r="E218" s="85">
        <v>457.5</v>
      </c>
      <c r="F218" s="87">
        <v>0</v>
      </c>
      <c r="G218" s="53">
        <f t="shared" si="4"/>
        <v>0</v>
      </c>
      <c r="H218" s="447"/>
      <c r="I218" s="342"/>
    </row>
    <row r="219" spans="1:9" ht="90" x14ac:dyDescent="0.25">
      <c r="A219" s="67" t="s">
        <v>2829</v>
      </c>
      <c r="B219" s="40" t="s">
        <v>680</v>
      </c>
      <c r="C219" s="405" t="s">
        <v>788</v>
      </c>
      <c r="D219" s="64" t="s">
        <v>9</v>
      </c>
      <c r="E219" s="83">
        <v>273</v>
      </c>
      <c r="F219" s="135">
        <v>23.73</v>
      </c>
      <c r="G219" s="59">
        <f t="shared" si="4"/>
        <v>6478.29</v>
      </c>
      <c r="H219" s="447"/>
      <c r="I219" s="342"/>
    </row>
    <row r="220" spans="1:9" ht="90" x14ac:dyDescent="0.25">
      <c r="A220" s="67" t="s">
        <v>2829</v>
      </c>
      <c r="B220" s="108" t="s">
        <v>681</v>
      </c>
      <c r="C220" s="406" t="s">
        <v>405</v>
      </c>
      <c r="D220" s="22" t="s">
        <v>8</v>
      </c>
      <c r="E220" s="84">
        <v>534.5</v>
      </c>
      <c r="F220" s="133">
        <v>14.16</v>
      </c>
      <c r="G220" s="28">
        <f t="shared" si="4"/>
        <v>7568.52</v>
      </c>
      <c r="H220" s="447"/>
      <c r="I220" s="342"/>
    </row>
    <row r="221" spans="1:9" ht="90" x14ac:dyDescent="0.25">
      <c r="A221" s="67" t="s">
        <v>2829</v>
      </c>
      <c r="B221" s="108" t="s">
        <v>682</v>
      </c>
      <c r="C221" s="406" t="s">
        <v>2813</v>
      </c>
      <c r="D221" s="22" t="s">
        <v>8</v>
      </c>
      <c r="E221" s="84">
        <v>469.5</v>
      </c>
      <c r="F221" s="133">
        <v>21.89</v>
      </c>
      <c r="G221" s="28">
        <f t="shared" si="4"/>
        <v>10277.36</v>
      </c>
      <c r="H221" s="447"/>
      <c r="I221" s="342"/>
    </row>
    <row r="222" spans="1:9" ht="90" x14ac:dyDescent="0.25">
      <c r="A222" s="67" t="s">
        <v>2829</v>
      </c>
      <c r="B222" s="108" t="s">
        <v>793</v>
      </c>
      <c r="C222" s="406" t="s">
        <v>2160</v>
      </c>
      <c r="D222" s="22" t="s">
        <v>8</v>
      </c>
      <c r="E222" s="84">
        <v>469.5</v>
      </c>
      <c r="F222" s="133">
        <v>0.38</v>
      </c>
      <c r="G222" s="28">
        <f t="shared" si="4"/>
        <v>178.41</v>
      </c>
      <c r="H222" s="447"/>
      <c r="I222" s="342"/>
    </row>
    <row r="223" spans="1:9" ht="90" x14ac:dyDescent="0.25">
      <c r="A223" s="67" t="s">
        <v>2829</v>
      </c>
      <c r="B223" s="108" t="s">
        <v>794</v>
      </c>
      <c r="C223" s="406" t="s">
        <v>2814</v>
      </c>
      <c r="D223" s="22" t="s">
        <v>8</v>
      </c>
      <c r="E223" s="84">
        <v>462</v>
      </c>
      <c r="F223" s="133">
        <v>21.05</v>
      </c>
      <c r="G223" s="28">
        <f t="shared" si="4"/>
        <v>9725.1</v>
      </c>
      <c r="H223" s="447"/>
      <c r="I223" s="342"/>
    </row>
    <row r="224" spans="1:9" ht="90" x14ac:dyDescent="0.25">
      <c r="A224" s="67" t="s">
        <v>2829</v>
      </c>
      <c r="B224" s="108" t="s">
        <v>795</v>
      </c>
      <c r="C224" s="406" t="s">
        <v>2162</v>
      </c>
      <c r="D224" s="22" t="s">
        <v>8</v>
      </c>
      <c r="E224" s="84">
        <v>462</v>
      </c>
      <c r="F224" s="133">
        <v>0.38</v>
      </c>
      <c r="G224" s="28">
        <f t="shared" si="4"/>
        <v>175.56</v>
      </c>
      <c r="H224" s="447"/>
      <c r="I224" s="342"/>
    </row>
    <row r="225" spans="1:9" ht="90.75" thickBot="1" x14ac:dyDescent="0.3">
      <c r="A225" s="178" t="s">
        <v>2829</v>
      </c>
      <c r="B225" s="74" t="s">
        <v>796</v>
      </c>
      <c r="C225" s="394" t="s">
        <v>2163</v>
      </c>
      <c r="D225" s="51" t="s">
        <v>8</v>
      </c>
      <c r="E225" s="85">
        <v>457.5</v>
      </c>
      <c r="F225" s="87">
        <v>12.47</v>
      </c>
      <c r="G225" s="53">
        <f t="shared" si="4"/>
        <v>5705.03</v>
      </c>
      <c r="H225" s="451"/>
      <c r="I225" s="342"/>
    </row>
    <row r="226" spans="1:9" ht="30.75" thickBot="1" x14ac:dyDescent="0.3">
      <c r="A226" s="42" t="s">
        <v>2820</v>
      </c>
      <c r="B226" s="40" t="s">
        <v>797</v>
      </c>
      <c r="C226" s="405" t="s">
        <v>2190</v>
      </c>
      <c r="D226" s="64" t="s">
        <v>8</v>
      </c>
      <c r="E226" s="83">
        <v>114</v>
      </c>
      <c r="F226" s="135">
        <v>18.68</v>
      </c>
      <c r="G226" s="59">
        <f>ROUND((E226*F226),2)</f>
        <v>2129.52</v>
      </c>
      <c r="H226" s="341"/>
      <c r="I226" s="408"/>
    </row>
    <row r="227" spans="1:9" ht="30.75" thickBot="1" x14ac:dyDescent="0.3">
      <c r="A227" s="178" t="s">
        <v>2820</v>
      </c>
      <c r="B227" s="199" t="s">
        <v>1406</v>
      </c>
      <c r="C227" s="394" t="s">
        <v>2191</v>
      </c>
      <c r="D227" s="51" t="s">
        <v>8</v>
      </c>
      <c r="E227" s="85">
        <v>114</v>
      </c>
      <c r="F227" s="87">
        <v>25.28</v>
      </c>
      <c r="G227" s="53">
        <f t="shared" ref="G227:G239" si="5">ROUND((E227*F227),2)</f>
        <v>2881.92</v>
      </c>
      <c r="H227" s="331" t="s">
        <v>197</v>
      </c>
      <c r="I227" s="395">
        <f>ROUND(SUM(G186:G227),2)</f>
        <v>356800.26</v>
      </c>
    </row>
    <row r="228" spans="1:9" ht="45" x14ac:dyDescent="0.25">
      <c r="A228" s="42" t="s">
        <v>2833</v>
      </c>
      <c r="B228" s="40" t="s">
        <v>514</v>
      </c>
      <c r="C228" s="63" t="s">
        <v>427</v>
      </c>
      <c r="D228" s="64" t="s">
        <v>9</v>
      </c>
      <c r="E228" s="83">
        <v>217</v>
      </c>
      <c r="F228" s="132">
        <v>3.53</v>
      </c>
      <c r="G228" s="59">
        <f t="shared" si="5"/>
        <v>766.01</v>
      </c>
      <c r="H228" s="341"/>
      <c r="I228" s="342"/>
    </row>
    <row r="229" spans="1:9" ht="30" x14ac:dyDescent="0.25">
      <c r="A229" s="67" t="s">
        <v>2833</v>
      </c>
      <c r="B229" s="108" t="s">
        <v>515</v>
      </c>
      <c r="C229" s="63" t="s">
        <v>2834</v>
      </c>
      <c r="D229" s="64" t="s">
        <v>8</v>
      </c>
      <c r="E229" s="83">
        <v>17.7</v>
      </c>
      <c r="F229" s="135">
        <v>14.6</v>
      </c>
      <c r="G229" s="28">
        <f t="shared" si="5"/>
        <v>258.42</v>
      </c>
      <c r="H229" s="341"/>
      <c r="I229" s="342"/>
    </row>
    <row r="230" spans="1:9" ht="30" x14ac:dyDescent="0.25">
      <c r="A230" s="67" t="s">
        <v>2833</v>
      </c>
      <c r="B230" s="123" t="s">
        <v>516</v>
      </c>
      <c r="C230" s="63" t="s">
        <v>2837</v>
      </c>
      <c r="D230" s="64" t="s">
        <v>8</v>
      </c>
      <c r="E230" s="83">
        <v>17.7</v>
      </c>
      <c r="F230" s="135">
        <v>58.38</v>
      </c>
      <c r="G230" s="28">
        <f t="shared" si="5"/>
        <v>1033.33</v>
      </c>
      <c r="H230" s="341"/>
      <c r="I230" s="342"/>
    </row>
    <row r="231" spans="1:9" ht="30" x14ac:dyDescent="0.25">
      <c r="A231" s="67" t="s">
        <v>2833</v>
      </c>
      <c r="B231" s="123" t="s">
        <v>517</v>
      </c>
      <c r="C231" s="63" t="s">
        <v>2835</v>
      </c>
      <c r="D231" s="64" t="s">
        <v>8</v>
      </c>
      <c r="E231" s="83">
        <v>84</v>
      </c>
      <c r="F231" s="135">
        <v>14.6</v>
      </c>
      <c r="G231" s="28">
        <f t="shared" si="5"/>
        <v>1226.4000000000001</v>
      </c>
      <c r="H231" s="341"/>
      <c r="I231" s="342"/>
    </row>
    <row r="232" spans="1:9" ht="30" x14ac:dyDescent="0.25">
      <c r="A232" s="67" t="s">
        <v>2833</v>
      </c>
      <c r="B232" s="123" t="s">
        <v>518</v>
      </c>
      <c r="C232" s="63" t="s">
        <v>2836</v>
      </c>
      <c r="D232" s="64" t="s">
        <v>8</v>
      </c>
      <c r="E232" s="83">
        <v>84</v>
      </c>
      <c r="F232" s="135">
        <v>160.55000000000001</v>
      </c>
      <c r="G232" s="28">
        <f t="shared" si="5"/>
        <v>13486.2</v>
      </c>
      <c r="H232" s="341"/>
      <c r="I232" s="342"/>
    </row>
    <row r="233" spans="1:9" ht="45" x14ac:dyDescent="0.25">
      <c r="A233" s="43" t="s">
        <v>2833</v>
      </c>
      <c r="B233" s="123" t="s">
        <v>519</v>
      </c>
      <c r="C233" s="63" t="s">
        <v>2838</v>
      </c>
      <c r="D233" s="22" t="s">
        <v>582</v>
      </c>
      <c r="E233" s="83">
        <v>1</v>
      </c>
      <c r="F233" s="133">
        <v>34362.28</v>
      </c>
      <c r="G233" s="28">
        <f t="shared" si="5"/>
        <v>34362.28</v>
      </c>
      <c r="H233" s="341"/>
      <c r="I233" s="342"/>
    </row>
    <row r="234" spans="1:9" ht="45" x14ac:dyDescent="0.25">
      <c r="A234" s="43" t="s">
        <v>2833</v>
      </c>
      <c r="B234" s="123" t="s">
        <v>520</v>
      </c>
      <c r="C234" s="63" t="s">
        <v>2839</v>
      </c>
      <c r="D234" s="22" t="s">
        <v>582</v>
      </c>
      <c r="E234" s="83">
        <v>1</v>
      </c>
      <c r="F234" s="133">
        <v>79147.850000000006</v>
      </c>
      <c r="G234" s="28">
        <f t="shared" si="5"/>
        <v>79147.850000000006</v>
      </c>
      <c r="H234" s="341"/>
      <c r="I234" s="342"/>
    </row>
    <row r="235" spans="1:9" ht="30" x14ac:dyDescent="0.25">
      <c r="A235" s="43" t="s">
        <v>2833</v>
      </c>
      <c r="B235" s="123" t="s">
        <v>1419</v>
      </c>
      <c r="C235" s="2" t="s">
        <v>2203</v>
      </c>
      <c r="D235" s="22" t="s">
        <v>8</v>
      </c>
      <c r="E235" s="84">
        <v>116</v>
      </c>
      <c r="F235" s="133">
        <v>11.72</v>
      </c>
      <c r="G235" s="28">
        <f t="shared" si="5"/>
        <v>1359.52</v>
      </c>
      <c r="H235" s="341"/>
      <c r="I235" s="342"/>
    </row>
    <row r="236" spans="1:9" ht="30" x14ac:dyDescent="0.25">
      <c r="A236" s="43" t="s">
        <v>2833</v>
      </c>
      <c r="B236" s="123" t="s">
        <v>1420</v>
      </c>
      <c r="C236" s="2" t="s">
        <v>2767</v>
      </c>
      <c r="D236" s="22" t="s">
        <v>8</v>
      </c>
      <c r="E236" s="84">
        <v>116</v>
      </c>
      <c r="F236" s="133">
        <v>14.06</v>
      </c>
      <c r="G236" s="28">
        <f t="shared" si="5"/>
        <v>1630.96</v>
      </c>
      <c r="H236" s="341"/>
      <c r="I236" s="342"/>
    </row>
    <row r="237" spans="1:9" ht="30" x14ac:dyDescent="0.25">
      <c r="A237" s="43" t="s">
        <v>2833</v>
      </c>
      <c r="B237" s="123" t="s">
        <v>1421</v>
      </c>
      <c r="C237" s="2" t="s">
        <v>2205</v>
      </c>
      <c r="D237" s="22" t="s">
        <v>9</v>
      </c>
      <c r="E237" s="84">
        <v>217</v>
      </c>
      <c r="F237" s="133">
        <v>52.98</v>
      </c>
      <c r="G237" s="28">
        <f t="shared" si="5"/>
        <v>11496.66</v>
      </c>
      <c r="H237" s="341"/>
      <c r="I237" s="342"/>
    </row>
    <row r="238" spans="1:9" ht="30.75" thickBot="1" x14ac:dyDescent="0.3">
      <c r="A238" s="43" t="s">
        <v>2833</v>
      </c>
      <c r="B238" s="123" t="s">
        <v>1422</v>
      </c>
      <c r="C238" s="2" t="s">
        <v>2206</v>
      </c>
      <c r="D238" s="22" t="s">
        <v>8</v>
      </c>
      <c r="E238" s="84">
        <v>206</v>
      </c>
      <c r="F238" s="133">
        <v>14.39</v>
      </c>
      <c r="G238" s="28">
        <f t="shared" si="5"/>
        <v>2964.34</v>
      </c>
      <c r="H238" s="341"/>
      <c r="I238" s="342"/>
    </row>
    <row r="239" spans="1:9" ht="30.75" thickBot="1" x14ac:dyDescent="0.3">
      <c r="A239" s="56" t="s">
        <v>2833</v>
      </c>
      <c r="B239" s="190" t="s">
        <v>1423</v>
      </c>
      <c r="C239" s="394" t="s">
        <v>2207</v>
      </c>
      <c r="D239" s="51" t="s">
        <v>8</v>
      </c>
      <c r="E239" s="85">
        <v>206</v>
      </c>
      <c r="F239" s="87">
        <v>20.2</v>
      </c>
      <c r="G239" s="53">
        <f t="shared" si="5"/>
        <v>4161.2</v>
      </c>
      <c r="H239" s="331" t="s">
        <v>513</v>
      </c>
      <c r="I239" s="332">
        <f>ROUND(SUM(G228:G239),2)</f>
        <v>151893.17000000001</v>
      </c>
    </row>
    <row r="240" spans="1:9" ht="30" x14ac:dyDescent="0.25">
      <c r="A240" s="42" t="s">
        <v>2840</v>
      </c>
      <c r="B240" s="202" t="s">
        <v>522</v>
      </c>
      <c r="C240" s="24" t="s">
        <v>414</v>
      </c>
      <c r="D240" s="25" t="s">
        <v>8</v>
      </c>
      <c r="E240" s="182">
        <v>144</v>
      </c>
      <c r="F240" s="33">
        <v>15.26</v>
      </c>
      <c r="G240" s="27">
        <f>ROUND((E240*F240),2)</f>
        <v>2197.44</v>
      </c>
      <c r="H240" s="333"/>
      <c r="I240" s="333"/>
    </row>
    <row r="241" spans="1:9" ht="30" x14ac:dyDescent="0.25">
      <c r="A241" s="43" t="s">
        <v>2840</v>
      </c>
      <c r="B241" s="200" t="s">
        <v>523</v>
      </c>
      <c r="C241" s="63" t="s">
        <v>798</v>
      </c>
      <c r="D241" s="64" t="s">
        <v>9</v>
      </c>
      <c r="E241" s="83">
        <v>31.68</v>
      </c>
      <c r="F241" s="58">
        <v>289.76</v>
      </c>
      <c r="G241" s="59">
        <f t="shared" ref="G241:G252" si="6">ROUND((E241*F241),2)</f>
        <v>9179.6</v>
      </c>
      <c r="H241" s="333"/>
      <c r="I241" s="333"/>
    </row>
    <row r="242" spans="1:9" ht="60" x14ac:dyDescent="0.25">
      <c r="A242" s="43" t="s">
        <v>2840</v>
      </c>
      <c r="B242" s="200" t="s">
        <v>524</v>
      </c>
      <c r="C242" s="63" t="s">
        <v>2841</v>
      </c>
      <c r="D242" s="22" t="s">
        <v>582</v>
      </c>
      <c r="E242" s="83">
        <v>1</v>
      </c>
      <c r="F242" s="58">
        <v>34335</v>
      </c>
      <c r="G242" s="59">
        <f t="shared" si="6"/>
        <v>34335</v>
      </c>
      <c r="H242" s="333"/>
      <c r="I242" s="333"/>
    </row>
    <row r="243" spans="1:9" ht="30" x14ac:dyDescent="0.25">
      <c r="A243" s="43" t="s">
        <v>2840</v>
      </c>
      <c r="B243" s="200" t="s">
        <v>525</v>
      </c>
      <c r="C243" s="63" t="s">
        <v>415</v>
      </c>
      <c r="D243" s="64" t="s">
        <v>18</v>
      </c>
      <c r="E243" s="83">
        <v>20</v>
      </c>
      <c r="F243" s="58">
        <v>1521.38</v>
      </c>
      <c r="G243" s="59">
        <f t="shared" si="6"/>
        <v>30427.599999999999</v>
      </c>
      <c r="H243" s="333"/>
      <c r="I243" s="333"/>
    </row>
    <row r="244" spans="1:9" ht="30" x14ac:dyDescent="0.25">
      <c r="A244" s="43" t="s">
        <v>2840</v>
      </c>
      <c r="B244" s="200" t="s">
        <v>526</v>
      </c>
      <c r="C244" s="63" t="s">
        <v>2843</v>
      </c>
      <c r="D244" s="64" t="s">
        <v>9</v>
      </c>
      <c r="E244" s="83">
        <v>176.94</v>
      </c>
      <c r="F244" s="58">
        <v>6625</v>
      </c>
      <c r="G244" s="59">
        <f t="shared" si="6"/>
        <v>1172227.5</v>
      </c>
      <c r="H244" s="341"/>
      <c r="I244" s="342"/>
    </row>
    <row r="245" spans="1:9" ht="60" x14ac:dyDescent="0.25">
      <c r="A245" s="43" t="s">
        <v>2840</v>
      </c>
      <c r="B245" s="200" t="s">
        <v>527</v>
      </c>
      <c r="C245" s="63" t="s">
        <v>2844</v>
      </c>
      <c r="D245" s="22" t="s">
        <v>582</v>
      </c>
      <c r="E245" s="83">
        <v>1</v>
      </c>
      <c r="F245" s="58">
        <v>12760.66</v>
      </c>
      <c r="G245" s="59">
        <f t="shared" si="6"/>
        <v>12760.66</v>
      </c>
      <c r="H245" s="341"/>
      <c r="I245" s="342"/>
    </row>
    <row r="246" spans="1:9" ht="45" x14ac:dyDescent="0.25">
      <c r="A246" s="43" t="s">
        <v>2840</v>
      </c>
      <c r="B246" s="200" t="s">
        <v>528</v>
      </c>
      <c r="C246" s="63" t="s">
        <v>2845</v>
      </c>
      <c r="D246" s="22" t="s">
        <v>582</v>
      </c>
      <c r="E246" s="83">
        <v>1</v>
      </c>
      <c r="F246" s="58">
        <v>55762.46</v>
      </c>
      <c r="G246" s="59">
        <f t="shared" si="6"/>
        <v>55762.46</v>
      </c>
      <c r="H246" s="341"/>
      <c r="I246" s="342"/>
    </row>
    <row r="247" spans="1:9" ht="90" x14ac:dyDescent="0.25">
      <c r="A247" s="43" t="s">
        <v>2840</v>
      </c>
      <c r="B247" s="200" t="s">
        <v>529</v>
      </c>
      <c r="C247" s="63" t="s">
        <v>2846</v>
      </c>
      <c r="D247" s="22" t="s">
        <v>582</v>
      </c>
      <c r="E247" s="83">
        <v>1</v>
      </c>
      <c r="F247" s="58">
        <v>133625.99</v>
      </c>
      <c r="G247" s="59">
        <f t="shared" si="6"/>
        <v>133625.99</v>
      </c>
      <c r="H247" s="341"/>
      <c r="I247" s="342"/>
    </row>
    <row r="248" spans="1:9" ht="30" x14ac:dyDescent="0.25">
      <c r="A248" s="43" t="s">
        <v>2840</v>
      </c>
      <c r="B248" s="200" t="s">
        <v>530</v>
      </c>
      <c r="C248" s="63" t="s">
        <v>2847</v>
      </c>
      <c r="D248" s="22" t="s">
        <v>9</v>
      </c>
      <c r="E248" s="83">
        <v>18.82</v>
      </c>
      <c r="F248" s="58">
        <v>3497.46</v>
      </c>
      <c r="G248" s="59">
        <f t="shared" si="6"/>
        <v>65822.2</v>
      </c>
      <c r="H248" s="341"/>
      <c r="I248" s="342"/>
    </row>
    <row r="249" spans="1:9" ht="30" x14ac:dyDescent="0.25">
      <c r="A249" s="43" t="s">
        <v>2840</v>
      </c>
      <c r="B249" s="200" t="s">
        <v>531</v>
      </c>
      <c r="C249" s="63" t="s">
        <v>799</v>
      </c>
      <c r="D249" s="64" t="s">
        <v>10</v>
      </c>
      <c r="E249" s="83">
        <v>34</v>
      </c>
      <c r="F249" s="58">
        <v>90.57</v>
      </c>
      <c r="G249" s="59">
        <f t="shared" si="6"/>
        <v>3079.38</v>
      </c>
      <c r="H249" s="341"/>
      <c r="I249" s="342"/>
    </row>
    <row r="250" spans="1:9" ht="30" x14ac:dyDescent="0.25">
      <c r="A250" s="43" t="s">
        <v>2840</v>
      </c>
      <c r="B250" s="200" t="s">
        <v>532</v>
      </c>
      <c r="C250" s="63" t="s">
        <v>800</v>
      </c>
      <c r="D250" s="64" t="s">
        <v>8</v>
      </c>
      <c r="E250" s="83">
        <v>520</v>
      </c>
      <c r="F250" s="58">
        <v>11.72</v>
      </c>
      <c r="G250" s="59">
        <f t="shared" si="6"/>
        <v>6094.4</v>
      </c>
      <c r="H250" s="341"/>
      <c r="I250" s="342"/>
    </row>
    <row r="251" spans="1:9" ht="45" x14ac:dyDescent="0.25">
      <c r="A251" s="43" t="s">
        <v>2840</v>
      </c>
      <c r="B251" s="200" t="s">
        <v>533</v>
      </c>
      <c r="C251" s="63" t="s">
        <v>2848</v>
      </c>
      <c r="D251" s="22" t="s">
        <v>582</v>
      </c>
      <c r="E251" s="83">
        <v>1</v>
      </c>
      <c r="F251" s="58">
        <v>34226.559999999998</v>
      </c>
      <c r="G251" s="59">
        <f t="shared" si="6"/>
        <v>34226.559999999998</v>
      </c>
      <c r="H251" s="341"/>
      <c r="I251" s="342"/>
    </row>
    <row r="252" spans="1:9" ht="105" x14ac:dyDescent="0.25">
      <c r="A252" s="43" t="s">
        <v>2840</v>
      </c>
      <c r="B252" s="200" t="s">
        <v>534</v>
      </c>
      <c r="C252" s="63" t="s">
        <v>2849</v>
      </c>
      <c r="D252" s="22" t="s">
        <v>582</v>
      </c>
      <c r="E252" s="83">
        <v>1</v>
      </c>
      <c r="F252" s="58">
        <v>22886.55</v>
      </c>
      <c r="G252" s="59">
        <f t="shared" si="6"/>
        <v>22886.55</v>
      </c>
      <c r="H252" s="341"/>
      <c r="I252" s="342"/>
    </row>
    <row r="253" spans="1:9" ht="30" x14ac:dyDescent="0.25">
      <c r="A253" s="43" t="s">
        <v>2840</v>
      </c>
      <c r="B253" s="200" t="s">
        <v>535</v>
      </c>
      <c r="C253" s="63" t="s">
        <v>801</v>
      </c>
      <c r="D253" s="64" t="s">
        <v>8</v>
      </c>
      <c r="E253" s="83">
        <v>543</v>
      </c>
      <c r="F253" s="58">
        <v>11.72</v>
      </c>
      <c r="G253" s="59">
        <f>ROUND((E253*F253),2)</f>
        <v>6363.96</v>
      </c>
      <c r="H253" s="341"/>
      <c r="I253" s="342"/>
    </row>
    <row r="254" spans="1:9" ht="30" x14ac:dyDescent="0.25">
      <c r="A254" s="43" t="s">
        <v>2840</v>
      </c>
      <c r="B254" s="200" t="s">
        <v>536</v>
      </c>
      <c r="C254" s="63" t="s">
        <v>802</v>
      </c>
      <c r="D254" s="64" t="s">
        <v>8</v>
      </c>
      <c r="E254" s="83">
        <v>543</v>
      </c>
      <c r="F254" s="58">
        <v>10.09</v>
      </c>
      <c r="G254" s="59">
        <f t="shared" ref="G254:G265" si="7">ROUND((E254*F254),2)</f>
        <v>5478.87</v>
      </c>
      <c r="H254" s="341"/>
      <c r="I254" s="342"/>
    </row>
    <row r="255" spans="1:9" ht="30" x14ac:dyDescent="0.25">
      <c r="A255" s="43" t="s">
        <v>2840</v>
      </c>
      <c r="B255" s="200" t="s">
        <v>537</v>
      </c>
      <c r="C255" s="63" t="s">
        <v>803</v>
      </c>
      <c r="D255" s="64" t="s">
        <v>8</v>
      </c>
      <c r="E255" s="83">
        <v>543</v>
      </c>
      <c r="F255" s="58">
        <v>65.08</v>
      </c>
      <c r="G255" s="59">
        <f t="shared" si="7"/>
        <v>35338.44</v>
      </c>
      <c r="H255" s="341"/>
      <c r="I255" s="342"/>
    </row>
    <row r="256" spans="1:9" ht="30" x14ac:dyDescent="0.25">
      <c r="A256" s="43" t="s">
        <v>2840</v>
      </c>
      <c r="B256" s="200" t="s">
        <v>538</v>
      </c>
      <c r="C256" s="63" t="s">
        <v>804</v>
      </c>
      <c r="D256" s="64" t="s">
        <v>10</v>
      </c>
      <c r="E256" s="83">
        <v>108.7</v>
      </c>
      <c r="F256" s="58">
        <v>12.59</v>
      </c>
      <c r="G256" s="59">
        <f t="shared" si="7"/>
        <v>1368.53</v>
      </c>
      <c r="H256" s="341"/>
      <c r="I256" s="342"/>
    </row>
    <row r="257" spans="1:9" ht="90" x14ac:dyDescent="0.25">
      <c r="A257" s="43" t="s">
        <v>2840</v>
      </c>
      <c r="B257" s="200" t="s">
        <v>539</v>
      </c>
      <c r="C257" s="63" t="s">
        <v>2850</v>
      </c>
      <c r="D257" s="22" t="s">
        <v>582</v>
      </c>
      <c r="E257" s="83">
        <v>1</v>
      </c>
      <c r="F257" s="58">
        <v>7547.21</v>
      </c>
      <c r="G257" s="59">
        <f t="shared" si="7"/>
        <v>7547.21</v>
      </c>
      <c r="H257" s="341"/>
      <c r="I257" s="342"/>
    </row>
    <row r="258" spans="1:9" ht="45" x14ac:dyDescent="0.25">
      <c r="A258" s="43" t="s">
        <v>2840</v>
      </c>
      <c r="B258" s="200" t="s">
        <v>540</v>
      </c>
      <c r="C258" s="63" t="s">
        <v>2851</v>
      </c>
      <c r="D258" s="22" t="s">
        <v>582</v>
      </c>
      <c r="E258" s="83">
        <v>1</v>
      </c>
      <c r="F258" s="58">
        <v>513.53</v>
      </c>
      <c r="G258" s="59">
        <f t="shared" si="7"/>
        <v>513.53</v>
      </c>
      <c r="H258" s="341"/>
      <c r="I258" s="342"/>
    </row>
    <row r="259" spans="1:9" ht="60" x14ac:dyDescent="0.25">
      <c r="A259" s="43" t="s">
        <v>2840</v>
      </c>
      <c r="B259" s="200" t="s">
        <v>1437</v>
      </c>
      <c r="C259" s="63" t="s">
        <v>2852</v>
      </c>
      <c r="D259" s="22" t="s">
        <v>582</v>
      </c>
      <c r="E259" s="83">
        <v>1</v>
      </c>
      <c r="F259" s="58">
        <v>5799.53</v>
      </c>
      <c r="G259" s="59">
        <f t="shared" si="7"/>
        <v>5799.53</v>
      </c>
      <c r="H259" s="341"/>
      <c r="I259" s="342"/>
    </row>
    <row r="260" spans="1:9" ht="30" x14ac:dyDescent="0.25">
      <c r="A260" s="43" t="s">
        <v>2840</v>
      </c>
      <c r="B260" s="200" t="s">
        <v>1438</v>
      </c>
      <c r="C260" s="63" t="s">
        <v>805</v>
      </c>
      <c r="D260" s="22" t="s">
        <v>8</v>
      </c>
      <c r="E260" s="83">
        <v>110.4</v>
      </c>
      <c r="F260" s="58">
        <v>37.31</v>
      </c>
      <c r="G260" s="59">
        <f t="shared" si="7"/>
        <v>4119.0200000000004</v>
      </c>
      <c r="H260" s="341"/>
      <c r="I260" s="342"/>
    </row>
    <row r="261" spans="1:9" ht="30" x14ac:dyDescent="0.25">
      <c r="A261" s="43" t="s">
        <v>2840</v>
      </c>
      <c r="B261" s="200" t="s">
        <v>1439</v>
      </c>
      <c r="C261" s="63" t="s">
        <v>2853</v>
      </c>
      <c r="D261" s="22" t="s">
        <v>9</v>
      </c>
      <c r="E261" s="83">
        <v>15.65</v>
      </c>
      <c r="F261" s="58">
        <v>1861.64</v>
      </c>
      <c r="G261" s="59">
        <f t="shared" si="7"/>
        <v>29134.67</v>
      </c>
      <c r="H261" s="341"/>
      <c r="I261" s="342"/>
    </row>
    <row r="262" spans="1:9" ht="30" x14ac:dyDescent="0.25">
      <c r="A262" s="43" t="s">
        <v>2840</v>
      </c>
      <c r="B262" s="200" t="s">
        <v>1440</v>
      </c>
      <c r="C262" s="63" t="s">
        <v>2842</v>
      </c>
      <c r="D262" s="22" t="s">
        <v>9</v>
      </c>
      <c r="E262" s="83">
        <v>1.78</v>
      </c>
      <c r="F262" s="58">
        <v>1859.69</v>
      </c>
      <c r="G262" s="59">
        <f t="shared" si="7"/>
        <v>3310.25</v>
      </c>
      <c r="H262" s="333"/>
      <c r="I262" s="333"/>
    </row>
    <row r="263" spans="1:9" ht="30" x14ac:dyDescent="0.25">
      <c r="A263" s="43" t="s">
        <v>2840</v>
      </c>
      <c r="B263" s="200" t="s">
        <v>1441</v>
      </c>
      <c r="C263" s="63" t="s">
        <v>806</v>
      </c>
      <c r="D263" s="64" t="s">
        <v>10</v>
      </c>
      <c r="E263" s="83">
        <v>5.8</v>
      </c>
      <c r="F263" s="58">
        <v>31</v>
      </c>
      <c r="G263" s="59">
        <f t="shared" si="7"/>
        <v>179.8</v>
      </c>
      <c r="H263" s="333"/>
      <c r="I263" s="333"/>
    </row>
    <row r="264" spans="1:9" ht="30" x14ac:dyDescent="0.25">
      <c r="A264" s="43" t="s">
        <v>2840</v>
      </c>
      <c r="B264" s="200" t="s">
        <v>1451</v>
      </c>
      <c r="C264" s="63" t="s">
        <v>416</v>
      </c>
      <c r="D264" s="64" t="s">
        <v>10</v>
      </c>
      <c r="E264" s="83">
        <v>51.65</v>
      </c>
      <c r="F264" s="58">
        <v>27.28</v>
      </c>
      <c r="G264" s="59">
        <f t="shared" si="7"/>
        <v>1409.01</v>
      </c>
      <c r="H264" s="333"/>
      <c r="I264" s="333"/>
    </row>
    <row r="265" spans="1:9" ht="30" x14ac:dyDescent="0.25">
      <c r="A265" s="43" t="s">
        <v>2840</v>
      </c>
      <c r="B265" s="200" t="s">
        <v>1452</v>
      </c>
      <c r="C265" s="63" t="s">
        <v>807</v>
      </c>
      <c r="D265" s="64" t="s">
        <v>10</v>
      </c>
      <c r="E265" s="83">
        <v>103.3</v>
      </c>
      <c r="F265" s="58">
        <v>29.62</v>
      </c>
      <c r="G265" s="59">
        <f t="shared" si="7"/>
        <v>3059.75</v>
      </c>
      <c r="H265" s="333"/>
      <c r="I265" s="333"/>
    </row>
    <row r="266" spans="1:9" ht="30" x14ac:dyDescent="0.25">
      <c r="A266" s="43" t="s">
        <v>2840</v>
      </c>
      <c r="B266" s="200" t="s">
        <v>1453</v>
      </c>
      <c r="C266" s="63" t="s">
        <v>417</v>
      </c>
      <c r="D266" s="64" t="s">
        <v>8</v>
      </c>
      <c r="E266" s="83">
        <v>413.5</v>
      </c>
      <c r="F266" s="58">
        <v>14.19</v>
      </c>
      <c r="G266" s="59">
        <f>ROUND((E266*F266),2)</f>
        <v>5867.57</v>
      </c>
      <c r="H266" s="333"/>
      <c r="I266" s="333"/>
    </row>
    <row r="267" spans="1:9" ht="105" x14ac:dyDescent="0.25">
      <c r="A267" s="43" t="s">
        <v>2840</v>
      </c>
      <c r="B267" s="200" t="s">
        <v>1454</v>
      </c>
      <c r="C267" s="63" t="s">
        <v>2854</v>
      </c>
      <c r="D267" s="22" t="s">
        <v>582</v>
      </c>
      <c r="E267" s="83">
        <v>1</v>
      </c>
      <c r="F267" s="58">
        <v>15270.56</v>
      </c>
      <c r="G267" s="59">
        <f t="shared" ref="G267:G271" si="8">ROUND((E267*F267),2)</f>
        <v>15270.56</v>
      </c>
      <c r="H267" s="333"/>
      <c r="I267" s="333"/>
    </row>
    <row r="268" spans="1:9" ht="30" x14ac:dyDescent="0.25">
      <c r="A268" s="43" t="s">
        <v>2840</v>
      </c>
      <c r="B268" s="200" t="s">
        <v>1455</v>
      </c>
      <c r="C268" s="63" t="s">
        <v>808</v>
      </c>
      <c r="D268" s="64" t="s">
        <v>10</v>
      </c>
      <c r="E268" s="83">
        <v>104</v>
      </c>
      <c r="F268" s="58">
        <v>1.83</v>
      </c>
      <c r="G268" s="59">
        <f t="shared" si="8"/>
        <v>190.32</v>
      </c>
      <c r="H268" s="346"/>
      <c r="I268" s="342"/>
    </row>
    <row r="269" spans="1:9" ht="30" x14ac:dyDescent="0.25">
      <c r="A269" s="43" t="s">
        <v>2840</v>
      </c>
      <c r="B269" s="200" t="s">
        <v>1456</v>
      </c>
      <c r="C269" s="63" t="s">
        <v>809</v>
      </c>
      <c r="D269" s="64" t="s">
        <v>8</v>
      </c>
      <c r="E269" s="83">
        <v>140</v>
      </c>
      <c r="F269" s="58">
        <v>14.39</v>
      </c>
      <c r="G269" s="59">
        <f t="shared" si="8"/>
        <v>2014.6</v>
      </c>
    </row>
    <row r="270" spans="1:9" ht="30" x14ac:dyDescent="0.25">
      <c r="A270" s="43" t="s">
        <v>2840</v>
      </c>
      <c r="B270" s="200" t="s">
        <v>1457</v>
      </c>
      <c r="C270" s="63" t="s">
        <v>810</v>
      </c>
      <c r="D270" s="64" t="s">
        <v>8</v>
      </c>
      <c r="E270" s="83">
        <v>140</v>
      </c>
      <c r="F270" s="58">
        <v>139.38</v>
      </c>
      <c r="G270" s="59">
        <f t="shared" si="8"/>
        <v>19513.2</v>
      </c>
    </row>
    <row r="271" spans="1:9" ht="60" x14ac:dyDescent="0.25">
      <c r="A271" s="43" t="s">
        <v>2840</v>
      </c>
      <c r="B271" s="200" t="s">
        <v>1458</v>
      </c>
      <c r="C271" s="63" t="s">
        <v>2855</v>
      </c>
      <c r="D271" s="22" t="s">
        <v>582</v>
      </c>
      <c r="E271" s="83">
        <v>1</v>
      </c>
      <c r="F271" s="58">
        <v>18289.29</v>
      </c>
      <c r="G271" s="59">
        <f t="shared" si="8"/>
        <v>18289.29</v>
      </c>
    </row>
    <row r="272" spans="1:9" ht="45" x14ac:dyDescent="0.25">
      <c r="A272" s="43" t="s">
        <v>2840</v>
      </c>
      <c r="B272" s="200" t="s">
        <v>1459</v>
      </c>
      <c r="C272" s="63" t="s">
        <v>2856</v>
      </c>
      <c r="D272" s="22" t="s">
        <v>582</v>
      </c>
      <c r="E272" s="83">
        <v>1</v>
      </c>
      <c r="F272" s="58">
        <v>35028.239999999998</v>
      </c>
      <c r="G272" s="59">
        <f>ROUND((E272*F272),2)</f>
        <v>35028.239999999998</v>
      </c>
    </row>
    <row r="273" spans="1:9" ht="30.75" thickBot="1" x14ac:dyDescent="0.3">
      <c r="A273" s="43" t="s">
        <v>2840</v>
      </c>
      <c r="B273" s="200" t="s">
        <v>1460</v>
      </c>
      <c r="C273" s="2" t="s">
        <v>811</v>
      </c>
      <c r="D273" s="64" t="s">
        <v>8</v>
      </c>
      <c r="E273" s="84">
        <v>1196</v>
      </c>
      <c r="F273" s="58">
        <v>14.39</v>
      </c>
      <c r="G273" s="59">
        <f t="shared" ref="G273" si="9">ROUND((E273*F273),2)</f>
        <v>17210.439999999999</v>
      </c>
    </row>
    <row r="274" spans="1:9" ht="30.75" thickBot="1" x14ac:dyDescent="0.3">
      <c r="A274" s="56" t="s">
        <v>2840</v>
      </c>
      <c r="B274" s="201" t="s">
        <v>1461</v>
      </c>
      <c r="C274" s="50" t="s">
        <v>812</v>
      </c>
      <c r="D274" s="51" t="s">
        <v>8</v>
      </c>
      <c r="E274" s="85">
        <v>1196</v>
      </c>
      <c r="F274" s="60">
        <v>20.14</v>
      </c>
      <c r="G274" s="53">
        <f>ROUND((E274*F274),2)</f>
        <v>24087.439999999999</v>
      </c>
      <c r="H274" s="331" t="s">
        <v>521</v>
      </c>
      <c r="I274" s="339">
        <f>ROUND(SUM(G240:G274),2)</f>
        <v>1823719.57</v>
      </c>
    </row>
    <row r="275" spans="1:9" ht="30" x14ac:dyDescent="0.25">
      <c r="A275" s="42" t="s">
        <v>2857</v>
      </c>
      <c r="B275" s="202" t="s">
        <v>541</v>
      </c>
      <c r="C275" s="24" t="s">
        <v>414</v>
      </c>
      <c r="D275" s="25" t="s">
        <v>8</v>
      </c>
      <c r="E275" s="182">
        <v>144</v>
      </c>
      <c r="F275" s="136">
        <v>15.26</v>
      </c>
      <c r="G275" s="27">
        <f>ROUND((E275*F275),2)</f>
        <v>2197.44</v>
      </c>
      <c r="H275" s="333"/>
      <c r="I275" s="333"/>
    </row>
    <row r="276" spans="1:9" ht="30" x14ac:dyDescent="0.25">
      <c r="A276" s="43" t="s">
        <v>2857</v>
      </c>
      <c r="B276" s="22" t="s">
        <v>542</v>
      </c>
      <c r="C276" s="63" t="s">
        <v>798</v>
      </c>
      <c r="D276" s="64" t="s">
        <v>9</v>
      </c>
      <c r="E276" s="83">
        <v>31.68</v>
      </c>
      <c r="F276" s="76">
        <v>289.76</v>
      </c>
      <c r="G276" s="59">
        <f t="shared" ref="G276:G287" si="10">ROUND((E276*F276),2)</f>
        <v>9179.6</v>
      </c>
      <c r="H276" s="333"/>
      <c r="I276" s="333"/>
    </row>
    <row r="277" spans="1:9" ht="60" x14ac:dyDescent="0.25">
      <c r="A277" s="43" t="s">
        <v>2857</v>
      </c>
      <c r="B277" s="22" t="s">
        <v>543</v>
      </c>
      <c r="C277" s="63" t="s">
        <v>2841</v>
      </c>
      <c r="D277" s="22" t="s">
        <v>582</v>
      </c>
      <c r="E277" s="83">
        <v>1</v>
      </c>
      <c r="F277" s="76">
        <v>34335</v>
      </c>
      <c r="G277" s="59">
        <f t="shared" si="10"/>
        <v>34335</v>
      </c>
      <c r="H277" s="333"/>
      <c r="I277" s="333"/>
    </row>
    <row r="278" spans="1:9" ht="30" x14ac:dyDescent="0.25">
      <c r="A278" s="43" t="s">
        <v>2857</v>
      </c>
      <c r="B278" s="22" t="s">
        <v>544</v>
      </c>
      <c r="C278" s="63" t="s">
        <v>415</v>
      </c>
      <c r="D278" s="64" t="s">
        <v>18</v>
      </c>
      <c r="E278" s="83">
        <v>20</v>
      </c>
      <c r="F278" s="76">
        <v>1554.21</v>
      </c>
      <c r="G278" s="59">
        <f t="shared" si="10"/>
        <v>31084.2</v>
      </c>
      <c r="H278" s="333"/>
      <c r="I278" s="333"/>
    </row>
    <row r="279" spans="1:9" ht="30" x14ac:dyDescent="0.25">
      <c r="A279" s="43" t="s">
        <v>2857</v>
      </c>
      <c r="B279" s="22" t="s">
        <v>545</v>
      </c>
      <c r="C279" s="63" t="s">
        <v>2843</v>
      </c>
      <c r="D279" s="64" t="s">
        <v>9</v>
      </c>
      <c r="E279" s="83">
        <v>176.94</v>
      </c>
      <c r="F279" s="76">
        <v>6625</v>
      </c>
      <c r="G279" s="59">
        <f t="shared" si="10"/>
        <v>1172227.5</v>
      </c>
      <c r="H279" s="341"/>
      <c r="I279" s="342"/>
    </row>
    <row r="280" spans="1:9" ht="60" x14ac:dyDescent="0.25">
      <c r="A280" s="43" t="s">
        <v>2857</v>
      </c>
      <c r="B280" s="22" t="s">
        <v>546</v>
      </c>
      <c r="C280" s="63" t="s">
        <v>2844</v>
      </c>
      <c r="D280" s="22" t="s">
        <v>582</v>
      </c>
      <c r="E280" s="83">
        <v>1</v>
      </c>
      <c r="F280" s="76">
        <v>12760.66</v>
      </c>
      <c r="G280" s="59">
        <f t="shared" si="10"/>
        <v>12760.66</v>
      </c>
      <c r="H280" s="341"/>
      <c r="I280" s="342"/>
    </row>
    <row r="281" spans="1:9" ht="45" x14ac:dyDescent="0.25">
      <c r="A281" s="43" t="s">
        <v>2857</v>
      </c>
      <c r="B281" s="22" t="s">
        <v>547</v>
      </c>
      <c r="C281" s="63" t="s">
        <v>2845</v>
      </c>
      <c r="D281" s="22" t="s">
        <v>582</v>
      </c>
      <c r="E281" s="83">
        <v>1</v>
      </c>
      <c r="F281" s="76">
        <v>55762.46</v>
      </c>
      <c r="G281" s="59">
        <f t="shared" si="10"/>
        <v>55762.46</v>
      </c>
      <c r="H281" s="341"/>
      <c r="I281" s="342"/>
    </row>
    <row r="282" spans="1:9" ht="90" x14ac:dyDescent="0.25">
      <c r="A282" s="43" t="s">
        <v>2857</v>
      </c>
      <c r="B282" s="22" t="s">
        <v>548</v>
      </c>
      <c r="C282" s="63" t="s">
        <v>2858</v>
      </c>
      <c r="D282" s="22" t="s">
        <v>582</v>
      </c>
      <c r="E282" s="83">
        <v>1</v>
      </c>
      <c r="F282" s="76">
        <v>133633.29999999999</v>
      </c>
      <c r="G282" s="59">
        <f t="shared" si="10"/>
        <v>133633.29999999999</v>
      </c>
      <c r="H282" s="341"/>
      <c r="I282" s="342"/>
    </row>
    <row r="283" spans="1:9" ht="30" x14ac:dyDescent="0.25">
      <c r="A283" s="43" t="s">
        <v>2857</v>
      </c>
      <c r="B283" s="22" t="s">
        <v>549</v>
      </c>
      <c r="C283" s="63" t="s">
        <v>2847</v>
      </c>
      <c r="D283" s="22" t="s">
        <v>9</v>
      </c>
      <c r="E283" s="83">
        <v>18.82</v>
      </c>
      <c r="F283" s="76">
        <v>3497.47</v>
      </c>
      <c r="G283" s="59">
        <f t="shared" si="10"/>
        <v>65822.39</v>
      </c>
      <c r="H283" s="341"/>
      <c r="I283" s="342"/>
    </row>
    <row r="284" spans="1:9" ht="30" x14ac:dyDescent="0.25">
      <c r="A284" s="43" t="s">
        <v>2857</v>
      </c>
      <c r="B284" s="22" t="s">
        <v>550</v>
      </c>
      <c r="C284" s="63" t="s">
        <v>799</v>
      </c>
      <c r="D284" s="64" t="s">
        <v>10</v>
      </c>
      <c r="E284" s="83">
        <v>34</v>
      </c>
      <c r="F284" s="76">
        <v>90.57</v>
      </c>
      <c r="G284" s="59">
        <f t="shared" si="10"/>
        <v>3079.38</v>
      </c>
      <c r="H284" s="341"/>
      <c r="I284" s="342"/>
    </row>
    <row r="285" spans="1:9" ht="30" x14ac:dyDescent="0.25">
      <c r="A285" s="43" t="s">
        <v>2857</v>
      </c>
      <c r="B285" s="22" t="s">
        <v>551</v>
      </c>
      <c r="C285" s="63" t="s">
        <v>800</v>
      </c>
      <c r="D285" s="64" t="s">
        <v>8</v>
      </c>
      <c r="E285" s="83">
        <v>520</v>
      </c>
      <c r="F285" s="76">
        <v>11.72</v>
      </c>
      <c r="G285" s="59">
        <f t="shared" si="10"/>
        <v>6094.4</v>
      </c>
      <c r="H285" s="341"/>
      <c r="I285" s="342"/>
    </row>
    <row r="286" spans="1:9" ht="45" x14ac:dyDescent="0.25">
      <c r="A286" s="43" t="s">
        <v>2857</v>
      </c>
      <c r="B286" s="22" t="s">
        <v>552</v>
      </c>
      <c r="C286" s="63" t="s">
        <v>2859</v>
      </c>
      <c r="D286" s="22" t="s">
        <v>582</v>
      </c>
      <c r="E286" s="83">
        <v>1</v>
      </c>
      <c r="F286" s="76">
        <v>34226.559999999998</v>
      </c>
      <c r="G286" s="59">
        <f t="shared" si="10"/>
        <v>34226.559999999998</v>
      </c>
      <c r="H286" s="341"/>
      <c r="I286" s="342"/>
    </row>
    <row r="287" spans="1:9" ht="105" x14ac:dyDescent="0.25">
      <c r="A287" s="43" t="s">
        <v>2857</v>
      </c>
      <c r="B287" s="22" t="s">
        <v>553</v>
      </c>
      <c r="C287" s="63" t="s">
        <v>2860</v>
      </c>
      <c r="D287" s="22" t="s">
        <v>582</v>
      </c>
      <c r="E287" s="83">
        <v>1</v>
      </c>
      <c r="F287" s="76">
        <v>22842.74</v>
      </c>
      <c r="G287" s="59">
        <f t="shared" si="10"/>
        <v>22842.74</v>
      </c>
      <c r="H287" s="341"/>
      <c r="I287" s="342"/>
    </row>
    <row r="288" spans="1:9" ht="30" x14ac:dyDescent="0.25">
      <c r="A288" s="43" t="s">
        <v>2857</v>
      </c>
      <c r="B288" s="22" t="s">
        <v>554</v>
      </c>
      <c r="C288" s="63" t="s">
        <v>801</v>
      </c>
      <c r="D288" s="64" t="s">
        <v>8</v>
      </c>
      <c r="E288" s="83">
        <v>543</v>
      </c>
      <c r="F288" s="76">
        <v>11.72</v>
      </c>
      <c r="G288" s="59">
        <f>ROUND((E288*F288),2)</f>
        <v>6363.96</v>
      </c>
      <c r="H288" s="341"/>
      <c r="I288" s="342"/>
    </row>
    <row r="289" spans="1:9" ht="30" x14ac:dyDescent="0.25">
      <c r="A289" s="43" t="s">
        <v>2857</v>
      </c>
      <c r="B289" s="22" t="s">
        <v>555</v>
      </c>
      <c r="C289" s="63" t="s">
        <v>802</v>
      </c>
      <c r="D289" s="64" t="s">
        <v>8</v>
      </c>
      <c r="E289" s="83">
        <v>543</v>
      </c>
      <c r="F289" s="76">
        <v>10.09</v>
      </c>
      <c r="G289" s="59">
        <f t="shared" ref="G289:G300" si="11">ROUND((E289*F289),2)</f>
        <v>5478.87</v>
      </c>
      <c r="H289" s="341"/>
      <c r="I289" s="342"/>
    </row>
    <row r="290" spans="1:9" ht="30" x14ac:dyDescent="0.25">
      <c r="A290" s="43" t="s">
        <v>2857</v>
      </c>
      <c r="B290" s="22" t="s">
        <v>556</v>
      </c>
      <c r="C290" s="63" t="s">
        <v>803</v>
      </c>
      <c r="D290" s="64" t="s">
        <v>8</v>
      </c>
      <c r="E290" s="83">
        <v>543</v>
      </c>
      <c r="F290" s="76">
        <v>65.08</v>
      </c>
      <c r="G290" s="59">
        <f t="shared" si="11"/>
        <v>35338.44</v>
      </c>
      <c r="H290" s="341"/>
      <c r="I290" s="342"/>
    </row>
    <row r="291" spans="1:9" ht="30" x14ac:dyDescent="0.25">
      <c r="A291" s="43" t="s">
        <v>2857</v>
      </c>
      <c r="B291" s="22" t="s">
        <v>557</v>
      </c>
      <c r="C291" s="63" t="s">
        <v>804</v>
      </c>
      <c r="D291" s="64" t="s">
        <v>10</v>
      </c>
      <c r="E291" s="83">
        <v>108.7</v>
      </c>
      <c r="F291" s="76">
        <v>12.59</v>
      </c>
      <c r="G291" s="59">
        <f t="shared" si="11"/>
        <v>1368.53</v>
      </c>
      <c r="H291" s="341"/>
      <c r="I291" s="342"/>
    </row>
    <row r="292" spans="1:9" ht="90" x14ac:dyDescent="0.25">
      <c r="A292" s="43" t="s">
        <v>2857</v>
      </c>
      <c r="B292" s="22" t="s">
        <v>558</v>
      </c>
      <c r="C292" s="63" t="s">
        <v>2850</v>
      </c>
      <c r="D292" s="22" t="s">
        <v>582</v>
      </c>
      <c r="E292" s="83">
        <v>1</v>
      </c>
      <c r="F292" s="76">
        <v>7547.21</v>
      </c>
      <c r="G292" s="59">
        <f t="shared" si="11"/>
        <v>7547.21</v>
      </c>
      <c r="H292" s="341"/>
      <c r="I292" s="342"/>
    </row>
    <row r="293" spans="1:9" ht="45" x14ac:dyDescent="0.25">
      <c r="A293" s="43" t="s">
        <v>2857</v>
      </c>
      <c r="B293" s="22" t="s">
        <v>559</v>
      </c>
      <c r="C293" s="63" t="s">
        <v>2851</v>
      </c>
      <c r="D293" s="22" t="s">
        <v>582</v>
      </c>
      <c r="E293" s="83">
        <v>1</v>
      </c>
      <c r="F293" s="76">
        <v>513.53</v>
      </c>
      <c r="G293" s="59">
        <f t="shared" si="11"/>
        <v>513.53</v>
      </c>
      <c r="H293" s="341"/>
      <c r="I293" s="342"/>
    </row>
    <row r="294" spans="1:9" ht="60" x14ac:dyDescent="0.25">
      <c r="A294" s="43" t="s">
        <v>2857</v>
      </c>
      <c r="B294" s="22" t="s">
        <v>560</v>
      </c>
      <c r="C294" s="63" t="s">
        <v>2852</v>
      </c>
      <c r="D294" s="22" t="s">
        <v>582</v>
      </c>
      <c r="E294" s="83">
        <v>1</v>
      </c>
      <c r="F294" s="76">
        <v>5799.53</v>
      </c>
      <c r="G294" s="59">
        <f t="shared" si="11"/>
        <v>5799.53</v>
      </c>
      <c r="H294" s="341"/>
      <c r="I294" s="342"/>
    </row>
    <row r="295" spans="1:9" ht="30" x14ac:dyDescent="0.25">
      <c r="A295" s="43" t="s">
        <v>2857</v>
      </c>
      <c r="B295" s="22" t="s">
        <v>561</v>
      </c>
      <c r="C295" s="63" t="s">
        <v>805</v>
      </c>
      <c r="D295" s="22" t="s">
        <v>8</v>
      </c>
      <c r="E295" s="83">
        <v>110.33</v>
      </c>
      <c r="F295" s="76">
        <v>37.31</v>
      </c>
      <c r="G295" s="59">
        <f t="shared" si="11"/>
        <v>4116.41</v>
      </c>
      <c r="H295" s="341"/>
      <c r="I295" s="342"/>
    </row>
    <row r="296" spans="1:9" ht="30" x14ac:dyDescent="0.25">
      <c r="A296" s="43" t="s">
        <v>2857</v>
      </c>
      <c r="B296" s="22" t="s">
        <v>562</v>
      </c>
      <c r="C296" s="63" t="s">
        <v>2853</v>
      </c>
      <c r="D296" s="22" t="s">
        <v>9</v>
      </c>
      <c r="E296" s="83">
        <v>15.65</v>
      </c>
      <c r="F296" s="76">
        <v>1856.74</v>
      </c>
      <c r="G296" s="59">
        <f t="shared" si="11"/>
        <v>29057.98</v>
      </c>
      <c r="H296" s="341"/>
      <c r="I296" s="342"/>
    </row>
    <row r="297" spans="1:9" ht="30" x14ac:dyDescent="0.25">
      <c r="A297" s="43" t="s">
        <v>2857</v>
      </c>
      <c r="B297" s="22" t="s">
        <v>563</v>
      </c>
      <c r="C297" s="63" t="s">
        <v>2842</v>
      </c>
      <c r="D297" s="22" t="s">
        <v>9</v>
      </c>
      <c r="E297" s="83">
        <v>1.76</v>
      </c>
      <c r="F297" s="76">
        <v>1859.69</v>
      </c>
      <c r="G297" s="59">
        <f t="shared" si="11"/>
        <v>3273.05</v>
      </c>
      <c r="H297" s="333"/>
      <c r="I297" s="333"/>
    </row>
    <row r="298" spans="1:9" ht="30" x14ac:dyDescent="0.25">
      <c r="A298" s="43" t="s">
        <v>2857</v>
      </c>
      <c r="B298" s="22" t="s">
        <v>564</v>
      </c>
      <c r="C298" s="63" t="s">
        <v>806</v>
      </c>
      <c r="D298" s="64" t="s">
        <v>10</v>
      </c>
      <c r="E298" s="83">
        <v>5.8</v>
      </c>
      <c r="F298" s="76">
        <v>31</v>
      </c>
      <c r="G298" s="59">
        <f t="shared" si="11"/>
        <v>179.8</v>
      </c>
      <c r="H298" s="333"/>
      <c r="I298" s="333"/>
    </row>
    <row r="299" spans="1:9" ht="30" x14ac:dyDescent="0.25">
      <c r="A299" s="43" t="s">
        <v>2857</v>
      </c>
      <c r="B299" s="22" t="s">
        <v>565</v>
      </c>
      <c r="C299" s="63" t="s">
        <v>416</v>
      </c>
      <c r="D299" s="64" t="s">
        <v>10</v>
      </c>
      <c r="E299" s="83">
        <v>51.65</v>
      </c>
      <c r="F299" s="76">
        <v>27.28</v>
      </c>
      <c r="G299" s="59">
        <f t="shared" si="11"/>
        <v>1409.01</v>
      </c>
      <c r="H299" s="333"/>
      <c r="I299" s="333"/>
    </row>
    <row r="300" spans="1:9" ht="30" x14ac:dyDescent="0.25">
      <c r="A300" s="43" t="s">
        <v>2857</v>
      </c>
      <c r="B300" s="22" t="s">
        <v>566</v>
      </c>
      <c r="C300" s="63" t="s">
        <v>807</v>
      </c>
      <c r="D300" s="64" t="s">
        <v>10</v>
      </c>
      <c r="E300" s="83">
        <v>103.3</v>
      </c>
      <c r="F300" s="76">
        <v>29.62</v>
      </c>
      <c r="G300" s="59">
        <f t="shared" si="11"/>
        <v>3059.75</v>
      </c>
      <c r="H300" s="333"/>
      <c r="I300" s="333"/>
    </row>
    <row r="301" spans="1:9" ht="30" x14ac:dyDescent="0.25">
      <c r="A301" s="43" t="s">
        <v>2857</v>
      </c>
      <c r="B301" s="22" t="s">
        <v>567</v>
      </c>
      <c r="C301" s="63" t="s">
        <v>417</v>
      </c>
      <c r="D301" s="64" t="s">
        <v>8</v>
      </c>
      <c r="E301" s="83">
        <v>413.5</v>
      </c>
      <c r="F301" s="76">
        <v>14.19</v>
      </c>
      <c r="G301" s="59">
        <f>ROUND((E301*F301),2)</f>
        <v>5867.57</v>
      </c>
      <c r="H301" s="333"/>
      <c r="I301" s="333"/>
    </row>
    <row r="302" spans="1:9" ht="105" x14ac:dyDescent="0.25">
      <c r="A302" s="43" t="s">
        <v>2857</v>
      </c>
      <c r="B302" s="22" t="s">
        <v>568</v>
      </c>
      <c r="C302" s="63" t="s">
        <v>2854</v>
      </c>
      <c r="D302" s="22" t="s">
        <v>582</v>
      </c>
      <c r="E302" s="83">
        <v>1</v>
      </c>
      <c r="F302" s="76">
        <v>15278.83</v>
      </c>
      <c r="G302" s="59">
        <f t="shared" ref="G302:G306" si="12">ROUND((E302*F302),2)</f>
        <v>15278.83</v>
      </c>
      <c r="H302" s="333"/>
      <c r="I302" s="333"/>
    </row>
    <row r="303" spans="1:9" ht="30" x14ac:dyDescent="0.25">
      <c r="A303" s="43" t="s">
        <v>2857</v>
      </c>
      <c r="B303" s="22" t="s">
        <v>569</v>
      </c>
      <c r="C303" s="63" t="s">
        <v>808</v>
      </c>
      <c r="D303" s="64" t="s">
        <v>10</v>
      </c>
      <c r="E303" s="83">
        <v>104</v>
      </c>
      <c r="F303" s="76">
        <v>1.83</v>
      </c>
      <c r="G303" s="59">
        <f t="shared" si="12"/>
        <v>190.32</v>
      </c>
      <c r="H303" s="346"/>
      <c r="I303" s="342"/>
    </row>
    <row r="304" spans="1:9" ht="30" x14ac:dyDescent="0.25">
      <c r="A304" s="43" t="s">
        <v>2857</v>
      </c>
      <c r="B304" s="22" t="s">
        <v>570</v>
      </c>
      <c r="C304" s="63" t="s">
        <v>809</v>
      </c>
      <c r="D304" s="64" t="s">
        <v>8</v>
      </c>
      <c r="E304" s="83">
        <v>140</v>
      </c>
      <c r="F304" s="76">
        <v>14.39</v>
      </c>
      <c r="G304" s="59">
        <f t="shared" si="12"/>
        <v>2014.6</v>
      </c>
    </row>
    <row r="305" spans="1:9" ht="30" x14ac:dyDescent="0.25">
      <c r="A305" s="43" t="s">
        <v>2857</v>
      </c>
      <c r="B305" s="22" t="s">
        <v>698</v>
      </c>
      <c r="C305" s="63" t="s">
        <v>810</v>
      </c>
      <c r="D305" s="64" t="s">
        <v>8</v>
      </c>
      <c r="E305" s="83">
        <v>140</v>
      </c>
      <c r="F305" s="76">
        <v>139.38</v>
      </c>
      <c r="G305" s="59">
        <f t="shared" si="12"/>
        <v>19513.2</v>
      </c>
    </row>
    <row r="306" spans="1:9" ht="60" x14ac:dyDescent="0.25">
      <c r="A306" s="43" t="s">
        <v>2857</v>
      </c>
      <c r="B306" s="22" t="s">
        <v>699</v>
      </c>
      <c r="C306" s="63" t="s">
        <v>2861</v>
      </c>
      <c r="D306" s="22" t="s">
        <v>582</v>
      </c>
      <c r="E306" s="83">
        <v>1</v>
      </c>
      <c r="F306" s="76">
        <v>18284.900000000001</v>
      </c>
      <c r="G306" s="59">
        <f t="shared" si="12"/>
        <v>18284.900000000001</v>
      </c>
    </row>
    <row r="307" spans="1:9" ht="45" x14ac:dyDescent="0.25">
      <c r="A307" s="43" t="s">
        <v>2857</v>
      </c>
      <c r="B307" s="22" t="s">
        <v>700</v>
      </c>
      <c r="C307" s="63" t="s">
        <v>2856</v>
      </c>
      <c r="D307" s="22" t="s">
        <v>582</v>
      </c>
      <c r="E307" s="83">
        <v>1</v>
      </c>
      <c r="F307" s="76">
        <v>32751.360000000001</v>
      </c>
      <c r="G307" s="59">
        <f>ROUND((E307*F307),2)</f>
        <v>32751.360000000001</v>
      </c>
    </row>
    <row r="308" spans="1:9" ht="30.75" thickBot="1" x14ac:dyDescent="0.3">
      <c r="A308" s="43" t="s">
        <v>2857</v>
      </c>
      <c r="B308" s="22" t="s">
        <v>701</v>
      </c>
      <c r="C308" s="2" t="s">
        <v>811</v>
      </c>
      <c r="D308" s="64" t="s">
        <v>8</v>
      </c>
      <c r="E308" s="84">
        <v>1196</v>
      </c>
      <c r="F308" s="76">
        <v>14.39</v>
      </c>
      <c r="G308" s="59">
        <f t="shared" ref="G308" si="13">ROUND((E308*F308),2)</f>
        <v>17210.439999999999</v>
      </c>
    </row>
    <row r="309" spans="1:9" ht="30.75" thickBot="1" x14ac:dyDescent="0.3">
      <c r="A309" s="56" t="s">
        <v>2857</v>
      </c>
      <c r="B309" s="51" t="s">
        <v>702</v>
      </c>
      <c r="C309" s="50" t="s">
        <v>812</v>
      </c>
      <c r="D309" s="51" t="s">
        <v>8</v>
      </c>
      <c r="E309" s="85">
        <v>1196</v>
      </c>
      <c r="F309" s="139">
        <v>20.2</v>
      </c>
      <c r="G309" s="53">
        <f>ROUND((E309*F309),2)</f>
        <v>24159.200000000001</v>
      </c>
      <c r="H309" s="331" t="s">
        <v>571</v>
      </c>
      <c r="I309" s="339">
        <f>ROUND(SUM(G275:G309),2)</f>
        <v>1822022.12</v>
      </c>
    </row>
    <row r="310" spans="1:9" ht="30" x14ac:dyDescent="0.25">
      <c r="A310" s="42" t="s">
        <v>2862</v>
      </c>
      <c r="B310" s="202" t="s">
        <v>813</v>
      </c>
      <c r="C310" s="24" t="s">
        <v>414</v>
      </c>
      <c r="D310" s="25" t="s">
        <v>8</v>
      </c>
      <c r="E310" s="182">
        <v>144</v>
      </c>
      <c r="F310" s="136">
        <v>15.26</v>
      </c>
      <c r="G310" s="27">
        <f t="shared" ref="G310:G335" si="14">ROUND((E310*F310),2)</f>
        <v>2197.44</v>
      </c>
      <c r="H310" s="341"/>
      <c r="I310" s="342"/>
    </row>
    <row r="311" spans="1:9" ht="30" x14ac:dyDescent="0.25">
      <c r="A311" s="43" t="s">
        <v>2862</v>
      </c>
      <c r="B311" s="200" t="s">
        <v>814</v>
      </c>
      <c r="C311" s="2" t="s">
        <v>798</v>
      </c>
      <c r="D311" s="22" t="s">
        <v>9</v>
      </c>
      <c r="E311" s="84">
        <v>31.68</v>
      </c>
      <c r="F311" s="77">
        <v>289.76</v>
      </c>
      <c r="G311" s="28">
        <f t="shared" si="14"/>
        <v>9179.6</v>
      </c>
      <c r="H311" s="341"/>
      <c r="I311" s="342"/>
    </row>
    <row r="312" spans="1:9" ht="60" x14ac:dyDescent="0.25">
      <c r="A312" s="43" t="s">
        <v>2862</v>
      </c>
      <c r="B312" s="22" t="s">
        <v>815</v>
      </c>
      <c r="C312" s="63" t="s">
        <v>2841</v>
      </c>
      <c r="D312" s="64" t="s">
        <v>582</v>
      </c>
      <c r="E312" s="83">
        <v>1</v>
      </c>
      <c r="F312" s="76">
        <v>40523.31</v>
      </c>
      <c r="G312" s="28">
        <f t="shared" si="14"/>
        <v>40523.31</v>
      </c>
      <c r="H312" s="341"/>
      <c r="I312" s="342"/>
    </row>
    <row r="313" spans="1:9" ht="30" x14ac:dyDescent="0.25">
      <c r="A313" s="43" t="s">
        <v>2862</v>
      </c>
      <c r="B313" s="22" t="s">
        <v>816</v>
      </c>
      <c r="C313" s="63" t="s">
        <v>415</v>
      </c>
      <c r="D313" s="64" t="s">
        <v>18</v>
      </c>
      <c r="E313" s="83">
        <v>24</v>
      </c>
      <c r="F313" s="76">
        <v>2820.96</v>
      </c>
      <c r="G313" s="28">
        <f t="shared" si="14"/>
        <v>67703.039999999994</v>
      </c>
      <c r="H313" s="341"/>
      <c r="I313" s="342"/>
    </row>
    <row r="314" spans="1:9" ht="30" x14ac:dyDescent="0.25">
      <c r="A314" s="43" t="s">
        <v>2862</v>
      </c>
      <c r="B314" s="22" t="s">
        <v>817</v>
      </c>
      <c r="C314" s="63" t="s">
        <v>2864</v>
      </c>
      <c r="D314" s="22" t="s">
        <v>9</v>
      </c>
      <c r="E314" s="83">
        <v>196.6</v>
      </c>
      <c r="F314" s="76">
        <v>6625</v>
      </c>
      <c r="G314" s="28">
        <f t="shared" si="14"/>
        <v>1302475</v>
      </c>
      <c r="H314" s="341"/>
      <c r="I314" s="342"/>
    </row>
    <row r="315" spans="1:9" ht="60" x14ac:dyDescent="0.25">
      <c r="A315" s="43" t="s">
        <v>2862</v>
      </c>
      <c r="B315" s="22" t="s">
        <v>818</v>
      </c>
      <c r="C315" s="63" t="s">
        <v>2865</v>
      </c>
      <c r="D315" s="22" t="s">
        <v>582</v>
      </c>
      <c r="E315" s="83">
        <v>1</v>
      </c>
      <c r="F315" s="76">
        <v>16470.650000000001</v>
      </c>
      <c r="G315" s="28">
        <f t="shared" si="14"/>
        <v>16470.650000000001</v>
      </c>
      <c r="H315" s="341"/>
      <c r="I315" s="342"/>
    </row>
    <row r="316" spans="1:9" ht="45" x14ac:dyDescent="0.25">
      <c r="A316" s="43" t="s">
        <v>2862</v>
      </c>
      <c r="B316" s="22" t="s">
        <v>819</v>
      </c>
      <c r="C316" s="63" t="s">
        <v>2866</v>
      </c>
      <c r="D316" s="22" t="s">
        <v>582</v>
      </c>
      <c r="E316" s="83">
        <v>1</v>
      </c>
      <c r="F316" s="76">
        <v>79769.78</v>
      </c>
      <c r="G316" s="28">
        <f t="shared" si="14"/>
        <v>79769.78</v>
      </c>
      <c r="H316" s="341"/>
      <c r="I316" s="342"/>
    </row>
    <row r="317" spans="1:9" ht="90" x14ac:dyDescent="0.25">
      <c r="A317" s="43" t="s">
        <v>2862</v>
      </c>
      <c r="B317" s="22" t="s">
        <v>820</v>
      </c>
      <c r="C317" s="63" t="s">
        <v>2867</v>
      </c>
      <c r="D317" s="22" t="s">
        <v>582</v>
      </c>
      <c r="E317" s="83">
        <v>1</v>
      </c>
      <c r="F317" s="58">
        <v>171425.17</v>
      </c>
      <c r="G317" s="28">
        <f t="shared" si="14"/>
        <v>171425.17</v>
      </c>
      <c r="H317" s="341"/>
      <c r="I317" s="342"/>
    </row>
    <row r="318" spans="1:9" ht="30" x14ac:dyDescent="0.25">
      <c r="A318" s="43" t="s">
        <v>2862</v>
      </c>
      <c r="B318" s="22" t="s">
        <v>821</v>
      </c>
      <c r="C318" s="63" t="s">
        <v>2868</v>
      </c>
      <c r="D318" s="22" t="s">
        <v>9</v>
      </c>
      <c r="E318" s="83">
        <v>26.59</v>
      </c>
      <c r="F318" s="58">
        <v>3139.53</v>
      </c>
      <c r="G318" s="28">
        <f t="shared" si="14"/>
        <v>83480.100000000006</v>
      </c>
      <c r="H318" s="341"/>
      <c r="I318" s="342"/>
    </row>
    <row r="319" spans="1:9" ht="30" x14ac:dyDescent="0.25">
      <c r="A319" s="43" t="s">
        <v>2862</v>
      </c>
      <c r="B319" s="22" t="s">
        <v>822</v>
      </c>
      <c r="C319" s="63" t="s">
        <v>799</v>
      </c>
      <c r="D319" s="64" t="s">
        <v>10</v>
      </c>
      <c r="E319" s="83">
        <v>40</v>
      </c>
      <c r="F319" s="58">
        <v>90.57</v>
      </c>
      <c r="G319" s="28">
        <f t="shared" si="14"/>
        <v>3622.8</v>
      </c>
      <c r="H319" s="341"/>
      <c r="I319" s="342"/>
    </row>
    <row r="320" spans="1:9" ht="30" x14ac:dyDescent="0.25">
      <c r="A320" s="43" t="s">
        <v>2862</v>
      </c>
      <c r="B320" s="22" t="s">
        <v>823</v>
      </c>
      <c r="C320" s="63" t="s">
        <v>800</v>
      </c>
      <c r="D320" s="64" t="s">
        <v>8</v>
      </c>
      <c r="E320" s="83">
        <v>636</v>
      </c>
      <c r="F320" s="58">
        <v>11.72</v>
      </c>
      <c r="G320" s="28">
        <f t="shared" si="14"/>
        <v>7453.92</v>
      </c>
      <c r="H320" s="341"/>
      <c r="I320" s="342"/>
    </row>
    <row r="321" spans="1:9" ht="45" x14ac:dyDescent="0.25">
      <c r="A321" s="43" t="s">
        <v>2862</v>
      </c>
      <c r="B321" s="22" t="s">
        <v>824</v>
      </c>
      <c r="C321" s="63" t="s">
        <v>2869</v>
      </c>
      <c r="D321" s="22" t="s">
        <v>582</v>
      </c>
      <c r="E321" s="83">
        <v>1</v>
      </c>
      <c r="F321" s="58">
        <v>52650.6</v>
      </c>
      <c r="G321" s="28">
        <f t="shared" si="14"/>
        <v>52650.6</v>
      </c>
      <c r="H321" s="341"/>
      <c r="I321" s="342"/>
    </row>
    <row r="322" spans="1:9" ht="90" x14ac:dyDescent="0.25">
      <c r="A322" s="43" t="s">
        <v>2862</v>
      </c>
      <c r="B322" s="22" t="s">
        <v>825</v>
      </c>
      <c r="C322" s="63" t="s">
        <v>2870</v>
      </c>
      <c r="D322" s="22" t="s">
        <v>582</v>
      </c>
      <c r="E322" s="83">
        <v>1</v>
      </c>
      <c r="F322" s="58">
        <v>27814.27</v>
      </c>
      <c r="G322" s="28">
        <f t="shared" si="14"/>
        <v>27814.27</v>
      </c>
      <c r="H322" s="341"/>
      <c r="I322" s="342"/>
    </row>
    <row r="323" spans="1:9" ht="30" x14ac:dyDescent="0.25">
      <c r="A323" s="43" t="s">
        <v>2862</v>
      </c>
      <c r="B323" s="22" t="s">
        <v>826</v>
      </c>
      <c r="C323" s="63" t="s">
        <v>801</v>
      </c>
      <c r="D323" s="64" t="s">
        <v>8</v>
      </c>
      <c r="E323" s="83">
        <v>645</v>
      </c>
      <c r="F323" s="58">
        <v>11.72</v>
      </c>
      <c r="G323" s="28">
        <f t="shared" si="14"/>
        <v>7559.4</v>
      </c>
      <c r="H323" s="341"/>
      <c r="I323" s="342"/>
    </row>
    <row r="324" spans="1:9" ht="30" x14ac:dyDescent="0.25">
      <c r="A324" s="43" t="s">
        <v>2862</v>
      </c>
      <c r="B324" s="22" t="s">
        <v>827</v>
      </c>
      <c r="C324" s="63" t="s">
        <v>802</v>
      </c>
      <c r="D324" s="64" t="s">
        <v>8</v>
      </c>
      <c r="E324" s="83">
        <v>645</v>
      </c>
      <c r="F324" s="58">
        <v>10.09</v>
      </c>
      <c r="G324" s="28">
        <f t="shared" si="14"/>
        <v>6508.05</v>
      </c>
      <c r="H324" s="341"/>
      <c r="I324" s="342"/>
    </row>
    <row r="325" spans="1:9" ht="30" x14ac:dyDescent="0.25">
      <c r="A325" s="43" t="s">
        <v>2862</v>
      </c>
      <c r="B325" s="22" t="s">
        <v>828</v>
      </c>
      <c r="C325" s="63" t="s">
        <v>803</v>
      </c>
      <c r="D325" s="64" t="s">
        <v>8</v>
      </c>
      <c r="E325" s="83">
        <v>645</v>
      </c>
      <c r="F325" s="58">
        <v>65.08</v>
      </c>
      <c r="G325" s="28">
        <f t="shared" si="14"/>
        <v>41976.6</v>
      </c>
      <c r="H325" s="341"/>
      <c r="I325" s="342"/>
    </row>
    <row r="326" spans="1:9" ht="30" x14ac:dyDescent="0.25">
      <c r="A326" s="43" t="s">
        <v>2862</v>
      </c>
      <c r="B326" s="22" t="s">
        <v>829</v>
      </c>
      <c r="C326" s="63" t="s">
        <v>804</v>
      </c>
      <c r="D326" s="64" t="s">
        <v>10</v>
      </c>
      <c r="E326" s="83">
        <v>112.9</v>
      </c>
      <c r="F326" s="58">
        <v>12.59</v>
      </c>
      <c r="G326" s="28">
        <f t="shared" si="14"/>
        <v>1421.41</v>
      </c>
      <c r="H326" s="341"/>
      <c r="I326" s="342"/>
    </row>
    <row r="327" spans="1:9" ht="90" x14ac:dyDescent="0.25">
      <c r="A327" s="43" t="s">
        <v>2862</v>
      </c>
      <c r="B327" s="22" t="s">
        <v>830</v>
      </c>
      <c r="C327" s="63" t="s">
        <v>2871</v>
      </c>
      <c r="D327" s="22" t="s">
        <v>582</v>
      </c>
      <c r="E327" s="83">
        <v>1</v>
      </c>
      <c r="F327" s="58">
        <v>7547.21</v>
      </c>
      <c r="G327" s="28">
        <f t="shared" si="14"/>
        <v>7547.21</v>
      </c>
      <c r="H327" s="341"/>
      <c r="I327" s="342"/>
    </row>
    <row r="328" spans="1:9" ht="45" x14ac:dyDescent="0.25">
      <c r="A328" s="43" t="s">
        <v>2862</v>
      </c>
      <c r="B328" s="22" t="s">
        <v>831</v>
      </c>
      <c r="C328" s="63" t="s">
        <v>2872</v>
      </c>
      <c r="D328" s="22" t="s">
        <v>582</v>
      </c>
      <c r="E328" s="83">
        <v>1</v>
      </c>
      <c r="F328" s="58">
        <v>513.53</v>
      </c>
      <c r="G328" s="28">
        <f t="shared" si="14"/>
        <v>513.53</v>
      </c>
      <c r="H328" s="341"/>
      <c r="I328" s="342"/>
    </row>
    <row r="329" spans="1:9" ht="30" x14ac:dyDescent="0.25">
      <c r="A329" s="43" t="s">
        <v>2862</v>
      </c>
      <c r="B329" s="22" t="s">
        <v>832</v>
      </c>
      <c r="C329" s="63" t="s">
        <v>2873</v>
      </c>
      <c r="D329" s="22" t="s">
        <v>10</v>
      </c>
      <c r="E329" s="83">
        <v>104</v>
      </c>
      <c r="F329" s="58">
        <v>29.63</v>
      </c>
      <c r="G329" s="28">
        <f t="shared" si="14"/>
        <v>3081.52</v>
      </c>
      <c r="H329" s="341"/>
      <c r="I329" s="342"/>
    </row>
    <row r="330" spans="1:9" ht="30" x14ac:dyDescent="0.25">
      <c r="A330" s="43" t="s">
        <v>2862</v>
      </c>
      <c r="B330" s="22" t="s">
        <v>833</v>
      </c>
      <c r="C330" s="2" t="s">
        <v>417</v>
      </c>
      <c r="D330" s="22" t="s">
        <v>8</v>
      </c>
      <c r="E330" s="84">
        <v>633.16</v>
      </c>
      <c r="F330" s="58">
        <v>14.19</v>
      </c>
      <c r="G330" s="28">
        <f t="shared" si="14"/>
        <v>8984.5400000000009</v>
      </c>
      <c r="H330" s="341"/>
      <c r="I330" s="342"/>
    </row>
    <row r="331" spans="1:9" ht="105" x14ac:dyDescent="0.25">
      <c r="A331" s="43" t="s">
        <v>2862</v>
      </c>
      <c r="B331" s="22" t="s">
        <v>834</v>
      </c>
      <c r="C331" s="63" t="s">
        <v>2874</v>
      </c>
      <c r="D331" s="22" t="s">
        <v>582</v>
      </c>
      <c r="E331" s="83">
        <v>1</v>
      </c>
      <c r="F331" s="58">
        <v>23395.26</v>
      </c>
      <c r="G331" s="28">
        <f t="shared" si="14"/>
        <v>23395.26</v>
      </c>
      <c r="H331" s="341"/>
      <c r="I331" s="342"/>
    </row>
    <row r="332" spans="1:9" ht="30" x14ac:dyDescent="0.25">
      <c r="A332" s="43" t="s">
        <v>2862</v>
      </c>
      <c r="B332" s="22" t="s">
        <v>835</v>
      </c>
      <c r="C332" s="2" t="s">
        <v>838</v>
      </c>
      <c r="D332" s="22" t="s">
        <v>10</v>
      </c>
      <c r="E332" s="84">
        <v>104</v>
      </c>
      <c r="F332" s="58">
        <v>1.83</v>
      </c>
      <c r="G332" s="28">
        <f t="shared" si="14"/>
        <v>190.32</v>
      </c>
      <c r="H332" s="341"/>
      <c r="I332" s="342"/>
    </row>
    <row r="333" spans="1:9" ht="30" x14ac:dyDescent="0.25">
      <c r="A333" s="43" t="s">
        <v>2862</v>
      </c>
      <c r="B333" s="22" t="s">
        <v>836</v>
      </c>
      <c r="C333" s="2" t="s">
        <v>2875</v>
      </c>
      <c r="D333" s="22" t="s">
        <v>10</v>
      </c>
      <c r="E333" s="84">
        <v>120</v>
      </c>
      <c r="F333" s="58">
        <v>455.36</v>
      </c>
      <c r="G333" s="28">
        <f t="shared" si="14"/>
        <v>54643.199999999997</v>
      </c>
      <c r="H333" s="341"/>
      <c r="I333" s="342"/>
    </row>
    <row r="334" spans="1:9" ht="30.75" thickBot="1" x14ac:dyDescent="0.3">
      <c r="A334" s="43" t="s">
        <v>2862</v>
      </c>
      <c r="B334" s="22" t="s">
        <v>837</v>
      </c>
      <c r="C334" s="2" t="s">
        <v>811</v>
      </c>
      <c r="D334" s="22" t="s">
        <v>8</v>
      </c>
      <c r="E334" s="84">
        <v>1414</v>
      </c>
      <c r="F334" s="58">
        <v>14.39</v>
      </c>
      <c r="G334" s="28">
        <f t="shared" si="14"/>
        <v>20347.46</v>
      </c>
      <c r="H334" s="341"/>
      <c r="I334" s="342"/>
    </row>
    <row r="335" spans="1:9" ht="30.75" thickBot="1" x14ac:dyDescent="0.3">
      <c r="A335" s="56" t="s">
        <v>2862</v>
      </c>
      <c r="B335" s="51" t="s">
        <v>2876</v>
      </c>
      <c r="C335" s="399" t="s">
        <v>812</v>
      </c>
      <c r="D335" s="51" t="s">
        <v>8</v>
      </c>
      <c r="E335" s="85">
        <v>1414</v>
      </c>
      <c r="F335" s="60">
        <v>20.2</v>
      </c>
      <c r="G335" s="53">
        <f t="shared" si="14"/>
        <v>28562.799999999999</v>
      </c>
      <c r="H335" s="331" t="s">
        <v>873</v>
      </c>
      <c r="I335" s="339">
        <f>ROUND(SUM(G310:G335),2)</f>
        <v>2069496.98</v>
      </c>
    </row>
    <row r="336" spans="1:9" ht="30" x14ac:dyDescent="0.25">
      <c r="A336" s="42" t="s">
        <v>2877</v>
      </c>
      <c r="B336" s="202" t="s">
        <v>839</v>
      </c>
      <c r="C336" s="24" t="s">
        <v>414</v>
      </c>
      <c r="D336" s="25" t="s">
        <v>8</v>
      </c>
      <c r="E336" s="182">
        <v>144</v>
      </c>
      <c r="F336" s="136">
        <v>15.27</v>
      </c>
      <c r="G336" s="27">
        <f t="shared" ref="G336:G369" si="15">ROUND((E336*F336),2)</f>
        <v>2198.88</v>
      </c>
      <c r="H336" s="341"/>
      <c r="I336" s="342"/>
    </row>
    <row r="337" spans="1:9" ht="30" x14ac:dyDescent="0.25">
      <c r="A337" s="43" t="s">
        <v>2877</v>
      </c>
      <c r="B337" s="22" t="s">
        <v>840</v>
      </c>
      <c r="C337" s="2" t="s">
        <v>798</v>
      </c>
      <c r="D337" s="22" t="s">
        <v>9</v>
      </c>
      <c r="E337" s="84">
        <v>31.68</v>
      </c>
      <c r="F337" s="77">
        <v>289.76</v>
      </c>
      <c r="G337" s="28">
        <f t="shared" si="15"/>
        <v>9179.6</v>
      </c>
      <c r="H337" s="341"/>
      <c r="I337" s="342"/>
    </row>
    <row r="338" spans="1:9" ht="60" x14ac:dyDescent="0.25">
      <c r="A338" s="43" t="s">
        <v>2877</v>
      </c>
      <c r="B338" s="22" t="s">
        <v>841</v>
      </c>
      <c r="C338" s="63" t="s">
        <v>2841</v>
      </c>
      <c r="D338" s="64" t="s">
        <v>582</v>
      </c>
      <c r="E338" s="83">
        <v>1</v>
      </c>
      <c r="F338" s="76">
        <v>43763.49</v>
      </c>
      <c r="G338" s="28">
        <f t="shared" si="15"/>
        <v>43763.49</v>
      </c>
      <c r="H338" s="341"/>
      <c r="I338" s="342"/>
    </row>
    <row r="339" spans="1:9" ht="30" x14ac:dyDescent="0.25">
      <c r="A339" s="43" t="s">
        <v>2877</v>
      </c>
      <c r="B339" s="22" t="s">
        <v>842</v>
      </c>
      <c r="C339" s="63" t="s">
        <v>415</v>
      </c>
      <c r="D339" s="64" t="s">
        <v>18</v>
      </c>
      <c r="E339" s="83">
        <v>24</v>
      </c>
      <c r="F339" s="76">
        <v>2820.96</v>
      </c>
      <c r="G339" s="28">
        <f t="shared" si="15"/>
        <v>67703.039999999994</v>
      </c>
      <c r="H339" s="341"/>
      <c r="I339" s="342"/>
    </row>
    <row r="340" spans="1:9" ht="30" x14ac:dyDescent="0.25">
      <c r="A340" s="43" t="s">
        <v>2877</v>
      </c>
      <c r="B340" s="22" t="s">
        <v>843</v>
      </c>
      <c r="C340" s="63" t="s">
        <v>2863</v>
      </c>
      <c r="D340" s="22" t="s">
        <v>9</v>
      </c>
      <c r="E340" s="83">
        <v>224.95</v>
      </c>
      <c r="F340" s="76">
        <v>6625</v>
      </c>
      <c r="G340" s="28">
        <f t="shared" si="15"/>
        <v>1490293.75</v>
      </c>
      <c r="H340" s="341"/>
      <c r="I340" s="342"/>
    </row>
    <row r="341" spans="1:9" ht="60" x14ac:dyDescent="0.25">
      <c r="A341" s="43" t="s">
        <v>2877</v>
      </c>
      <c r="B341" s="22" t="s">
        <v>844</v>
      </c>
      <c r="C341" s="63" t="s">
        <v>2878</v>
      </c>
      <c r="D341" s="22" t="s">
        <v>582</v>
      </c>
      <c r="E341" s="83">
        <v>1</v>
      </c>
      <c r="F341" s="76">
        <v>18295.93</v>
      </c>
      <c r="G341" s="28">
        <f t="shared" si="15"/>
        <v>18295.93</v>
      </c>
      <c r="H341" s="341"/>
      <c r="I341" s="342"/>
    </row>
    <row r="342" spans="1:9" ht="45" x14ac:dyDescent="0.25">
      <c r="A342" s="43" t="s">
        <v>2877</v>
      </c>
      <c r="B342" s="22" t="s">
        <v>845</v>
      </c>
      <c r="C342" s="63" t="s">
        <v>2879</v>
      </c>
      <c r="D342" s="22" t="s">
        <v>582</v>
      </c>
      <c r="E342" s="83">
        <v>1</v>
      </c>
      <c r="F342" s="76">
        <v>90891.77</v>
      </c>
      <c r="G342" s="28">
        <f t="shared" si="15"/>
        <v>90891.77</v>
      </c>
      <c r="H342" s="341"/>
      <c r="I342" s="342"/>
    </row>
    <row r="343" spans="1:9" ht="90" x14ac:dyDescent="0.25">
      <c r="A343" s="43" t="s">
        <v>2877</v>
      </c>
      <c r="B343" s="22" t="s">
        <v>846</v>
      </c>
      <c r="C343" s="63" t="s">
        <v>2880</v>
      </c>
      <c r="D343" s="22" t="s">
        <v>582</v>
      </c>
      <c r="E343" s="83">
        <v>1</v>
      </c>
      <c r="F343" s="76">
        <v>190536.67</v>
      </c>
      <c r="G343" s="28">
        <f t="shared" si="15"/>
        <v>190536.67</v>
      </c>
      <c r="H343" s="341"/>
      <c r="I343" s="342"/>
    </row>
    <row r="344" spans="1:9" ht="30" x14ac:dyDescent="0.25">
      <c r="A344" s="43" t="s">
        <v>2877</v>
      </c>
      <c r="B344" s="22" t="s">
        <v>847</v>
      </c>
      <c r="C344" s="63" t="s">
        <v>2881</v>
      </c>
      <c r="D344" s="22" t="s">
        <v>9</v>
      </c>
      <c r="E344" s="83">
        <v>28.48</v>
      </c>
      <c r="F344" s="76">
        <v>3144.55</v>
      </c>
      <c r="G344" s="28">
        <f t="shared" si="15"/>
        <v>89556.78</v>
      </c>
      <c r="H344" s="341"/>
      <c r="I344" s="342"/>
    </row>
    <row r="345" spans="1:9" ht="30" x14ac:dyDescent="0.25">
      <c r="A345" s="43" t="s">
        <v>2877</v>
      </c>
      <c r="B345" s="22" t="s">
        <v>848</v>
      </c>
      <c r="C345" s="63" t="s">
        <v>799</v>
      </c>
      <c r="D345" s="64" t="s">
        <v>10</v>
      </c>
      <c r="E345" s="83">
        <v>44</v>
      </c>
      <c r="F345" s="76">
        <v>90.57</v>
      </c>
      <c r="G345" s="28">
        <f t="shared" si="15"/>
        <v>3985.08</v>
      </c>
      <c r="H345" s="341"/>
      <c r="I345" s="342"/>
    </row>
    <row r="346" spans="1:9" ht="30" x14ac:dyDescent="0.25">
      <c r="A346" s="43" t="s">
        <v>2877</v>
      </c>
      <c r="B346" s="22" t="s">
        <v>849</v>
      </c>
      <c r="C346" s="63" t="s">
        <v>800</v>
      </c>
      <c r="D346" s="64" t="s">
        <v>8</v>
      </c>
      <c r="E346" s="83">
        <v>726</v>
      </c>
      <c r="F346" s="76">
        <v>11.72</v>
      </c>
      <c r="G346" s="28">
        <f t="shared" si="15"/>
        <v>8508.7199999999993</v>
      </c>
      <c r="H346" s="341"/>
      <c r="I346" s="342"/>
    </row>
    <row r="347" spans="1:9" ht="45" x14ac:dyDescent="0.25">
      <c r="A347" s="43" t="s">
        <v>2877</v>
      </c>
      <c r="B347" s="22" t="s">
        <v>850</v>
      </c>
      <c r="C347" s="63" t="s">
        <v>2882</v>
      </c>
      <c r="D347" s="22" t="s">
        <v>582</v>
      </c>
      <c r="E347" s="83">
        <v>1</v>
      </c>
      <c r="F347" s="76">
        <v>58476.07</v>
      </c>
      <c r="G347" s="28">
        <f t="shared" si="15"/>
        <v>58476.07</v>
      </c>
      <c r="H347" s="341"/>
      <c r="I347" s="342"/>
    </row>
    <row r="348" spans="1:9" ht="105" x14ac:dyDescent="0.25">
      <c r="A348" s="43" t="s">
        <v>2877</v>
      </c>
      <c r="B348" s="22" t="s">
        <v>851</v>
      </c>
      <c r="C348" s="63" t="s">
        <v>2883</v>
      </c>
      <c r="D348" s="22" t="s">
        <v>582</v>
      </c>
      <c r="E348" s="83">
        <v>1</v>
      </c>
      <c r="F348" s="76">
        <v>30661.4</v>
      </c>
      <c r="G348" s="28">
        <f t="shared" si="15"/>
        <v>30661.4</v>
      </c>
      <c r="H348" s="341"/>
      <c r="I348" s="342"/>
    </row>
    <row r="349" spans="1:9" ht="30" x14ac:dyDescent="0.25">
      <c r="A349" s="43" t="s">
        <v>2877</v>
      </c>
      <c r="B349" s="22" t="s">
        <v>852</v>
      </c>
      <c r="C349" s="63" t="s">
        <v>801</v>
      </c>
      <c r="D349" s="64" t="s">
        <v>8</v>
      </c>
      <c r="E349" s="83">
        <v>741</v>
      </c>
      <c r="F349" s="76">
        <v>11.72</v>
      </c>
      <c r="G349" s="28">
        <f t="shared" si="15"/>
        <v>8684.52</v>
      </c>
      <c r="H349" s="341"/>
      <c r="I349" s="342"/>
    </row>
    <row r="350" spans="1:9" ht="30" x14ac:dyDescent="0.25">
      <c r="A350" s="43" t="s">
        <v>2877</v>
      </c>
      <c r="B350" s="22" t="s">
        <v>853</v>
      </c>
      <c r="C350" s="63" t="s">
        <v>802</v>
      </c>
      <c r="D350" s="64" t="s">
        <v>8</v>
      </c>
      <c r="E350" s="83">
        <v>741</v>
      </c>
      <c r="F350" s="76">
        <v>10.09</v>
      </c>
      <c r="G350" s="28">
        <f t="shared" si="15"/>
        <v>7476.69</v>
      </c>
      <c r="H350" s="341"/>
      <c r="I350" s="342"/>
    </row>
    <row r="351" spans="1:9" ht="30" x14ac:dyDescent="0.25">
      <c r="A351" s="43" t="s">
        <v>2877</v>
      </c>
      <c r="B351" s="22" t="s">
        <v>854</v>
      </c>
      <c r="C351" s="63" t="s">
        <v>803</v>
      </c>
      <c r="D351" s="64" t="s">
        <v>8</v>
      </c>
      <c r="E351" s="83">
        <v>741</v>
      </c>
      <c r="F351" s="76">
        <v>65.08</v>
      </c>
      <c r="G351" s="28">
        <f t="shared" si="15"/>
        <v>48224.28</v>
      </c>
      <c r="H351" s="341"/>
      <c r="I351" s="342"/>
    </row>
    <row r="352" spans="1:9" ht="30" x14ac:dyDescent="0.25">
      <c r="A352" s="43" t="s">
        <v>2877</v>
      </c>
      <c r="B352" s="22" t="s">
        <v>855</v>
      </c>
      <c r="C352" s="63" t="s">
        <v>804</v>
      </c>
      <c r="D352" s="64" t="s">
        <v>10</v>
      </c>
      <c r="E352" s="83">
        <v>116.8</v>
      </c>
      <c r="F352" s="76">
        <v>12.59</v>
      </c>
      <c r="G352" s="28">
        <f t="shared" si="15"/>
        <v>1470.51</v>
      </c>
      <c r="H352" s="341"/>
      <c r="I352" s="342"/>
    </row>
    <row r="353" spans="1:9" ht="90" x14ac:dyDescent="0.25">
      <c r="A353" s="43" t="s">
        <v>2877</v>
      </c>
      <c r="B353" s="22" t="s">
        <v>856</v>
      </c>
      <c r="C353" s="63" t="s">
        <v>2884</v>
      </c>
      <c r="D353" s="22" t="s">
        <v>582</v>
      </c>
      <c r="E353" s="83">
        <v>1</v>
      </c>
      <c r="F353" s="76">
        <v>7547.21</v>
      </c>
      <c r="G353" s="28">
        <f t="shared" si="15"/>
        <v>7547.21</v>
      </c>
      <c r="H353" s="341"/>
      <c r="I353" s="342"/>
    </row>
    <row r="354" spans="1:9" ht="45" x14ac:dyDescent="0.25">
      <c r="A354" s="43" t="s">
        <v>2877</v>
      </c>
      <c r="B354" s="22" t="s">
        <v>857</v>
      </c>
      <c r="C354" s="63" t="s">
        <v>2872</v>
      </c>
      <c r="D354" s="22" t="s">
        <v>582</v>
      </c>
      <c r="E354" s="83">
        <v>1</v>
      </c>
      <c r="F354" s="76">
        <v>513.53</v>
      </c>
      <c r="G354" s="28">
        <f t="shared" si="15"/>
        <v>513.53</v>
      </c>
      <c r="H354" s="341"/>
      <c r="I354" s="342"/>
    </row>
    <row r="355" spans="1:9" ht="60" x14ac:dyDescent="0.25">
      <c r="A355" s="43" t="s">
        <v>2877</v>
      </c>
      <c r="B355" s="22" t="s">
        <v>858</v>
      </c>
      <c r="C355" s="63" t="s">
        <v>2885</v>
      </c>
      <c r="D355" s="22" t="s">
        <v>582</v>
      </c>
      <c r="E355" s="83">
        <v>1</v>
      </c>
      <c r="F355" s="76">
        <v>3129.36</v>
      </c>
      <c r="G355" s="28">
        <f t="shared" si="15"/>
        <v>3129.36</v>
      </c>
      <c r="H355" s="341"/>
      <c r="I355" s="342"/>
    </row>
    <row r="356" spans="1:9" ht="30" x14ac:dyDescent="0.25">
      <c r="A356" s="43" t="s">
        <v>2877</v>
      </c>
      <c r="B356" s="22" t="s">
        <v>859</v>
      </c>
      <c r="C356" s="63" t="s">
        <v>2886</v>
      </c>
      <c r="D356" s="22" t="s">
        <v>8</v>
      </c>
      <c r="E356" s="83">
        <v>55.43</v>
      </c>
      <c r="F356" s="76">
        <v>37.31</v>
      </c>
      <c r="G356" s="28">
        <f t="shared" si="15"/>
        <v>2068.09</v>
      </c>
      <c r="H356" s="341"/>
      <c r="I356" s="342"/>
    </row>
    <row r="357" spans="1:9" ht="30" x14ac:dyDescent="0.25">
      <c r="A357" s="43" t="s">
        <v>2877</v>
      </c>
      <c r="B357" s="22" t="s">
        <v>860</v>
      </c>
      <c r="C357" s="63" t="s">
        <v>2887</v>
      </c>
      <c r="D357" s="22" t="s">
        <v>9</v>
      </c>
      <c r="E357" s="83">
        <v>10.07</v>
      </c>
      <c r="F357" s="76">
        <v>2078.13</v>
      </c>
      <c r="G357" s="28">
        <f t="shared" si="15"/>
        <v>20926.77</v>
      </c>
      <c r="H357" s="341"/>
      <c r="I357" s="342"/>
    </row>
    <row r="358" spans="1:9" ht="30" x14ac:dyDescent="0.25">
      <c r="A358" s="43" t="s">
        <v>2877</v>
      </c>
      <c r="B358" s="22" t="s">
        <v>861</v>
      </c>
      <c r="C358" s="63" t="s">
        <v>2842</v>
      </c>
      <c r="D358" s="22" t="s">
        <v>9</v>
      </c>
      <c r="E358" s="83">
        <v>1.6</v>
      </c>
      <c r="F358" s="76">
        <v>1859.69</v>
      </c>
      <c r="G358" s="28">
        <f t="shared" si="15"/>
        <v>2975.5</v>
      </c>
      <c r="H358" s="341"/>
      <c r="I358" s="342"/>
    </row>
    <row r="359" spans="1:9" ht="30" x14ac:dyDescent="0.25">
      <c r="A359" s="43" t="s">
        <v>2877</v>
      </c>
      <c r="B359" s="22" t="s">
        <v>862</v>
      </c>
      <c r="C359" s="63" t="s">
        <v>2225</v>
      </c>
      <c r="D359" s="22" t="s">
        <v>10</v>
      </c>
      <c r="E359" s="83">
        <v>6.2</v>
      </c>
      <c r="F359" s="76">
        <v>31</v>
      </c>
      <c r="G359" s="28">
        <f t="shared" si="15"/>
        <v>192.2</v>
      </c>
      <c r="H359" s="341"/>
      <c r="I359" s="342"/>
    </row>
    <row r="360" spans="1:9" ht="30" x14ac:dyDescent="0.25">
      <c r="A360" s="43" t="s">
        <v>2877</v>
      </c>
      <c r="B360" s="22" t="s">
        <v>863</v>
      </c>
      <c r="C360" s="63" t="s">
        <v>416</v>
      </c>
      <c r="D360" s="22" t="s">
        <v>10</v>
      </c>
      <c r="E360" s="83">
        <v>53.5</v>
      </c>
      <c r="F360" s="76">
        <v>27.28</v>
      </c>
      <c r="G360" s="28">
        <f t="shared" si="15"/>
        <v>1459.48</v>
      </c>
      <c r="H360" s="341"/>
      <c r="I360" s="342"/>
    </row>
    <row r="361" spans="1:9" ht="30" x14ac:dyDescent="0.25">
      <c r="A361" s="43" t="s">
        <v>2877</v>
      </c>
      <c r="B361" s="22" t="s">
        <v>864</v>
      </c>
      <c r="C361" s="63" t="s">
        <v>2873</v>
      </c>
      <c r="D361" s="22" t="s">
        <v>10</v>
      </c>
      <c r="E361" s="83">
        <v>107</v>
      </c>
      <c r="F361" s="76">
        <v>29.62</v>
      </c>
      <c r="G361" s="28">
        <f t="shared" si="15"/>
        <v>3169.34</v>
      </c>
      <c r="H361" s="341"/>
      <c r="I361" s="342"/>
    </row>
    <row r="362" spans="1:9" ht="30" x14ac:dyDescent="0.25">
      <c r="A362" s="43" t="s">
        <v>2877</v>
      </c>
      <c r="B362" s="22" t="s">
        <v>865</v>
      </c>
      <c r="C362" s="2" t="s">
        <v>417</v>
      </c>
      <c r="D362" s="22" t="s">
        <v>8</v>
      </c>
      <c r="E362" s="84">
        <v>656.3</v>
      </c>
      <c r="F362" s="76">
        <v>14.19</v>
      </c>
      <c r="G362" s="28">
        <f t="shared" si="15"/>
        <v>9312.9</v>
      </c>
      <c r="H362" s="341"/>
      <c r="I362" s="342"/>
    </row>
    <row r="363" spans="1:9" ht="105" x14ac:dyDescent="0.25">
      <c r="A363" s="43" t="s">
        <v>2877</v>
      </c>
      <c r="B363" s="22" t="s">
        <v>866</v>
      </c>
      <c r="C363" s="63" t="s">
        <v>2888</v>
      </c>
      <c r="D363" s="22" t="s">
        <v>582</v>
      </c>
      <c r="E363" s="83">
        <v>1</v>
      </c>
      <c r="F363" s="76">
        <v>24250.28</v>
      </c>
      <c r="G363" s="28">
        <f t="shared" si="15"/>
        <v>24250.28</v>
      </c>
      <c r="H363" s="341"/>
      <c r="I363" s="342"/>
    </row>
    <row r="364" spans="1:9" ht="30" x14ac:dyDescent="0.25">
      <c r="A364" s="43" t="s">
        <v>2877</v>
      </c>
      <c r="B364" s="22" t="s">
        <v>867</v>
      </c>
      <c r="C364" s="2" t="s">
        <v>838</v>
      </c>
      <c r="D364" s="22" t="s">
        <v>10</v>
      </c>
      <c r="E364" s="84">
        <v>107</v>
      </c>
      <c r="F364" s="76">
        <v>1.83</v>
      </c>
      <c r="G364" s="28">
        <f t="shared" si="15"/>
        <v>195.81</v>
      </c>
      <c r="H364" s="341"/>
      <c r="I364" s="342"/>
    </row>
    <row r="365" spans="1:9" ht="30" x14ac:dyDescent="0.25">
      <c r="A365" s="43" t="s">
        <v>2877</v>
      </c>
      <c r="B365" s="22" t="s">
        <v>868</v>
      </c>
      <c r="C365" s="2" t="s">
        <v>2228</v>
      </c>
      <c r="D365" s="22" t="s">
        <v>8</v>
      </c>
      <c r="E365" s="84">
        <v>92</v>
      </c>
      <c r="F365" s="76">
        <v>14.39</v>
      </c>
      <c r="G365" s="28">
        <f t="shared" si="15"/>
        <v>1323.88</v>
      </c>
      <c r="H365" s="341"/>
      <c r="I365" s="342"/>
    </row>
    <row r="366" spans="1:9" ht="30" x14ac:dyDescent="0.25">
      <c r="A366" s="43" t="s">
        <v>2877</v>
      </c>
      <c r="B366" s="22" t="s">
        <v>869</v>
      </c>
      <c r="C366" s="2" t="s">
        <v>2229</v>
      </c>
      <c r="D366" s="22" t="s">
        <v>8</v>
      </c>
      <c r="E366" s="84">
        <v>92</v>
      </c>
      <c r="F366" s="76">
        <v>139.38</v>
      </c>
      <c r="G366" s="28">
        <f t="shared" si="15"/>
        <v>12822.96</v>
      </c>
      <c r="H366" s="341"/>
      <c r="I366" s="342"/>
    </row>
    <row r="367" spans="1:9" ht="45" x14ac:dyDescent="0.25">
      <c r="A367" s="43" t="s">
        <v>2877</v>
      </c>
      <c r="B367" s="22" t="s">
        <v>870</v>
      </c>
      <c r="C367" s="63" t="s">
        <v>2889</v>
      </c>
      <c r="D367" s="22" t="s">
        <v>582</v>
      </c>
      <c r="E367" s="83">
        <v>1</v>
      </c>
      <c r="F367" s="76">
        <v>32751.360000000001</v>
      </c>
      <c r="G367" s="28">
        <f t="shared" si="15"/>
        <v>32751.360000000001</v>
      </c>
      <c r="H367" s="341"/>
      <c r="I367" s="342"/>
    </row>
    <row r="368" spans="1:9" ht="30.75" thickBot="1" x14ac:dyDescent="0.3">
      <c r="A368" s="43" t="s">
        <v>2877</v>
      </c>
      <c r="B368" s="22" t="s">
        <v>871</v>
      </c>
      <c r="C368" s="2" t="s">
        <v>811</v>
      </c>
      <c r="D368" s="22" t="s">
        <v>8</v>
      </c>
      <c r="E368" s="84">
        <v>1575</v>
      </c>
      <c r="F368" s="76">
        <v>14.39</v>
      </c>
      <c r="G368" s="28">
        <f t="shared" si="15"/>
        <v>22664.25</v>
      </c>
      <c r="H368" s="341"/>
      <c r="I368" s="342"/>
    </row>
    <row r="369" spans="1:9" ht="30.75" thickBot="1" x14ac:dyDescent="0.3">
      <c r="A369" s="56" t="s">
        <v>2877</v>
      </c>
      <c r="B369" s="51" t="s">
        <v>872</v>
      </c>
      <c r="C369" s="399" t="s">
        <v>812</v>
      </c>
      <c r="D369" s="51" t="s">
        <v>8</v>
      </c>
      <c r="E369" s="85">
        <v>1575</v>
      </c>
      <c r="F369" s="139">
        <v>20.2</v>
      </c>
      <c r="G369" s="53">
        <f t="shared" si="15"/>
        <v>31815</v>
      </c>
      <c r="H369" s="331" t="s">
        <v>874</v>
      </c>
      <c r="I369" s="339">
        <f>ROUND(SUM(G336:G369),2)</f>
        <v>2347025.1</v>
      </c>
    </row>
    <row r="370" spans="1:9" ht="45" x14ac:dyDescent="0.25">
      <c r="A370" s="67" t="s">
        <v>877</v>
      </c>
      <c r="B370" s="64" t="s">
        <v>876</v>
      </c>
      <c r="C370" s="270" t="s">
        <v>2890</v>
      </c>
      <c r="D370" s="22" t="s">
        <v>9</v>
      </c>
      <c r="E370" s="83">
        <v>715</v>
      </c>
      <c r="F370" s="76">
        <v>3.53</v>
      </c>
      <c r="G370" s="59">
        <f>ROUND((E370*F370),2)</f>
        <v>2523.9499999999998</v>
      </c>
      <c r="H370" s="341"/>
      <c r="I370" s="342"/>
    </row>
    <row r="371" spans="1:9" ht="45" x14ac:dyDescent="0.25">
      <c r="A371" s="43" t="s">
        <v>877</v>
      </c>
      <c r="B371" s="22" t="s">
        <v>878</v>
      </c>
      <c r="C371" s="270" t="s">
        <v>2891</v>
      </c>
      <c r="D371" s="64" t="s">
        <v>582</v>
      </c>
      <c r="E371" s="83">
        <v>1</v>
      </c>
      <c r="F371" s="76">
        <v>13862.65</v>
      </c>
      <c r="G371" s="59">
        <f t="shared" ref="G371:G387" si="16">ROUND((E371*F371),2)</f>
        <v>13862.65</v>
      </c>
    </row>
    <row r="372" spans="1:9" x14ac:dyDescent="0.25">
      <c r="A372" s="43" t="s">
        <v>877</v>
      </c>
      <c r="B372" s="22" t="s">
        <v>879</v>
      </c>
      <c r="C372" s="270" t="s">
        <v>419</v>
      </c>
      <c r="D372" s="64" t="s">
        <v>582</v>
      </c>
      <c r="E372" s="83">
        <v>3</v>
      </c>
      <c r="F372" s="76">
        <v>1288.53</v>
      </c>
      <c r="G372" s="59">
        <f t="shared" si="16"/>
        <v>3865.59</v>
      </c>
    </row>
    <row r="373" spans="1:9" x14ac:dyDescent="0.25">
      <c r="A373" s="43" t="s">
        <v>877</v>
      </c>
      <c r="B373" s="22" t="s">
        <v>880</v>
      </c>
      <c r="C373" s="270" t="s">
        <v>420</v>
      </c>
      <c r="D373" s="64" t="s">
        <v>10</v>
      </c>
      <c r="E373" s="83">
        <v>260</v>
      </c>
      <c r="F373" s="76">
        <v>58.8</v>
      </c>
      <c r="G373" s="59">
        <f t="shared" si="16"/>
        <v>15288</v>
      </c>
    </row>
    <row r="374" spans="1:9" x14ac:dyDescent="0.25">
      <c r="A374" s="43" t="s">
        <v>877</v>
      </c>
      <c r="B374" s="22" t="s">
        <v>881</v>
      </c>
      <c r="C374" s="270" t="s">
        <v>2461</v>
      </c>
      <c r="D374" s="64" t="s">
        <v>10</v>
      </c>
      <c r="E374" s="83">
        <v>76</v>
      </c>
      <c r="F374" s="76">
        <v>47.05</v>
      </c>
      <c r="G374" s="59">
        <f t="shared" si="16"/>
        <v>3575.8</v>
      </c>
    </row>
    <row r="375" spans="1:9" x14ac:dyDescent="0.25">
      <c r="A375" s="43" t="s">
        <v>877</v>
      </c>
      <c r="B375" s="22" t="s">
        <v>882</v>
      </c>
      <c r="C375" s="270" t="s">
        <v>422</v>
      </c>
      <c r="D375" s="64" t="s">
        <v>8</v>
      </c>
      <c r="E375" s="83">
        <v>32.42</v>
      </c>
      <c r="F375" s="76">
        <v>16.32</v>
      </c>
      <c r="G375" s="59">
        <f t="shared" si="16"/>
        <v>529.09</v>
      </c>
    </row>
    <row r="376" spans="1:9" x14ac:dyDescent="0.25">
      <c r="A376" s="43" t="s">
        <v>877</v>
      </c>
      <c r="B376" s="22" t="s">
        <v>883</v>
      </c>
      <c r="C376" s="270" t="s">
        <v>423</v>
      </c>
      <c r="D376" s="64" t="s">
        <v>8</v>
      </c>
      <c r="E376" s="83">
        <v>32.42</v>
      </c>
      <c r="F376" s="76">
        <v>111.08</v>
      </c>
      <c r="G376" s="59">
        <f t="shared" si="16"/>
        <v>3601.21</v>
      </c>
    </row>
    <row r="377" spans="1:9" x14ac:dyDescent="0.25">
      <c r="A377" s="43" t="s">
        <v>877</v>
      </c>
      <c r="B377" s="22" t="s">
        <v>884</v>
      </c>
      <c r="C377" s="270" t="s">
        <v>424</v>
      </c>
      <c r="D377" s="64" t="s">
        <v>10</v>
      </c>
      <c r="E377" s="83">
        <v>18.899999999999999</v>
      </c>
      <c r="F377" s="76">
        <v>16.09</v>
      </c>
      <c r="G377" s="59">
        <f t="shared" si="16"/>
        <v>304.10000000000002</v>
      </c>
    </row>
    <row r="378" spans="1:9" x14ac:dyDescent="0.25">
      <c r="A378" s="43" t="s">
        <v>877</v>
      </c>
      <c r="B378" s="22" t="s">
        <v>885</v>
      </c>
      <c r="C378" s="270" t="s">
        <v>425</v>
      </c>
      <c r="D378" s="64" t="s">
        <v>8</v>
      </c>
      <c r="E378" s="83">
        <v>501</v>
      </c>
      <c r="F378" s="76">
        <v>40.590000000000003</v>
      </c>
      <c r="G378" s="59">
        <f t="shared" si="16"/>
        <v>20335.59</v>
      </c>
    </row>
    <row r="379" spans="1:9" ht="120" x14ac:dyDescent="0.25">
      <c r="A379" s="43" t="s">
        <v>877</v>
      </c>
      <c r="B379" s="22" t="s">
        <v>886</v>
      </c>
      <c r="C379" s="270" t="s">
        <v>2892</v>
      </c>
      <c r="D379" s="64" t="s">
        <v>582</v>
      </c>
      <c r="E379" s="83">
        <v>1</v>
      </c>
      <c r="F379" s="76">
        <v>27027.29</v>
      </c>
      <c r="G379" s="59">
        <f t="shared" si="16"/>
        <v>27027.29</v>
      </c>
    </row>
    <row r="380" spans="1:9" ht="30" x14ac:dyDescent="0.25">
      <c r="A380" s="43" t="s">
        <v>877</v>
      </c>
      <c r="B380" s="22" t="s">
        <v>887</v>
      </c>
      <c r="C380" s="270" t="s">
        <v>2893</v>
      </c>
      <c r="D380" s="64" t="s">
        <v>9</v>
      </c>
      <c r="E380" s="83">
        <v>0.15</v>
      </c>
      <c r="F380" s="76">
        <v>108.85</v>
      </c>
      <c r="G380" s="59">
        <f t="shared" si="16"/>
        <v>16.329999999999998</v>
      </c>
    </row>
    <row r="381" spans="1:9" ht="30" x14ac:dyDescent="0.25">
      <c r="A381" s="43" t="s">
        <v>877</v>
      </c>
      <c r="B381" s="22" t="s">
        <v>888</v>
      </c>
      <c r="C381" s="270" t="s">
        <v>2894</v>
      </c>
      <c r="D381" s="64" t="s">
        <v>9</v>
      </c>
      <c r="E381" s="83">
        <v>0.1</v>
      </c>
      <c r="F381" s="76">
        <v>1500</v>
      </c>
      <c r="G381" s="59">
        <f t="shared" si="16"/>
        <v>150</v>
      </c>
    </row>
    <row r="382" spans="1:9" ht="60" x14ac:dyDescent="0.25">
      <c r="A382" s="43" t="s">
        <v>877</v>
      </c>
      <c r="B382" s="22" t="s">
        <v>889</v>
      </c>
      <c r="C382" s="270" t="s">
        <v>2895</v>
      </c>
      <c r="D382" s="64" t="s">
        <v>582</v>
      </c>
      <c r="E382" s="83">
        <v>1</v>
      </c>
      <c r="F382" s="76">
        <v>4530.8999999999996</v>
      </c>
      <c r="G382" s="59">
        <f t="shared" si="16"/>
        <v>4530.8999999999996</v>
      </c>
    </row>
    <row r="383" spans="1:9" ht="60" x14ac:dyDescent="0.25">
      <c r="A383" s="43" t="s">
        <v>877</v>
      </c>
      <c r="B383" s="22" t="s">
        <v>890</v>
      </c>
      <c r="C383" s="63" t="s">
        <v>3745</v>
      </c>
      <c r="D383" s="64" t="s">
        <v>582</v>
      </c>
      <c r="E383" s="83">
        <v>1</v>
      </c>
      <c r="F383" s="76">
        <v>36224.94</v>
      </c>
      <c r="G383" s="59">
        <f t="shared" si="16"/>
        <v>36224.94</v>
      </c>
    </row>
    <row r="384" spans="1:9" ht="90" x14ac:dyDescent="0.25">
      <c r="A384" s="43" t="s">
        <v>877</v>
      </c>
      <c r="B384" s="22" t="s">
        <v>891</v>
      </c>
      <c r="C384" s="270" t="s">
        <v>2896</v>
      </c>
      <c r="D384" s="64" t="s">
        <v>582</v>
      </c>
      <c r="E384" s="83">
        <v>1</v>
      </c>
      <c r="F384" s="76">
        <v>149806.14000000001</v>
      </c>
      <c r="G384" s="59">
        <f t="shared" si="16"/>
        <v>149806.14000000001</v>
      </c>
    </row>
    <row r="385" spans="1:9" x14ac:dyDescent="0.25">
      <c r="A385" s="43" t="s">
        <v>877</v>
      </c>
      <c r="B385" s="22" t="s">
        <v>892</v>
      </c>
      <c r="C385" s="396" t="s">
        <v>901</v>
      </c>
      <c r="D385" s="84" t="s">
        <v>8</v>
      </c>
      <c r="E385" s="84">
        <v>173</v>
      </c>
      <c r="F385" s="77">
        <v>190.3</v>
      </c>
      <c r="G385" s="59">
        <f t="shared" si="16"/>
        <v>32921.9</v>
      </c>
    </row>
    <row r="386" spans="1:9" ht="15.75" thickBot="1" x14ac:dyDescent="0.3">
      <c r="A386" s="167" t="s">
        <v>877</v>
      </c>
      <c r="B386" s="22" t="s">
        <v>893</v>
      </c>
      <c r="C386" s="397" t="s">
        <v>2247</v>
      </c>
      <c r="D386" s="107" t="s">
        <v>8</v>
      </c>
      <c r="E386" s="107">
        <v>2821</v>
      </c>
      <c r="F386" s="231">
        <v>0.49</v>
      </c>
      <c r="G386" s="59">
        <f t="shared" si="16"/>
        <v>1382.29</v>
      </c>
    </row>
    <row r="387" spans="1:9" ht="30.75" thickBot="1" x14ac:dyDescent="0.3">
      <c r="A387" s="56" t="s">
        <v>877</v>
      </c>
      <c r="B387" s="51" t="s">
        <v>894</v>
      </c>
      <c r="C387" s="398" t="s">
        <v>426</v>
      </c>
      <c r="D387" s="85" t="s">
        <v>8</v>
      </c>
      <c r="E387" s="85">
        <v>2821</v>
      </c>
      <c r="F387" s="139">
        <v>3.66</v>
      </c>
      <c r="G387" s="53">
        <f t="shared" si="16"/>
        <v>10324.86</v>
      </c>
      <c r="H387" s="331" t="s">
        <v>875</v>
      </c>
      <c r="I387" s="332">
        <f>ROUND(SUM(G370:G387),2)</f>
        <v>326270.63</v>
      </c>
    </row>
    <row r="388" spans="1:9" ht="29.25" thickBot="1" x14ac:dyDescent="0.3">
      <c r="A388" s="171" t="s">
        <v>903</v>
      </c>
      <c r="B388" s="61" t="s">
        <v>904</v>
      </c>
      <c r="C388" s="173" t="s">
        <v>2897</v>
      </c>
      <c r="D388" s="61" t="s">
        <v>9</v>
      </c>
      <c r="E388" s="174">
        <v>1226.9000000000001</v>
      </c>
      <c r="F388" s="145">
        <v>2.5</v>
      </c>
      <c r="G388" s="35">
        <f>ROUND((E388*F388),2)</f>
        <v>3067.25</v>
      </c>
      <c r="H388" s="331" t="s">
        <v>902</v>
      </c>
      <c r="I388" s="332">
        <f>ROUND(SUM(G388),2)</f>
        <v>3067.25</v>
      </c>
    </row>
    <row r="389" spans="1:9" ht="43.5" thickBot="1" x14ac:dyDescent="0.3">
      <c r="A389" s="6"/>
      <c r="B389" s="4"/>
      <c r="C389" s="6"/>
      <c r="D389" s="4"/>
      <c r="E389" s="4"/>
      <c r="F389" s="54" t="s">
        <v>1302</v>
      </c>
      <c r="G389" s="55">
        <f>SUM(G5:G388)</f>
        <v>10611222.459999997</v>
      </c>
    </row>
  </sheetData>
  <sheetProtection algorithmName="SHA-512" hashValue="Om31+T7+JLYqPJ0Oj9g2OM20cz7l8RWd/s973j/8TS/KCmbOQ0FJqaxWhWAi71PrACK/9eBRlkXEbgJZlX7svA==" saltValue="FOoyeuhamrIQ19anxT8V+w==" spinCount="100000" sheet="1" objects="1" scenarios="1"/>
  <mergeCells count="6">
    <mergeCell ref="H212:H225"/>
    <mergeCell ref="H62:H67"/>
    <mergeCell ref="A1:G1"/>
    <mergeCell ref="A3:G3"/>
    <mergeCell ref="H109:H118"/>
    <mergeCell ref="H157:H170"/>
  </mergeCells>
  <phoneticPr fontId="10"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78829-5120-4179-8E7B-0F6E44F3A265}">
  <dimension ref="A1:J81"/>
  <sheetViews>
    <sheetView topLeftCell="A61" zoomScale="80" zoomScaleNormal="80" workbookViewId="0">
      <selection activeCell="I14" sqref="I14"/>
    </sheetView>
  </sheetViews>
  <sheetFormatPr defaultColWidth="9.140625" defaultRowHeight="15" x14ac:dyDescent="0.25"/>
  <cols>
    <col min="1" max="1" width="39.7109375" style="23" customWidth="1"/>
    <col min="2" max="2" width="10.5703125" style="10" customWidth="1"/>
    <col min="3" max="3" width="71.7109375" style="11" customWidth="1"/>
    <col min="4" max="4" width="9.140625" style="10"/>
    <col min="5" max="5" width="16.28515625" style="10" customWidth="1"/>
    <col min="6" max="6" width="20.7109375" style="17" customWidth="1"/>
    <col min="7" max="7" width="14.7109375" style="10" customWidth="1"/>
    <col min="8" max="8" width="21.5703125" style="68" customWidth="1"/>
    <col min="9" max="9" width="20.7109375" style="68" customWidth="1"/>
    <col min="10" max="16384" width="9.140625" style="8"/>
  </cols>
  <sheetData>
    <row r="1" spans="1:9" ht="39.950000000000003" customHeight="1" x14ac:dyDescent="0.25">
      <c r="A1" s="427" t="s">
        <v>3728</v>
      </c>
      <c r="B1" s="427"/>
      <c r="C1" s="427"/>
      <c r="D1" s="427"/>
      <c r="E1" s="427"/>
      <c r="F1" s="427"/>
      <c r="G1" s="427"/>
    </row>
    <row r="2" spans="1:9" ht="21.75" customHeight="1" thickBot="1" x14ac:dyDescent="0.3">
      <c r="A2" s="1"/>
      <c r="B2" s="1"/>
      <c r="C2" s="1"/>
      <c r="D2" s="1"/>
      <c r="E2" s="18"/>
      <c r="F2" s="1"/>
      <c r="G2" s="1"/>
    </row>
    <row r="3" spans="1:9" x14ac:dyDescent="0.25">
      <c r="A3" s="428" t="s">
        <v>1064</v>
      </c>
      <c r="B3" s="429"/>
      <c r="C3" s="429"/>
      <c r="D3" s="429"/>
      <c r="E3" s="429"/>
      <c r="F3" s="429"/>
      <c r="G3" s="430"/>
    </row>
    <row r="4" spans="1:9" ht="49.9" customHeight="1" thickBot="1" x14ac:dyDescent="0.3">
      <c r="A4" s="29" t="s">
        <v>38</v>
      </c>
      <c r="B4" s="44" t="s">
        <v>0</v>
      </c>
      <c r="C4" s="30" t="s">
        <v>1</v>
      </c>
      <c r="D4" s="30" t="s">
        <v>2</v>
      </c>
      <c r="E4" s="31" t="s">
        <v>3</v>
      </c>
      <c r="F4" s="32" t="s">
        <v>4</v>
      </c>
      <c r="G4" s="69" t="s">
        <v>5</v>
      </c>
    </row>
    <row r="5" spans="1:9" ht="33" customHeight="1" thickBot="1" x14ac:dyDescent="0.3">
      <c r="A5" s="56" t="s">
        <v>6</v>
      </c>
      <c r="B5" s="57" t="s">
        <v>12</v>
      </c>
      <c r="C5" s="50" t="s">
        <v>355</v>
      </c>
      <c r="D5" s="51" t="s">
        <v>128</v>
      </c>
      <c r="E5" s="52">
        <v>0.77</v>
      </c>
      <c r="F5" s="66">
        <v>790.22</v>
      </c>
      <c r="G5" s="53">
        <f t="shared" ref="G5:G59" si="0">ROUND((E5*F5),2)</f>
        <v>608.47</v>
      </c>
      <c r="H5" s="36" t="s">
        <v>39</v>
      </c>
      <c r="I5" s="70">
        <f>ROUND(SUM(G5:G5),2)</f>
        <v>608.47</v>
      </c>
    </row>
    <row r="6" spans="1:9" s="9" customFormat="1" ht="32.25" customHeight="1" x14ac:dyDescent="0.25">
      <c r="A6" s="42" t="s">
        <v>45</v>
      </c>
      <c r="B6" s="179" t="s">
        <v>19</v>
      </c>
      <c r="C6" s="180" t="s">
        <v>711</v>
      </c>
      <c r="D6" s="181" t="s">
        <v>9</v>
      </c>
      <c r="E6" s="182">
        <v>760</v>
      </c>
      <c r="F6" s="183">
        <v>1.4</v>
      </c>
      <c r="G6" s="27">
        <f t="shared" si="0"/>
        <v>1064</v>
      </c>
      <c r="H6" s="71"/>
      <c r="I6" s="71"/>
    </row>
    <row r="7" spans="1:9" s="9" customFormat="1" ht="30" x14ac:dyDescent="0.25">
      <c r="A7" s="43" t="s">
        <v>45</v>
      </c>
      <c r="B7" s="108" t="s">
        <v>20</v>
      </c>
      <c r="C7" s="103" t="s">
        <v>712</v>
      </c>
      <c r="D7" s="48" t="s">
        <v>9</v>
      </c>
      <c r="E7" s="84">
        <v>350</v>
      </c>
      <c r="F7" s="95">
        <v>0.94</v>
      </c>
      <c r="G7" s="28">
        <f t="shared" si="0"/>
        <v>329</v>
      </c>
      <c r="H7" s="71"/>
      <c r="I7" s="71"/>
    </row>
    <row r="8" spans="1:9" s="9" customFormat="1" ht="33" customHeight="1" x14ac:dyDescent="0.25">
      <c r="A8" s="43" t="s">
        <v>45</v>
      </c>
      <c r="B8" s="108" t="s">
        <v>21</v>
      </c>
      <c r="C8" s="103" t="s">
        <v>356</v>
      </c>
      <c r="D8" s="48" t="s">
        <v>9</v>
      </c>
      <c r="E8" s="84">
        <v>410</v>
      </c>
      <c r="F8" s="95">
        <v>2.5</v>
      </c>
      <c r="G8" s="28">
        <f t="shared" si="0"/>
        <v>1025</v>
      </c>
      <c r="H8" s="71"/>
      <c r="I8" s="71"/>
    </row>
    <row r="9" spans="1:9" s="9" customFormat="1" ht="33" customHeight="1" x14ac:dyDescent="0.25">
      <c r="A9" s="43" t="s">
        <v>45</v>
      </c>
      <c r="B9" s="108" t="s">
        <v>22</v>
      </c>
      <c r="C9" s="103" t="s">
        <v>357</v>
      </c>
      <c r="D9" s="48" t="s">
        <v>9</v>
      </c>
      <c r="E9" s="84">
        <v>350</v>
      </c>
      <c r="F9" s="95">
        <v>1.18</v>
      </c>
      <c r="G9" s="28">
        <f t="shared" si="0"/>
        <v>413</v>
      </c>
      <c r="H9" s="71"/>
      <c r="I9" s="71"/>
    </row>
    <row r="10" spans="1:9" s="9" customFormat="1" ht="45" x14ac:dyDescent="0.25">
      <c r="A10" s="43" t="s">
        <v>45</v>
      </c>
      <c r="B10" s="108" t="s">
        <v>23</v>
      </c>
      <c r="C10" s="103" t="s">
        <v>710</v>
      </c>
      <c r="D10" s="48" t="s">
        <v>9</v>
      </c>
      <c r="E10" s="84">
        <v>2000</v>
      </c>
      <c r="F10" s="95">
        <v>2.35</v>
      </c>
      <c r="G10" s="28">
        <f t="shared" si="0"/>
        <v>4700</v>
      </c>
      <c r="H10" s="71"/>
      <c r="I10" s="71"/>
    </row>
    <row r="11" spans="1:9" s="9" customFormat="1" ht="45" x14ac:dyDescent="0.25">
      <c r="A11" s="43" t="s">
        <v>45</v>
      </c>
      <c r="B11" s="108" t="s">
        <v>24</v>
      </c>
      <c r="C11" s="103" t="s">
        <v>1174</v>
      </c>
      <c r="D11" s="48" t="s">
        <v>9</v>
      </c>
      <c r="E11" s="84">
        <v>150</v>
      </c>
      <c r="F11" s="95">
        <v>15.46</v>
      </c>
      <c r="G11" s="28">
        <f t="shared" si="0"/>
        <v>2319</v>
      </c>
      <c r="H11" s="71"/>
      <c r="I11" s="71"/>
    </row>
    <row r="12" spans="1:9" s="9" customFormat="1" ht="32.25" customHeight="1" x14ac:dyDescent="0.25">
      <c r="A12" s="43" t="s">
        <v>45</v>
      </c>
      <c r="B12" s="108" t="s">
        <v>25</v>
      </c>
      <c r="C12" s="103" t="s">
        <v>1169</v>
      </c>
      <c r="D12" s="48" t="s">
        <v>9</v>
      </c>
      <c r="E12" s="84">
        <v>2000</v>
      </c>
      <c r="F12" s="95">
        <v>4.4000000000000004</v>
      </c>
      <c r="G12" s="28">
        <f t="shared" si="0"/>
        <v>8800</v>
      </c>
      <c r="H12" s="71"/>
      <c r="I12" s="71"/>
    </row>
    <row r="13" spans="1:9" s="9" customFormat="1" ht="32.25" customHeight="1" x14ac:dyDescent="0.25">
      <c r="A13" s="43" t="s">
        <v>45</v>
      </c>
      <c r="B13" s="108" t="s">
        <v>26</v>
      </c>
      <c r="C13" s="103" t="s">
        <v>1169</v>
      </c>
      <c r="D13" s="48" t="s">
        <v>9</v>
      </c>
      <c r="E13" s="84">
        <v>4250</v>
      </c>
      <c r="F13" s="95">
        <v>4.4000000000000004</v>
      </c>
      <c r="G13" s="28">
        <f t="shared" si="0"/>
        <v>18700</v>
      </c>
      <c r="H13" s="71"/>
      <c r="I13" s="71"/>
    </row>
    <row r="14" spans="1:9" s="9" customFormat="1" ht="32.25" customHeight="1" x14ac:dyDescent="0.25">
      <c r="A14" s="43" t="s">
        <v>45</v>
      </c>
      <c r="B14" s="108" t="s">
        <v>27</v>
      </c>
      <c r="C14" s="103" t="s">
        <v>360</v>
      </c>
      <c r="D14" s="48" t="s">
        <v>8</v>
      </c>
      <c r="E14" s="84">
        <v>3600</v>
      </c>
      <c r="F14" s="95">
        <v>0.1</v>
      </c>
      <c r="G14" s="28">
        <f t="shared" si="0"/>
        <v>360</v>
      </c>
      <c r="H14" s="71"/>
      <c r="I14" s="71"/>
    </row>
    <row r="15" spans="1:9" s="9" customFormat="1" ht="32.25" customHeight="1" x14ac:dyDescent="0.25">
      <c r="A15" s="43" t="s">
        <v>45</v>
      </c>
      <c r="B15" s="108" t="s">
        <v>68</v>
      </c>
      <c r="C15" s="103" t="s">
        <v>395</v>
      </c>
      <c r="D15" s="48" t="s">
        <v>9</v>
      </c>
      <c r="E15" s="84">
        <v>1080</v>
      </c>
      <c r="F15" s="95">
        <v>1.28</v>
      </c>
      <c r="G15" s="28">
        <f t="shared" si="0"/>
        <v>1382.4</v>
      </c>
      <c r="H15" s="71"/>
      <c r="I15" s="71"/>
    </row>
    <row r="16" spans="1:9" s="9" customFormat="1" ht="32.25" customHeight="1" x14ac:dyDescent="0.25">
      <c r="A16" s="43" t="s">
        <v>45</v>
      </c>
      <c r="B16" s="108" t="s">
        <v>69</v>
      </c>
      <c r="C16" s="103" t="s">
        <v>384</v>
      </c>
      <c r="D16" s="48" t="s">
        <v>8</v>
      </c>
      <c r="E16" s="84">
        <v>1700</v>
      </c>
      <c r="F16" s="95">
        <v>0.2</v>
      </c>
      <c r="G16" s="28">
        <f t="shared" si="0"/>
        <v>340</v>
      </c>
      <c r="H16" s="71"/>
      <c r="I16" s="71"/>
    </row>
    <row r="17" spans="1:9" s="9" customFormat="1" ht="32.25" customHeight="1" x14ac:dyDescent="0.25">
      <c r="A17" s="43" t="s">
        <v>45</v>
      </c>
      <c r="B17" s="108" t="s">
        <v>70</v>
      </c>
      <c r="C17" s="103" t="s">
        <v>268</v>
      </c>
      <c r="D17" s="48" t="s">
        <v>8</v>
      </c>
      <c r="E17" s="84">
        <v>115</v>
      </c>
      <c r="F17" s="95">
        <v>0.16</v>
      </c>
      <c r="G17" s="28">
        <f t="shared" si="0"/>
        <v>18.399999999999999</v>
      </c>
      <c r="H17" s="71"/>
      <c r="I17" s="71"/>
    </row>
    <row r="18" spans="1:9" s="9" customFormat="1" ht="32.25" customHeight="1" thickBot="1" x14ac:dyDescent="0.3">
      <c r="A18" s="43" t="s">
        <v>45</v>
      </c>
      <c r="B18" s="108" t="s">
        <v>127</v>
      </c>
      <c r="C18" s="103" t="s">
        <v>270</v>
      </c>
      <c r="D18" s="48" t="s">
        <v>8</v>
      </c>
      <c r="E18" s="84">
        <v>2000</v>
      </c>
      <c r="F18" s="95">
        <v>1.69</v>
      </c>
      <c r="G18" s="28">
        <f t="shared" si="0"/>
        <v>3380</v>
      </c>
      <c r="H18" s="71"/>
      <c r="I18" s="71"/>
    </row>
    <row r="19" spans="1:9" s="9" customFormat="1" ht="32.25" customHeight="1" thickBot="1" x14ac:dyDescent="0.3">
      <c r="A19" s="56" t="s">
        <v>45</v>
      </c>
      <c r="B19" s="74" t="s">
        <v>165</v>
      </c>
      <c r="C19" s="104" t="s">
        <v>713</v>
      </c>
      <c r="D19" s="51" t="s">
        <v>8</v>
      </c>
      <c r="E19" s="85">
        <v>1500</v>
      </c>
      <c r="F19" s="177">
        <v>1.69</v>
      </c>
      <c r="G19" s="53">
        <f t="shared" si="0"/>
        <v>2535</v>
      </c>
      <c r="H19" s="36" t="s">
        <v>40</v>
      </c>
      <c r="I19" s="70">
        <f>ROUND(SUM(G6:G19),2)</f>
        <v>45365.8</v>
      </c>
    </row>
    <row r="20" spans="1:9" s="9" customFormat="1" ht="45.75" thickBot="1" x14ac:dyDescent="0.3">
      <c r="A20" s="171" t="s">
        <v>574</v>
      </c>
      <c r="B20" s="172" t="s">
        <v>34</v>
      </c>
      <c r="C20" s="173" t="s">
        <v>714</v>
      </c>
      <c r="D20" s="61" t="s">
        <v>8</v>
      </c>
      <c r="E20" s="174">
        <v>150</v>
      </c>
      <c r="F20" s="62">
        <v>216.04</v>
      </c>
      <c r="G20" s="35">
        <f t="shared" si="0"/>
        <v>32406</v>
      </c>
      <c r="H20" s="36" t="s">
        <v>41</v>
      </c>
      <c r="I20" s="70">
        <f>ROUND(SUM(G20:G20),2)</f>
        <v>32406</v>
      </c>
    </row>
    <row r="21" spans="1:9" s="9" customFormat="1" ht="32.25" customHeight="1" x14ac:dyDescent="0.25">
      <c r="A21" s="101" t="s">
        <v>388</v>
      </c>
      <c r="B21" s="123" t="s">
        <v>71</v>
      </c>
      <c r="C21" s="63" t="s">
        <v>715</v>
      </c>
      <c r="D21" s="64" t="s">
        <v>8</v>
      </c>
      <c r="E21" s="83">
        <v>3600</v>
      </c>
      <c r="F21" s="58">
        <v>0</v>
      </c>
      <c r="G21" s="59">
        <f t="shared" si="0"/>
        <v>0</v>
      </c>
      <c r="H21" s="434" t="s">
        <v>318</v>
      </c>
    </row>
    <row r="22" spans="1:9" s="9" customFormat="1" ht="30" x14ac:dyDescent="0.25">
      <c r="A22" s="67" t="s">
        <v>388</v>
      </c>
      <c r="B22" s="41" t="s">
        <v>72</v>
      </c>
      <c r="C22" s="2" t="s">
        <v>755</v>
      </c>
      <c r="D22" s="22" t="s">
        <v>9</v>
      </c>
      <c r="E22" s="84">
        <v>150</v>
      </c>
      <c r="F22" s="21">
        <v>0</v>
      </c>
      <c r="G22" s="28">
        <f t="shared" si="0"/>
        <v>0</v>
      </c>
      <c r="H22" s="435"/>
    </row>
    <row r="23" spans="1:9" s="9" customFormat="1" ht="33" customHeight="1" x14ac:dyDescent="0.25">
      <c r="A23" s="67" t="s">
        <v>388</v>
      </c>
      <c r="B23" s="41" t="s">
        <v>73</v>
      </c>
      <c r="C23" s="2" t="s">
        <v>1175</v>
      </c>
      <c r="D23" s="22" t="s">
        <v>9</v>
      </c>
      <c r="E23" s="84">
        <v>1000</v>
      </c>
      <c r="F23" s="21">
        <v>0</v>
      </c>
      <c r="G23" s="28">
        <f t="shared" si="0"/>
        <v>0</v>
      </c>
      <c r="H23" s="435"/>
    </row>
    <row r="24" spans="1:9" s="9" customFormat="1" ht="33" customHeight="1" x14ac:dyDescent="0.25">
      <c r="A24" s="67" t="s">
        <v>388</v>
      </c>
      <c r="B24" s="41" t="s">
        <v>74</v>
      </c>
      <c r="C24" s="2" t="s">
        <v>718</v>
      </c>
      <c r="D24" s="22" t="s">
        <v>8</v>
      </c>
      <c r="E24" s="84">
        <v>3000</v>
      </c>
      <c r="F24" s="21">
        <v>0</v>
      </c>
      <c r="G24" s="28">
        <f t="shared" si="0"/>
        <v>0</v>
      </c>
      <c r="H24" s="435"/>
    </row>
    <row r="25" spans="1:9" s="9" customFormat="1" ht="33" customHeight="1" x14ac:dyDescent="0.25">
      <c r="A25" s="67" t="s">
        <v>388</v>
      </c>
      <c r="B25" s="41" t="s">
        <v>75</v>
      </c>
      <c r="C25" s="2" t="s">
        <v>719</v>
      </c>
      <c r="D25" s="22" t="s">
        <v>8</v>
      </c>
      <c r="E25" s="84">
        <v>202</v>
      </c>
      <c r="F25" s="21">
        <v>0</v>
      </c>
      <c r="G25" s="28">
        <f t="shared" si="0"/>
        <v>0</v>
      </c>
      <c r="H25" s="435"/>
    </row>
    <row r="26" spans="1:9" s="9" customFormat="1" ht="33" customHeight="1" x14ac:dyDescent="0.25">
      <c r="A26" s="67" t="s">
        <v>388</v>
      </c>
      <c r="B26" s="41" t="s">
        <v>76</v>
      </c>
      <c r="C26" s="2" t="s">
        <v>1166</v>
      </c>
      <c r="D26" s="22" t="s">
        <v>8</v>
      </c>
      <c r="E26" s="84">
        <v>2250</v>
      </c>
      <c r="F26" s="21">
        <v>0</v>
      </c>
      <c r="G26" s="28">
        <f t="shared" si="0"/>
        <v>0</v>
      </c>
      <c r="H26" s="435"/>
    </row>
    <row r="27" spans="1:9" s="9" customFormat="1" ht="33" customHeight="1" x14ac:dyDescent="0.25">
      <c r="A27" s="67" t="s">
        <v>388</v>
      </c>
      <c r="B27" s="41" t="s">
        <v>77</v>
      </c>
      <c r="C27" s="2" t="s">
        <v>721</v>
      </c>
      <c r="D27" s="22" t="s">
        <v>8</v>
      </c>
      <c r="E27" s="84">
        <v>2250</v>
      </c>
      <c r="F27" s="21">
        <v>0</v>
      </c>
      <c r="G27" s="28">
        <f t="shared" si="0"/>
        <v>0</v>
      </c>
      <c r="H27" s="435"/>
    </row>
    <row r="28" spans="1:9" s="9" customFormat="1" ht="33" customHeight="1" x14ac:dyDescent="0.25">
      <c r="A28" s="67" t="s">
        <v>388</v>
      </c>
      <c r="B28" s="41" t="s">
        <v>122</v>
      </c>
      <c r="C28" s="2" t="s">
        <v>1167</v>
      </c>
      <c r="D28" s="22" t="s">
        <v>8</v>
      </c>
      <c r="E28" s="84">
        <v>2400</v>
      </c>
      <c r="F28" s="21">
        <v>0</v>
      </c>
      <c r="G28" s="28">
        <f t="shared" si="0"/>
        <v>0</v>
      </c>
      <c r="H28" s="435"/>
    </row>
    <row r="29" spans="1:9" s="9" customFormat="1" ht="33" customHeight="1" x14ac:dyDescent="0.25">
      <c r="A29" s="67" t="s">
        <v>388</v>
      </c>
      <c r="B29" s="41" t="s">
        <v>123</v>
      </c>
      <c r="C29" s="2" t="s">
        <v>390</v>
      </c>
      <c r="D29" s="22" t="s">
        <v>8</v>
      </c>
      <c r="E29" s="84">
        <v>2400</v>
      </c>
      <c r="F29" s="21">
        <v>0</v>
      </c>
      <c r="G29" s="28">
        <f t="shared" si="0"/>
        <v>0</v>
      </c>
      <c r="H29" s="435"/>
    </row>
    <row r="30" spans="1:9" s="9" customFormat="1" ht="33" customHeight="1" x14ac:dyDescent="0.25">
      <c r="A30" s="67" t="s">
        <v>388</v>
      </c>
      <c r="B30" s="41" t="s">
        <v>124</v>
      </c>
      <c r="C30" s="2" t="s">
        <v>723</v>
      </c>
      <c r="D30" s="22" t="s">
        <v>8</v>
      </c>
      <c r="E30" s="84">
        <v>2400</v>
      </c>
      <c r="F30" s="21">
        <v>0</v>
      </c>
      <c r="G30" s="28">
        <f t="shared" si="0"/>
        <v>0</v>
      </c>
      <c r="H30" s="435"/>
    </row>
    <row r="31" spans="1:9" s="9" customFormat="1" ht="33" customHeight="1" x14ac:dyDescent="0.25">
      <c r="A31" s="67" t="s">
        <v>388</v>
      </c>
      <c r="B31" s="41" t="s">
        <v>125</v>
      </c>
      <c r="C31" s="2" t="s">
        <v>304</v>
      </c>
      <c r="D31" s="22" t="s">
        <v>8</v>
      </c>
      <c r="E31" s="84">
        <v>2400</v>
      </c>
      <c r="F31" s="21">
        <v>0</v>
      </c>
      <c r="G31" s="28">
        <f t="shared" si="0"/>
        <v>0</v>
      </c>
      <c r="H31" s="435"/>
    </row>
    <row r="32" spans="1:9" s="9" customFormat="1" ht="33" customHeight="1" x14ac:dyDescent="0.25">
      <c r="A32" s="67" t="s">
        <v>388</v>
      </c>
      <c r="B32" s="41" t="s">
        <v>126</v>
      </c>
      <c r="C32" s="2" t="s">
        <v>724</v>
      </c>
      <c r="D32" s="22" t="s">
        <v>9</v>
      </c>
      <c r="E32" s="84">
        <v>350</v>
      </c>
      <c r="F32" s="21">
        <v>0</v>
      </c>
      <c r="G32" s="28">
        <f t="shared" si="0"/>
        <v>0</v>
      </c>
      <c r="H32" s="435"/>
    </row>
    <row r="33" spans="1:9" s="9" customFormat="1" ht="33" customHeight="1" thickBot="1" x14ac:dyDescent="0.3">
      <c r="A33" s="56" t="s">
        <v>388</v>
      </c>
      <c r="B33" s="74" t="s">
        <v>216</v>
      </c>
      <c r="C33" s="50" t="s">
        <v>725</v>
      </c>
      <c r="D33" s="51" t="s">
        <v>8</v>
      </c>
      <c r="E33" s="85">
        <v>240</v>
      </c>
      <c r="F33" s="60">
        <v>0</v>
      </c>
      <c r="G33" s="53">
        <f t="shared" si="0"/>
        <v>0</v>
      </c>
      <c r="H33" s="435"/>
    </row>
    <row r="34" spans="1:9" s="9" customFormat="1" ht="33" customHeight="1" x14ac:dyDescent="0.25">
      <c r="A34" s="101" t="s">
        <v>1504</v>
      </c>
      <c r="B34" s="123" t="s">
        <v>71</v>
      </c>
      <c r="C34" s="63" t="s">
        <v>715</v>
      </c>
      <c r="D34" s="64" t="s">
        <v>8</v>
      </c>
      <c r="E34" s="83">
        <v>3600</v>
      </c>
      <c r="F34" s="120">
        <v>4.07</v>
      </c>
      <c r="G34" s="59">
        <f t="shared" si="0"/>
        <v>14652</v>
      </c>
      <c r="H34" s="435"/>
    </row>
    <row r="35" spans="1:9" s="9" customFormat="1" ht="33" customHeight="1" x14ac:dyDescent="0.25">
      <c r="A35" s="67" t="s">
        <v>1504</v>
      </c>
      <c r="B35" s="41" t="s">
        <v>72</v>
      </c>
      <c r="C35" s="2" t="s">
        <v>755</v>
      </c>
      <c r="D35" s="22" t="s">
        <v>9</v>
      </c>
      <c r="E35" s="84">
        <v>150</v>
      </c>
      <c r="F35" s="121">
        <v>25.89</v>
      </c>
      <c r="G35" s="28">
        <f t="shared" si="0"/>
        <v>3883.5</v>
      </c>
      <c r="H35" s="435"/>
    </row>
    <row r="36" spans="1:9" s="9" customFormat="1" ht="33" customHeight="1" x14ac:dyDescent="0.25">
      <c r="A36" s="67" t="s">
        <v>1504</v>
      </c>
      <c r="B36" s="41" t="s">
        <v>73</v>
      </c>
      <c r="C36" s="2" t="s">
        <v>753</v>
      </c>
      <c r="D36" s="22" t="s">
        <v>9</v>
      </c>
      <c r="E36" s="84">
        <v>1400</v>
      </c>
      <c r="F36" s="121">
        <v>25.71</v>
      </c>
      <c r="G36" s="28">
        <f t="shared" si="0"/>
        <v>35994</v>
      </c>
      <c r="H36" s="435"/>
    </row>
    <row r="37" spans="1:9" s="9" customFormat="1" ht="33" customHeight="1" x14ac:dyDescent="0.25">
      <c r="A37" s="67" t="s">
        <v>1504</v>
      </c>
      <c r="B37" s="41" t="s">
        <v>74</v>
      </c>
      <c r="C37" s="2" t="s">
        <v>727</v>
      </c>
      <c r="D37" s="22" t="s">
        <v>8</v>
      </c>
      <c r="E37" s="84">
        <v>3000</v>
      </c>
      <c r="F37" s="121">
        <v>15.26</v>
      </c>
      <c r="G37" s="28">
        <f t="shared" si="0"/>
        <v>45780</v>
      </c>
      <c r="H37" s="435"/>
    </row>
    <row r="38" spans="1:9" s="9" customFormat="1" ht="33" customHeight="1" x14ac:dyDescent="0.25">
      <c r="A38" s="67" t="s">
        <v>1504</v>
      </c>
      <c r="B38" s="41" t="s">
        <v>75</v>
      </c>
      <c r="C38" s="2" t="s">
        <v>719</v>
      </c>
      <c r="D38" s="22" t="s">
        <v>8</v>
      </c>
      <c r="E38" s="84">
        <v>202</v>
      </c>
      <c r="F38" s="121">
        <v>51.79</v>
      </c>
      <c r="G38" s="28">
        <f t="shared" si="0"/>
        <v>10461.58</v>
      </c>
      <c r="H38" s="435"/>
    </row>
    <row r="39" spans="1:9" s="9" customFormat="1" ht="33" customHeight="1" x14ac:dyDescent="0.25">
      <c r="A39" s="67" t="s">
        <v>1504</v>
      </c>
      <c r="B39" s="41" t="s">
        <v>76</v>
      </c>
      <c r="C39" s="2" t="s">
        <v>1166</v>
      </c>
      <c r="D39" s="22" t="s">
        <v>8</v>
      </c>
      <c r="E39" s="84">
        <v>2250</v>
      </c>
      <c r="F39" s="121">
        <v>24.12</v>
      </c>
      <c r="G39" s="28">
        <f t="shared" si="0"/>
        <v>54270</v>
      </c>
      <c r="H39" s="435"/>
    </row>
    <row r="40" spans="1:9" s="9" customFormat="1" ht="33" customHeight="1" x14ac:dyDescent="0.25">
      <c r="A40" s="67" t="s">
        <v>1504</v>
      </c>
      <c r="B40" s="41" t="s">
        <v>77</v>
      </c>
      <c r="C40" s="2" t="s">
        <v>721</v>
      </c>
      <c r="D40" s="22" t="s">
        <v>8</v>
      </c>
      <c r="E40" s="84">
        <v>2250</v>
      </c>
      <c r="F40" s="121">
        <v>0.38</v>
      </c>
      <c r="G40" s="28">
        <f t="shared" si="0"/>
        <v>855</v>
      </c>
      <c r="H40" s="435"/>
    </row>
    <row r="41" spans="1:9" s="9" customFormat="1" ht="33" customHeight="1" x14ac:dyDescent="0.25">
      <c r="A41" s="67" t="s">
        <v>1504</v>
      </c>
      <c r="B41" s="41" t="s">
        <v>122</v>
      </c>
      <c r="C41" s="2" t="s">
        <v>1167</v>
      </c>
      <c r="D41" s="22" t="s">
        <v>8</v>
      </c>
      <c r="E41" s="84">
        <v>2400</v>
      </c>
      <c r="F41" s="121">
        <v>20.3</v>
      </c>
      <c r="G41" s="28">
        <f t="shared" si="0"/>
        <v>48720</v>
      </c>
      <c r="H41" s="435"/>
    </row>
    <row r="42" spans="1:9" s="9" customFormat="1" ht="33" customHeight="1" x14ac:dyDescent="0.25">
      <c r="A42" s="67" t="s">
        <v>1504</v>
      </c>
      <c r="B42" s="41" t="s">
        <v>123</v>
      </c>
      <c r="C42" s="2" t="s">
        <v>390</v>
      </c>
      <c r="D42" s="22" t="s">
        <v>8</v>
      </c>
      <c r="E42" s="84">
        <v>2400</v>
      </c>
      <c r="F42" s="121">
        <v>0.38</v>
      </c>
      <c r="G42" s="28">
        <f t="shared" si="0"/>
        <v>912</v>
      </c>
      <c r="H42" s="435"/>
    </row>
    <row r="43" spans="1:9" s="9" customFormat="1" ht="33" customHeight="1" x14ac:dyDescent="0.25">
      <c r="A43" s="67" t="s">
        <v>1504</v>
      </c>
      <c r="B43" s="41" t="s">
        <v>124</v>
      </c>
      <c r="C43" s="2" t="s">
        <v>723</v>
      </c>
      <c r="D43" s="22" t="s">
        <v>8</v>
      </c>
      <c r="E43" s="84">
        <v>2400</v>
      </c>
      <c r="F43" s="121">
        <v>11.92</v>
      </c>
      <c r="G43" s="28">
        <f t="shared" si="0"/>
        <v>28608</v>
      </c>
      <c r="H43" s="435"/>
    </row>
    <row r="44" spans="1:9" s="9" customFormat="1" ht="33" customHeight="1" x14ac:dyDescent="0.25">
      <c r="A44" s="67" t="s">
        <v>1504</v>
      </c>
      <c r="B44" s="41" t="s">
        <v>125</v>
      </c>
      <c r="C44" s="2" t="s">
        <v>304</v>
      </c>
      <c r="D44" s="22" t="s">
        <v>8</v>
      </c>
      <c r="E44" s="84">
        <v>2400</v>
      </c>
      <c r="F44" s="121">
        <v>0.22</v>
      </c>
      <c r="G44" s="28">
        <f t="shared" si="0"/>
        <v>528</v>
      </c>
      <c r="H44" s="435"/>
    </row>
    <row r="45" spans="1:9" s="9" customFormat="1" ht="33" customHeight="1" thickBot="1" x14ac:dyDescent="0.3">
      <c r="A45" s="67" t="s">
        <v>1504</v>
      </c>
      <c r="B45" s="41" t="s">
        <v>126</v>
      </c>
      <c r="C45" s="2" t="s">
        <v>724</v>
      </c>
      <c r="D45" s="22" t="s">
        <v>9</v>
      </c>
      <c r="E45" s="84">
        <v>350</v>
      </c>
      <c r="F45" s="121">
        <v>13.99</v>
      </c>
      <c r="G45" s="28">
        <f t="shared" si="0"/>
        <v>4896.5</v>
      </c>
      <c r="H45" s="435"/>
    </row>
    <row r="46" spans="1:9" s="9" customFormat="1" ht="33" customHeight="1" thickBot="1" x14ac:dyDescent="0.3">
      <c r="A46" s="56" t="s">
        <v>1504</v>
      </c>
      <c r="B46" s="74" t="s">
        <v>216</v>
      </c>
      <c r="C46" s="50" t="s">
        <v>725</v>
      </c>
      <c r="D46" s="51" t="s">
        <v>8</v>
      </c>
      <c r="E46" s="85">
        <v>240</v>
      </c>
      <c r="F46" s="122">
        <v>5.42</v>
      </c>
      <c r="G46" s="99">
        <f>ROUND((E46*F46),2)</f>
        <v>1300.8</v>
      </c>
      <c r="H46" s="36" t="s">
        <v>78</v>
      </c>
      <c r="I46" s="72">
        <f>ROUND(SUM(G21:G46),2)</f>
        <v>250861.38</v>
      </c>
    </row>
    <row r="47" spans="1:9" s="9" customFormat="1" ht="33" customHeight="1" x14ac:dyDescent="0.25">
      <c r="A47" s="67" t="s">
        <v>728</v>
      </c>
      <c r="B47" s="75" t="s">
        <v>28</v>
      </c>
      <c r="C47" s="63" t="s">
        <v>729</v>
      </c>
      <c r="D47" s="64" t="s">
        <v>10</v>
      </c>
      <c r="E47" s="83">
        <v>173</v>
      </c>
      <c r="F47" s="58">
        <v>110.02</v>
      </c>
      <c r="G47" s="59">
        <f t="shared" si="0"/>
        <v>19033.46</v>
      </c>
      <c r="H47" s="71"/>
      <c r="I47" s="71"/>
    </row>
    <row r="48" spans="1:9" s="9" customFormat="1" ht="33" customHeight="1" x14ac:dyDescent="0.25">
      <c r="A48" s="67" t="s">
        <v>728</v>
      </c>
      <c r="B48" s="22" t="s">
        <v>29</v>
      </c>
      <c r="C48" s="2" t="s">
        <v>1153</v>
      </c>
      <c r="D48" s="64" t="s">
        <v>10</v>
      </c>
      <c r="E48" s="84">
        <v>240</v>
      </c>
      <c r="F48" s="21">
        <v>112.21</v>
      </c>
      <c r="G48" s="28">
        <f t="shared" si="0"/>
        <v>26930.400000000001</v>
      </c>
      <c r="H48" s="71"/>
      <c r="I48" s="71"/>
    </row>
    <row r="49" spans="1:9" s="9" customFormat="1" ht="39" customHeight="1" x14ac:dyDescent="0.25">
      <c r="A49" s="67" t="s">
        <v>728</v>
      </c>
      <c r="B49" s="22" t="s">
        <v>30</v>
      </c>
      <c r="C49" s="2" t="s">
        <v>730</v>
      </c>
      <c r="D49" s="64" t="s">
        <v>10</v>
      </c>
      <c r="E49" s="84">
        <v>350</v>
      </c>
      <c r="F49" s="21">
        <v>157.25</v>
      </c>
      <c r="G49" s="28">
        <f t="shared" si="0"/>
        <v>55037.5</v>
      </c>
      <c r="H49" s="71"/>
      <c r="I49" s="71"/>
    </row>
    <row r="50" spans="1:9" s="9" customFormat="1" ht="30" x14ac:dyDescent="0.25">
      <c r="A50" s="67" t="s">
        <v>728</v>
      </c>
      <c r="B50" s="22" t="s">
        <v>31</v>
      </c>
      <c r="C50" s="2" t="s">
        <v>1154</v>
      </c>
      <c r="D50" s="64" t="s">
        <v>10</v>
      </c>
      <c r="E50" s="84">
        <v>164</v>
      </c>
      <c r="F50" s="21">
        <v>40.799999999999997</v>
      </c>
      <c r="G50" s="28">
        <f t="shared" si="0"/>
        <v>6691.2</v>
      </c>
      <c r="H50" s="71"/>
      <c r="I50" s="71"/>
    </row>
    <row r="51" spans="1:9" s="9" customFormat="1" ht="33" customHeight="1" x14ac:dyDescent="0.25">
      <c r="A51" s="67" t="s">
        <v>728</v>
      </c>
      <c r="B51" s="22" t="s">
        <v>32</v>
      </c>
      <c r="C51" s="63" t="s">
        <v>732</v>
      </c>
      <c r="D51" s="64" t="s">
        <v>10</v>
      </c>
      <c r="E51" s="83">
        <v>340</v>
      </c>
      <c r="F51" s="58">
        <v>23.44</v>
      </c>
      <c r="G51" s="59">
        <f t="shared" si="0"/>
        <v>7969.6</v>
      </c>
      <c r="H51" s="71"/>
      <c r="I51" s="71"/>
    </row>
    <row r="52" spans="1:9" s="9" customFormat="1" ht="33" customHeight="1" x14ac:dyDescent="0.25">
      <c r="A52" s="67" t="s">
        <v>728</v>
      </c>
      <c r="B52" s="22" t="s">
        <v>33</v>
      </c>
      <c r="C52" s="2" t="s">
        <v>733</v>
      </c>
      <c r="D52" s="22" t="s">
        <v>10</v>
      </c>
      <c r="E52" s="83">
        <v>763</v>
      </c>
      <c r="F52" s="21">
        <v>1.99</v>
      </c>
      <c r="G52" s="28">
        <f t="shared" si="0"/>
        <v>1518.37</v>
      </c>
      <c r="H52" s="71"/>
      <c r="I52" s="71"/>
    </row>
    <row r="53" spans="1:9" s="9" customFormat="1" ht="33" customHeight="1" x14ac:dyDescent="0.25">
      <c r="A53" s="67" t="s">
        <v>728</v>
      </c>
      <c r="B53" s="22" t="s">
        <v>47</v>
      </c>
      <c r="C53" s="2" t="s">
        <v>734</v>
      </c>
      <c r="D53" s="64" t="s">
        <v>8</v>
      </c>
      <c r="E53" s="83">
        <v>160</v>
      </c>
      <c r="F53" s="21">
        <v>23.55</v>
      </c>
      <c r="G53" s="28">
        <f t="shared" si="0"/>
        <v>3768</v>
      </c>
      <c r="H53" s="71"/>
      <c r="I53" s="71"/>
    </row>
    <row r="54" spans="1:9" s="9" customFormat="1" ht="33" customHeight="1" x14ac:dyDescent="0.25">
      <c r="A54" s="67" t="s">
        <v>728</v>
      </c>
      <c r="B54" s="22" t="s">
        <v>48</v>
      </c>
      <c r="C54" s="2" t="s">
        <v>735</v>
      </c>
      <c r="D54" s="64" t="s">
        <v>8</v>
      </c>
      <c r="E54" s="83">
        <v>300</v>
      </c>
      <c r="F54" s="21">
        <v>124.35</v>
      </c>
      <c r="G54" s="28">
        <f t="shared" si="0"/>
        <v>37305</v>
      </c>
      <c r="H54" s="71"/>
      <c r="I54" s="71"/>
    </row>
    <row r="55" spans="1:9" s="9" customFormat="1" ht="33" customHeight="1" x14ac:dyDescent="0.25">
      <c r="A55" s="67" t="s">
        <v>728</v>
      </c>
      <c r="B55" s="22" t="s">
        <v>58</v>
      </c>
      <c r="C55" s="2" t="s">
        <v>736</v>
      </c>
      <c r="D55" s="64" t="s">
        <v>8</v>
      </c>
      <c r="E55" s="83">
        <v>252</v>
      </c>
      <c r="F55" s="21">
        <v>164.55</v>
      </c>
      <c r="G55" s="28">
        <f t="shared" si="0"/>
        <v>41466.6</v>
      </c>
      <c r="H55" s="71"/>
      <c r="I55" s="71"/>
    </row>
    <row r="56" spans="1:9" s="9" customFormat="1" ht="33" customHeight="1" x14ac:dyDescent="0.25">
      <c r="A56" s="67" t="s">
        <v>728</v>
      </c>
      <c r="B56" s="22" t="s">
        <v>64</v>
      </c>
      <c r="C56" s="2" t="s">
        <v>737</v>
      </c>
      <c r="D56" s="64" t="s">
        <v>8</v>
      </c>
      <c r="E56" s="83">
        <v>460</v>
      </c>
      <c r="F56" s="21">
        <v>3.46</v>
      </c>
      <c r="G56" s="28">
        <f t="shared" si="0"/>
        <v>1591.6</v>
      </c>
      <c r="H56" s="71"/>
      <c r="I56" s="71"/>
    </row>
    <row r="57" spans="1:9" s="9" customFormat="1" ht="33" customHeight="1" x14ac:dyDescent="0.25">
      <c r="A57" s="67" t="s">
        <v>728</v>
      </c>
      <c r="B57" s="22" t="s">
        <v>65</v>
      </c>
      <c r="C57" s="2" t="s">
        <v>738</v>
      </c>
      <c r="D57" s="64" t="s">
        <v>8</v>
      </c>
      <c r="E57" s="83">
        <v>252</v>
      </c>
      <c r="F57" s="21">
        <v>9.34</v>
      </c>
      <c r="G57" s="28">
        <f t="shared" si="0"/>
        <v>2353.6799999999998</v>
      </c>
      <c r="H57" s="71"/>
      <c r="I57" s="71"/>
    </row>
    <row r="58" spans="1:9" s="9" customFormat="1" ht="30.75" thickBot="1" x14ac:dyDescent="0.3">
      <c r="A58" s="67" t="s">
        <v>728</v>
      </c>
      <c r="B58" s="22" t="s">
        <v>66</v>
      </c>
      <c r="C58" s="2" t="s">
        <v>739</v>
      </c>
      <c r="D58" s="64" t="s">
        <v>10</v>
      </c>
      <c r="E58" s="83">
        <v>62</v>
      </c>
      <c r="F58" s="21">
        <v>324.39999999999998</v>
      </c>
      <c r="G58" s="28">
        <f t="shared" si="0"/>
        <v>20112.8</v>
      </c>
      <c r="H58" s="71"/>
      <c r="I58" s="71"/>
    </row>
    <row r="59" spans="1:9" s="9" customFormat="1" ht="30.75" thickBot="1" x14ac:dyDescent="0.3">
      <c r="A59" s="67" t="s">
        <v>728</v>
      </c>
      <c r="B59" s="22" t="s">
        <v>79</v>
      </c>
      <c r="C59" s="47" t="s">
        <v>740</v>
      </c>
      <c r="D59" s="79" t="s">
        <v>10</v>
      </c>
      <c r="E59" s="175">
        <v>335</v>
      </c>
      <c r="F59" s="21">
        <v>11.79</v>
      </c>
      <c r="G59" s="28">
        <f t="shared" si="0"/>
        <v>3949.65</v>
      </c>
      <c r="H59" s="36" t="s">
        <v>42</v>
      </c>
      <c r="I59" s="72">
        <f>ROUND(SUM(G47:G59),2)</f>
        <v>227727.86</v>
      </c>
    </row>
    <row r="60" spans="1:9" s="9" customFormat="1" ht="33" customHeight="1" x14ac:dyDescent="0.25">
      <c r="A60" s="124" t="s">
        <v>573</v>
      </c>
      <c r="B60" s="25" t="s">
        <v>11</v>
      </c>
      <c r="C60" s="24" t="s">
        <v>367</v>
      </c>
      <c r="D60" s="25" t="s">
        <v>18</v>
      </c>
      <c r="E60" s="46">
        <v>30</v>
      </c>
      <c r="F60" s="33">
        <v>112.37</v>
      </c>
      <c r="G60" s="27">
        <f>ROUND((E60*F60),2)</f>
        <v>3371.1</v>
      </c>
    </row>
    <row r="61" spans="1:9" s="9" customFormat="1" ht="33" customHeight="1" x14ac:dyDescent="0.25">
      <c r="A61" s="97" t="s">
        <v>573</v>
      </c>
      <c r="B61" s="79" t="s">
        <v>83</v>
      </c>
      <c r="C61" s="78" t="s">
        <v>368</v>
      </c>
      <c r="D61" s="79" t="s">
        <v>18</v>
      </c>
      <c r="E61" s="80">
        <v>5</v>
      </c>
      <c r="F61" s="81">
        <v>276.25</v>
      </c>
      <c r="G61" s="59">
        <f>ROUND((E61*F61),2)</f>
        <v>1381.25</v>
      </c>
    </row>
    <row r="62" spans="1:9" s="9" customFormat="1" ht="33" customHeight="1" thickBot="1" x14ac:dyDescent="0.3">
      <c r="A62" s="176" t="s">
        <v>573</v>
      </c>
      <c r="B62" s="51" t="s">
        <v>84</v>
      </c>
      <c r="C62" s="50" t="s">
        <v>741</v>
      </c>
      <c r="D62" s="51" t="s">
        <v>18</v>
      </c>
      <c r="E62" s="52">
        <v>1</v>
      </c>
      <c r="F62" s="60">
        <v>369.36</v>
      </c>
      <c r="G62" s="53">
        <f t="shared" ref="G62:G74" si="1">ROUND((E62*F62),2)</f>
        <v>369.36</v>
      </c>
    </row>
    <row r="63" spans="1:9" s="9" customFormat="1" ht="33" customHeight="1" x14ac:dyDescent="0.25">
      <c r="A63" s="42" t="s">
        <v>573</v>
      </c>
      <c r="B63" s="25" t="s">
        <v>85</v>
      </c>
      <c r="C63" s="24" t="s">
        <v>396</v>
      </c>
      <c r="D63" s="25" t="s">
        <v>18</v>
      </c>
      <c r="E63" s="46">
        <v>18</v>
      </c>
      <c r="F63" s="33">
        <v>60.15</v>
      </c>
      <c r="G63" s="27">
        <f t="shared" si="1"/>
        <v>1082.7</v>
      </c>
    </row>
    <row r="64" spans="1:9" s="9" customFormat="1" ht="33" customHeight="1" x14ac:dyDescent="0.25">
      <c r="A64" s="43" t="s">
        <v>573</v>
      </c>
      <c r="B64" s="22" t="s">
        <v>86</v>
      </c>
      <c r="C64" s="63" t="s">
        <v>391</v>
      </c>
      <c r="D64" s="64" t="s">
        <v>18</v>
      </c>
      <c r="E64" s="65">
        <v>6</v>
      </c>
      <c r="F64" s="58">
        <v>78.28</v>
      </c>
      <c r="G64" s="59">
        <f t="shared" si="1"/>
        <v>469.68</v>
      </c>
    </row>
    <row r="65" spans="1:10" s="9" customFormat="1" ht="30" x14ac:dyDescent="0.25">
      <c r="A65" s="43" t="s">
        <v>573</v>
      </c>
      <c r="B65" s="22" t="s">
        <v>88</v>
      </c>
      <c r="C65" s="63" t="s">
        <v>743</v>
      </c>
      <c r="D65" s="64" t="s">
        <v>18</v>
      </c>
      <c r="E65" s="65">
        <v>6</v>
      </c>
      <c r="F65" s="58">
        <v>76.22</v>
      </c>
      <c r="G65" s="59">
        <f t="shared" si="1"/>
        <v>457.32</v>
      </c>
    </row>
    <row r="66" spans="1:10" s="9" customFormat="1" ht="30" x14ac:dyDescent="0.25">
      <c r="A66" s="43" t="s">
        <v>573</v>
      </c>
      <c r="B66" s="22" t="s">
        <v>89</v>
      </c>
      <c r="C66" s="63" t="s">
        <v>744</v>
      </c>
      <c r="D66" s="64" t="s">
        <v>18</v>
      </c>
      <c r="E66" s="65">
        <v>6</v>
      </c>
      <c r="F66" s="58">
        <v>76.22</v>
      </c>
      <c r="G66" s="59">
        <f t="shared" si="1"/>
        <v>457.32</v>
      </c>
    </row>
    <row r="67" spans="1:10" s="9" customFormat="1" ht="30" x14ac:dyDescent="0.25">
      <c r="A67" s="43" t="s">
        <v>573</v>
      </c>
      <c r="B67" s="22" t="s">
        <v>90</v>
      </c>
      <c r="C67" s="63" t="s">
        <v>1160</v>
      </c>
      <c r="D67" s="64" t="s">
        <v>18</v>
      </c>
      <c r="E67" s="65">
        <v>6</v>
      </c>
      <c r="F67" s="58">
        <v>60.15</v>
      </c>
      <c r="G67" s="28">
        <f t="shared" si="1"/>
        <v>360.9</v>
      </c>
    </row>
    <row r="68" spans="1:10" s="9" customFormat="1" ht="30" x14ac:dyDescent="0.25">
      <c r="A68" s="43" t="s">
        <v>573</v>
      </c>
      <c r="B68" s="22" t="s">
        <v>91</v>
      </c>
      <c r="C68" s="63" t="s">
        <v>1176</v>
      </c>
      <c r="D68" s="64" t="s">
        <v>18</v>
      </c>
      <c r="E68" s="65">
        <v>1</v>
      </c>
      <c r="F68" s="58">
        <v>225.88</v>
      </c>
      <c r="G68" s="28">
        <f t="shared" si="1"/>
        <v>225.88</v>
      </c>
    </row>
    <row r="69" spans="1:10" s="9" customFormat="1" ht="33" customHeight="1" x14ac:dyDescent="0.25">
      <c r="A69" s="43" t="s">
        <v>573</v>
      </c>
      <c r="B69" s="22" t="s">
        <v>92</v>
      </c>
      <c r="C69" s="2" t="s">
        <v>369</v>
      </c>
      <c r="D69" s="22" t="s">
        <v>18</v>
      </c>
      <c r="E69" s="19">
        <v>4</v>
      </c>
      <c r="F69" s="21">
        <v>195.7</v>
      </c>
      <c r="G69" s="28">
        <f t="shared" si="1"/>
        <v>782.8</v>
      </c>
    </row>
    <row r="70" spans="1:10" s="9" customFormat="1" ht="33" customHeight="1" x14ac:dyDescent="0.25">
      <c r="A70" s="43" t="s">
        <v>573</v>
      </c>
      <c r="B70" s="22" t="s">
        <v>93</v>
      </c>
      <c r="C70" s="63" t="s">
        <v>746</v>
      </c>
      <c r="D70" s="22" t="s">
        <v>18</v>
      </c>
      <c r="E70" s="65">
        <v>1</v>
      </c>
      <c r="F70" s="58">
        <v>487.81</v>
      </c>
      <c r="G70" s="59">
        <f t="shared" si="1"/>
        <v>487.81</v>
      </c>
    </row>
    <row r="71" spans="1:10" s="9" customFormat="1" ht="33" customHeight="1" thickBot="1" x14ac:dyDescent="0.3">
      <c r="A71" s="178" t="s">
        <v>573</v>
      </c>
      <c r="B71" s="51" t="s">
        <v>156</v>
      </c>
      <c r="C71" s="86" t="s">
        <v>747</v>
      </c>
      <c r="D71" s="88" t="s">
        <v>18</v>
      </c>
      <c r="E71" s="92">
        <v>6</v>
      </c>
      <c r="F71" s="89">
        <v>82.09</v>
      </c>
      <c r="G71" s="90">
        <f t="shared" si="1"/>
        <v>492.54</v>
      </c>
    </row>
    <row r="72" spans="1:10" s="9" customFormat="1" ht="33" customHeight="1" x14ac:dyDescent="0.25">
      <c r="A72" s="101" t="s">
        <v>573</v>
      </c>
      <c r="B72" s="64" t="s">
        <v>157</v>
      </c>
      <c r="C72" s="63" t="s">
        <v>392</v>
      </c>
      <c r="D72" s="64" t="s">
        <v>18</v>
      </c>
      <c r="E72" s="65">
        <v>34</v>
      </c>
      <c r="F72" s="58">
        <v>24.21</v>
      </c>
      <c r="G72" s="59">
        <f t="shared" si="1"/>
        <v>823.14</v>
      </c>
      <c r="H72" s="71"/>
      <c r="I72" s="71"/>
    </row>
    <row r="73" spans="1:10" s="9" customFormat="1" ht="30.75" thickBot="1" x14ac:dyDescent="0.3">
      <c r="A73" s="98" t="s">
        <v>573</v>
      </c>
      <c r="B73" s="51" t="s">
        <v>158</v>
      </c>
      <c r="C73" s="50" t="s">
        <v>748</v>
      </c>
      <c r="D73" s="51" t="s">
        <v>18</v>
      </c>
      <c r="E73" s="52">
        <v>56</v>
      </c>
      <c r="F73" s="60">
        <v>29.87</v>
      </c>
      <c r="G73" s="53">
        <f t="shared" si="1"/>
        <v>1672.72</v>
      </c>
      <c r="H73" s="71"/>
      <c r="I73" s="71"/>
    </row>
    <row r="74" spans="1:10" s="9" customFormat="1" ht="30.75" thickBot="1" x14ac:dyDescent="0.3">
      <c r="A74" s="125" t="s">
        <v>573</v>
      </c>
      <c r="B74" s="88" t="s">
        <v>159</v>
      </c>
      <c r="C74" s="86" t="s">
        <v>749</v>
      </c>
      <c r="D74" s="88" t="s">
        <v>8</v>
      </c>
      <c r="E74" s="92">
        <v>80</v>
      </c>
      <c r="F74" s="89">
        <v>17</v>
      </c>
      <c r="G74" s="90">
        <f t="shared" si="1"/>
        <v>1360</v>
      </c>
      <c r="H74" s="36" t="s">
        <v>59</v>
      </c>
      <c r="I74" s="70">
        <f>ROUND(SUM(G60:G74),2)</f>
        <v>13794.52</v>
      </c>
    </row>
    <row r="75" spans="1:10" s="9" customFormat="1" ht="43.5" thickBot="1" x14ac:dyDescent="0.3">
      <c r="A75" s="146"/>
      <c r="B75" s="147"/>
      <c r="C75" s="6"/>
      <c r="D75" s="4"/>
      <c r="E75" s="4"/>
      <c r="F75" s="54" t="s">
        <v>251</v>
      </c>
      <c r="G75" s="55">
        <f>SUM(G5:G74)</f>
        <v>570764.03000000014</v>
      </c>
      <c r="H75" s="34"/>
      <c r="I75" s="73"/>
    </row>
    <row r="76" spans="1:10" ht="20.25" customHeight="1" x14ac:dyDescent="0.25">
      <c r="A76" s="38"/>
      <c r="B76" s="37"/>
      <c r="C76" s="37"/>
      <c r="D76" s="37"/>
      <c r="E76" s="39"/>
      <c r="F76" s="37"/>
      <c r="G76" s="12"/>
    </row>
    <row r="77" spans="1:10" x14ac:dyDescent="0.25">
      <c r="A77" s="6"/>
      <c r="B77" s="4"/>
      <c r="C77" s="6"/>
      <c r="D77" s="4"/>
      <c r="E77" s="4"/>
      <c r="F77" s="13"/>
      <c r="G77" s="12"/>
    </row>
    <row r="78" spans="1:10" x14ac:dyDescent="0.25">
      <c r="A78" s="6"/>
      <c r="B78" s="4"/>
      <c r="C78" s="6"/>
      <c r="D78" s="4"/>
      <c r="E78" s="4"/>
      <c r="F78" s="13"/>
      <c r="G78" s="12"/>
    </row>
    <row r="79" spans="1:10" x14ac:dyDescent="0.25">
      <c r="F79" s="14"/>
    </row>
    <row r="80" spans="1:10" s="68" customFormat="1" x14ac:dyDescent="0.25">
      <c r="A80" s="7"/>
      <c r="B80" s="5"/>
      <c r="C80" s="7"/>
      <c r="D80" s="5"/>
      <c r="E80" s="5"/>
      <c r="F80" s="15"/>
      <c r="G80" s="5"/>
      <c r="J80" s="8"/>
    </row>
    <row r="81" spans="1:10" s="68" customFormat="1" ht="26.25" customHeight="1" x14ac:dyDescent="0.25">
      <c r="A81" s="20"/>
      <c r="B81" s="20"/>
      <c r="C81" s="20"/>
      <c r="D81" s="20"/>
      <c r="E81" s="20"/>
      <c r="F81" s="16"/>
      <c r="G81" s="20"/>
      <c r="J81" s="8"/>
    </row>
  </sheetData>
  <sheetProtection algorithmName="SHA-512" hashValue="4BoghIFOarcxbJ2T18XJAZDcBzH98C7A0FG75ZGhCnjnT2f640pI1ngvYFdpxBlJ9A1l6iMvnxKZ86p+/5XGXg==" saltValue="T59/H5cGk9cHxZvj4LTw6Q==" spinCount="100000" sheet="1" objects="1" scenarios="1"/>
  <mergeCells count="3">
    <mergeCell ref="A1:G1"/>
    <mergeCell ref="A3:G3"/>
    <mergeCell ref="H21:H45"/>
  </mergeCells>
  <phoneticPr fontId="10" type="noConversion"/>
  <pageMargins left="0.7" right="0.7" top="0.75" bottom="0.75" header="0.3" footer="0.3"/>
  <pageSetup paperSize="9"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B012C-F560-425F-97B7-6E33CC114F27}">
  <dimension ref="A1:I186"/>
  <sheetViews>
    <sheetView topLeftCell="A163" zoomScale="80" zoomScaleNormal="80" workbookViewId="0">
      <selection activeCell="I184" sqref="I184"/>
    </sheetView>
  </sheetViews>
  <sheetFormatPr defaultColWidth="9.140625" defaultRowHeight="15" x14ac:dyDescent="0.25"/>
  <cols>
    <col min="1" max="1" width="39.7109375" style="23" customWidth="1"/>
    <col min="2" max="2" width="10.5703125" style="129" customWidth="1"/>
    <col min="3" max="3" width="71.7109375" style="11" customWidth="1"/>
    <col min="4" max="4" width="9.140625" style="10"/>
    <col min="5" max="5" width="16.28515625" style="10" customWidth="1"/>
    <col min="6" max="6" width="20.7109375" style="14" customWidth="1"/>
    <col min="7" max="7" width="14.7109375" style="129" customWidth="1"/>
    <col min="8" max="8" width="21.5703125" style="129" customWidth="1"/>
    <col min="9" max="9" width="20.7109375" style="129" customWidth="1"/>
    <col min="10" max="16384" width="9.140625" style="10"/>
  </cols>
  <sheetData>
    <row r="1" spans="1:9" ht="39.950000000000003" customHeight="1" x14ac:dyDescent="0.25">
      <c r="A1" s="427" t="s">
        <v>3728</v>
      </c>
      <c r="B1" s="427"/>
      <c r="C1" s="427"/>
      <c r="D1" s="427"/>
      <c r="E1" s="427"/>
      <c r="F1" s="427"/>
      <c r="G1" s="427"/>
    </row>
    <row r="2" spans="1:9" ht="21.75" customHeight="1" thickBot="1" x14ac:dyDescent="0.3">
      <c r="A2" s="1"/>
      <c r="B2" s="127"/>
      <c r="C2" s="1"/>
      <c r="D2" s="1"/>
      <c r="E2" s="18"/>
      <c r="F2" s="1"/>
      <c r="G2" s="127"/>
    </row>
    <row r="3" spans="1:9" x14ac:dyDescent="0.25">
      <c r="A3" s="428" t="s">
        <v>1125</v>
      </c>
      <c r="B3" s="429"/>
      <c r="C3" s="429"/>
      <c r="D3" s="429"/>
      <c r="E3" s="429"/>
      <c r="F3" s="429"/>
      <c r="G3" s="430"/>
    </row>
    <row r="4" spans="1:9" ht="46.9" customHeight="1" thickBot="1" x14ac:dyDescent="0.3">
      <c r="A4" s="29" t="s">
        <v>38</v>
      </c>
      <c r="B4" s="128" t="s">
        <v>0</v>
      </c>
      <c r="C4" s="30" t="s">
        <v>1</v>
      </c>
      <c r="D4" s="30" t="s">
        <v>2</v>
      </c>
      <c r="E4" s="31" t="s">
        <v>3</v>
      </c>
      <c r="F4" s="32" t="s">
        <v>4</v>
      </c>
      <c r="G4" s="69" t="s">
        <v>5</v>
      </c>
    </row>
    <row r="5" spans="1:9" ht="32.25" customHeight="1" x14ac:dyDescent="0.25">
      <c r="A5" s="42" t="s">
        <v>6</v>
      </c>
      <c r="B5" s="188" t="s">
        <v>12</v>
      </c>
      <c r="C5" s="24" t="s">
        <v>2407</v>
      </c>
      <c r="D5" s="25" t="s">
        <v>9</v>
      </c>
      <c r="E5" s="46">
        <v>2612</v>
      </c>
      <c r="F5" s="109">
        <v>3.53</v>
      </c>
      <c r="G5" s="27">
        <f>ROUND((E5*F5),2)</f>
        <v>9220.36</v>
      </c>
      <c r="H5" s="340"/>
      <c r="I5" s="340"/>
    </row>
    <row r="6" spans="1:9" ht="63.75" customHeight="1" x14ac:dyDescent="0.25">
      <c r="A6" s="43" t="s">
        <v>6</v>
      </c>
      <c r="B6" s="108" t="s">
        <v>13</v>
      </c>
      <c r="C6" s="63" t="s">
        <v>3719</v>
      </c>
      <c r="D6" s="195" t="s">
        <v>582</v>
      </c>
      <c r="E6" s="186">
        <v>1</v>
      </c>
      <c r="F6" s="155">
        <v>4302.2299999999996</v>
      </c>
      <c r="G6" s="28">
        <f>ROUND((E6*F6),2)</f>
        <v>4302.2299999999996</v>
      </c>
      <c r="H6" s="340"/>
      <c r="I6" s="340"/>
    </row>
    <row r="7" spans="1:9" ht="75" x14ac:dyDescent="0.25">
      <c r="A7" s="167" t="s">
        <v>6</v>
      </c>
      <c r="B7" s="108" t="s">
        <v>56</v>
      </c>
      <c r="C7" s="63" t="s">
        <v>2408</v>
      </c>
      <c r="D7" s="195" t="s">
        <v>582</v>
      </c>
      <c r="E7" s="186">
        <v>1</v>
      </c>
      <c r="F7" s="192">
        <v>113903.44</v>
      </c>
      <c r="G7" s="28">
        <f>ROUND((E7*F7),2)</f>
        <v>113903.44</v>
      </c>
      <c r="H7" s="340"/>
      <c r="I7" s="340"/>
    </row>
    <row r="8" spans="1:9" s="333" customFormat="1" ht="33" customHeight="1" x14ac:dyDescent="0.25">
      <c r="A8" s="167" t="s">
        <v>6</v>
      </c>
      <c r="B8" s="108" t="s">
        <v>14</v>
      </c>
      <c r="C8" s="209" t="s">
        <v>2409</v>
      </c>
      <c r="D8" s="195" t="s">
        <v>18</v>
      </c>
      <c r="E8" s="186">
        <v>30</v>
      </c>
      <c r="F8" s="164">
        <v>73.709999999999994</v>
      </c>
      <c r="G8" s="28">
        <f t="shared" ref="G8:G57" si="0">ROUND((E8*F8),2)</f>
        <v>2211.3000000000002</v>
      </c>
      <c r="H8" s="340"/>
      <c r="I8" s="340"/>
    </row>
    <row r="9" spans="1:9" s="333" customFormat="1" ht="75" x14ac:dyDescent="0.25">
      <c r="A9" s="167" t="s">
        <v>6</v>
      </c>
      <c r="B9" s="108" t="s">
        <v>15</v>
      </c>
      <c r="C9" s="209" t="s">
        <v>2410</v>
      </c>
      <c r="D9" s="195" t="s">
        <v>582</v>
      </c>
      <c r="E9" s="186">
        <v>1</v>
      </c>
      <c r="F9" s="164">
        <v>70068.600000000006</v>
      </c>
      <c r="G9" s="28">
        <f t="shared" si="0"/>
        <v>70068.600000000006</v>
      </c>
      <c r="H9" s="340"/>
      <c r="I9" s="340"/>
    </row>
    <row r="10" spans="1:9" s="333" customFormat="1" ht="33" customHeight="1" x14ac:dyDescent="0.25">
      <c r="A10" s="167" t="s">
        <v>6</v>
      </c>
      <c r="B10" s="108" t="s">
        <v>16</v>
      </c>
      <c r="C10" s="209" t="s">
        <v>2358</v>
      </c>
      <c r="D10" s="195" t="s">
        <v>9</v>
      </c>
      <c r="E10" s="186">
        <v>12.4</v>
      </c>
      <c r="F10" s="164">
        <v>553.55999999999995</v>
      </c>
      <c r="G10" s="28">
        <f t="shared" si="0"/>
        <v>6864.14</v>
      </c>
      <c r="H10" s="340"/>
      <c r="I10" s="340"/>
    </row>
    <row r="11" spans="1:9" s="333" customFormat="1" x14ac:dyDescent="0.25">
      <c r="A11" s="167" t="s">
        <v>6</v>
      </c>
      <c r="B11" s="108" t="s">
        <v>57</v>
      </c>
      <c r="C11" s="209" t="s">
        <v>400</v>
      </c>
      <c r="D11" s="195" t="s">
        <v>18</v>
      </c>
      <c r="E11" s="186">
        <v>2</v>
      </c>
      <c r="F11" s="164">
        <v>11815.55</v>
      </c>
      <c r="G11" s="28">
        <f t="shared" si="0"/>
        <v>23631.1</v>
      </c>
      <c r="H11" s="340"/>
      <c r="I11" s="340"/>
    </row>
    <row r="12" spans="1:9" s="333" customFormat="1" ht="45" x14ac:dyDescent="0.25">
      <c r="A12" s="167" t="s">
        <v>6</v>
      </c>
      <c r="B12" s="108" t="s">
        <v>17</v>
      </c>
      <c r="C12" s="209" t="s">
        <v>2411</v>
      </c>
      <c r="D12" s="195" t="s">
        <v>9</v>
      </c>
      <c r="E12" s="186">
        <v>18572</v>
      </c>
      <c r="F12" s="164">
        <v>3.53</v>
      </c>
      <c r="G12" s="28">
        <f t="shared" si="0"/>
        <v>65559.16</v>
      </c>
      <c r="H12" s="340"/>
      <c r="I12" s="340"/>
    </row>
    <row r="13" spans="1:9" s="333" customFormat="1" ht="33" customHeight="1" x14ac:dyDescent="0.25">
      <c r="A13" s="167" t="s">
        <v>6</v>
      </c>
      <c r="B13" s="108" t="s">
        <v>60</v>
      </c>
      <c r="C13" s="400" t="s">
        <v>2359</v>
      </c>
      <c r="D13" s="273" t="s">
        <v>2360</v>
      </c>
      <c r="E13" s="274">
        <v>220</v>
      </c>
      <c r="F13" s="164">
        <v>30.85</v>
      </c>
      <c r="G13" s="28">
        <f t="shared" si="0"/>
        <v>6787</v>
      </c>
      <c r="H13" s="340"/>
      <c r="I13" s="340"/>
    </row>
    <row r="14" spans="1:9" s="333" customFormat="1" ht="33" customHeight="1" x14ac:dyDescent="0.25">
      <c r="A14" s="167" t="s">
        <v>6</v>
      </c>
      <c r="B14" s="108" t="s">
        <v>61</v>
      </c>
      <c r="C14" s="209" t="s">
        <v>414</v>
      </c>
      <c r="D14" s="195" t="s">
        <v>8</v>
      </c>
      <c r="E14" s="186">
        <v>216</v>
      </c>
      <c r="F14" s="164">
        <v>15.27</v>
      </c>
      <c r="G14" s="28">
        <f t="shared" si="0"/>
        <v>3298.32</v>
      </c>
      <c r="H14" s="340"/>
      <c r="I14" s="340"/>
    </row>
    <row r="15" spans="1:9" s="333" customFormat="1" ht="33" customHeight="1" thickBot="1" x14ac:dyDescent="0.3">
      <c r="A15" s="167" t="s">
        <v>6</v>
      </c>
      <c r="B15" s="108" t="s">
        <v>46</v>
      </c>
      <c r="C15" s="275" t="s">
        <v>2361</v>
      </c>
      <c r="D15" s="255" t="s">
        <v>9</v>
      </c>
      <c r="E15" s="256">
        <v>47.52</v>
      </c>
      <c r="F15" s="164">
        <v>289.76</v>
      </c>
      <c r="G15" s="28">
        <f t="shared" si="0"/>
        <v>13769.4</v>
      </c>
      <c r="H15" s="340"/>
      <c r="I15" s="340"/>
    </row>
    <row r="16" spans="1:9" s="333" customFormat="1" ht="60.75" thickBot="1" x14ac:dyDescent="0.3">
      <c r="A16" s="56" t="s">
        <v>6</v>
      </c>
      <c r="B16" s="74" t="s">
        <v>62</v>
      </c>
      <c r="C16" s="104" t="s">
        <v>2412</v>
      </c>
      <c r="D16" s="197" t="s">
        <v>582</v>
      </c>
      <c r="E16" s="184">
        <v>1</v>
      </c>
      <c r="F16" s="156">
        <v>118863.6</v>
      </c>
      <c r="G16" s="53">
        <f t="shared" si="0"/>
        <v>118863.6</v>
      </c>
      <c r="H16" s="331" t="s">
        <v>39</v>
      </c>
      <c r="I16" s="332">
        <f>ROUND(SUM(G5:G16),2)</f>
        <v>438478.65</v>
      </c>
    </row>
    <row r="17" spans="1:7" s="333" customFormat="1" ht="60" x14ac:dyDescent="0.25">
      <c r="A17" s="67" t="s">
        <v>2362</v>
      </c>
      <c r="B17" s="93" t="s">
        <v>19</v>
      </c>
      <c r="C17" s="102" t="s">
        <v>2413</v>
      </c>
      <c r="D17" s="273" t="s">
        <v>582</v>
      </c>
      <c r="E17" s="277">
        <v>1</v>
      </c>
      <c r="F17" s="76">
        <v>249529.5</v>
      </c>
      <c r="G17" s="59">
        <f t="shared" si="0"/>
        <v>249529.5</v>
      </c>
    </row>
    <row r="18" spans="1:7" s="333" customFormat="1" ht="33" customHeight="1" x14ac:dyDescent="0.25">
      <c r="A18" s="67" t="s">
        <v>2362</v>
      </c>
      <c r="B18" s="93" t="s">
        <v>20</v>
      </c>
      <c r="C18" s="102" t="s">
        <v>2363</v>
      </c>
      <c r="D18" s="22" t="s">
        <v>8</v>
      </c>
      <c r="E18" s="83">
        <v>634</v>
      </c>
      <c r="F18" s="76">
        <v>3.63</v>
      </c>
      <c r="G18" s="59">
        <f>ROUND((E18*F18),2)</f>
        <v>2301.42</v>
      </c>
    </row>
    <row r="19" spans="1:7" s="333" customFormat="1" ht="33" customHeight="1" x14ac:dyDescent="0.25">
      <c r="A19" s="67" t="s">
        <v>2362</v>
      </c>
      <c r="B19" s="108" t="s">
        <v>21</v>
      </c>
      <c r="C19" s="102" t="s">
        <v>2414</v>
      </c>
      <c r="D19" s="22" t="s">
        <v>9</v>
      </c>
      <c r="E19" s="84">
        <v>143</v>
      </c>
      <c r="F19" s="76">
        <v>146.47</v>
      </c>
      <c r="G19" s="59">
        <f t="shared" si="0"/>
        <v>20945.21</v>
      </c>
    </row>
    <row r="20" spans="1:7" s="333" customFormat="1" ht="33" customHeight="1" x14ac:dyDescent="0.25">
      <c r="A20" s="67" t="s">
        <v>2362</v>
      </c>
      <c r="B20" s="123" t="s">
        <v>22</v>
      </c>
      <c r="C20" s="102" t="s">
        <v>2415</v>
      </c>
      <c r="D20" s="273" t="s">
        <v>582</v>
      </c>
      <c r="E20" s="274">
        <v>1</v>
      </c>
      <c r="F20" s="76">
        <v>15771.64</v>
      </c>
      <c r="G20" s="59">
        <f t="shared" si="0"/>
        <v>15771.64</v>
      </c>
    </row>
    <row r="21" spans="1:7" s="333" customFormat="1" ht="33" customHeight="1" x14ac:dyDescent="0.25">
      <c r="A21" s="67" t="s">
        <v>2362</v>
      </c>
      <c r="B21" s="123" t="s">
        <v>23</v>
      </c>
      <c r="C21" s="102" t="s">
        <v>2416</v>
      </c>
      <c r="D21" s="273" t="s">
        <v>582</v>
      </c>
      <c r="E21" s="274">
        <v>1</v>
      </c>
      <c r="F21" s="76">
        <v>1240462.1000000001</v>
      </c>
      <c r="G21" s="59">
        <f t="shared" si="0"/>
        <v>1240462.1000000001</v>
      </c>
    </row>
    <row r="22" spans="1:7" s="333" customFormat="1" ht="45" x14ac:dyDescent="0.25">
      <c r="A22" s="67" t="s">
        <v>2362</v>
      </c>
      <c r="B22" s="123" t="s">
        <v>24</v>
      </c>
      <c r="C22" s="102" t="s">
        <v>2417</v>
      </c>
      <c r="D22" s="273" t="s">
        <v>582</v>
      </c>
      <c r="E22" s="274">
        <v>1</v>
      </c>
      <c r="F22" s="76">
        <v>44385.03</v>
      </c>
      <c r="G22" s="59">
        <f t="shared" si="0"/>
        <v>44385.03</v>
      </c>
    </row>
    <row r="23" spans="1:7" s="333" customFormat="1" ht="30" x14ac:dyDescent="0.25">
      <c r="A23" s="67" t="s">
        <v>2362</v>
      </c>
      <c r="B23" s="123" t="s">
        <v>25</v>
      </c>
      <c r="C23" s="102" t="s">
        <v>2418</v>
      </c>
      <c r="D23" s="273" t="s">
        <v>10</v>
      </c>
      <c r="E23" s="274">
        <v>15.4</v>
      </c>
      <c r="F23" s="76">
        <v>597.48</v>
      </c>
      <c r="G23" s="59">
        <f t="shared" si="0"/>
        <v>9201.19</v>
      </c>
    </row>
    <row r="24" spans="1:7" s="333" customFormat="1" ht="33" customHeight="1" x14ac:dyDescent="0.25">
      <c r="A24" s="67" t="s">
        <v>2362</v>
      </c>
      <c r="B24" s="123" t="s">
        <v>26</v>
      </c>
      <c r="C24" s="102" t="s">
        <v>2364</v>
      </c>
      <c r="D24" s="22" t="s">
        <v>10</v>
      </c>
      <c r="E24" s="83">
        <v>378</v>
      </c>
      <c r="F24" s="76">
        <v>34.770000000000003</v>
      </c>
      <c r="G24" s="59">
        <f t="shared" si="0"/>
        <v>13143.06</v>
      </c>
    </row>
    <row r="25" spans="1:7" s="333" customFormat="1" ht="60" x14ac:dyDescent="0.25">
      <c r="A25" s="67" t="s">
        <v>2362</v>
      </c>
      <c r="B25" s="123" t="s">
        <v>27</v>
      </c>
      <c r="C25" s="102" t="s">
        <v>2419</v>
      </c>
      <c r="D25" s="273" t="s">
        <v>582</v>
      </c>
      <c r="E25" s="274">
        <v>1</v>
      </c>
      <c r="F25" s="76">
        <v>391362.49</v>
      </c>
      <c r="G25" s="59">
        <f t="shared" si="0"/>
        <v>391362.49</v>
      </c>
    </row>
    <row r="26" spans="1:7" s="333" customFormat="1" ht="33" customHeight="1" x14ac:dyDescent="0.25">
      <c r="A26" s="67" t="s">
        <v>2362</v>
      </c>
      <c r="B26" s="123" t="s">
        <v>68</v>
      </c>
      <c r="C26" s="102" t="s">
        <v>2420</v>
      </c>
      <c r="D26" s="273" t="s">
        <v>582</v>
      </c>
      <c r="E26" s="274">
        <v>1</v>
      </c>
      <c r="F26" s="76">
        <v>1026766</v>
      </c>
      <c r="G26" s="59">
        <f t="shared" si="0"/>
        <v>1026766</v>
      </c>
    </row>
    <row r="27" spans="1:7" s="333" customFormat="1" ht="45" x14ac:dyDescent="0.25">
      <c r="A27" s="67" t="s">
        <v>2362</v>
      </c>
      <c r="B27" s="123" t="s">
        <v>69</v>
      </c>
      <c r="C27" s="102" t="s">
        <v>2421</v>
      </c>
      <c r="D27" s="273" t="s">
        <v>582</v>
      </c>
      <c r="E27" s="274">
        <v>1</v>
      </c>
      <c r="F27" s="76">
        <v>42495.95</v>
      </c>
      <c r="G27" s="59">
        <f t="shared" si="0"/>
        <v>42495.95</v>
      </c>
    </row>
    <row r="28" spans="1:7" s="333" customFormat="1" ht="33" customHeight="1" x14ac:dyDescent="0.25">
      <c r="A28" s="67" t="s">
        <v>2362</v>
      </c>
      <c r="B28" s="123" t="s">
        <v>70</v>
      </c>
      <c r="C28" s="102" t="s">
        <v>2365</v>
      </c>
      <c r="D28" s="22" t="s">
        <v>10</v>
      </c>
      <c r="E28" s="83">
        <v>500.4</v>
      </c>
      <c r="F28" s="76">
        <v>41.71</v>
      </c>
      <c r="G28" s="59">
        <f t="shared" si="0"/>
        <v>20871.68</v>
      </c>
    </row>
    <row r="29" spans="1:7" s="333" customFormat="1" ht="45" x14ac:dyDescent="0.25">
      <c r="A29" s="67" t="s">
        <v>2362</v>
      </c>
      <c r="B29" s="123" t="s">
        <v>127</v>
      </c>
      <c r="C29" s="102" t="s">
        <v>2422</v>
      </c>
      <c r="D29" s="273" t="s">
        <v>582</v>
      </c>
      <c r="E29" s="274">
        <v>1</v>
      </c>
      <c r="F29" s="76">
        <v>239911.05</v>
      </c>
      <c r="G29" s="59">
        <f t="shared" si="0"/>
        <v>239911.05</v>
      </c>
    </row>
    <row r="30" spans="1:7" s="333" customFormat="1" ht="60" x14ac:dyDescent="0.25">
      <c r="A30" s="67" t="s">
        <v>2362</v>
      </c>
      <c r="B30" s="123" t="s">
        <v>165</v>
      </c>
      <c r="C30" s="102" t="s">
        <v>2423</v>
      </c>
      <c r="D30" s="273" t="s">
        <v>582</v>
      </c>
      <c r="E30" s="274">
        <v>1</v>
      </c>
      <c r="F30" s="76">
        <v>71979.5</v>
      </c>
      <c r="G30" s="59">
        <f t="shared" si="0"/>
        <v>71979.5</v>
      </c>
    </row>
    <row r="31" spans="1:7" s="333" customFormat="1" ht="45" x14ac:dyDescent="0.25">
      <c r="A31" s="67" t="s">
        <v>2362</v>
      </c>
      <c r="B31" s="123" t="s">
        <v>166</v>
      </c>
      <c r="C31" s="102" t="s">
        <v>2424</v>
      </c>
      <c r="D31" s="273" t="s">
        <v>582</v>
      </c>
      <c r="E31" s="274">
        <v>1</v>
      </c>
      <c r="F31" s="76">
        <v>2472.29</v>
      </c>
      <c r="G31" s="59">
        <f t="shared" si="0"/>
        <v>2472.29</v>
      </c>
    </row>
    <row r="32" spans="1:7" s="333" customFormat="1" ht="45" x14ac:dyDescent="0.25">
      <c r="A32" s="67" t="s">
        <v>2362</v>
      </c>
      <c r="B32" s="123" t="s">
        <v>167</v>
      </c>
      <c r="C32" s="102" t="s">
        <v>2425</v>
      </c>
      <c r="D32" s="273" t="s">
        <v>582</v>
      </c>
      <c r="E32" s="274">
        <v>1</v>
      </c>
      <c r="F32" s="76">
        <v>46214.02</v>
      </c>
      <c r="G32" s="59">
        <f t="shared" si="0"/>
        <v>46214.02</v>
      </c>
    </row>
    <row r="33" spans="1:7" s="333" customFormat="1" ht="30" x14ac:dyDescent="0.25">
      <c r="A33" s="67" t="s">
        <v>2362</v>
      </c>
      <c r="B33" s="123" t="s">
        <v>168</v>
      </c>
      <c r="C33" s="102" t="s">
        <v>2366</v>
      </c>
      <c r="D33" s="22" t="s">
        <v>10</v>
      </c>
      <c r="E33" s="83">
        <v>32.4</v>
      </c>
      <c r="F33" s="76">
        <v>140.06</v>
      </c>
      <c r="G33" s="59">
        <f t="shared" si="0"/>
        <v>4537.9399999999996</v>
      </c>
    </row>
    <row r="34" spans="1:7" s="333" customFormat="1" ht="33" customHeight="1" x14ac:dyDescent="0.25">
      <c r="A34" s="67" t="s">
        <v>2362</v>
      </c>
      <c r="B34" s="123" t="s">
        <v>169</v>
      </c>
      <c r="C34" s="102" t="s">
        <v>2367</v>
      </c>
      <c r="D34" s="22" t="s">
        <v>10</v>
      </c>
      <c r="E34" s="83">
        <v>32.4</v>
      </c>
      <c r="F34" s="76">
        <v>101.42</v>
      </c>
      <c r="G34" s="59">
        <f t="shared" si="0"/>
        <v>3286.01</v>
      </c>
    </row>
    <row r="35" spans="1:7" s="333" customFormat="1" ht="33" customHeight="1" x14ac:dyDescent="0.25">
      <c r="A35" s="67" t="s">
        <v>2362</v>
      </c>
      <c r="B35" s="123" t="s">
        <v>170</v>
      </c>
      <c r="C35" s="102" t="s">
        <v>2368</v>
      </c>
      <c r="D35" s="22" t="s">
        <v>8</v>
      </c>
      <c r="E35" s="83">
        <v>1899</v>
      </c>
      <c r="F35" s="76">
        <v>13.32</v>
      </c>
      <c r="G35" s="59">
        <f t="shared" si="0"/>
        <v>25294.68</v>
      </c>
    </row>
    <row r="36" spans="1:7" s="333" customFormat="1" ht="30" x14ac:dyDescent="0.25">
      <c r="A36" s="67" t="s">
        <v>2362</v>
      </c>
      <c r="B36" s="123" t="s">
        <v>171</v>
      </c>
      <c r="C36" s="102" t="s">
        <v>2369</v>
      </c>
      <c r="D36" s="22" t="s">
        <v>8</v>
      </c>
      <c r="E36" s="83">
        <v>1899</v>
      </c>
      <c r="F36" s="76">
        <v>16.98</v>
      </c>
      <c r="G36" s="59">
        <f t="shared" si="0"/>
        <v>32245.02</v>
      </c>
    </row>
    <row r="37" spans="1:7" s="333" customFormat="1" ht="30" x14ac:dyDescent="0.25">
      <c r="A37" s="67" t="s">
        <v>2362</v>
      </c>
      <c r="B37" s="123" t="s">
        <v>172</v>
      </c>
      <c r="C37" s="102" t="s">
        <v>2370</v>
      </c>
      <c r="D37" s="22" t="s">
        <v>8</v>
      </c>
      <c r="E37" s="83">
        <v>623</v>
      </c>
      <c r="F37" s="76">
        <v>13.32</v>
      </c>
      <c r="G37" s="59">
        <f t="shared" si="0"/>
        <v>8298.36</v>
      </c>
    </row>
    <row r="38" spans="1:7" s="333" customFormat="1" ht="45" x14ac:dyDescent="0.25">
      <c r="A38" s="67" t="s">
        <v>2362</v>
      </c>
      <c r="B38" s="123" t="s">
        <v>173</v>
      </c>
      <c r="C38" s="102" t="s">
        <v>2426</v>
      </c>
      <c r="D38" s="273" t="s">
        <v>582</v>
      </c>
      <c r="E38" s="274">
        <v>1</v>
      </c>
      <c r="F38" s="76">
        <v>61399.41</v>
      </c>
      <c r="G38" s="59">
        <f t="shared" si="0"/>
        <v>61399.41</v>
      </c>
    </row>
    <row r="39" spans="1:7" s="333" customFormat="1" ht="33" customHeight="1" x14ac:dyDescent="0.25">
      <c r="A39" s="67" t="s">
        <v>2362</v>
      </c>
      <c r="B39" s="123" t="s">
        <v>174</v>
      </c>
      <c r="C39" s="102" t="s">
        <v>2371</v>
      </c>
      <c r="D39" s="22" t="s">
        <v>8</v>
      </c>
      <c r="E39" s="83">
        <v>636</v>
      </c>
      <c r="F39" s="76">
        <v>13.32</v>
      </c>
      <c r="G39" s="59">
        <f t="shared" si="0"/>
        <v>8471.52</v>
      </c>
    </row>
    <row r="40" spans="1:7" s="333" customFormat="1" ht="30" x14ac:dyDescent="0.25">
      <c r="A40" s="67" t="s">
        <v>2362</v>
      </c>
      <c r="B40" s="123" t="s">
        <v>175</v>
      </c>
      <c r="C40" s="102" t="s">
        <v>2372</v>
      </c>
      <c r="D40" s="22" t="s">
        <v>8</v>
      </c>
      <c r="E40" s="83">
        <v>636</v>
      </c>
      <c r="F40" s="76">
        <v>9.82</v>
      </c>
      <c r="G40" s="59">
        <f t="shared" si="0"/>
        <v>6245.52</v>
      </c>
    </row>
    <row r="41" spans="1:7" s="333" customFormat="1" ht="30" x14ac:dyDescent="0.25">
      <c r="A41" s="67" t="s">
        <v>2362</v>
      </c>
      <c r="B41" s="123" t="s">
        <v>176</v>
      </c>
      <c r="C41" s="102" t="s">
        <v>2373</v>
      </c>
      <c r="D41" s="22" t="s">
        <v>8</v>
      </c>
      <c r="E41" s="83">
        <v>636</v>
      </c>
      <c r="F41" s="76">
        <v>65.08</v>
      </c>
      <c r="G41" s="59">
        <f t="shared" si="0"/>
        <v>41390.879999999997</v>
      </c>
    </row>
    <row r="42" spans="1:7" s="333" customFormat="1" ht="30" x14ac:dyDescent="0.25">
      <c r="A42" s="67" t="s">
        <v>2362</v>
      </c>
      <c r="B42" s="123" t="s">
        <v>177</v>
      </c>
      <c r="C42" s="102" t="s">
        <v>2374</v>
      </c>
      <c r="D42" s="22" t="s">
        <v>10</v>
      </c>
      <c r="E42" s="83">
        <v>100.7</v>
      </c>
      <c r="F42" s="76">
        <v>12.59</v>
      </c>
      <c r="G42" s="59">
        <f t="shared" si="0"/>
        <v>1267.81</v>
      </c>
    </row>
    <row r="43" spans="1:7" s="333" customFormat="1" ht="90" x14ac:dyDescent="0.25">
      <c r="A43" s="67" t="s">
        <v>2362</v>
      </c>
      <c r="B43" s="123" t="s">
        <v>178</v>
      </c>
      <c r="C43" s="102" t="s">
        <v>2427</v>
      </c>
      <c r="D43" s="273" t="s">
        <v>582</v>
      </c>
      <c r="E43" s="274">
        <v>1</v>
      </c>
      <c r="F43" s="76">
        <v>13955.75</v>
      </c>
      <c r="G43" s="59">
        <f t="shared" si="0"/>
        <v>13955.75</v>
      </c>
    </row>
    <row r="44" spans="1:7" s="333" customFormat="1" ht="30" x14ac:dyDescent="0.25">
      <c r="A44" s="67" t="s">
        <v>2362</v>
      </c>
      <c r="B44" s="123" t="s">
        <v>179</v>
      </c>
      <c r="C44" s="102" t="s">
        <v>2379</v>
      </c>
      <c r="D44" s="273" t="s">
        <v>8</v>
      </c>
      <c r="E44" s="274">
        <v>56.1</v>
      </c>
      <c r="F44" s="76">
        <v>28.14</v>
      </c>
      <c r="G44" s="59">
        <f t="shared" si="0"/>
        <v>1578.65</v>
      </c>
    </row>
    <row r="45" spans="1:7" s="333" customFormat="1" ht="30" x14ac:dyDescent="0.25">
      <c r="A45" s="67" t="s">
        <v>2362</v>
      </c>
      <c r="B45" s="123" t="s">
        <v>1496</v>
      </c>
      <c r="C45" s="102" t="s">
        <v>2428</v>
      </c>
      <c r="D45" s="273" t="s">
        <v>582</v>
      </c>
      <c r="E45" s="274">
        <v>1</v>
      </c>
      <c r="F45" s="76">
        <v>14120.96</v>
      </c>
      <c r="G45" s="59">
        <f t="shared" si="0"/>
        <v>14120.96</v>
      </c>
    </row>
    <row r="46" spans="1:7" s="333" customFormat="1" ht="30" x14ac:dyDescent="0.25">
      <c r="A46" s="67" t="s">
        <v>2362</v>
      </c>
      <c r="B46" s="123" t="s">
        <v>1497</v>
      </c>
      <c r="C46" s="102" t="s">
        <v>2429</v>
      </c>
      <c r="D46" s="273" t="s">
        <v>582</v>
      </c>
      <c r="E46" s="274">
        <v>1</v>
      </c>
      <c r="F46" s="76">
        <v>1487.75</v>
      </c>
      <c r="G46" s="59">
        <f t="shared" si="0"/>
        <v>1487.75</v>
      </c>
    </row>
    <row r="47" spans="1:7" s="333" customFormat="1" ht="30" x14ac:dyDescent="0.25">
      <c r="A47" s="67" t="s">
        <v>2362</v>
      </c>
      <c r="B47" s="123" t="s">
        <v>1498</v>
      </c>
      <c r="C47" s="102" t="s">
        <v>2432</v>
      </c>
      <c r="D47" s="273" t="s">
        <v>10</v>
      </c>
      <c r="E47" s="274">
        <v>2.46</v>
      </c>
      <c r="F47" s="76">
        <v>30.75</v>
      </c>
      <c r="G47" s="59">
        <f t="shared" si="0"/>
        <v>75.650000000000006</v>
      </c>
    </row>
    <row r="48" spans="1:7" s="333" customFormat="1" ht="33" customHeight="1" x14ac:dyDescent="0.25">
      <c r="A48" s="67" t="s">
        <v>2362</v>
      </c>
      <c r="B48" s="123" t="s">
        <v>2135</v>
      </c>
      <c r="C48" s="102" t="s">
        <v>2375</v>
      </c>
      <c r="D48" s="22" t="s">
        <v>10</v>
      </c>
      <c r="E48" s="83">
        <v>111.2</v>
      </c>
      <c r="F48" s="76">
        <v>40.68</v>
      </c>
      <c r="G48" s="59">
        <f t="shared" si="0"/>
        <v>4523.62</v>
      </c>
    </row>
    <row r="49" spans="1:9" s="333" customFormat="1" ht="33" customHeight="1" x14ac:dyDescent="0.25">
      <c r="A49" s="67" t="s">
        <v>2362</v>
      </c>
      <c r="B49" s="123" t="s">
        <v>2136</v>
      </c>
      <c r="C49" s="102" t="s">
        <v>2376</v>
      </c>
      <c r="D49" s="22" t="s">
        <v>8</v>
      </c>
      <c r="E49" s="83">
        <v>563.6</v>
      </c>
      <c r="F49" s="76">
        <v>14.19</v>
      </c>
      <c r="G49" s="59">
        <f t="shared" si="0"/>
        <v>7997.48</v>
      </c>
    </row>
    <row r="50" spans="1:9" s="333" customFormat="1" ht="105" x14ac:dyDescent="0.25">
      <c r="A50" s="67" t="s">
        <v>2362</v>
      </c>
      <c r="B50" s="123" t="s">
        <v>2137</v>
      </c>
      <c r="C50" s="63" t="s">
        <v>2433</v>
      </c>
      <c r="D50" s="273" t="s">
        <v>582</v>
      </c>
      <c r="E50" s="274">
        <v>1</v>
      </c>
      <c r="F50" s="76">
        <v>20825.02</v>
      </c>
      <c r="G50" s="59">
        <f t="shared" si="0"/>
        <v>20825.02</v>
      </c>
    </row>
    <row r="51" spans="1:9" s="333" customFormat="1" ht="33" customHeight="1" x14ac:dyDescent="0.25">
      <c r="A51" s="67" t="s">
        <v>2362</v>
      </c>
      <c r="B51" s="123" t="s">
        <v>2138</v>
      </c>
      <c r="C51" s="102" t="s">
        <v>838</v>
      </c>
      <c r="D51" s="22" t="s">
        <v>10</v>
      </c>
      <c r="E51" s="83">
        <v>111.2</v>
      </c>
      <c r="F51" s="76">
        <v>1.83</v>
      </c>
      <c r="G51" s="59">
        <f t="shared" si="0"/>
        <v>203.5</v>
      </c>
    </row>
    <row r="52" spans="1:9" s="333" customFormat="1" ht="33" customHeight="1" x14ac:dyDescent="0.25">
      <c r="A52" s="67" t="s">
        <v>2362</v>
      </c>
      <c r="B52" s="123" t="s">
        <v>2139</v>
      </c>
      <c r="C52" s="102" t="s">
        <v>2228</v>
      </c>
      <c r="D52" s="22" t="s">
        <v>8</v>
      </c>
      <c r="E52" s="83">
        <v>61.3</v>
      </c>
      <c r="F52" s="76">
        <v>14.39</v>
      </c>
      <c r="G52" s="59">
        <f t="shared" si="0"/>
        <v>882.11</v>
      </c>
    </row>
    <row r="53" spans="1:9" s="333" customFormat="1" ht="33" customHeight="1" x14ac:dyDescent="0.25">
      <c r="A53" s="67" t="s">
        <v>2362</v>
      </c>
      <c r="B53" s="123" t="s">
        <v>2141</v>
      </c>
      <c r="C53" s="102" t="s">
        <v>2229</v>
      </c>
      <c r="D53" s="22" t="s">
        <v>8</v>
      </c>
      <c r="E53" s="83">
        <v>61.3</v>
      </c>
      <c r="F53" s="76">
        <v>139.38</v>
      </c>
      <c r="G53" s="59">
        <f t="shared" si="0"/>
        <v>8543.99</v>
      </c>
    </row>
    <row r="54" spans="1:9" s="333" customFormat="1" ht="60" x14ac:dyDescent="0.25">
      <c r="A54" s="67" t="s">
        <v>2362</v>
      </c>
      <c r="B54" s="123" t="s">
        <v>2143</v>
      </c>
      <c r="C54" s="102" t="s">
        <v>2434</v>
      </c>
      <c r="D54" s="22" t="s">
        <v>582</v>
      </c>
      <c r="E54" s="83">
        <v>1</v>
      </c>
      <c r="F54" s="76">
        <v>8931.23</v>
      </c>
      <c r="G54" s="59">
        <f t="shared" si="0"/>
        <v>8931.23</v>
      </c>
    </row>
    <row r="55" spans="1:9" s="333" customFormat="1" ht="45" x14ac:dyDescent="0.25">
      <c r="A55" s="67" t="s">
        <v>2362</v>
      </c>
      <c r="B55" s="123" t="s">
        <v>2144</v>
      </c>
      <c r="C55" s="63" t="s">
        <v>2435</v>
      </c>
      <c r="D55" s="22" t="s">
        <v>582</v>
      </c>
      <c r="E55" s="83">
        <v>1</v>
      </c>
      <c r="F55" s="76">
        <v>37363.46</v>
      </c>
      <c r="G55" s="59">
        <f t="shared" si="0"/>
        <v>37363.46</v>
      </c>
    </row>
    <row r="56" spans="1:9" s="333" customFormat="1" ht="33" customHeight="1" thickBot="1" x14ac:dyDescent="0.3">
      <c r="A56" s="67" t="s">
        <v>2362</v>
      </c>
      <c r="B56" s="123" t="s">
        <v>2145</v>
      </c>
      <c r="C56" s="223" t="s">
        <v>2377</v>
      </c>
      <c r="D56" s="48" t="s">
        <v>8</v>
      </c>
      <c r="E56" s="175">
        <v>1584</v>
      </c>
      <c r="F56" s="141">
        <v>14.39</v>
      </c>
      <c r="G56" s="59">
        <f t="shared" si="0"/>
        <v>22793.759999999998</v>
      </c>
    </row>
    <row r="57" spans="1:9" s="333" customFormat="1" ht="30.75" thickBot="1" x14ac:dyDescent="0.3">
      <c r="A57" s="56" t="s">
        <v>2362</v>
      </c>
      <c r="B57" s="190" t="s">
        <v>2146</v>
      </c>
      <c r="C57" s="104" t="s">
        <v>2378</v>
      </c>
      <c r="D57" s="51" t="s">
        <v>8</v>
      </c>
      <c r="E57" s="85">
        <v>1584</v>
      </c>
      <c r="F57" s="139">
        <v>20.59</v>
      </c>
      <c r="G57" s="53">
        <f t="shared" si="0"/>
        <v>32614.560000000001</v>
      </c>
      <c r="H57" s="331" t="s">
        <v>40</v>
      </c>
      <c r="I57" s="332">
        <f>ROUND(SUM(G17:G57),2)</f>
        <v>3806146.77</v>
      </c>
    </row>
    <row r="58" spans="1:9" s="333" customFormat="1" ht="30" x14ac:dyDescent="0.25">
      <c r="A58" s="67" t="s">
        <v>2436</v>
      </c>
      <c r="B58" s="75" t="s">
        <v>34</v>
      </c>
      <c r="C58" s="63" t="s">
        <v>2380</v>
      </c>
      <c r="D58" s="64" t="s">
        <v>9</v>
      </c>
      <c r="E58" s="83">
        <v>8866</v>
      </c>
      <c r="F58" s="76">
        <v>22.47</v>
      </c>
      <c r="G58" s="59">
        <f>ROUND((E58*F58),2)</f>
        <v>199219.02</v>
      </c>
    </row>
    <row r="59" spans="1:9" s="333" customFormat="1" ht="45" x14ac:dyDescent="0.25">
      <c r="A59" s="67" t="s">
        <v>2436</v>
      </c>
      <c r="B59" s="22" t="s">
        <v>35</v>
      </c>
      <c r="C59" s="63" t="s">
        <v>2437</v>
      </c>
      <c r="D59" s="273" t="s">
        <v>582</v>
      </c>
      <c r="E59" s="274">
        <v>1</v>
      </c>
      <c r="F59" s="76">
        <v>170345.96</v>
      </c>
      <c r="G59" s="59">
        <f t="shared" ref="G59:G73" si="1">ROUND((E59*F59),2)</f>
        <v>170345.96</v>
      </c>
    </row>
    <row r="60" spans="1:9" s="333" customFormat="1" ht="45" x14ac:dyDescent="0.25">
      <c r="A60" s="67" t="s">
        <v>2436</v>
      </c>
      <c r="B60" s="22" t="s">
        <v>36</v>
      </c>
      <c r="C60" s="63" t="s">
        <v>2438</v>
      </c>
      <c r="D60" s="273" t="s">
        <v>582</v>
      </c>
      <c r="E60" s="274">
        <v>1</v>
      </c>
      <c r="F60" s="76">
        <v>198482.67</v>
      </c>
      <c r="G60" s="59">
        <f t="shared" si="1"/>
        <v>198482.67</v>
      </c>
    </row>
    <row r="61" spans="1:9" s="333" customFormat="1" ht="45" x14ac:dyDescent="0.25">
      <c r="A61" s="67" t="s">
        <v>2436</v>
      </c>
      <c r="B61" s="22" t="s">
        <v>37</v>
      </c>
      <c r="C61" s="63" t="s">
        <v>2439</v>
      </c>
      <c r="D61" s="273" t="s">
        <v>582</v>
      </c>
      <c r="E61" s="274">
        <v>1</v>
      </c>
      <c r="F61" s="76">
        <v>27009</v>
      </c>
      <c r="G61" s="59">
        <f t="shared" si="1"/>
        <v>27009</v>
      </c>
    </row>
    <row r="62" spans="1:9" s="333" customFormat="1" ht="60" x14ac:dyDescent="0.25">
      <c r="A62" s="67" t="s">
        <v>2436</v>
      </c>
      <c r="B62" s="22" t="s">
        <v>82</v>
      </c>
      <c r="C62" s="63" t="s">
        <v>2440</v>
      </c>
      <c r="D62" s="273" t="s">
        <v>582</v>
      </c>
      <c r="E62" s="274">
        <v>1</v>
      </c>
      <c r="F62" s="76">
        <v>7257.62</v>
      </c>
      <c r="G62" s="59">
        <f t="shared" si="1"/>
        <v>7257.62</v>
      </c>
    </row>
    <row r="63" spans="1:9" s="333" customFormat="1" ht="30" x14ac:dyDescent="0.25">
      <c r="A63" s="67" t="s">
        <v>2436</v>
      </c>
      <c r="B63" s="22" t="s">
        <v>105</v>
      </c>
      <c r="C63" s="63" t="s">
        <v>2119</v>
      </c>
      <c r="D63" s="64" t="s">
        <v>9</v>
      </c>
      <c r="E63" s="83">
        <v>115</v>
      </c>
      <c r="F63" s="76">
        <v>111.1</v>
      </c>
      <c r="G63" s="59">
        <f t="shared" si="1"/>
        <v>12776.5</v>
      </c>
    </row>
    <row r="64" spans="1:9" s="333" customFormat="1" ht="30" x14ac:dyDescent="0.25">
      <c r="A64" s="67" t="s">
        <v>2436</v>
      </c>
      <c r="B64" s="22" t="s">
        <v>106</v>
      </c>
      <c r="C64" s="63" t="s">
        <v>2381</v>
      </c>
      <c r="D64" s="64" t="s">
        <v>9</v>
      </c>
      <c r="E64" s="83">
        <v>6490</v>
      </c>
      <c r="F64" s="76">
        <v>21.68</v>
      </c>
      <c r="G64" s="59">
        <f t="shared" si="1"/>
        <v>140703.20000000001</v>
      </c>
    </row>
    <row r="65" spans="1:9" s="333" customFormat="1" ht="30" x14ac:dyDescent="0.25">
      <c r="A65" s="67" t="s">
        <v>2436</v>
      </c>
      <c r="B65" s="22" t="s">
        <v>107</v>
      </c>
      <c r="C65" s="63" t="s">
        <v>2122</v>
      </c>
      <c r="D65" s="64" t="s">
        <v>8</v>
      </c>
      <c r="E65" s="83">
        <v>20.2</v>
      </c>
      <c r="F65" s="76">
        <v>45.79</v>
      </c>
      <c r="G65" s="59">
        <f t="shared" si="1"/>
        <v>924.96</v>
      </c>
    </row>
    <row r="66" spans="1:9" s="333" customFormat="1" ht="30" x14ac:dyDescent="0.25">
      <c r="A66" s="43" t="s">
        <v>2436</v>
      </c>
      <c r="B66" s="22" t="s">
        <v>108</v>
      </c>
      <c r="C66" s="63" t="s">
        <v>2123</v>
      </c>
      <c r="D66" s="64" t="s">
        <v>9</v>
      </c>
      <c r="E66" s="83">
        <v>3.6</v>
      </c>
      <c r="F66" s="76">
        <v>132.93</v>
      </c>
      <c r="G66" s="59">
        <f t="shared" si="1"/>
        <v>478.55</v>
      </c>
    </row>
    <row r="67" spans="1:9" s="333" customFormat="1" ht="45" x14ac:dyDescent="0.25">
      <c r="A67" s="67" t="s">
        <v>2436</v>
      </c>
      <c r="B67" s="22" t="s">
        <v>109</v>
      </c>
      <c r="C67" s="63" t="s">
        <v>3720</v>
      </c>
      <c r="D67" s="273" t="s">
        <v>582</v>
      </c>
      <c r="E67" s="274">
        <v>1</v>
      </c>
      <c r="F67" s="76">
        <v>46159.199999999997</v>
      </c>
      <c r="G67" s="59">
        <f t="shared" si="1"/>
        <v>46159.199999999997</v>
      </c>
    </row>
    <row r="68" spans="1:9" s="333" customFormat="1" ht="30" x14ac:dyDescent="0.25">
      <c r="A68" s="67" t="s">
        <v>2436</v>
      </c>
      <c r="B68" s="22" t="s">
        <v>110</v>
      </c>
      <c r="C68" s="63" t="s">
        <v>2382</v>
      </c>
      <c r="D68" s="64" t="s">
        <v>10</v>
      </c>
      <c r="E68" s="83">
        <v>60</v>
      </c>
      <c r="F68" s="76">
        <v>85.97</v>
      </c>
      <c r="G68" s="59">
        <f t="shared" si="1"/>
        <v>5158.2</v>
      </c>
    </row>
    <row r="69" spans="1:9" s="333" customFormat="1" ht="30" x14ac:dyDescent="0.25">
      <c r="A69" s="67" t="s">
        <v>2436</v>
      </c>
      <c r="B69" s="22" t="s">
        <v>111</v>
      </c>
      <c r="C69" s="63" t="s">
        <v>2125</v>
      </c>
      <c r="D69" s="64" t="s">
        <v>8</v>
      </c>
      <c r="E69" s="83">
        <v>126</v>
      </c>
      <c r="F69" s="76">
        <v>13.63</v>
      </c>
      <c r="G69" s="59">
        <f t="shared" si="1"/>
        <v>1717.38</v>
      </c>
    </row>
    <row r="70" spans="1:9" s="333" customFormat="1" ht="30" x14ac:dyDescent="0.25">
      <c r="A70" s="67" t="s">
        <v>2436</v>
      </c>
      <c r="B70" s="22" t="s">
        <v>112</v>
      </c>
      <c r="C70" s="63" t="s">
        <v>2383</v>
      </c>
      <c r="D70" s="64" t="s">
        <v>8</v>
      </c>
      <c r="E70" s="83">
        <v>37</v>
      </c>
      <c r="F70" s="76">
        <v>14.67</v>
      </c>
      <c r="G70" s="59">
        <f t="shared" si="1"/>
        <v>542.79</v>
      </c>
    </row>
    <row r="71" spans="1:9" s="333" customFormat="1" ht="30" x14ac:dyDescent="0.25">
      <c r="A71" s="67" t="s">
        <v>2436</v>
      </c>
      <c r="B71" s="22" t="s">
        <v>113</v>
      </c>
      <c r="C71" s="63" t="s">
        <v>2127</v>
      </c>
      <c r="D71" s="64" t="s">
        <v>8</v>
      </c>
      <c r="E71" s="83">
        <v>89</v>
      </c>
      <c r="F71" s="76">
        <v>20.2</v>
      </c>
      <c r="G71" s="59">
        <f>ROUND((E71*F71),2)</f>
        <v>1797.8</v>
      </c>
    </row>
    <row r="72" spans="1:9" s="333" customFormat="1" ht="60" x14ac:dyDescent="0.25">
      <c r="A72" s="67" t="s">
        <v>2436</v>
      </c>
      <c r="B72" s="22" t="s">
        <v>114</v>
      </c>
      <c r="C72" s="63" t="s">
        <v>2441</v>
      </c>
      <c r="D72" s="273" t="s">
        <v>582</v>
      </c>
      <c r="E72" s="274">
        <v>1</v>
      </c>
      <c r="F72" s="76">
        <v>5560.49</v>
      </c>
      <c r="G72" s="59">
        <f t="shared" si="1"/>
        <v>5560.49</v>
      </c>
    </row>
    <row r="73" spans="1:9" s="333" customFormat="1" ht="45" x14ac:dyDescent="0.25">
      <c r="A73" s="67" t="s">
        <v>2436</v>
      </c>
      <c r="B73" s="22" t="s">
        <v>115</v>
      </c>
      <c r="C73" s="63" t="s">
        <v>2442</v>
      </c>
      <c r="D73" s="273" t="s">
        <v>582</v>
      </c>
      <c r="E73" s="274">
        <v>1</v>
      </c>
      <c r="F73" s="76">
        <v>26773.53</v>
      </c>
      <c r="G73" s="59">
        <f t="shared" si="1"/>
        <v>26773.53</v>
      </c>
    </row>
    <row r="74" spans="1:9" s="333" customFormat="1" ht="30.75" thickBot="1" x14ac:dyDescent="0.3">
      <c r="A74" s="67" t="s">
        <v>2436</v>
      </c>
      <c r="B74" s="22" t="s">
        <v>116</v>
      </c>
      <c r="C74" s="63" t="s">
        <v>2384</v>
      </c>
      <c r="D74" s="64" t="s">
        <v>9</v>
      </c>
      <c r="E74" s="83">
        <v>1.7</v>
      </c>
      <c r="F74" s="76">
        <v>91.57</v>
      </c>
      <c r="G74" s="59">
        <f t="shared" ref="G74:G91" si="2">ROUND((E74*F74),2)</f>
        <v>155.66999999999999</v>
      </c>
    </row>
    <row r="75" spans="1:9" s="333" customFormat="1" ht="30.75" thickBot="1" x14ac:dyDescent="0.3">
      <c r="A75" s="178" t="s">
        <v>2436</v>
      </c>
      <c r="B75" s="51" t="s">
        <v>117</v>
      </c>
      <c r="C75" s="50" t="s">
        <v>2385</v>
      </c>
      <c r="D75" s="51" t="s">
        <v>10</v>
      </c>
      <c r="E75" s="85">
        <v>33</v>
      </c>
      <c r="F75" s="139">
        <v>104.1</v>
      </c>
      <c r="G75" s="53">
        <f t="shared" si="2"/>
        <v>3435.3</v>
      </c>
      <c r="H75" s="331" t="s">
        <v>41</v>
      </c>
      <c r="I75" s="339">
        <f>ROUND(SUM(G58:G75),2)</f>
        <v>848497.84</v>
      </c>
    </row>
    <row r="76" spans="1:9" s="333" customFormat="1" ht="30" x14ac:dyDescent="0.25">
      <c r="A76" s="42" t="s">
        <v>2451</v>
      </c>
      <c r="B76" s="25" t="s">
        <v>71</v>
      </c>
      <c r="C76" s="401" t="s">
        <v>402</v>
      </c>
      <c r="D76" s="25" t="s">
        <v>9</v>
      </c>
      <c r="E76" s="182">
        <v>35</v>
      </c>
      <c r="F76" s="136">
        <v>192.62</v>
      </c>
      <c r="G76" s="27">
        <f t="shared" si="2"/>
        <v>6741.7</v>
      </c>
      <c r="H76" s="341"/>
      <c r="I76" s="342"/>
    </row>
    <row r="77" spans="1:9" s="333" customFormat="1" ht="30" x14ac:dyDescent="0.25">
      <c r="A77" s="67" t="s">
        <v>2451</v>
      </c>
      <c r="B77" s="64" t="s">
        <v>72</v>
      </c>
      <c r="C77" s="270" t="s">
        <v>2444</v>
      </c>
      <c r="D77" s="273" t="s">
        <v>582</v>
      </c>
      <c r="E77" s="274">
        <v>1</v>
      </c>
      <c r="F77" s="76">
        <v>16842</v>
      </c>
      <c r="G77" s="59">
        <f t="shared" si="2"/>
        <v>16842</v>
      </c>
      <c r="H77" s="341"/>
      <c r="I77" s="342"/>
    </row>
    <row r="78" spans="1:9" s="333" customFormat="1" ht="30" x14ac:dyDescent="0.25">
      <c r="A78" s="67" t="s">
        <v>2451</v>
      </c>
      <c r="B78" s="22" t="s">
        <v>73</v>
      </c>
      <c r="C78" s="270" t="s">
        <v>2445</v>
      </c>
      <c r="D78" s="273" t="s">
        <v>582</v>
      </c>
      <c r="E78" s="274">
        <v>1</v>
      </c>
      <c r="F78" s="76">
        <v>1294.94</v>
      </c>
      <c r="G78" s="59">
        <f t="shared" si="2"/>
        <v>1294.94</v>
      </c>
      <c r="H78" s="341"/>
      <c r="I78" s="342"/>
    </row>
    <row r="79" spans="1:9" s="333" customFormat="1" ht="30" x14ac:dyDescent="0.25">
      <c r="A79" s="67" t="s">
        <v>2451</v>
      </c>
      <c r="B79" s="64" t="s">
        <v>74</v>
      </c>
      <c r="C79" s="270" t="s">
        <v>2447</v>
      </c>
      <c r="D79" s="273" t="s">
        <v>582</v>
      </c>
      <c r="E79" s="274">
        <v>1</v>
      </c>
      <c r="F79" s="76">
        <v>96719.92</v>
      </c>
      <c r="G79" s="59">
        <f t="shared" si="2"/>
        <v>96719.92</v>
      </c>
      <c r="H79" s="341"/>
      <c r="I79" s="342"/>
    </row>
    <row r="80" spans="1:9" s="333" customFormat="1" ht="45" x14ac:dyDescent="0.25">
      <c r="A80" s="67" t="s">
        <v>2451</v>
      </c>
      <c r="B80" s="64" t="s">
        <v>75</v>
      </c>
      <c r="C80" s="270" t="s">
        <v>2446</v>
      </c>
      <c r="D80" s="273" t="s">
        <v>582</v>
      </c>
      <c r="E80" s="274">
        <v>1</v>
      </c>
      <c r="F80" s="76">
        <v>5796.6</v>
      </c>
      <c r="G80" s="59">
        <f t="shared" si="2"/>
        <v>5796.6</v>
      </c>
      <c r="H80" s="341"/>
      <c r="I80" s="342"/>
    </row>
    <row r="81" spans="1:9" s="333" customFormat="1" ht="30" x14ac:dyDescent="0.25">
      <c r="A81" s="67" t="s">
        <v>2451</v>
      </c>
      <c r="B81" s="64" t="s">
        <v>76</v>
      </c>
      <c r="C81" s="270" t="s">
        <v>2142</v>
      </c>
      <c r="D81" s="64" t="s">
        <v>8</v>
      </c>
      <c r="E81" s="83">
        <v>299</v>
      </c>
      <c r="F81" s="76">
        <v>13.63</v>
      </c>
      <c r="G81" s="59">
        <f t="shared" si="2"/>
        <v>4075.37</v>
      </c>
      <c r="H81" s="341"/>
      <c r="I81" s="342"/>
    </row>
    <row r="82" spans="1:9" s="333" customFormat="1" ht="30" x14ac:dyDescent="0.25">
      <c r="A82" s="67" t="s">
        <v>2451</v>
      </c>
      <c r="B82" s="64" t="s">
        <v>77</v>
      </c>
      <c r="C82" s="270" t="s">
        <v>2448</v>
      </c>
      <c r="D82" s="273" t="s">
        <v>582</v>
      </c>
      <c r="E82" s="274">
        <v>1</v>
      </c>
      <c r="F82" s="76">
        <v>15524.08</v>
      </c>
      <c r="G82" s="59">
        <f t="shared" si="2"/>
        <v>15524.08</v>
      </c>
      <c r="H82" s="341"/>
      <c r="I82" s="342"/>
    </row>
    <row r="83" spans="1:9" s="333" customFormat="1" ht="30" x14ac:dyDescent="0.25">
      <c r="A83" s="67" t="s">
        <v>2451</v>
      </c>
      <c r="B83" s="64" t="s">
        <v>122</v>
      </c>
      <c r="C83" s="270" t="s">
        <v>2386</v>
      </c>
      <c r="D83" s="64" t="s">
        <v>8</v>
      </c>
      <c r="E83" s="83">
        <v>299</v>
      </c>
      <c r="F83" s="76">
        <v>13.63</v>
      </c>
      <c r="G83" s="59">
        <f t="shared" si="2"/>
        <v>4075.37</v>
      </c>
      <c r="H83" s="341"/>
      <c r="I83" s="342"/>
    </row>
    <row r="84" spans="1:9" s="333" customFormat="1" ht="30" x14ac:dyDescent="0.25">
      <c r="A84" s="67" t="s">
        <v>2451</v>
      </c>
      <c r="B84" s="64" t="s">
        <v>123</v>
      </c>
      <c r="C84" s="270" t="s">
        <v>2387</v>
      </c>
      <c r="D84" s="64" t="s">
        <v>8</v>
      </c>
      <c r="E84" s="83">
        <v>299</v>
      </c>
      <c r="F84" s="76">
        <v>65.08</v>
      </c>
      <c r="G84" s="59">
        <f t="shared" si="2"/>
        <v>19458.919999999998</v>
      </c>
      <c r="H84" s="341"/>
      <c r="I84" s="342"/>
    </row>
    <row r="85" spans="1:9" s="333" customFormat="1" ht="30" x14ac:dyDescent="0.25">
      <c r="A85" s="67" t="s">
        <v>2451</v>
      </c>
      <c r="B85" s="64" t="s">
        <v>124</v>
      </c>
      <c r="C85" s="270" t="s">
        <v>2388</v>
      </c>
      <c r="D85" s="64" t="s">
        <v>8</v>
      </c>
      <c r="E85" s="83">
        <v>299</v>
      </c>
      <c r="F85" s="76">
        <v>14.19</v>
      </c>
      <c r="G85" s="59">
        <f t="shared" si="2"/>
        <v>4242.8100000000004</v>
      </c>
      <c r="H85" s="341"/>
      <c r="I85" s="342"/>
    </row>
    <row r="86" spans="1:9" s="333" customFormat="1" ht="30" x14ac:dyDescent="0.25">
      <c r="A86" s="67" t="s">
        <v>2451</v>
      </c>
      <c r="B86" s="64" t="s">
        <v>125</v>
      </c>
      <c r="C86" s="270" t="s">
        <v>2389</v>
      </c>
      <c r="D86" s="64" t="s">
        <v>9</v>
      </c>
      <c r="E86" s="83">
        <v>6.5</v>
      </c>
      <c r="F86" s="76">
        <v>577.07000000000005</v>
      </c>
      <c r="G86" s="59">
        <f t="shared" si="2"/>
        <v>3750.96</v>
      </c>
      <c r="H86" s="341"/>
      <c r="I86" s="342"/>
    </row>
    <row r="87" spans="1:9" s="333" customFormat="1" ht="30" x14ac:dyDescent="0.25">
      <c r="A87" s="67" t="s">
        <v>2451</v>
      </c>
      <c r="B87" s="64" t="s">
        <v>126</v>
      </c>
      <c r="C87" s="270" t="s">
        <v>2390</v>
      </c>
      <c r="D87" s="64" t="s">
        <v>9</v>
      </c>
      <c r="E87" s="83">
        <v>55.1</v>
      </c>
      <c r="F87" s="76">
        <v>80.45</v>
      </c>
      <c r="G87" s="59">
        <f t="shared" si="2"/>
        <v>4432.8</v>
      </c>
      <c r="H87" s="341"/>
      <c r="I87" s="342"/>
    </row>
    <row r="88" spans="1:9" s="333" customFormat="1" ht="105" x14ac:dyDescent="0.25">
      <c r="A88" s="67" t="s">
        <v>2451</v>
      </c>
      <c r="B88" s="64" t="s">
        <v>216</v>
      </c>
      <c r="C88" s="270" t="s">
        <v>2449</v>
      </c>
      <c r="D88" s="273" t="s">
        <v>582</v>
      </c>
      <c r="E88" s="274">
        <v>1</v>
      </c>
      <c r="F88" s="76">
        <v>22488.98</v>
      </c>
      <c r="G88" s="59">
        <f t="shared" si="2"/>
        <v>22488.98</v>
      </c>
      <c r="H88" s="341"/>
      <c r="I88" s="342"/>
    </row>
    <row r="89" spans="1:9" s="333" customFormat="1" ht="30" x14ac:dyDescent="0.25">
      <c r="A89" s="67" t="s">
        <v>2451</v>
      </c>
      <c r="B89" s="64" t="s">
        <v>217</v>
      </c>
      <c r="C89" s="270" t="s">
        <v>2391</v>
      </c>
      <c r="D89" s="64" t="s">
        <v>10</v>
      </c>
      <c r="E89" s="83">
        <v>52.8</v>
      </c>
      <c r="F89" s="76">
        <v>0.42</v>
      </c>
      <c r="G89" s="59">
        <f t="shared" si="2"/>
        <v>22.18</v>
      </c>
      <c r="H89" s="341"/>
      <c r="I89" s="342"/>
    </row>
    <row r="90" spans="1:9" s="333" customFormat="1" ht="30" x14ac:dyDescent="0.25">
      <c r="A90" s="67" t="s">
        <v>2451</v>
      </c>
      <c r="B90" s="64" t="s">
        <v>218</v>
      </c>
      <c r="C90" s="270" t="s">
        <v>2392</v>
      </c>
      <c r="D90" s="64" t="s">
        <v>8</v>
      </c>
      <c r="E90" s="83">
        <v>52.8</v>
      </c>
      <c r="F90" s="76">
        <v>4.3899999999999997</v>
      </c>
      <c r="G90" s="59">
        <f t="shared" si="2"/>
        <v>231.79</v>
      </c>
      <c r="H90" s="341"/>
      <c r="I90" s="342"/>
    </row>
    <row r="91" spans="1:9" s="333" customFormat="1" ht="30.75" thickBot="1" x14ac:dyDescent="0.3">
      <c r="A91" s="56" t="s">
        <v>2451</v>
      </c>
      <c r="B91" s="88" t="s">
        <v>219</v>
      </c>
      <c r="C91" s="402" t="s">
        <v>2450</v>
      </c>
      <c r="D91" s="22" t="s">
        <v>8</v>
      </c>
      <c r="E91" s="84">
        <v>1640</v>
      </c>
      <c r="F91" s="77">
        <v>4.95</v>
      </c>
      <c r="G91" s="28">
        <f t="shared" si="2"/>
        <v>8118</v>
      </c>
      <c r="H91" s="341"/>
      <c r="I91" s="342"/>
    </row>
    <row r="92" spans="1:9" s="333" customFormat="1" ht="45" x14ac:dyDescent="0.25">
      <c r="A92" s="67" t="s">
        <v>2452</v>
      </c>
      <c r="B92" s="64" t="s">
        <v>220</v>
      </c>
      <c r="C92" s="180" t="s">
        <v>2454</v>
      </c>
      <c r="D92" s="181" t="s">
        <v>9</v>
      </c>
      <c r="E92" s="182">
        <v>425</v>
      </c>
      <c r="F92" s="136">
        <v>0</v>
      </c>
      <c r="G92" s="27">
        <f t="shared" ref="G92:G105" si="3">ROUND((E92*F92),2)</f>
        <v>0</v>
      </c>
      <c r="H92" s="452" t="s">
        <v>318</v>
      </c>
      <c r="I92" s="342"/>
    </row>
    <row r="93" spans="1:9" s="333" customFormat="1" ht="45" x14ac:dyDescent="0.25">
      <c r="A93" s="43" t="s">
        <v>2452</v>
      </c>
      <c r="B93" s="64" t="s">
        <v>221</v>
      </c>
      <c r="C93" s="103" t="s">
        <v>2181</v>
      </c>
      <c r="D93" s="48" t="s">
        <v>8</v>
      </c>
      <c r="E93" s="84">
        <v>1183</v>
      </c>
      <c r="F93" s="76">
        <v>0</v>
      </c>
      <c r="G93" s="59">
        <f t="shared" si="3"/>
        <v>0</v>
      </c>
      <c r="H93" s="445"/>
      <c r="I93" s="342"/>
    </row>
    <row r="94" spans="1:9" s="333" customFormat="1" ht="45" x14ac:dyDescent="0.25">
      <c r="A94" s="67" t="s">
        <v>2452</v>
      </c>
      <c r="B94" s="64" t="s">
        <v>222</v>
      </c>
      <c r="C94" s="103" t="s">
        <v>2455</v>
      </c>
      <c r="D94" s="48" t="s">
        <v>8</v>
      </c>
      <c r="E94" s="84">
        <v>1023</v>
      </c>
      <c r="F94" s="76">
        <v>0</v>
      </c>
      <c r="G94" s="59">
        <f t="shared" si="3"/>
        <v>0</v>
      </c>
      <c r="H94" s="445"/>
      <c r="I94" s="342"/>
    </row>
    <row r="95" spans="1:9" s="333" customFormat="1" ht="45" x14ac:dyDescent="0.25">
      <c r="A95" s="67" t="s">
        <v>2452</v>
      </c>
      <c r="B95" s="64" t="s">
        <v>223</v>
      </c>
      <c r="C95" s="103" t="s">
        <v>2160</v>
      </c>
      <c r="D95" s="48" t="s">
        <v>8</v>
      </c>
      <c r="E95" s="84">
        <v>1023</v>
      </c>
      <c r="F95" s="76">
        <v>0</v>
      </c>
      <c r="G95" s="59">
        <f t="shared" si="3"/>
        <v>0</v>
      </c>
      <c r="H95" s="445"/>
      <c r="I95" s="342"/>
    </row>
    <row r="96" spans="1:9" s="333" customFormat="1" ht="45" x14ac:dyDescent="0.25">
      <c r="A96" s="67" t="s">
        <v>2452</v>
      </c>
      <c r="B96" s="64" t="s">
        <v>224</v>
      </c>
      <c r="C96" s="103" t="s">
        <v>2456</v>
      </c>
      <c r="D96" s="48" t="s">
        <v>8</v>
      </c>
      <c r="E96" s="84">
        <v>1008</v>
      </c>
      <c r="F96" s="76">
        <v>0</v>
      </c>
      <c r="G96" s="59">
        <f t="shared" si="3"/>
        <v>0</v>
      </c>
      <c r="H96" s="445"/>
      <c r="I96" s="342"/>
    </row>
    <row r="97" spans="1:9" s="333" customFormat="1" ht="45" x14ac:dyDescent="0.25">
      <c r="A97" s="67" t="s">
        <v>2452</v>
      </c>
      <c r="B97" s="64" t="s">
        <v>225</v>
      </c>
      <c r="C97" s="103" t="s">
        <v>2162</v>
      </c>
      <c r="D97" s="48" t="s">
        <v>8</v>
      </c>
      <c r="E97" s="84">
        <v>1008</v>
      </c>
      <c r="F97" s="76">
        <v>0</v>
      </c>
      <c r="G97" s="59">
        <f t="shared" si="3"/>
        <v>0</v>
      </c>
      <c r="H97" s="445"/>
      <c r="I97" s="342"/>
    </row>
    <row r="98" spans="1:9" s="333" customFormat="1" ht="45.75" thickBot="1" x14ac:dyDescent="0.3">
      <c r="A98" s="178" t="s">
        <v>2452</v>
      </c>
      <c r="B98" s="51" t="s">
        <v>226</v>
      </c>
      <c r="C98" s="104" t="s">
        <v>2184</v>
      </c>
      <c r="D98" s="51" t="s">
        <v>8</v>
      </c>
      <c r="E98" s="85">
        <v>999</v>
      </c>
      <c r="F98" s="151">
        <v>0</v>
      </c>
      <c r="G98" s="90">
        <f t="shared" si="3"/>
        <v>0</v>
      </c>
      <c r="H98" s="445"/>
      <c r="I98" s="342"/>
    </row>
    <row r="99" spans="1:9" s="333" customFormat="1" ht="45" x14ac:dyDescent="0.25">
      <c r="A99" s="67" t="s">
        <v>2453</v>
      </c>
      <c r="B99" s="64" t="s">
        <v>220</v>
      </c>
      <c r="C99" s="102" t="s">
        <v>2457</v>
      </c>
      <c r="D99" s="64" t="s">
        <v>9</v>
      </c>
      <c r="E99" s="83">
        <v>577</v>
      </c>
      <c r="F99" s="76">
        <v>23.73</v>
      </c>
      <c r="G99" s="59">
        <f t="shared" si="3"/>
        <v>13692.21</v>
      </c>
      <c r="H99" s="445"/>
      <c r="I99" s="342"/>
    </row>
    <row r="100" spans="1:9" s="333" customFormat="1" ht="45" x14ac:dyDescent="0.25">
      <c r="A100" s="43" t="s">
        <v>2453</v>
      </c>
      <c r="B100" s="64" t="s">
        <v>221</v>
      </c>
      <c r="C100" s="102" t="s">
        <v>2186</v>
      </c>
      <c r="D100" s="48" t="s">
        <v>8</v>
      </c>
      <c r="E100" s="83">
        <v>1153</v>
      </c>
      <c r="F100" s="76">
        <v>14.16</v>
      </c>
      <c r="G100" s="59">
        <f t="shared" si="3"/>
        <v>16326.48</v>
      </c>
      <c r="H100" s="445"/>
      <c r="I100" s="342"/>
    </row>
    <row r="101" spans="1:9" s="333" customFormat="1" ht="45" x14ac:dyDescent="0.25">
      <c r="A101" s="67" t="s">
        <v>2453</v>
      </c>
      <c r="B101" s="64" t="s">
        <v>222</v>
      </c>
      <c r="C101" s="102" t="s">
        <v>2455</v>
      </c>
      <c r="D101" s="48" t="s">
        <v>8</v>
      </c>
      <c r="E101" s="83">
        <v>1023</v>
      </c>
      <c r="F101" s="76">
        <v>21.89</v>
      </c>
      <c r="G101" s="59">
        <f t="shared" si="3"/>
        <v>22393.47</v>
      </c>
      <c r="H101" s="445"/>
      <c r="I101" s="342"/>
    </row>
    <row r="102" spans="1:9" s="333" customFormat="1" ht="45" x14ac:dyDescent="0.25">
      <c r="A102" s="67" t="s">
        <v>2453</v>
      </c>
      <c r="B102" s="64" t="s">
        <v>223</v>
      </c>
      <c r="C102" s="103" t="s">
        <v>2160</v>
      </c>
      <c r="D102" s="48" t="s">
        <v>8</v>
      </c>
      <c r="E102" s="84">
        <v>1023</v>
      </c>
      <c r="F102" s="77">
        <v>0.38</v>
      </c>
      <c r="G102" s="28">
        <f t="shared" si="3"/>
        <v>388.74</v>
      </c>
      <c r="H102" s="445"/>
      <c r="I102" s="342"/>
    </row>
    <row r="103" spans="1:9" s="333" customFormat="1" ht="45" x14ac:dyDescent="0.25">
      <c r="A103" s="67" t="s">
        <v>2453</v>
      </c>
      <c r="B103" s="64" t="s">
        <v>224</v>
      </c>
      <c r="C103" s="103" t="s">
        <v>2458</v>
      </c>
      <c r="D103" s="48" t="s">
        <v>8</v>
      </c>
      <c r="E103" s="84">
        <v>1008</v>
      </c>
      <c r="F103" s="76">
        <v>21.05</v>
      </c>
      <c r="G103" s="59">
        <f t="shared" si="3"/>
        <v>21218.400000000001</v>
      </c>
      <c r="H103" s="445"/>
      <c r="I103" s="342"/>
    </row>
    <row r="104" spans="1:9" s="333" customFormat="1" ht="45" x14ac:dyDescent="0.25">
      <c r="A104" s="67" t="s">
        <v>2453</v>
      </c>
      <c r="B104" s="64" t="s">
        <v>225</v>
      </c>
      <c r="C104" s="103" t="s">
        <v>2162</v>
      </c>
      <c r="D104" s="48" t="s">
        <v>8</v>
      </c>
      <c r="E104" s="84">
        <v>1008</v>
      </c>
      <c r="F104" s="76">
        <v>0.38</v>
      </c>
      <c r="G104" s="59">
        <f>ROUND((E104*F104),2)</f>
        <v>383.04</v>
      </c>
      <c r="H104" s="445"/>
      <c r="I104" s="342"/>
    </row>
    <row r="105" spans="1:9" s="333" customFormat="1" ht="45.75" thickBot="1" x14ac:dyDescent="0.3">
      <c r="A105" s="178" t="s">
        <v>2453</v>
      </c>
      <c r="B105" s="51" t="s">
        <v>226</v>
      </c>
      <c r="C105" s="104" t="s">
        <v>2184</v>
      </c>
      <c r="D105" s="51" t="s">
        <v>8</v>
      </c>
      <c r="E105" s="85">
        <v>999</v>
      </c>
      <c r="F105" s="139">
        <v>12.47</v>
      </c>
      <c r="G105" s="53">
        <f t="shared" si="3"/>
        <v>12457.53</v>
      </c>
      <c r="H105" s="449"/>
      <c r="I105" s="342"/>
    </row>
    <row r="106" spans="1:9" s="333" customFormat="1" ht="45" x14ac:dyDescent="0.25">
      <c r="A106" s="67" t="s">
        <v>2443</v>
      </c>
      <c r="B106" s="64" t="s">
        <v>227</v>
      </c>
      <c r="C106" s="270" t="s">
        <v>2460</v>
      </c>
      <c r="D106" s="273" t="s">
        <v>582</v>
      </c>
      <c r="E106" s="274">
        <v>1</v>
      </c>
      <c r="F106" s="76">
        <v>6523.6</v>
      </c>
      <c r="G106" s="28">
        <f t="shared" ref="G106:G111" si="4">ROUND((E106*F106),2)</f>
        <v>6523.6</v>
      </c>
      <c r="H106" s="341"/>
      <c r="I106" s="342"/>
    </row>
    <row r="107" spans="1:9" s="333" customFormat="1" ht="30" x14ac:dyDescent="0.25">
      <c r="A107" s="67" t="s">
        <v>2443</v>
      </c>
      <c r="B107" s="64" t="s">
        <v>228</v>
      </c>
      <c r="C107" s="270" t="s">
        <v>420</v>
      </c>
      <c r="D107" s="64" t="s">
        <v>10</v>
      </c>
      <c r="E107" s="83">
        <v>143</v>
      </c>
      <c r="F107" s="76">
        <v>62.6</v>
      </c>
      <c r="G107" s="28">
        <f t="shared" si="4"/>
        <v>8951.7999999999993</v>
      </c>
      <c r="H107" s="341"/>
      <c r="I107" s="342"/>
    </row>
    <row r="108" spans="1:9" s="333" customFormat="1" ht="30" x14ac:dyDescent="0.25">
      <c r="A108" s="67" t="s">
        <v>2443</v>
      </c>
      <c r="B108" s="64" t="s">
        <v>229</v>
      </c>
      <c r="C108" s="270" t="s">
        <v>419</v>
      </c>
      <c r="D108" s="64" t="s">
        <v>7</v>
      </c>
      <c r="E108" s="83">
        <v>2</v>
      </c>
      <c r="F108" s="76">
        <v>1288.53</v>
      </c>
      <c r="G108" s="28">
        <f t="shared" si="4"/>
        <v>2577.06</v>
      </c>
      <c r="H108" s="341"/>
      <c r="I108" s="342"/>
    </row>
    <row r="109" spans="1:9" s="333" customFormat="1" ht="30" x14ac:dyDescent="0.25">
      <c r="A109" s="67" t="s">
        <v>2443</v>
      </c>
      <c r="B109" s="64" t="s">
        <v>2232</v>
      </c>
      <c r="C109" s="270" t="s">
        <v>2461</v>
      </c>
      <c r="D109" s="64" t="s">
        <v>10</v>
      </c>
      <c r="E109" s="83">
        <v>70</v>
      </c>
      <c r="F109" s="76">
        <v>46.3</v>
      </c>
      <c r="G109" s="28">
        <f t="shared" si="4"/>
        <v>3241</v>
      </c>
      <c r="H109" s="341"/>
      <c r="I109" s="342"/>
    </row>
    <row r="110" spans="1:9" s="333" customFormat="1" ht="30.75" thickBot="1" x14ac:dyDescent="0.3">
      <c r="A110" s="67" t="s">
        <v>2443</v>
      </c>
      <c r="B110" s="64" t="s">
        <v>2233</v>
      </c>
      <c r="C110" s="270" t="s">
        <v>425</v>
      </c>
      <c r="D110" s="64" t="s">
        <v>8</v>
      </c>
      <c r="E110" s="83">
        <v>75</v>
      </c>
      <c r="F110" s="76">
        <v>27.77</v>
      </c>
      <c r="G110" s="28">
        <f t="shared" si="4"/>
        <v>2082.75</v>
      </c>
      <c r="H110" s="341"/>
      <c r="I110" s="342"/>
    </row>
    <row r="111" spans="1:9" s="333" customFormat="1" ht="45.75" thickBot="1" x14ac:dyDescent="0.3">
      <c r="A111" s="178" t="s">
        <v>2443</v>
      </c>
      <c r="B111" s="51" t="s">
        <v>2234</v>
      </c>
      <c r="C111" s="399" t="s">
        <v>2462</v>
      </c>
      <c r="D111" s="51" t="s">
        <v>582</v>
      </c>
      <c r="E111" s="52">
        <v>1</v>
      </c>
      <c r="F111" s="139">
        <v>19703.34</v>
      </c>
      <c r="G111" s="53">
        <f t="shared" si="4"/>
        <v>19703.34</v>
      </c>
      <c r="H111" s="331" t="s">
        <v>78</v>
      </c>
      <c r="I111" s="332">
        <f>ROUND(SUM(G76:G111),2)</f>
        <v>343755.84</v>
      </c>
    </row>
    <row r="112" spans="1:9" s="333" customFormat="1" ht="30" x14ac:dyDescent="0.25">
      <c r="A112" s="67" t="s">
        <v>2463</v>
      </c>
      <c r="B112" s="64" t="s">
        <v>28</v>
      </c>
      <c r="C112" s="63" t="s">
        <v>402</v>
      </c>
      <c r="D112" s="64" t="s">
        <v>9</v>
      </c>
      <c r="E112" s="65">
        <v>23</v>
      </c>
      <c r="F112" s="76">
        <v>192.62</v>
      </c>
      <c r="G112" s="59">
        <f>ROUND((E112*F112),2)</f>
        <v>4430.26</v>
      </c>
      <c r="H112" s="403"/>
    </row>
    <row r="113" spans="1:8" s="333" customFormat="1" ht="30" x14ac:dyDescent="0.25">
      <c r="A113" s="43" t="s">
        <v>2463</v>
      </c>
      <c r="B113" s="64" t="s">
        <v>29</v>
      </c>
      <c r="C113" s="63" t="s">
        <v>2464</v>
      </c>
      <c r="D113" s="64" t="s">
        <v>582</v>
      </c>
      <c r="E113" s="65">
        <v>1</v>
      </c>
      <c r="F113" s="76">
        <v>10860.8</v>
      </c>
      <c r="G113" s="28">
        <f>ROUND((E113*F113),2)</f>
        <v>10860.8</v>
      </c>
      <c r="H113" s="392"/>
    </row>
    <row r="114" spans="1:8" s="333" customFormat="1" ht="30" x14ac:dyDescent="0.25">
      <c r="A114" s="43" t="s">
        <v>2463</v>
      </c>
      <c r="B114" s="64" t="s">
        <v>30</v>
      </c>
      <c r="C114" s="63" t="s">
        <v>2465</v>
      </c>
      <c r="D114" s="64" t="s">
        <v>582</v>
      </c>
      <c r="E114" s="65">
        <v>1</v>
      </c>
      <c r="F114" s="76">
        <v>647.47</v>
      </c>
      <c r="G114" s="59">
        <f>ROUND((E114*F114),2)</f>
        <v>647.47</v>
      </c>
      <c r="H114" s="392"/>
    </row>
    <row r="115" spans="1:8" s="333" customFormat="1" ht="30" x14ac:dyDescent="0.25">
      <c r="A115" s="43" t="s">
        <v>2463</v>
      </c>
      <c r="B115" s="64" t="s">
        <v>31</v>
      </c>
      <c r="C115" s="63" t="s">
        <v>2466</v>
      </c>
      <c r="D115" s="64" t="s">
        <v>582</v>
      </c>
      <c r="E115" s="65">
        <v>1</v>
      </c>
      <c r="F115" s="76">
        <v>62249.599999999999</v>
      </c>
      <c r="G115" s="59">
        <f>ROUND((E115*F115),2)</f>
        <v>62249.599999999999</v>
      </c>
      <c r="H115" s="392"/>
    </row>
    <row r="116" spans="1:8" s="333" customFormat="1" ht="45" x14ac:dyDescent="0.25">
      <c r="A116" s="43" t="s">
        <v>2463</v>
      </c>
      <c r="B116" s="64" t="s">
        <v>32</v>
      </c>
      <c r="C116" s="63" t="s">
        <v>2467</v>
      </c>
      <c r="D116" s="64" t="s">
        <v>582</v>
      </c>
      <c r="E116" s="65">
        <v>1</v>
      </c>
      <c r="F116" s="76">
        <v>3477.96</v>
      </c>
      <c r="G116" s="59">
        <f t="shared" ref="G116:G133" si="5">ROUND((E116*F116),2)</f>
        <v>3477.96</v>
      </c>
      <c r="H116" s="392"/>
    </row>
    <row r="117" spans="1:8" s="333" customFormat="1" ht="30" x14ac:dyDescent="0.25">
      <c r="A117" s="43" t="s">
        <v>2463</v>
      </c>
      <c r="B117" s="64" t="s">
        <v>33</v>
      </c>
      <c r="C117" s="63" t="s">
        <v>403</v>
      </c>
      <c r="D117" s="64" t="s">
        <v>8</v>
      </c>
      <c r="E117" s="65">
        <v>192</v>
      </c>
      <c r="F117" s="76">
        <v>13.63</v>
      </c>
      <c r="G117" s="59">
        <f t="shared" si="5"/>
        <v>2616.96</v>
      </c>
      <c r="H117" s="392"/>
    </row>
    <row r="118" spans="1:8" s="333" customFormat="1" ht="30" x14ac:dyDescent="0.25">
      <c r="A118" s="43" t="s">
        <v>2463</v>
      </c>
      <c r="B118" s="64" t="s">
        <v>47</v>
      </c>
      <c r="C118" s="63" t="s">
        <v>2468</v>
      </c>
      <c r="D118" s="64" t="s">
        <v>582</v>
      </c>
      <c r="E118" s="65">
        <v>1</v>
      </c>
      <c r="F118" s="76">
        <v>10894.08</v>
      </c>
      <c r="G118" s="59">
        <f t="shared" si="5"/>
        <v>10894.08</v>
      </c>
      <c r="H118" s="392"/>
    </row>
    <row r="119" spans="1:8" s="333" customFormat="1" ht="30" x14ac:dyDescent="0.25">
      <c r="A119" s="43" t="s">
        <v>2463</v>
      </c>
      <c r="B119" s="64" t="s">
        <v>48</v>
      </c>
      <c r="C119" s="63" t="s">
        <v>2386</v>
      </c>
      <c r="D119" s="64" t="s">
        <v>8</v>
      </c>
      <c r="E119" s="65">
        <v>192</v>
      </c>
      <c r="F119" s="76">
        <v>13.63</v>
      </c>
      <c r="G119" s="59">
        <f t="shared" si="5"/>
        <v>2616.96</v>
      </c>
      <c r="H119" s="392"/>
    </row>
    <row r="120" spans="1:8" s="333" customFormat="1" ht="30" x14ac:dyDescent="0.25">
      <c r="A120" s="43" t="s">
        <v>2463</v>
      </c>
      <c r="B120" s="64" t="s">
        <v>58</v>
      </c>
      <c r="C120" s="63" t="s">
        <v>2387</v>
      </c>
      <c r="D120" s="64" t="s">
        <v>8</v>
      </c>
      <c r="E120" s="65">
        <v>192</v>
      </c>
      <c r="F120" s="76">
        <v>65.08</v>
      </c>
      <c r="G120" s="59">
        <f t="shared" si="5"/>
        <v>12495.36</v>
      </c>
      <c r="H120" s="392"/>
    </row>
    <row r="121" spans="1:8" s="333" customFormat="1" ht="30" x14ac:dyDescent="0.25">
      <c r="A121" s="43" t="s">
        <v>2463</v>
      </c>
      <c r="B121" s="64" t="s">
        <v>64</v>
      </c>
      <c r="C121" s="63" t="s">
        <v>2388</v>
      </c>
      <c r="D121" s="64" t="s">
        <v>8</v>
      </c>
      <c r="E121" s="65">
        <v>192</v>
      </c>
      <c r="F121" s="76">
        <v>14.19</v>
      </c>
      <c r="G121" s="59">
        <f t="shared" si="5"/>
        <v>2724.48</v>
      </c>
      <c r="H121" s="392"/>
    </row>
    <row r="122" spans="1:8" s="333" customFormat="1" ht="30" x14ac:dyDescent="0.25">
      <c r="A122" s="43" t="s">
        <v>2463</v>
      </c>
      <c r="B122" s="64" t="s">
        <v>65</v>
      </c>
      <c r="C122" s="63" t="s">
        <v>2389</v>
      </c>
      <c r="D122" s="64" t="s">
        <v>9</v>
      </c>
      <c r="E122" s="65">
        <v>2.7</v>
      </c>
      <c r="F122" s="76">
        <v>581.15</v>
      </c>
      <c r="G122" s="59">
        <f t="shared" si="5"/>
        <v>1569.11</v>
      </c>
      <c r="H122" s="392"/>
    </row>
    <row r="123" spans="1:8" s="333" customFormat="1" ht="30" x14ac:dyDescent="0.25">
      <c r="A123" s="43" t="s">
        <v>2463</v>
      </c>
      <c r="B123" s="64" t="s">
        <v>66</v>
      </c>
      <c r="C123" s="63" t="s">
        <v>2390</v>
      </c>
      <c r="D123" s="64" t="s">
        <v>9</v>
      </c>
      <c r="E123" s="65">
        <v>49.5</v>
      </c>
      <c r="F123" s="76">
        <v>80.45</v>
      </c>
      <c r="G123" s="59">
        <f t="shared" si="5"/>
        <v>3982.28</v>
      </c>
      <c r="H123" s="392"/>
    </row>
    <row r="124" spans="1:8" s="333" customFormat="1" ht="45" x14ac:dyDescent="0.25">
      <c r="A124" s="43" t="s">
        <v>2469</v>
      </c>
      <c r="B124" s="64" t="s">
        <v>79</v>
      </c>
      <c r="C124" s="63" t="s">
        <v>2158</v>
      </c>
      <c r="D124" s="64" t="s">
        <v>8</v>
      </c>
      <c r="E124" s="65">
        <v>7</v>
      </c>
      <c r="F124" s="76">
        <v>0.57999999999999996</v>
      </c>
      <c r="G124" s="59">
        <f t="shared" si="5"/>
        <v>4.0599999999999996</v>
      </c>
      <c r="H124" s="392"/>
    </row>
    <row r="125" spans="1:8" s="333" customFormat="1" ht="45" x14ac:dyDescent="0.25">
      <c r="A125" s="43" t="s">
        <v>2469</v>
      </c>
      <c r="B125" s="64" t="s">
        <v>215</v>
      </c>
      <c r="C125" s="63" t="s">
        <v>2470</v>
      </c>
      <c r="D125" s="64" t="s">
        <v>8</v>
      </c>
      <c r="E125" s="65">
        <v>96</v>
      </c>
      <c r="F125" s="76">
        <v>18.12</v>
      </c>
      <c r="G125" s="59">
        <f t="shared" si="5"/>
        <v>1739.52</v>
      </c>
      <c r="H125" s="392"/>
    </row>
    <row r="126" spans="1:8" s="333" customFormat="1" ht="45" x14ac:dyDescent="0.25">
      <c r="A126" s="43" t="s">
        <v>2469</v>
      </c>
      <c r="B126" s="64" t="s">
        <v>80</v>
      </c>
      <c r="C126" s="63" t="s">
        <v>2158</v>
      </c>
      <c r="D126" s="64" t="s">
        <v>8</v>
      </c>
      <c r="E126" s="65">
        <v>22</v>
      </c>
      <c r="F126" s="76">
        <v>0.57999999999999996</v>
      </c>
      <c r="G126" s="59">
        <f t="shared" si="5"/>
        <v>12.76</v>
      </c>
      <c r="H126" s="392"/>
    </row>
    <row r="127" spans="1:8" s="333" customFormat="1" ht="45" x14ac:dyDescent="0.25">
      <c r="A127" s="43" t="s">
        <v>2469</v>
      </c>
      <c r="B127" s="64" t="s">
        <v>81</v>
      </c>
      <c r="C127" s="63" t="s">
        <v>2471</v>
      </c>
      <c r="D127" s="64" t="s">
        <v>8</v>
      </c>
      <c r="E127" s="65">
        <v>96</v>
      </c>
      <c r="F127" s="76">
        <v>23.06</v>
      </c>
      <c r="G127" s="59">
        <f t="shared" si="5"/>
        <v>2213.7600000000002</v>
      </c>
      <c r="H127" s="392"/>
    </row>
    <row r="128" spans="1:8" s="333" customFormat="1" ht="45" x14ac:dyDescent="0.25">
      <c r="A128" s="43" t="s">
        <v>2469</v>
      </c>
      <c r="B128" s="64" t="s">
        <v>149</v>
      </c>
      <c r="C128" s="63" t="s">
        <v>2160</v>
      </c>
      <c r="D128" s="64" t="s">
        <v>8</v>
      </c>
      <c r="E128" s="65">
        <v>96</v>
      </c>
      <c r="F128" s="76">
        <v>0.57999999999999996</v>
      </c>
      <c r="G128" s="59">
        <f t="shared" si="5"/>
        <v>55.68</v>
      </c>
      <c r="H128" s="392"/>
    </row>
    <row r="129" spans="1:8" s="333" customFormat="1" ht="45" x14ac:dyDescent="0.25">
      <c r="A129" s="43" t="s">
        <v>2469</v>
      </c>
      <c r="B129" s="64" t="s">
        <v>150</v>
      </c>
      <c r="C129" s="63" t="s">
        <v>2472</v>
      </c>
      <c r="D129" s="64" t="s">
        <v>8</v>
      </c>
      <c r="E129" s="65">
        <v>96</v>
      </c>
      <c r="F129" s="76">
        <v>14.69</v>
      </c>
      <c r="G129" s="59">
        <f t="shared" si="5"/>
        <v>1410.24</v>
      </c>
      <c r="H129" s="392"/>
    </row>
    <row r="130" spans="1:8" s="333" customFormat="1" ht="45" x14ac:dyDescent="0.25">
      <c r="A130" s="43" t="s">
        <v>2469</v>
      </c>
      <c r="B130" s="64" t="s">
        <v>151</v>
      </c>
      <c r="C130" s="63" t="s">
        <v>2391</v>
      </c>
      <c r="D130" s="64" t="s">
        <v>10</v>
      </c>
      <c r="E130" s="65">
        <v>33.799999999999997</v>
      </c>
      <c r="F130" s="76">
        <v>0.42</v>
      </c>
      <c r="G130" s="59">
        <f t="shared" si="5"/>
        <v>14.2</v>
      </c>
      <c r="H130" s="392"/>
    </row>
    <row r="131" spans="1:8" s="333" customFormat="1" ht="45" x14ac:dyDescent="0.25">
      <c r="A131" s="43" t="s">
        <v>2469</v>
      </c>
      <c r="B131" s="64" t="s">
        <v>152</v>
      </c>
      <c r="C131" s="63" t="s">
        <v>2392</v>
      </c>
      <c r="D131" s="64" t="s">
        <v>8</v>
      </c>
      <c r="E131" s="65">
        <v>33.799999999999997</v>
      </c>
      <c r="F131" s="76">
        <v>4.3899999999999997</v>
      </c>
      <c r="G131" s="59">
        <f t="shared" si="5"/>
        <v>148.38</v>
      </c>
      <c r="H131" s="392"/>
    </row>
    <row r="132" spans="1:8" s="333" customFormat="1" ht="45.75" thickBot="1" x14ac:dyDescent="0.3">
      <c r="A132" s="56" t="s">
        <v>2469</v>
      </c>
      <c r="B132" s="51" t="s">
        <v>153</v>
      </c>
      <c r="C132" s="50" t="s">
        <v>2399</v>
      </c>
      <c r="D132" s="51" t="s">
        <v>8</v>
      </c>
      <c r="E132" s="52">
        <v>1256</v>
      </c>
      <c r="F132" s="139">
        <v>4.3899999999999997</v>
      </c>
      <c r="G132" s="53">
        <f t="shared" si="5"/>
        <v>5513.84</v>
      </c>
      <c r="H132" s="392"/>
    </row>
    <row r="133" spans="1:8" s="333" customFormat="1" ht="75" x14ac:dyDescent="0.25">
      <c r="A133" s="42" t="s">
        <v>2473</v>
      </c>
      <c r="B133" s="25" t="s">
        <v>154</v>
      </c>
      <c r="C133" s="24" t="s">
        <v>2480</v>
      </c>
      <c r="D133" s="25" t="s">
        <v>9</v>
      </c>
      <c r="E133" s="46">
        <v>239</v>
      </c>
      <c r="F133" s="136">
        <v>0</v>
      </c>
      <c r="G133" s="27">
        <f t="shared" si="5"/>
        <v>0</v>
      </c>
      <c r="H133" s="452" t="s">
        <v>318</v>
      </c>
    </row>
    <row r="134" spans="1:8" s="333" customFormat="1" ht="75" x14ac:dyDescent="0.25">
      <c r="A134" s="43" t="s">
        <v>2473</v>
      </c>
      <c r="B134" s="22" t="s">
        <v>155</v>
      </c>
      <c r="C134" s="2" t="s">
        <v>410</v>
      </c>
      <c r="D134" s="22" t="s">
        <v>8</v>
      </c>
      <c r="E134" s="19">
        <v>396</v>
      </c>
      <c r="F134" s="77">
        <v>0</v>
      </c>
      <c r="G134" s="28">
        <f>ROUND((E134*F134),2)</f>
        <v>0</v>
      </c>
      <c r="H134" s="445"/>
    </row>
    <row r="135" spans="1:8" s="333" customFormat="1" ht="75" x14ac:dyDescent="0.25">
      <c r="A135" s="43" t="s">
        <v>2473</v>
      </c>
      <c r="B135" s="64" t="s">
        <v>2475</v>
      </c>
      <c r="C135" s="63" t="s">
        <v>2481</v>
      </c>
      <c r="D135" s="64" t="s">
        <v>8</v>
      </c>
      <c r="E135" s="65">
        <v>324</v>
      </c>
      <c r="F135" s="76">
        <v>0</v>
      </c>
      <c r="G135" s="28">
        <f t="shared" ref="G135:G140" si="6">ROUND((E135*F135),2)</f>
        <v>0</v>
      </c>
      <c r="H135" s="445"/>
    </row>
    <row r="136" spans="1:8" s="333" customFormat="1" ht="75" x14ac:dyDescent="0.25">
      <c r="A136" s="43" t="s">
        <v>2473</v>
      </c>
      <c r="B136" s="64" t="s">
        <v>2476</v>
      </c>
      <c r="C136" s="63" t="s">
        <v>407</v>
      </c>
      <c r="D136" s="64" t="s">
        <v>8</v>
      </c>
      <c r="E136" s="65">
        <v>324</v>
      </c>
      <c r="F136" s="76">
        <v>0</v>
      </c>
      <c r="G136" s="28">
        <f t="shared" si="6"/>
        <v>0</v>
      </c>
      <c r="H136" s="445"/>
    </row>
    <row r="137" spans="1:8" s="333" customFormat="1" ht="75.75" thickBot="1" x14ac:dyDescent="0.3">
      <c r="A137" s="56" t="s">
        <v>2473</v>
      </c>
      <c r="B137" s="88" t="s">
        <v>2477</v>
      </c>
      <c r="C137" s="86" t="s">
        <v>2400</v>
      </c>
      <c r="D137" s="88" t="s">
        <v>8</v>
      </c>
      <c r="E137" s="92">
        <v>319</v>
      </c>
      <c r="F137" s="151">
        <v>0</v>
      </c>
      <c r="G137" s="53">
        <f t="shared" si="6"/>
        <v>0</v>
      </c>
      <c r="H137" s="445"/>
    </row>
    <row r="138" spans="1:8" s="333" customFormat="1" ht="75" x14ac:dyDescent="0.25">
      <c r="A138" s="67" t="s">
        <v>2474</v>
      </c>
      <c r="B138" s="25" t="s">
        <v>154</v>
      </c>
      <c r="C138" s="63" t="s">
        <v>2482</v>
      </c>
      <c r="D138" s="64" t="s">
        <v>9</v>
      </c>
      <c r="E138" s="65">
        <v>268</v>
      </c>
      <c r="F138" s="76">
        <v>24</v>
      </c>
      <c r="G138" s="59">
        <f t="shared" si="6"/>
        <v>6432</v>
      </c>
      <c r="H138" s="445"/>
    </row>
    <row r="139" spans="1:8" s="333" customFormat="1" ht="75" x14ac:dyDescent="0.25">
      <c r="A139" s="43" t="s">
        <v>2474</v>
      </c>
      <c r="B139" s="22" t="s">
        <v>155</v>
      </c>
      <c r="C139" s="63" t="s">
        <v>405</v>
      </c>
      <c r="D139" s="64" t="s">
        <v>8</v>
      </c>
      <c r="E139" s="65">
        <v>389</v>
      </c>
      <c r="F139" s="76">
        <v>14.16</v>
      </c>
      <c r="G139" s="28">
        <f t="shared" si="6"/>
        <v>5508.24</v>
      </c>
      <c r="H139" s="445"/>
    </row>
    <row r="140" spans="1:8" s="333" customFormat="1" ht="75" x14ac:dyDescent="0.25">
      <c r="A140" s="43" t="s">
        <v>2474</v>
      </c>
      <c r="B140" s="64" t="s">
        <v>2475</v>
      </c>
      <c r="C140" s="63" t="s">
        <v>2481</v>
      </c>
      <c r="D140" s="64" t="s">
        <v>8</v>
      </c>
      <c r="E140" s="65">
        <v>324</v>
      </c>
      <c r="F140" s="76">
        <v>19.79</v>
      </c>
      <c r="G140" s="28">
        <f t="shared" si="6"/>
        <v>6411.96</v>
      </c>
      <c r="H140" s="445"/>
    </row>
    <row r="141" spans="1:8" s="333" customFormat="1" ht="75" x14ac:dyDescent="0.25">
      <c r="A141" s="43" t="s">
        <v>2474</v>
      </c>
      <c r="B141" s="64" t="s">
        <v>2476</v>
      </c>
      <c r="C141" s="63" t="s">
        <v>407</v>
      </c>
      <c r="D141" s="64" t="s">
        <v>8</v>
      </c>
      <c r="E141" s="65">
        <v>324</v>
      </c>
      <c r="F141" s="76">
        <v>0.57999999999999996</v>
      </c>
      <c r="G141" s="28">
        <f t="shared" ref="G141:G160" si="7">ROUND((E141*F141),2)</f>
        <v>187.92</v>
      </c>
      <c r="H141" s="445"/>
    </row>
    <row r="142" spans="1:8" s="333" customFormat="1" ht="75.75" thickBot="1" x14ac:dyDescent="0.3">
      <c r="A142" s="56" t="s">
        <v>2474</v>
      </c>
      <c r="B142" s="88" t="s">
        <v>2477</v>
      </c>
      <c r="C142" s="86" t="s">
        <v>2400</v>
      </c>
      <c r="D142" s="88" t="s">
        <v>8</v>
      </c>
      <c r="E142" s="92">
        <v>319</v>
      </c>
      <c r="F142" s="151">
        <v>14.69</v>
      </c>
      <c r="G142" s="53">
        <f t="shared" si="7"/>
        <v>4686.1099999999997</v>
      </c>
      <c r="H142" s="449"/>
    </row>
    <row r="143" spans="1:8" s="333" customFormat="1" ht="75" x14ac:dyDescent="0.25">
      <c r="A143" s="42" t="s">
        <v>2483</v>
      </c>
      <c r="B143" s="25" t="s">
        <v>2478</v>
      </c>
      <c r="C143" s="24" t="s">
        <v>2401</v>
      </c>
      <c r="D143" s="25" t="s">
        <v>9</v>
      </c>
      <c r="E143" s="46">
        <v>182</v>
      </c>
      <c r="F143" s="136">
        <v>0</v>
      </c>
      <c r="G143" s="27">
        <f t="shared" si="7"/>
        <v>0</v>
      </c>
      <c r="H143" s="452" t="s">
        <v>318</v>
      </c>
    </row>
    <row r="144" spans="1:8" s="333" customFormat="1" ht="75" x14ac:dyDescent="0.25">
      <c r="A144" s="43" t="s">
        <v>2483</v>
      </c>
      <c r="B144" s="64" t="s">
        <v>2479</v>
      </c>
      <c r="C144" s="63" t="s">
        <v>410</v>
      </c>
      <c r="D144" s="64" t="s">
        <v>8</v>
      </c>
      <c r="E144" s="65">
        <v>393</v>
      </c>
      <c r="F144" s="76">
        <v>0</v>
      </c>
      <c r="G144" s="28">
        <f t="shared" si="7"/>
        <v>0</v>
      </c>
      <c r="H144" s="445"/>
    </row>
    <row r="145" spans="1:9" s="333" customFormat="1" ht="75.75" thickBot="1" x14ac:dyDescent="0.3">
      <c r="A145" s="56" t="s">
        <v>2483</v>
      </c>
      <c r="B145" s="88" t="s">
        <v>2484</v>
      </c>
      <c r="C145" s="86" t="s">
        <v>2470</v>
      </c>
      <c r="D145" s="88" t="s">
        <v>8</v>
      </c>
      <c r="E145" s="92">
        <v>321</v>
      </c>
      <c r="F145" s="151">
        <v>0</v>
      </c>
      <c r="G145" s="53">
        <f t="shared" si="7"/>
        <v>0</v>
      </c>
      <c r="H145" s="445"/>
    </row>
    <row r="146" spans="1:9" s="333" customFormat="1" ht="75" x14ac:dyDescent="0.25">
      <c r="A146" s="42" t="s">
        <v>2485</v>
      </c>
      <c r="B146" s="25" t="s">
        <v>2478</v>
      </c>
      <c r="C146" s="63" t="s">
        <v>2402</v>
      </c>
      <c r="D146" s="64" t="s">
        <v>9</v>
      </c>
      <c r="E146" s="65">
        <v>210</v>
      </c>
      <c r="F146" s="76">
        <v>23.74</v>
      </c>
      <c r="G146" s="59">
        <f t="shared" si="7"/>
        <v>4985.3999999999996</v>
      </c>
      <c r="H146" s="445"/>
    </row>
    <row r="147" spans="1:9" s="333" customFormat="1" ht="75" x14ac:dyDescent="0.25">
      <c r="A147" s="43" t="s">
        <v>2485</v>
      </c>
      <c r="B147" s="64" t="s">
        <v>2479</v>
      </c>
      <c r="C147" s="63" t="s">
        <v>405</v>
      </c>
      <c r="D147" s="64" t="s">
        <v>8</v>
      </c>
      <c r="E147" s="65">
        <v>386</v>
      </c>
      <c r="F147" s="76">
        <v>14.16</v>
      </c>
      <c r="G147" s="28">
        <f t="shared" si="7"/>
        <v>5465.76</v>
      </c>
      <c r="H147" s="445"/>
    </row>
    <row r="148" spans="1:9" s="333" customFormat="1" ht="75.75" thickBot="1" x14ac:dyDescent="0.3">
      <c r="A148" s="56" t="s">
        <v>2485</v>
      </c>
      <c r="B148" s="88" t="s">
        <v>2484</v>
      </c>
      <c r="C148" s="86" t="s">
        <v>2470</v>
      </c>
      <c r="D148" s="88" t="s">
        <v>8</v>
      </c>
      <c r="E148" s="92">
        <v>321</v>
      </c>
      <c r="F148" s="151">
        <v>21.62</v>
      </c>
      <c r="G148" s="53">
        <f t="shared" si="7"/>
        <v>6940.02</v>
      </c>
      <c r="H148" s="449"/>
    </row>
    <row r="149" spans="1:9" s="333" customFormat="1" ht="45" x14ac:dyDescent="0.25">
      <c r="A149" s="67" t="s">
        <v>2469</v>
      </c>
      <c r="B149" s="64" t="s">
        <v>2393</v>
      </c>
      <c r="C149" s="63" t="s">
        <v>2486</v>
      </c>
      <c r="D149" s="64" t="s">
        <v>582</v>
      </c>
      <c r="E149" s="65">
        <v>1</v>
      </c>
      <c r="F149" s="76">
        <v>8154.5</v>
      </c>
      <c r="G149" s="59">
        <f t="shared" si="7"/>
        <v>8154.5</v>
      </c>
      <c r="H149" s="392"/>
    </row>
    <row r="150" spans="1:9" s="333" customFormat="1" ht="45" x14ac:dyDescent="0.25">
      <c r="A150" s="43" t="s">
        <v>2469</v>
      </c>
      <c r="B150" s="64" t="s">
        <v>2394</v>
      </c>
      <c r="C150" s="63" t="s">
        <v>420</v>
      </c>
      <c r="D150" s="64" t="s">
        <v>10</v>
      </c>
      <c r="E150" s="65">
        <v>124</v>
      </c>
      <c r="F150" s="76">
        <v>62.6</v>
      </c>
      <c r="G150" s="28">
        <f>ROUND((E150*F150),2)</f>
        <v>7762.4</v>
      </c>
      <c r="H150" s="392"/>
    </row>
    <row r="151" spans="1:9" s="333" customFormat="1" ht="45" x14ac:dyDescent="0.25">
      <c r="A151" s="43" t="s">
        <v>2469</v>
      </c>
      <c r="B151" s="22" t="s">
        <v>2395</v>
      </c>
      <c r="C151" s="63" t="s">
        <v>419</v>
      </c>
      <c r="D151" s="64" t="s">
        <v>7</v>
      </c>
      <c r="E151" s="65">
        <v>4</v>
      </c>
      <c r="F151" s="76">
        <v>1242.78</v>
      </c>
      <c r="G151" s="28">
        <f t="shared" si="7"/>
        <v>4971.12</v>
      </c>
      <c r="H151" s="392"/>
    </row>
    <row r="152" spans="1:9" s="333" customFormat="1" ht="45" x14ac:dyDescent="0.25">
      <c r="A152" s="43" t="s">
        <v>2469</v>
      </c>
      <c r="B152" s="64" t="s">
        <v>2396</v>
      </c>
      <c r="C152" s="63" t="s">
        <v>2461</v>
      </c>
      <c r="D152" s="64" t="s">
        <v>10</v>
      </c>
      <c r="E152" s="65">
        <v>67</v>
      </c>
      <c r="F152" s="76">
        <v>45.04</v>
      </c>
      <c r="G152" s="28">
        <f t="shared" si="7"/>
        <v>3017.68</v>
      </c>
      <c r="H152" s="392"/>
    </row>
    <row r="153" spans="1:9" s="333" customFormat="1" ht="45" x14ac:dyDescent="0.25">
      <c r="A153" s="43" t="s">
        <v>2469</v>
      </c>
      <c r="B153" s="64" t="s">
        <v>2397</v>
      </c>
      <c r="C153" s="63" t="s">
        <v>422</v>
      </c>
      <c r="D153" s="64" t="s">
        <v>8</v>
      </c>
      <c r="E153" s="65">
        <v>22.7</v>
      </c>
      <c r="F153" s="76">
        <v>16.77</v>
      </c>
      <c r="G153" s="28">
        <f t="shared" si="7"/>
        <v>380.68</v>
      </c>
      <c r="H153" s="392"/>
    </row>
    <row r="154" spans="1:9" s="333" customFormat="1" ht="45" x14ac:dyDescent="0.25">
      <c r="A154" s="43" t="s">
        <v>2469</v>
      </c>
      <c r="B154" s="64" t="s">
        <v>2398</v>
      </c>
      <c r="C154" s="63" t="s">
        <v>423</v>
      </c>
      <c r="D154" s="64" t="s">
        <v>8</v>
      </c>
      <c r="E154" s="65">
        <v>22.7</v>
      </c>
      <c r="F154" s="76">
        <v>116.73</v>
      </c>
      <c r="G154" s="28">
        <f t="shared" si="7"/>
        <v>2649.77</v>
      </c>
      <c r="H154" s="392"/>
    </row>
    <row r="155" spans="1:9" s="333" customFormat="1" ht="45" x14ac:dyDescent="0.25">
      <c r="A155" s="43" t="s">
        <v>2469</v>
      </c>
      <c r="B155" s="64" t="s">
        <v>2491</v>
      </c>
      <c r="C155" s="63" t="s">
        <v>424</v>
      </c>
      <c r="D155" s="64" t="s">
        <v>10</v>
      </c>
      <c r="E155" s="290">
        <v>19.7</v>
      </c>
      <c r="F155" s="76">
        <v>13.12</v>
      </c>
      <c r="G155" s="28">
        <f t="shared" si="7"/>
        <v>258.45999999999998</v>
      </c>
      <c r="H155" s="392"/>
    </row>
    <row r="156" spans="1:9" s="333" customFormat="1" ht="45" x14ac:dyDescent="0.25">
      <c r="A156" s="43" t="s">
        <v>2469</v>
      </c>
      <c r="B156" s="64" t="s">
        <v>2492</v>
      </c>
      <c r="C156" s="63" t="s">
        <v>425</v>
      </c>
      <c r="D156" s="64" t="s">
        <v>8</v>
      </c>
      <c r="E156" s="65">
        <v>361</v>
      </c>
      <c r="F156" s="76">
        <v>23.87</v>
      </c>
      <c r="G156" s="28">
        <f t="shared" si="7"/>
        <v>8617.07</v>
      </c>
      <c r="H156" s="392"/>
    </row>
    <row r="157" spans="1:9" s="333" customFormat="1" ht="120" x14ac:dyDescent="0.25">
      <c r="A157" s="43" t="s">
        <v>2469</v>
      </c>
      <c r="B157" s="64" t="s">
        <v>2493</v>
      </c>
      <c r="C157" s="63" t="s">
        <v>2487</v>
      </c>
      <c r="D157" s="64" t="s">
        <v>582</v>
      </c>
      <c r="E157" s="65">
        <v>1</v>
      </c>
      <c r="F157" s="76">
        <v>22162.43</v>
      </c>
      <c r="G157" s="28">
        <f t="shared" si="7"/>
        <v>22162.43</v>
      </c>
      <c r="H157" s="392"/>
    </row>
    <row r="158" spans="1:9" s="333" customFormat="1" ht="60" x14ac:dyDescent="0.25">
      <c r="A158" s="43" t="s">
        <v>2469</v>
      </c>
      <c r="B158" s="64" t="s">
        <v>2494</v>
      </c>
      <c r="C158" s="63" t="s">
        <v>2488</v>
      </c>
      <c r="D158" s="64" t="s">
        <v>582</v>
      </c>
      <c r="E158" s="65">
        <v>1</v>
      </c>
      <c r="F158" s="76">
        <v>5465.09</v>
      </c>
      <c r="G158" s="28">
        <f t="shared" si="7"/>
        <v>5465.09</v>
      </c>
      <c r="H158" s="392"/>
    </row>
    <row r="159" spans="1:9" s="333" customFormat="1" ht="45.75" thickBot="1" x14ac:dyDescent="0.3">
      <c r="A159" s="43" t="s">
        <v>2469</v>
      </c>
      <c r="B159" s="64" t="s">
        <v>2495</v>
      </c>
      <c r="C159" s="63" t="s">
        <v>2489</v>
      </c>
      <c r="D159" s="64" t="s">
        <v>582</v>
      </c>
      <c r="E159" s="65">
        <v>1</v>
      </c>
      <c r="F159" s="76">
        <v>20141.189999999999</v>
      </c>
      <c r="G159" s="28">
        <f t="shared" si="7"/>
        <v>20141.189999999999</v>
      </c>
      <c r="H159" s="392"/>
    </row>
    <row r="160" spans="1:9" s="333" customFormat="1" ht="45.75" thickBot="1" x14ac:dyDescent="0.3">
      <c r="A160" s="56" t="s">
        <v>2469</v>
      </c>
      <c r="B160" s="88" t="s">
        <v>2496</v>
      </c>
      <c r="C160" s="50" t="s">
        <v>2490</v>
      </c>
      <c r="D160" s="51" t="s">
        <v>582</v>
      </c>
      <c r="E160" s="52">
        <v>1</v>
      </c>
      <c r="F160" s="139">
        <v>3163.31</v>
      </c>
      <c r="G160" s="53">
        <f t="shared" si="7"/>
        <v>3163.31</v>
      </c>
      <c r="H160" s="331" t="s">
        <v>42</v>
      </c>
      <c r="I160" s="332">
        <f>ROUND(SUM(G112:G160),2)</f>
        <v>257038.87</v>
      </c>
    </row>
    <row r="161" spans="1:9" s="333" customFormat="1" ht="30" x14ac:dyDescent="0.25">
      <c r="A161" s="101" t="s">
        <v>2497</v>
      </c>
      <c r="B161" s="64" t="s">
        <v>11</v>
      </c>
      <c r="C161" s="63" t="s">
        <v>2403</v>
      </c>
      <c r="D161" s="64" t="s">
        <v>8</v>
      </c>
      <c r="E161" s="65">
        <v>175</v>
      </c>
      <c r="F161" s="76">
        <v>6.98</v>
      </c>
      <c r="G161" s="27">
        <f t="shared" ref="G161:G179" si="8">ROUND((E161*F161),2)</f>
        <v>1221.5</v>
      </c>
    </row>
    <row r="162" spans="1:9" s="333" customFormat="1" ht="30" x14ac:dyDescent="0.25">
      <c r="A162" s="97" t="s">
        <v>2497</v>
      </c>
      <c r="B162" s="22" t="s">
        <v>83</v>
      </c>
      <c r="C162" s="63" t="s">
        <v>2404</v>
      </c>
      <c r="D162" s="64" t="s">
        <v>9</v>
      </c>
      <c r="E162" s="65">
        <v>35</v>
      </c>
      <c r="F162" s="76">
        <v>127.33</v>
      </c>
      <c r="G162" s="59">
        <f t="shared" si="8"/>
        <v>4456.55</v>
      </c>
    </row>
    <row r="163" spans="1:9" s="333" customFormat="1" ht="30" x14ac:dyDescent="0.25">
      <c r="A163" s="97" t="s">
        <v>2497</v>
      </c>
      <c r="B163" s="64" t="s">
        <v>84</v>
      </c>
      <c r="C163" s="63" t="s">
        <v>2379</v>
      </c>
      <c r="D163" s="64" t="s">
        <v>8</v>
      </c>
      <c r="E163" s="65">
        <v>175</v>
      </c>
      <c r="F163" s="76">
        <v>28.14</v>
      </c>
      <c r="G163" s="59">
        <f t="shared" si="8"/>
        <v>4924.5</v>
      </c>
    </row>
    <row r="164" spans="1:9" s="333" customFormat="1" ht="30" x14ac:dyDescent="0.25">
      <c r="A164" s="97" t="s">
        <v>2497</v>
      </c>
      <c r="B164" s="64" t="s">
        <v>85</v>
      </c>
      <c r="C164" s="63" t="s">
        <v>2498</v>
      </c>
      <c r="D164" s="64" t="s">
        <v>582</v>
      </c>
      <c r="E164" s="65">
        <v>1</v>
      </c>
      <c r="F164" s="76">
        <v>38790.75</v>
      </c>
      <c r="G164" s="59">
        <f t="shared" si="8"/>
        <v>38790.75</v>
      </c>
    </row>
    <row r="165" spans="1:9" s="333" customFormat="1" ht="45" x14ac:dyDescent="0.25">
      <c r="A165" s="97" t="s">
        <v>2497</v>
      </c>
      <c r="B165" s="64" t="s">
        <v>86</v>
      </c>
      <c r="C165" s="63" t="s">
        <v>2499</v>
      </c>
      <c r="D165" s="64" t="s">
        <v>582</v>
      </c>
      <c r="E165" s="65">
        <v>1</v>
      </c>
      <c r="F165" s="76">
        <v>5673.29</v>
      </c>
      <c r="G165" s="59">
        <f t="shared" si="8"/>
        <v>5673.29</v>
      </c>
    </row>
    <row r="166" spans="1:9" s="333" customFormat="1" ht="30" x14ac:dyDescent="0.25">
      <c r="A166" s="97" t="s">
        <v>2497</v>
      </c>
      <c r="B166" s="64" t="s">
        <v>87</v>
      </c>
      <c r="C166" s="63" t="s">
        <v>2228</v>
      </c>
      <c r="D166" s="64" t="s">
        <v>8</v>
      </c>
      <c r="E166" s="65">
        <v>180.4</v>
      </c>
      <c r="F166" s="76">
        <v>13.63</v>
      </c>
      <c r="G166" s="59">
        <f t="shared" si="8"/>
        <v>2458.85</v>
      </c>
    </row>
    <row r="167" spans="1:9" s="333" customFormat="1" ht="30" x14ac:dyDescent="0.25">
      <c r="A167" s="97" t="s">
        <v>2497</v>
      </c>
      <c r="B167" s="64" t="s">
        <v>88</v>
      </c>
      <c r="C167" s="63" t="s">
        <v>2229</v>
      </c>
      <c r="D167" s="64" t="s">
        <v>8</v>
      </c>
      <c r="E167" s="65">
        <v>180.4</v>
      </c>
      <c r="F167" s="76">
        <v>139.38</v>
      </c>
      <c r="G167" s="59">
        <f t="shared" si="8"/>
        <v>25144.15</v>
      </c>
    </row>
    <row r="168" spans="1:9" s="333" customFormat="1" ht="30" x14ac:dyDescent="0.25">
      <c r="A168" s="97" t="s">
        <v>2497</v>
      </c>
      <c r="B168" s="64" t="s">
        <v>89</v>
      </c>
      <c r="C168" s="63" t="s">
        <v>2225</v>
      </c>
      <c r="D168" s="64" t="s">
        <v>10</v>
      </c>
      <c r="E168" s="65">
        <v>9.9</v>
      </c>
      <c r="F168" s="76">
        <v>32</v>
      </c>
      <c r="G168" s="59">
        <f>ROUND((E168*F168),2)</f>
        <v>316.8</v>
      </c>
    </row>
    <row r="169" spans="1:9" s="333" customFormat="1" ht="30" x14ac:dyDescent="0.25">
      <c r="A169" s="97" t="s">
        <v>2497</v>
      </c>
      <c r="B169" s="64" t="s">
        <v>90</v>
      </c>
      <c r="C169" s="63" t="s">
        <v>421</v>
      </c>
      <c r="D169" s="64" t="s">
        <v>10</v>
      </c>
      <c r="E169" s="65">
        <v>106</v>
      </c>
      <c r="F169" s="76">
        <v>46.3</v>
      </c>
      <c r="G169" s="59">
        <f t="shared" si="8"/>
        <v>4907.8</v>
      </c>
    </row>
    <row r="170" spans="1:9" s="333" customFormat="1" ht="30" x14ac:dyDescent="0.25">
      <c r="A170" s="97" t="s">
        <v>2497</v>
      </c>
      <c r="B170" s="64" t="s">
        <v>91</v>
      </c>
      <c r="C170" s="63" t="s">
        <v>422</v>
      </c>
      <c r="D170" s="64" t="s">
        <v>8</v>
      </c>
      <c r="E170" s="65">
        <v>365.2</v>
      </c>
      <c r="F170" s="76">
        <v>17.73</v>
      </c>
      <c r="G170" s="59">
        <f t="shared" si="8"/>
        <v>6475</v>
      </c>
    </row>
    <row r="171" spans="1:9" s="333" customFormat="1" ht="30" x14ac:dyDescent="0.25">
      <c r="A171" s="97" t="s">
        <v>2497</v>
      </c>
      <c r="B171" s="64" t="s">
        <v>92</v>
      </c>
      <c r="C171" s="63" t="s">
        <v>423</v>
      </c>
      <c r="D171" s="64" t="s">
        <v>8</v>
      </c>
      <c r="E171" s="65">
        <v>365.2</v>
      </c>
      <c r="F171" s="76">
        <v>116.73</v>
      </c>
      <c r="G171" s="59">
        <f t="shared" si="8"/>
        <v>42629.8</v>
      </c>
    </row>
    <row r="172" spans="1:9" s="333" customFormat="1" ht="30" x14ac:dyDescent="0.25">
      <c r="A172" s="97" t="s">
        <v>2497</v>
      </c>
      <c r="B172" s="293" t="s">
        <v>93</v>
      </c>
      <c r="C172" s="292" t="s">
        <v>424</v>
      </c>
      <c r="D172" s="293" t="s">
        <v>10</v>
      </c>
      <c r="E172" s="290">
        <v>17.7</v>
      </c>
      <c r="F172" s="76">
        <v>12.86</v>
      </c>
      <c r="G172" s="59">
        <f t="shared" si="8"/>
        <v>227.62</v>
      </c>
    </row>
    <row r="173" spans="1:9" s="333" customFormat="1" ht="30" x14ac:dyDescent="0.25">
      <c r="A173" s="97" t="s">
        <v>2497</v>
      </c>
      <c r="B173" s="293" t="s">
        <v>156</v>
      </c>
      <c r="C173" s="63" t="s">
        <v>2405</v>
      </c>
      <c r="D173" s="64" t="s">
        <v>10</v>
      </c>
      <c r="E173" s="65">
        <v>208</v>
      </c>
      <c r="F173" s="76">
        <v>12.37</v>
      </c>
      <c r="G173" s="59">
        <f t="shared" si="8"/>
        <v>2572.96</v>
      </c>
    </row>
    <row r="174" spans="1:9" s="333" customFormat="1" ht="30" x14ac:dyDescent="0.25">
      <c r="A174" s="97" t="s">
        <v>2497</v>
      </c>
      <c r="B174" s="293" t="s">
        <v>157</v>
      </c>
      <c r="C174" s="63" t="s">
        <v>425</v>
      </c>
      <c r="D174" s="64" t="s">
        <v>8</v>
      </c>
      <c r="E174" s="65">
        <v>42</v>
      </c>
      <c r="F174" s="76">
        <v>23.87</v>
      </c>
      <c r="G174" s="59">
        <f t="shared" si="8"/>
        <v>1002.54</v>
      </c>
    </row>
    <row r="175" spans="1:9" s="333" customFormat="1" ht="30.75" thickBot="1" x14ac:dyDescent="0.3">
      <c r="A175" s="97" t="s">
        <v>2497</v>
      </c>
      <c r="B175" s="293" t="s">
        <v>158</v>
      </c>
      <c r="C175" s="63" t="s">
        <v>2500</v>
      </c>
      <c r="D175" s="64" t="s">
        <v>10</v>
      </c>
      <c r="E175" s="65">
        <v>104</v>
      </c>
      <c r="F175" s="76">
        <v>236.44</v>
      </c>
      <c r="G175" s="59">
        <f t="shared" si="8"/>
        <v>24589.759999999998</v>
      </c>
    </row>
    <row r="176" spans="1:9" s="333" customFormat="1" ht="30.75" thickBot="1" x14ac:dyDescent="0.3">
      <c r="A176" s="98" t="s">
        <v>2497</v>
      </c>
      <c r="B176" s="296" t="s">
        <v>159</v>
      </c>
      <c r="C176" s="50" t="s">
        <v>2406</v>
      </c>
      <c r="D176" s="51" t="s">
        <v>10</v>
      </c>
      <c r="E176" s="52">
        <v>120</v>
      </c>
      <c r="F176" s="139">
        <v>72.98</v>
      </c>
      <c r="G176" s="53">
        <f t="shared" si="8"/>
        <v>8757.6</v>
      </c>
      <c r="H176" s="331" t="s">
        <v>59</v>
      </c>
      <c r="I176" s="332">
        <f>ROUND(SUM(G161:G176),2)</f>
        <v>174149.47</v>
      </c>
    </row>
    <row r="177" spans="1:9" s="333" customFormat="1" ht="33" customHeight="1" x14ac:dyDescent="0.25">
      <c r="A177" s="42" t="s">
        <v>2501</v>
      </c>
      <c r="B177" s="25" t="s">
        <v>63</v>
      </c>
      <c r="C177" s="24" t="s">
        <v>2247</v>
      </c>
      <c r="D177" s="25" t="s">
        <v>8</v>
      </c>
      <c r="E177" s="46">
        <v>2304</v>
      </c>
      <c r="F177" s="136">
        <v>0.49</v>
      </c>
      <c r="G177" s="27">
        <f t="shared" si="8"/>
        <v>1128.96</v>
      </c>
    </row>
    <row r="178" spans="1:9" s="333" customFormat="1" ht="30.75" thickBot="1" x14ac:dyDescent="0.3">
      <c r="A178" s="67" t="s">
        <v>2501</v>
      </c>
      <c r="B178" s="64" t="s">
        <v>180</v>
      </c>
      <c r="C178" s="2" t="s">
        <v>2248</v>
      </c>
      <c r="D178" s="22" t="s">
        <v>8</v>
      </c>
      <c r="E178" s="19">
        <v>2304</v>
      </c>
      <c r="F178" s="77">
        <v>3.66</v>
      </c>
      <c r="G178" s="59">
        <f t="shared" si="8"/>
        <v>8432.64</v>
      </c>
    </row>
    <row r="179" spans="1:9" s="333" customFormat="1" ht="33" customHeight="1" thickBot="1" x14ac:dyDescent="0.3">
      <c r="A179" s="178" t="s">
        <v>2501</v>
      </c>
      <c r="B179" s="88" t="s">
        <v>181</v>
      </c>
      <c r="C179" s="86" t="s">
        <v>3542</v>
      </c>
      <c r="D179" s="88" t="s">
        <v>9</v>
      </c>
      <c r="E179" s="92">
        <v>2381.6</v>
      </c>
      <c r="F179" s="151">
        <v>2.5</v>
      </c>
      <c r="G179" s="90">
        <f t="shared" si="8"/>
        <v>5954</v>
      </c>
      <c r="H179" s="331" t="s">
        <v>43</v>
      </c>
      <c r="I179" s="332">
        <f>ROUND(SUM(G177:G179),2)</f>
        <v>15515.6</v>
      </c>
    </row>
    <row r="180" spans="1:9" s="333" customFormat="1" ht="43.5" thickBot="1" x14ac:dyDescent="0.3">
      <c r="A180" s="146"/>
      <c r="B180" s="147"/>
      <c r="C180" s="146"/>
      <c r="D180" s="147"/>
      <c r="E180" s="147"/>
      <c r="F180" s="54" t="s">
        <v>1303</v>
      </c>
      <c r="G180" s="55">
        <f>SUM(G5:G179)</f>
        <v>5883583.0399999963</v>
      </c>
      <c r="H180" s="323"/>
      <c r="I180" s="336"/>
    </row>
    <row r="181" spans="1:9" x14ac:dyDescent="0.25">
      <c r="A181" s="38"/>
      <c r="B181" s="37"/>
      <c r="C181" s="37"/>
      <c r="D181" s="37"/>
      <c r="E181" s="39"/>
      <c r="F181" s="37"/>
      <c r="G181" s="12"/>
    </row>
    <row r="182" spans="1:9" x14ac:dyDescent="0.25">
      <c r="A182" s="6"/>
      <c r="B182" s="4"/>
      <c r="C182" s="6"/>
      <c r="D182" s="4"/>
      <c r="E182" s="4"/>
      <c r="F182" s="13"/>
      <c r="G182" s="12"/>
    </row>
    <row r="183" spans="1:9" x14ac:dyDescent="0.25">
      <c r="A183" s="6"/>
      <c r="B183" s="4"/>
      <c r="C183" s="6"/>
      <c r="D183" s="4"/>
      <c r="E183" s="4"/>
      <c r="F183" s="13"/>
      <c r="G183" s="12"/>
    </row>
    <row r="185" spans="1:9" x14ac:dyDescent="0.25">
      <c r="A185" s="7"/>
      <c r="B185" s="130"/>
      <c r="C185" s="7"/>
      <c r="D185" s="5"/>
      <c r="E185" s="5"/>
      <c r="F185" s="15"/>
      <c r="G185" s="130"/>
    </row>
    <row r="186" spans="1:9" x14ac:dyDescent="0.25">
      <c r="A186" s="20"/>
      <c r="B186" s="131"/>
      <c r="C186" s="20"/>
      <c r="D186" s="20"/>
      <c r="E186" s="20"/>
      <c r="F186" s="16"/>
      <c r="G186" s="131"/>
    </row>
  </sheetData>
  <sheetProtection algorithmName="SHA-512" hashValue="VJJrbUUg+sC4oiSiFeX9VKjDbabGv2MAsEQ8rw9LPDsaUC0OeOc2ehV1UmOKTDmRgfPOP7nqSpY69TDDNH5ZmA==" saltValue="bspSFKoBHiGyY+PWjDFyHQ==" spinCount="100000" sheet="1" objects="1" scenarios="1"/>
  <mergeCells count="5">
    <mergeCell ref="A1:G1"/>
    <mergeCell ref="A3:G3"/>
    <mergeCell ref="H92:H105"/>
    <mergeCell ref="H133:H142"/>
    <mergeCell ref="H143:H148"/>
  </mergeCells>
  <phoneticPr fontId="10" type="noConversion"/>
  <pageMargins left="0.7" right="0.7" top="0.75" bottom="0.75" header="0.3" footer="0.3"/>
  <pageSetup paperSize="9"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9E794-0AFC-41A6-A193-E0350B12130D}">
  <dimension ref="A1:I151"/>
  <sheetViews>
    <sheetView topLeftCell="A133" zoomScale="80" zoomScaleNormal="80" workbookViewId="0">
      <selection activeCell="H145" sqref="H145"/>
    </sheetView>
  </sheetViews>
  <sheetFormatPr defaultColWidth="9.140625" defaultRowHeight="15" x14ac:dyDescent="0.25"/>
  <cols>
    <col min="1" max="1" width="39.7109375" style="23" customWidth="1"/>
    <col min="2" max="2" width="10.5703125" style="129" customWidth="1"/>
    <col min="3" max="3" width="71.7109375" style="11" customWidth="1"/>
    <col min="4" max="4" width="9.140625" style="10"/>
    <col min="5" max="5" width="16.28515625" style="10" customWidth="1"/>
    <col min="6" max="6" width="20.7109375" style="17" customWidth="1"/>
    <col min="7" max="7" width="14.7109375" style="129" customWidth="1"/>
    <col min="8" max="8" width="21.5703125" style="68" customWidth="1"/>
    <col min="9" max="9" width="20.7109375" style="68" customWidth="1"/>
    <col min="10" max="16384" width="9.140625" style="8"/>
  </cols>
  <sheetData>
    <row r="1" spans="1:9" ht="39.950000000000003" customHeight="1" x14ac:dyDescent="0.25">
      <c r="A1" s="427" t="s">
        <v>3728</v>
      </c>
      <c r="B1" s="427"/>
      <c r="C1" s="427"/>
      <c r="D1" s="427"/>
      <c r="E1" s="427"/>
      <c r="F1" s="427"/>
      <c r="G1" s="427"/>
    </row>
    <row r="2" spans="1:9" ht="21.75" customHeight="1" thickBot="1" x14ac:dyDescent="0.3">
      <c r="A2" s="1"/>
      <c r="B2" s="127"/>
      <c r="C2" s="1"/>
      <c r="D2" s="1"/>
      <c r="E2" s="18"/>
      <c r="F2" s="1"/>
      <c r="G2" s="127"/>
    </row>
    <row r="3" spans="1:9" x14ac:dyDescent="0.25">
      <c r="A3" s="428" t="s">
        <v>1126</v>
      </c>
      <c r="B3" s="429"/>
      <c r="C3" s="429"/>
      <c r="D3" s="429"/>
      <c r="E3" s="429"/>
      <c r="F3" s="429"/>
      <c r="G3" s="430"/>
    </row>
    <row r="4" spans="1:9" ht="40.15" customHeight="1" thickBot="1" x14ac:dyDescent="0.3">
      <c r="A4" s="29" t="s">
        <v>38</v>
      </c>
      <c r="B4" s="128" t="s">
        <v>0</v>
      </c>
      <c r="C4" s="30" t="s">
        <v>1</v>
      </c>
      <c r="D4" s="30" t="s">
        <v>2</v>
      </c>
      <c r="E4" s="31" t="s">
        <v>3</v>
      </c>
      <c r="F4" s="32" t="s">
        <v>4</v>
      </c>
      <c r="G4" s="69" t="s">
        <v>5</v>
      </c>
    </row>
    <row r="5" spans="1:9" ht="32.25" customHeight="1" x14ac:dyDescent="0.25">
      <c r="A5" s="42" t="s">
        <v>6</v>
      </c>
      <c r="B5" s="188" t="s">
        <v>12</v>
      </c>
      <c r="C5" s="24" t="s">
        <v>2101</v>
      </c>
      <c r="D5" s="25" t="s">
        <v>9</v>
      </c>
      <c r="E5" s="46">
        <v>790</v>
      </c>
      <c r="F5" s="154">
        <v>3.53</v>
      </c>
      <c r="G5" s="27">
        <f>ROUND((E5*F5),2)</f>
        <v>2788.7</v>
      </c>
      <c r="H5" s="142"/>
      <c r="I5" s="142"/>
    </row>
    <row r="6" spans="1:9" ht="63.75" customHeight="1" thickBot="1" x14ac:dyDescent="0.3">
      <c r="A6" s="43" t="s">
        <v>6</v>
      </c>
      <c r="B6" s="108" t="s">
        <v>13</v>
      </c>
      <c r="C6" s="63" t="s">
        <v>2102</v>
      </c>
      <c r="D6" s="195" t="s">
        <v>582</v>
      </c>
      <c r="E6" s="186">
        <v>1</v>
      </c>
      <c r="F6" s="155">
        <v>6462.37</v>
      </c>
      <c r="G6" s="28">
        <f t="shared" ref="G6:G69" si="0">ROUND((E6*F6),2)</f>
        <v>6462.37</v>
      </c>
      <c r="H6" s="142"/>
      <c r="I6" s="142"/>
    </row>
    <row r="7" spans="1:9" ht="32.25" customHeight="1" thickBot="1" x14ac:dyDescent="0.3">
      <c r="A7" s="56" t="s">
        <v>6</v>
      </c>
      <c r="B7" s="74" t="s">
        <v>56</v>
      </c>
      <c r="C7" s="264" t="s">
        <v>400</v>
      </c>
      <c r="D7" s="197" t="s">
        <v>18</v>
      </c>
      <c r="E7" s="184">
        <v>3</v>
      </c>
      <c r="F7" s="156">
        <v>9046.19</v>
      </c>
      <c r="G7" s="53">
        <f t="shared" si="0"/>
        <v>27138.57</v>
      </c>
      <c r="H7" s="36" t="s">
        <v>39</v>
      </c>
      <c r="I7" s="70">
        <f>ROUND(SUM(G5:G7),2)</f>
        <v>36389.64</v>
      </c>
    </row>
    <row r="8" spans="1:9" s="9" customFormat="1" ht="45" x14ac:dyDescent="0.25">
      <c r="A8" s="42" t="s">
        <v>2103</v>
      </c>
      <c r="B8" s="179" t="s">
        <v>19</v>
      </c>
      <c r="C8" s="180" t="s">
        <v>2104</v>
      </c>
      <c r="D8" s="22" t="s">
        <v>9</v>
      </c>
      <c r="E8" s="84">
        <v>3435</v>
      </c>
      <c r="F8" s="136">
        <v>3.53</v>
      </c>
      <c r="G8" s="59">
        <f>ROUND((E8*F8),2)</f>
        <v>12125.55</v>
      </c>
      <c r="H8" s="157"/>
      <c r="I8" s="137"/>
    </row>
    <row r="9" spans="1:9" s="9" customFormat="1" ht="60" x14ac:dyDescent="0.25">
      <c r="A9" s="67" t="s">
        <v>2103</v>
      </c>
      <c r="B9" s="93" t="s">
        <v>20</v>
      </c>
      <c r="C9" s="63" t="s">
        <v>2106</v>
      </c>
      <c r="D9" s="22" t="s">
        <v>582</v>
      </c>
      <c r="E9" s="83">
        <v>1</v>
      </c>
      <c r="F9" s="76">
        <v>61333.15</v>
      </c>
      <c r="G9" s="59">
        <f t="shared" si="0"/>
        <v>61333.15</v>
      </c>
      <c r="H9" s="158"/>
      <c r="I9" s="138"/>
    </row>
    <row r="10" spans="1:9" s="9" customFormat="1" ht="45" x14ac:dyDescent="0.25">
      <c r="A10" s="43" t="s">
        <v>2103</v>
      </c>
      <c r="B10" s="93" t="s">
        <v>21</v>
      </c>
      <c r="C10" s="102" t="s">
        <v>2105</v>
      </c>
      <c r="D10" s="22" t="s">
        <v>582</v>
      </c>
      <c r="E10" s="83">
        <v>1</v>
      </c>
      <c r="F10" s="76">
        <v>33033.58</v>
      </c>
      <c r="G10" s="59">
        <f t="shared" si="0"/>
        <v>33033.58</v>
      </c>
      <c r="H10" s="158"/>
      <c r="I10" s="138"/>
    </row>
    <row r="11" spans="1:9" s="9" customFormat="1" x14ac:dyDescent="0.25">
      <c r="A11" s="67" t="s">
        <v>2103</v>
      </c>
      <c r="B11" s="93" t="s">
        <v>22</v>
      </c>
      <c r="C11" s="102" t="s">
        <v>612</v>
      </c>
      <c r="D11" s="22" t="s">
        <v>8</v>
      </c>
      <c r="E11" s="84">
        <v>150</v>
      </c>
      <c r="F11" s="76">
        <v>3.61</v>
      </c>
      <c r="G11" s="59">
        <f t="shared" si="0"/>
        <v>541.5</v>
      </c>
      <c r="H11" s="158"/>
      <c r="I11" s="138"/>
    </row>
    <row r="12" spans="1:9" s="9" customFormat="1" ht="30" x14ac:dyDescent="0.25">
      <c r="A12" s="67" t="s">
        <v>2103</v>
      </c>
      <c r="B12" s="93" t="s">
        <v>23</v>
      </c>
      <c r="C12" s="102" t="s">
        <v>2107</v>
      </c>
      <c r="D12" s="22" t="s">
        <v>9</v>
      </c>
      <c r="E12" s="84">
        <v>34</v>
      </c>
      <c r="F12" s="76">
        <v>145.59</v>
      </c>
      <c r="G12" s="59">
        <f t="shared" si="0"/>
        <v>4950.0600000000004</v>
      </c>
      <c r="H12" s="158"/>
      <c r="I12" s="138"/>
    </row>
    <row r="13" spans="1:9" s="9" customFormat="1" ht="45" x14ac:dyDescent="0.25">
      <c r="A13" s="67" t="s">
        <v>2103</v>
      </c>
      <c r="B13" s="93" t="s">
        <v>24</v>
      </c>
      <c r="C13" s="102" t="s">
        <v>2108</v>
      </c>
      <c r="D13" s="22" t="s">
        <v>582</v>
      </c>
      <c r="E13" s="84">
        <v>1</v>
      </c>
      <c r="F13" s="76">
        <v>3241.2</v>
      </c>
      <c r="G13" s="59">
        <f t="shared" si="0"/>
        <v>3241.2</v>
      </c>
      <c r="H13" s="158"/>
      <c r="I13" s="138"/>
    </row>
    <row r="14" spans="1:9" s="9" customFormat="1" ht="75" x14ac:dyDescent="0.25">
      <c r="A14" s="67" t="s">
        <v>2103</v>
      </c>
      <c r="B14" s="93" t="s">
        <v>25</v>
      </c>
      <c r="C14" s="102" t="s">
        <v>3696</v>
      </c>
      <c r="D14" s="22" t="s">
        <v>582</v>
      </c>
      <c r="E14" s="84">
        <v>1</v>
      </c>
      <c r="F14" s="76">
        <v>99301.33</v>
      </c>
      <c r="G14" s="59">
        <f t="shared" si="0"/>
        <v>99301.33</v>
      </c>
      <c r="H14" s="158"/>
      <c r="I14" s="138"/>
    </row>
    <row r="15" spans="1:9" s="9" customFormat="1" ht="45" x14ac:dyDescent="0.25">
      <c r="A15" s="67" t="s">
        <v>2103</v>
      </c>
      <c r="B15" s="93" t="s">
        <v>26</v>
      </c>
      <c r="C15" s="102" t="s">
        <v>2109</v>
      </c>
      <c r="D15" s="64" t="s">
        <v>582</v>
      </c>
      <c r="E15" s="83">
        <v>1</v>
      </c>
      <c r="F15" s="76">
        <v>82884.7</v>
      </c>
      <c r="G15" s="59">
        <f t="shared" si="0"/>
        <v>82884.7</v>
      </c>
      <c r="H15" s="158"/>
      <c r="I15" s="138"/>
    </row>
    <row r="16" spans="1:9" s="9" customFormat="1" ht="45" x14ac:dyDescent="0.25">
      <c r="A16" s="67" t="s">
        <v>2103</v>
      </c>
      <c r="B16" s="93" t="s">
        <v>27</v>
      </c>
      <c r="C16" s="102" t="s">
        <v>2110</v>
      </c>
      <c r="D16" s="64" t="s">
        <v>582</v>
      </c>
      <c r="E16" s="83">
        <v>1</v>
      </c>
      <c r="F16" s="76">
        <v>57075.519999999997</v>
      </c>
      <c r="G16" s="59">
        <f t="shared" si="0"/>
        <v>57075.519999999997</v>
      </c>
      <c r="H16" s="158"/>
      <c r="I16" s="138"/>
    </row>
    <row r="17" spans="1:9" s="9" customFormat="1" ht="33" customHeight="1" x14ac:dyDescent="0.25">
      <c r="A17" s="67" t="s">
        <v>2103</v>
      </c>
      <c r="B17" s="93" t="s">
        <v>68</v>
      </c>
      <c r="C17" s="102" t="s">
        <v>2111</v>
      </c>
      <c r="D17" s="64" t="s">
        <v>8</v>
      </c>
      <c r="E17" s="83">
        <v>388</v>
      </c>
      <c r="F17" s="76">
        <v>11.94</v>
      </c>
      <c r="G17" s="59">
        <f t="shared" si="0"/>
        <v>4632.72</v>
      </c>
      <c r="H17" s="158"/>
      <c r="I17" s="138"/>
    </row>
    <row r="18" spans="1:9" s="9" customFormat="1" ht="33" customHeight="1" x14ac:dyDescent="0.25">
      <c r="A18" s="67" t="s">
        <v>2103</v>
      </c>
      <c r="B18" s="93" t="s">
        <v>69</v>
      </c>
      <c r="C18" s="102" t="s">
        <v>2112</v>
      </c>
      <c r="D18" s="64" t="s">
        <v>8</v>
      </c>
      <c r="E18" s="83">
        <v>388</v>
      </c>
      <c r="F18" s="76">
        <v>12.84</v>
      </c>
      <c r="G18" s="59">
        <f t="shared" si="0"/>
        <v>4981.92</v>
      </c>
      <c r="H18" s="158"/>
      <c r="I18" s="138"/>
    </row>
    <row r="19" spans="1:9" s="9" customFormat="1" ht="33" customHeight="1" x14ac:dyDescent="0.25">
      <c r="A19" s="67" t="s">
        <v>2103</v>
      </c>
      <c r="B19" s="93" t="s">
        <v>70</v>
      </c>
      <c r="C19" s="102" t="s">
        <v>2113</v>
      </c>
      <c r="D19" s="64" t="s">
        <v>9</v>
      </c>
      <c r="E19" s="83">
        <v>257</v>
      </c>
      <c r="F19" s="76">
        <v>127.37</v>
      </c>
      <c r="G19" s="59">
        <f t="shared" si="0"/>
        <v>32734.09</v>
      </c>
      <c r="H19" s="158"/>
      <c r="I19" s="138"/>
    </row>
    <row r="20" spans="1:9" s="9" customFormat="1" ht="60" x14ac:dyDescent="0.25">
      <c r="A20" s="67" t="s">
        <v>2103</v>
      </c>
      <c r="B20" s="93" t="s">
        <v>127</v>
      </c>
      <c r="C20" s="102" t="s">
        <v>2114</v>
      </c>
      <c r="D20" s="64" t="s">
        <v>582</v>
      </c>
      <c r="E20" s="83">
        <v>1</v>
      </c>
      <c r="F20" s="76">
        <v>220462.22</v>
      </c>
      <c r="G20" s="59">
        <f t="shared" si="0"/>
        <v>220462.22</v>
      </c>
      <c r="H20" s="158"/>
      <c r="I20" s="138"/>
    </row>
    <row r="21" spans="1:9" s="9" customFormat="1" ht="45" x14ac:dyDescent="0.25">
      <c r="A21" s="67" t="s">
        <v>2103</v>
      </c>
      <c r="B21" s="93" t="s">
        <v>165</v>
      </c>
      <c r="C21" s="102" t="s">
        <v>2115</v>
      </c>
      <c r="D21" s="64" t="s">
        <v>582</v>
      </c>
      <c r="E21" s="83">
        <v>1</v>
      </c>
      <c r="F21" s="76">
        <v>215776.52</v>
      </c>
      <c r="G21" s="59">
        <f t="shared" si="0"/>
        <v>215776.52</v>
      </c>
      <c r="H21" s="158"/>
      <c r="I21" s="138"/>
    </row>
    <row r="22" spans="1:9" s="9" customFormat="1" ht="45" x14ac:dyDescent="0.25">
      <c r="A22" s="67" t="s">
        <v>2103</v>
      </c>
      <c r="B22" s="93" t="s">
        <v>166</v>
      </c>
      <c r="C22" s="102" t="s">
        <v>2116</v>
      </c>
      <c r="D22" s="64" t="s">
        <v>582</v>
      </c>
      <c r="E22" s="83">
        <v>1</v>
      </c>
      <c r="F22" s="76">
        <v>9478.86</v>
      </c>
      <c r="G22" s="59">
        <f t="shared" si="0"/>
        <v>9478.86</v>
      </c>
      <c r="H22" s="158"/>
      <c r="I22" s="138"/>
    </row>
    <row r="23" spans="1:9" s="9" customFormat="1" ht="90" x14ac:dyDescent="0.25">
      <c r="A23" s="67" t="s">
        <v>2103</v>
      </c>
      <c r="B23" s="93" t="s">
        <v>167</v>
      </c>
      <c r="C23" s="102" t="s">
        <v>2117</v>
      </c>
      <c r="D23" s="64" t="s">
        <v>582</v>
      </c>
      <c r="E23" s="83">
        <v>1</v>
      </c>
      <c r="F23" s="76">
        <v>7452</v>
      </c>
      <c r="G23" s="59">
        <f t="shared" si="0"/>
        <v>7452</v>
      </c>
      <c r="H23" s="158"/>
      <c r="I23" s="138"/>
    </row>
    <row r="24" spans="1:9" s="9" customFormat="1" ht="75" x14ac:dyDescent="0.25">
      <c r="A24" s="67" t="s">
        <v>2103</v>
      </c>
      <c r="B24" s="93" t="s">
        <v>168</v>
      </c>
      <c r="C24" s="102" t="s">
        <v>2118</v>
      </c>
      <c r="D24" s="64" t="s">
        <v>582</v>
      </c>
      <c r="E24" s="83">
        <v>1</v>
      </c>
      <c r="F24" s="76">
        <v>3096.97</v>
      </c>
      <c r="G24" s="59">
        <f t="shared" si="0"/>
        <v>3096.97</v>
      </c>
      <c r="H24" s="158"/>
      <c r="I24" s="138"/>
    </row>
    <row r="25" spans="1:9" s="9" customFormat="1" ht="30" x14ac:dyDescent="0.25">
      <c r="A25" s="67" t="s">
        <v>2103</v>
      </c>
      <c r="B25" s="93" t="s">
        <v>169</v>
      </c>
      <c r="C25" s="102" t="s">
        <v>2119</v>
      </c>
      <c r="D25" s="64" t="s">
        <v>9</v>
      </c>
      <c r="E25" s="83">
        <v>147</v>
      </c>
      <c r="F25" s="76">
        <v>110.49</v>
      </c>
      <c r="G25" s="59">
        <f t="shared" si="0"/>
        <v>16242.03</v>
      </c>
      <c r="H25" s="158"/>
      <c r="I25" s="138"/>
    </row>
    <row r="26" spans="1:9" s="9" customFormat="1" ht="33" customHeight="1" x14ac:dyDescent="0.25">
      <c r="A26" s="67" t="s">
        <v>2103</v>
      </c>
      <c r="B26" s="93" t="s">
        <v>170</v>
      </c>
      <c r="C26" s="102" t="s">
        <v>2120</v>
      </c>
      <c r="D26" s="64" t="s">
        <v>9</v>
      </c>
      <c r="E26" s="83">
        <v>4574</v>
      </c>
      <c r="F26" s="76">
        <v>21.68</v>
      </c>
      <c r="G26" s="59">
        <f t="shared" si="0"/>
        <v>99164.32</v>
      </c>
      <c r="H26" s="158"/>
      <c r="I26" s="138"/>
    </row>
    <row r="27" spans="1:9" s="9" customFormat="1" ht="33" customHeight="1" x14ac:dyDescent="0.25">
      <c r="A27" s="67" t="s">
        <v>2103</v>
      </c>
      <c r="B27" s="93" t="s">
        <v>171</v>
      </c>
      <c r="C27" s="102" t="s">
        <v>2121</v>
      </c>
      <c r="D27" s="64" t="s">
        <v>9</v>
      </c>
      <c r="E27" s="83">
        <v>723</v>
      </c>
      <c r="F27" s="76">
        <v>22.47</v>
      </c>
      <c r="G27" s="59">
        <f t="shared" si="0"/>
        <v>16245.81</v>
      </c>
      <c r="H27" s="158"/>
      <c r="I27" s="138"/>
    </row>
    <row r="28" spans="1:9" s="9" customFormat="1" ht="33" customHeight="1" x14ac:dyDescent="0.25">
      <c r="A28" s="67" t="s">
        <v>2103</v>
      </c>
      <c r="B28" s="93" t="s">
        <v>172</v>
      </c>
      <c r="C28" s="102" t="s">
        <v>2122</v>
      </c>
      <c r="D28" s="64" t="s">
        <v>8</v>
      </c>
      <c r="E28" s="83">
        <v>20</v>
      </c>
      <c r="F28" s="76">
        <v>45.59</v>
      </c>
      <c r="G28" s="59">
        <f t="shared" si="0"/>
        <v>911.8</v>
      </c>
      <c r="H28" s="158"/>
      <c r="I28" s="138"/>
    </row>
    <row r="29" spans="1:9" s="9" customFormat="1" ht="33" customHeight="1" x14ac:dyDescent="0.25">
      <c r="A29" s="67" t="s">
        <v>2103</v>
      </c>
      <c r="B29" s="93" t="s">
        <v>173</v>
      </c>
      <c r="C29" s="102" t="s">
        <v>2123</v>
      </c>
      <c r="D29" s="64" t="s">
        <v>9</v>
      </c>
      <c r="E29" s="83">
        <v>3.5</v>
      </c>
      <c r="F29" s="76">
        <v>112.28</v>
      </c>
      <c r="G29" s="59">
        <f t="shared" si="0"/>
        <v>392.98</v>
      </c>
      <c r="H29" s="158"/>
      <c r="I29" s="138"/>
    </row>
    <row r="30" spans="1:9" s="9" customFormat="1" ht="45" x14ac:dyDescent="0.25">
      <c r="A30" s="67" t="s">
        <v>2103</v>
      </c>
      <c r="B30" s="93" t="s">
        <v>174</v>
      </c>
      <c r="C30" s="102" t="s">
        <v>3721</v>
      </c>
      <c r="D30" s="64" t="s">
        <v>582</v>
      </c>
      <c r="E30" s="83">
        <v>1</v>
      </c>
      <c r="F30" s="76">
        <v>27598.799999999999</v>
      </c>
      <c r="G30" s="59">
        <f t="shared" si="0"/>
        <v>27598.799999999999</v>
      </c>
      <c r="H30" s="158"/>
      <c r="I30" s="138"/>
    </row>
    <row r="31" spans="1:9" s="9" customFormat="1" ht="33" customHeight="1" x14ac:dyDescent="0.25">
      <c r="A31" s="67" t="s">
        <v>2103</v>
      </c>
      <c r="B31" s="93" t="s">
        <v>175</v>
      </c>
      <c r="C31" s="102" t="s">
        <v>2124</v>
      </c>
      <c r="D31" s="64" t="s">
        <v>10</v>
      </c>
      <c r="E31" s="83">
        <v>57</v>
      </c>
      <c r="F31" s="76">
        <v>19.77</v>
      </c>
      <c r="G31" s="59">
        <f t="shared" si="0"/>
        <v>1126.8900000000001</v>
      </c>
      <c r="H31" s="158"/>
      <c r="I31" s="138"/>
    </row>
    <row r="32" spans="1:9" s="9" customFormat="1" ht="45" x14ac:dyDescent="0.25">
      <c r="A32" s="67" t="s">
        <v>2103</v>
      </c>
      <c r="B32" s="93" t="s">
        <v>176</v>
      </c>
      <c r="C32" s="102" t="s">
        <v>3722</v>
      </c>
      <c r="D32" s="64" t="s">
        <v>582</v>
      </c>
      <c r="E32" s="83">
        <v>1</v>
      </c>
      <c r="F32" s="76">
        <v>4175.1099999999997</v>
      </c>
      <c r="G32" s="59">
        <f t="shared" si="0"/>
        <v>4175.1099999999997</v>
      </c>
      <c r="H32" s="158"/>
      <c r="I32" s="138"/>
    </row>
    <row r="33" spans="1:9" s="9" customFormat="1" ht="33" customHeight="1" x14ac:dyDescent="0.25">
      <c r="A33" s="67" t="s">
        <v>2103</v>
      </c>
      <c r="B33" s="93" t="s">
        <v>177</v>
      </c>
      <c r="C33" s="102" t="s">
        <v>2125</v>
      </c>
      <c r="D33" s="64" t="s">
        <v>8</v>
      </c>
      <c r="E33" s="83">
        <v>114</v>
      </c>
      <c r="F33" s="76">
        <v>13.81</v>
      </c>
      <c r="G33" s="59">
        <f t="shared" si="0"/>
        <v>1574.34</v>
      </c>
      <c r="H33" s="158"/>
      <c r="I33" s="138"/>
    </row>
    <row r="34" spans="1:9" s="9" customFormat="1" ht="33" customHeight="1" x14ac:dyDescent="0.25">
      <c r="A34" s="67" t="s">
        <v>2103</v>
      </c>
      <c r="B34" s="93" t="s">
        <v>178</v>
      </c>
      <c r="C34" s="102" t="s">
        <v>2126</v>
      </c>
      <c r="D34" s="64" t="s">
        <v>8</v>
      </c>
      <c r="E34" s="83">
        <v>27</v>
      </c>
      <c r="F34" s="76">
        <v>14.2</v>
      </c>
      <c r="G34" s="59">
        <f t="shared" si="0"/>
        <v>383.4</v>
      </c>
      <c r="H34" s="158"/>
      <c r="I34" s="138"/>
    </row>
    <row r="35" spans="1:9" s="9" customFormat="1" ht="33" customHeight="1" x14ac:dyDescent="0.25">
      <c r="A35" s="67" t="s">
        <v>2103</v>
      </c>
      <c r="B35" s="93" t="s">
        <v>179</v>
      </c>
      <c r="C35" s="102" t="s">
        <v>2127</v>
      </c>
      <c r="D35" s="64" t="s">
        <v>8</v>
      </c>
      <c r="E35" s="83">
        <v>87</v>
      </c>
      <c r="F35" s="76">
        <v>20.2</v>
      </c>
      <c r="G35" s="59">
        <f t="shared" si="0"/>
        <v>1757.4</v>
      </c>
      <c r="H35" s="158"/>
      <c r="I35" s="138"/>
    </row>
    <row r="36" spans="1:9" s="9" customFormat="1" ht="60" x14ac:dyDescent="0.25">
      <c r="A36" s="67" t="s">
        <v>2103</v>
      </c>
      <c r="B36" s="93" t="s">
        <v>1496</v>
      </c>
      <c r="C36" s="102" t="s">
        <v>2128</v>
      </c>
      <c r="D36" s="64" t="s">
        <v>582</v>
      </c>
      <c r="E36" s="83">
        <v>1</v>
      </c>
      <c r="F36" s="76">
        <v>3405.6</v>
      </c>
      <c r="G36" s="59">
        <f t="shared" si="0"/>
        <v>3405.6</v>
      </c>
      <c r="H36" s="158"/>
      <c r="I36" s="138"/>
    </row>
    <row r="37" spans="1:9" s="9" customFormat="1" ht="45" x14ac:dyDescent="0.25">
      <c r="A37" s="67" t="s">
        <v>2103</v>
      </c>
      <c r="B37" s="93" t="s">
        <v>1497</v>
      </c>
      <c r="C37" s="102" t="s">
        <v>2129</v>
      </c>
      <c r="D37" s="64" t="s">
        <v>582</v>
      </c>
      <c r="E37" s="83">
        <v>1</v>
      </c>
      <c r="F37" s="76">
        <v>18460.419999999998</v>
      </c>
      <c r="G37" s="59">
        <f t="shared" si="0"/>
        <v>18460.419999999998</v>
      </c>
      <c r="H37" s="158"/>
      <c r="I37" s="138"/>
    </row>
    <row r="38" spans="1:9" s="9" customFormat="1" ht="30" x14ac:dyDescent="0.25">
      <c r="A38" s="67" t="s">
        <v>2103</v>
      </c>
      <c r="B38" s="93" t="s">
        <v>1498</v>
      </c>
      <c r="C38" s="102" t="s">
        <v>2130</v>
      </c>
      <c r="D38" s="64" t="s">
        <v>9</v>
      </c>
      <c r="E38" s="83">
        <v>0.8</v>
      </c>
      <c r="F38" s="76">
        <v>90.78</v>
      </c>
      <c r="G38" s="59">
        <f t="shared" si="0"/>
        <v>72.62</v>
      </c>
      <c r="H38" s="158"/>
      <c r="I38" s="138"/>
    </row>
    <row r="39" spans="1:9" s="9" customFormat="1" ht="30" x14ac:dyDescent="0.25">
      <c r="A39" s="67" t="s">
        <v>2103</v>
      </c>
      <c r="B39" s="93" t="s">
        <v>2135</v>
      </c>
      <c r="C39" s="102" t="s">
        <v>2131</v>
      </c>
      <c r="D39" s="64" t="s">
        <v>10</v>
      </c>
      <c r="E39" s="83">
        <v>64</v>
      </c>
      <c r="F39" s="76">
        <v>103.78</v>
      </c>
      <c r="G39" s="59">
        <f t="shared" si="0"/>
        <v>6641.92</v>
      </c>
      <c r="H39" s="158"/>
      <c r="I39" s="138"/>
    </row>
    <row r="40" spans="1:9" s="9" customFormat="1" x14ac:dyDescent="0.25">
      <c r="A40" s="67" t="s">
        <v>2103</v>
      </c>
      <c r="B40" s="93" t="s">
        <v>2136</v>
      </c>
      <c r="C40" s="102" t="s">
        <v>2132</v>
      </c>
      <c r="D40" s="64" t="s">
        <v>9</v>
      </c>
      <c r="E40" s="83">
        <v>12</v>
      </c>
      <c r="F40" s="76">
        <v>130.97</v>
      </c>
      <c r="G40" s="59">
        <f t="shared" si="0"/>
        <v>1571.64</v>
      </c>
      <c r="H40" s="158"/>
      <c r="I40" s="138"/>
    </row>
    <row r="41" spans="1:9" s="9" customFormat="1" ht="30" x14ac:dyDescent="0.25">
      <c r="A41" s="67" t="s">
        <v>2103</v>
      </c>
      <c r="B41" s="93" t="s">
        <v>2137</v>
      </c>
      <c r="C41" s="102" t="s">
        <v>2133</v>
      </c>
      <c r="D41" s="64" t="s">
        <v>582</v>
      </c>
      <c r="E41" s="83">
        <v>1</v>
      </c>
      <c r="F41" s="76">
        <v>4475.96</v>
      </c>
      <c r="G41" s="59">
        <f t="shared" si="0"/>
        <v>4475.96</v>
      </c>
      <c r="H41" s="158"/>
      <c r="I41" s="138"/>
    </row>
    <row r="42" spans="1:9" s="9" customFormat="1" ht="30" x14ac:dyDescent="0.25">
      <c r="A42" s="67" t="s">
        <v>2103</v>
      </c>
      <c r="B42" s="93" t="s">
        <v>2138</v>
      </c>
      <c r="C42" s="102" t="s">
        <v>2430</v>
      </c>
      <c r="D42" s="64" t="s">
        <v>582</v>
      </c>
      <c r="E42" s="83">
        <v>1</v>
      </c>
      <c r="F42" s="76">
        <v>351.5</v>
      </c>
      <c r="G42" s="59">
        <f t="shared" si="0"/>
        <v>351.5</v>
      </c>
      <c r="H42" s="158"/>
      <c r="I42" s="138"/>
    </row>
    <row r="43" spans="1:9" s="9" customFormat="1" ht="30" x14ac:dyDescent="0.25">
      <c r="A43" s="67" t="s">
        <v>2103</v>
      </c>
      <c r="B43" s="93" t="s">
        <v>2139</v>
      </c>
      <c r="C43" s="102" t="s">
        <v>2134</v>
      </c>
      <c r="D43" s="64" t="s">
        <v>582</v>
      </c>
      <c r="E43" s="83">
        <v>1</v>
      </c>
      <c r="F43" s="76">
        <v>30661.439999999999</v>
      </c>
      <c r="G43" s="59">
        <f t="shared" si="0"/>
        <v>30661.439999999999</v>
      </c>
      <c r="H43" s="158"/>
      <c r="I43" s="138"/>
    </row>
    <row r="44" spans="1:9" s="9" customFormat="1" ht="45" x14ac:dyDescent="0.25">
      <c r="A44" s="67" t="s">
        <v>2103</v>
      </c>
      <c r="B44" s="93" t="s">
        <v>2141</v>
      </c>
      <c r="C44" s="102" t="s">
        <v>2140</v>
      </c>
      <c r="D44" s="64" t="s">
        <v>582</v>
      </c>
      <c r="E44" s="83">
        <v>1</v>
      </c>
      <c r="F44" s="76">
        <v>1709.83</v>
      </c>
      <c r="G44" s="59">
        <f t="shared" si="0"/>
        <v>1709.83</v>
      </c>
      <c r="H44" s="158"/>
      <c r="I44" s="138"/>
    </row>
    <row r="45" spans="1:9" s="9" customFormat="1" ht="33" customHeight="1" x14ac:dyDescent="0.25">
      <c r="A45" s="67" t="s">
        <v>2103</v>
      </c>
      <c r="B45" s="93" t="s">
        <v>2143</v>
      </c>
      <c r="C45" s="102" t="s">
        <v>2142</v>
      </c>
      <c r="D45" s="64" t="s">
        <v>8</v>
      </c>
      <c r="E45" s="83">
        <v>96</v>
      </c>
      <c r="F45" s="76">
        <v>13.81</v>
      </c>
      <c r="G45" s="59">
        <f t="shared" si="0"/>
        <v>1325.76</v>
      </c>
      <c r="H45" s="158"/>
      <c r="I45" s="138"/>
    </row>
    <row r="46" spans="1:9" s="9" customFormat="1" ht="33" customHeight="1" x14ac:dyDescent="0.25">
      <c r="A46" s="67" t="s">
        <v>2103</v>
      </c>
      <c r="B46" s="93" t="s">
        <v>2144</v>
      </c>
      <c r="C46" s="102" t="s">
        <v>2150</v>
      </c>
      <c r="D46" s="64" t="s">
        <v>582</v>
      </c>
      <c r="E46" s="83">
        <v>1</v>
      </c>
      <c r="F46" s="76">
        <v>4494.72</v>
      </c>
      <c r="G46" s="59">
        <f t="shared" si="0"/>
        <v>4494.72</v>
      </c>
      <c r="H46" s="158"/>
      <c r="I46" s="138"/>
    </row>
    <row r="47" spans="1:9" s="9" customFormat="1" ht="33" customHeight="1" x14ac:dyDescent="0.25">
      <c r="A47" s="67" t="s">
        <v>2103</v>
      </c>
      <c r="B47" s="93" t="s">
        <v>2145</v>
      </c>
      <c r="C47" s="102" t="s">
        <v>2151</v>
      </c>
      <c r="D47" s="64" t="s">
        <v>8</v>
      </c>
      <c r="E47" s="83">
        <v>101</v>
      </c>
      <c r="F47" s="76">
        <v>13.81</v>
      </c>
      <c r="G47" s="59">
        <f t="shared" si="0"/>
        <v>1394.81</v>
      </c>
      <c r="H47" s="158"/>
      <c r="I47" s="138"/>
    </row>
    <row r="48" spans="1:9" s="9" customFormat="1" ht="33" customHeight="1" x14ac:dyDescent="0.25">
      <c r="A48" s="67" t="s">
        <v>2103</v>
      </c>
      <c r="B48" s="93" t="s">
        <v>2146</v>
      </c>
      <c r="C48" s="102" t="s">
        <v>2152</v>
      </c>
      <c r="D48" s="64" t="s">
        <v>8</v>
      </c>
      <c r="E48" s="83">
        <v>101</v>
      </c>
      <c r="F48" s="76">
        <v>64.53</v>
      </c>
      <c r="G48" s="59">
        <f t="shared" si="0"/>
        <v>6517.53</v>
      </c>
      <c r="H48" s="158"/>
      <c r="I48" s="138"/>
    </row>
    <row r="49" spans="1:9" s="9" customFormat="1" ht="33" customHeight="1" x14ac:dyDescent="0.25">
      <c r="A49" s="67" t="s">
        <v>2103</v>
      </c>
      <c r="B49" s="93" t="s">
        <v>2147</v>
      </c>
      <c r="C49" s="102" t="s">
        <v>2153</v>
      </c>
      <c r="D49" s="64" t="s">
        <v>8</v>
      </c>
      <c r="E49" s="83">
        <v>101</v>
      </c>
      <c r="F49" s="76">
        <v>14.19</v>
      </c>
      <c r="G49" s="59">
        <f t="shared" si="0"/>
        <v>1433.19</v>
      </c>
      <c r="H49" s="158"/>
      <c r="I49" s="138"/>
    </row>
    <row r="50" spans="1:9" s="9" customFormat="1" ht="33" customHeight="1" x14ac:dyDescent="0.25">
      <c r="A50" s="67" t="s">
        <v>2103</v>
      </c>
      <c r="B50" s="93" t="s">
        <v>2148</v>
      </c>
      <c r="C50" s="102" t="s">
        <v>2154</v>
      </c>
      <c r="D50" s="64" t="s">
        <v>9</v>
      </c>
      <c r="E50" s="83">
        <v>5</v>
      </c>
      <c r="F50" s="76">
        <v>581.15</v>
      </c>
      <c r="G50" s="59">
        <f t="shared" si="0"/>
        <v>2905.75</v>
      </c>
      <c r="H50" s="158"/>
      <c r="I50" s="138"/>
    </row>
    <row r="51" spans="1:9" s="9" customFormat="1" ht="33" customHeight="1" x14ac:dyDescent="0.25">
      <c r="A51" s="67" t="s">
        <v>2103</v>
      </c>
      <c r="B51" s="108" t="s">
        <v>2149</v>
      </c>
      <c r="C51" s="102" t="s">
        <v>2155</v>
      </c>
      <c r="D51" s="64" t="s">
        <v>9</v>
      </c>
      <c r="E51" s="83">
        <v>4</v>
      </c>
      <c r="F51" s="76">
        <v>80.45</v>
      </c>
      <c r="G51" s="59">
        <f t="shared" si="0"/>
        <v>321.8</v>
      </c>
      <c r="H51" s="158"/>
      <c r="I51" s="138"/>
    </row>
    <row r="52" spans="1:9" s="9" customFormat="1" ht="33" customHeight="1" x14ac:dyDescent="0.25">
      <c r="A52" s="67" t="s">
        <v>2157</v>
      </c>
      <c r="B52" s="123" t="s">
        <v>2164</v>
      </c>
      <c r="C52" s="102" t="s">
        <v>2158</v>
      </c>
      <c r="D52" s="64" t="s">
        <v>8</v>
      </c>
      <c r="E52" s="83">
        <v>77</v>
      </c>
      <c r="F52" s="76">
        <v>0.57999999999999996</v>
      </c>
      <c r="G52" s="59">
        <f t="shared" si="0"/>
        <v>44.66</v>
      </c>
      <c r="H52" s="158"/>
      <c r="I52" s="138"/>
    </row>
    <row r="53" spans="1:9" s="9" customFormat="1" ht="33" customHeight="1" x14ac:dyDescent="0.25">
      <c r="A53" s="67" t="s">
        <v>2157</v>
      </c>
      <c r="B53" s="123" t="s">
        <v>2165</v>
      </c>
      <c r="C53" s="102" t="s">
        <v>2159</v>
      </c>
      <c r="D53" s="64" t="s">
        <v>8</v>
      </c>
      <c r="E53" s="83">
        <v>61</v>
      </c>
      <c r="F53" s="76">
        <v>23.06</v>
      </c>
      <c r="G53" s="59">
        <f t="shared" si="0"/>
        <v>1406.66</v>
      </c>
      <c r="H53" s="158"/>
      <c r="I53" s="138"/>
    </row>
    <row r="54" spans="1:9" s="9" customFormat="1" ht="33" customHeight="1" x14ac:dyDescent="0.25">
      <c r="A54" s="67" t="s">
        <v>2157</v>
      </c>
      <c r="B54" s="123" t="s">
        <v>2166</v>
      </c>
      <c r="C54" s="102" t="s">
        <v>2160</v>
      </c>
      <c r="D54" s="64" t="s">
        <v>8</v>
      </c>
      <c r="E54" s="83">
        <v>61</v>
      </c>
      <c r="F54" s="76">
        <v>0.57999999999999996</v>
      </c>
      <c r="G54" s="59">
        <f t="shared" si="0"/>
        <v>35.380000000000003</v>
      </c>
      <c r="H54" s="158"/>
      <c r="I54" s="138"/>
    </row>
    <row r="55" spans="1:9" s="9" customFormat="1" ht="33" customHeight="1" x14ac:dyDescent="0.25">
      <c r="A55" s="67" t="s">
        <v>2157</v>
      </c>
      <c r="B55" s="123" t="s">
        <v>2167</v>
      </c>
      <c r="C55" s="102" t="s">
        <v>2161</v>
      </c>
      <c r="D55" s="64" t="s">
        <v>8</v>
      </c>
      <c r="E55" s="83">
        <v>90</v>
      </c>
      <c r="F55" s="76">
        <v>15.04</v>
      </c>
      <c r="G55" s="59">
        <f t="shared" si="0"/>
        <v>1353.6</v>
      </c>
      <c r="H55" s="158"/>
      <c r="I55" s="138"/>
    </row>
    <row r="56" spans="1:9" s="9" customFormat="1" ht="33" customHeight="1" x14ac:dyDescent="0.25">
      <c r="A56" s="67" t="s">
        <v>2157</v>
      </c>
      <c r="B56" s="123" t="s">
        <v>2168</v>
      </c>
      <c r="C56" s="102" t="s">
        <v>2162</v>
      </c>
      <c r="D56" s="64" t="s">
        <v>8</v>
      </c>
      <c r="E56" s="83">
        <v>90</v>
      </c>
      <c r="F56" s="76">
        <v>0.57999999999999996</v>
      </c>
      <c r="G56" s="59">
        <f t="shared" si="0"/>
        <v>52.2</v>
      </c>
      <c r="H56" s="158"/>
      <c r="I56" s="138"/>
    </row>
    <row r="57" spans="1:9" s="9" customFormat="1" ht="33" customHeight="1" x14ac:dyDescent="0.25">
      <c r="A57" s="67" t="s">
        <v>2157</v>
      </c>
      <c r="B57" s="123" t="s">
        <v>2169</v>
      </c>
      <c r="C57" s="102" t="s">
        <v>2163</v>
      </c>
      <c r="D57" s="64" t="s">
        <v>8</v>
      </c>
      <c r="E57" s="83">
        <v>101</v>
      </c>
      <c r="F57" s="76">
        <v>17.47</v>
      </c>
      <c r="G57" s="59">
        <f t="shared" si="0"/>
        <v>1764.47</v>
      </c>
      <c r="H57" s="158"/>
      <c r="I57" s="138"/>
    </row>
    <row r="58" spans="1:9" s="9" customFormat="1" ht="33" customHeight="1" thickBot="1" x14ac:dyDescent="0.3">
      <c r="A58" s="178" t="s">
        <v>2103</v>
      </c>
      <c r="B58" s="190" t="s">
        <v>2170</v>
      </c>
      <c r="C58" s="104" t="s">
        <v>2156</v>
      </c>
      <c r="D58" s="51" t="s">
        <v>8</v>
      </c>
      <c r="E58" s="85">
        <v>568</v>
      </c>
      <c r="F58" s="139">
        <v>4.07</v>
      </c>
      <c r="G58" s="265">
        <f t="shared" si="0"/>
        <v>2311.7600000000002</v>
      </c>
      <c r="H58" s="266"/>
      <c r="I58" s="73"/>
    </row>
    <row r="59" spans="1:9" s="9" customFormat="1" ht="60" customHeight="1" x14ac:dyDescent="0.25">
      <c r="A59" s="42" t="s">
        <v>2171</v>
      </c>
      <c r="B59" s="179" t="s">
        <v>2172</v>
      </c>
      <c r="C59" s="180" t="s">
        <v>2180</v>
      </c>
      <c r="D59" s="181" t="s">
        <v>9</v>
      </c>
      <c r="E59" s="182">
        <v>108</v>
      </c>
      <c r="F59" s="136">
        <v>0</v>
      </c>
      <c r="G59" s="27">
        <f t="shared" si="0"/>
        <v>0</v>
      </c>
      <c r="H59" s="457" t="s">
        <v>318</v>
      </c>
    </row>
    <row r="60" spans="1:9" s="9" customFormat="1" ht="60" x14ac:dyDescent="0.25">
      <c r="A60" s="43" t="s">
        <v>2171</v>
      </c>
      <c r="B60" s="108" t="s">
        <v>2173</v>
      </c>
      <c r="C60" s="103" t="s">
        <v>2181</v>
      </c>
      <c r="D60" s="48" t="s">
        <v>8</v>
      </c>
      <c r="E60" s="84">
        <v>385.4</v>
      </c>
      <c r="F60" s="76">
        <v>0</v>
      </c>
      <c r="G60" s="59">
        <f t="shared" si="0"/>
        <v>0</v>
      </c>
      <c r="H60" s="435"/>
    </row>
    <row r="61" spans="1:9" s="9" customFormat="1" ht="60" x14ac:dyDescent="0.25">
      <c r="A61" s="67" t="s">
        <v>2171</v>
      </c>
      <c r="B61" s="123" t="s">
        <v>2174</v>
      </c>
      <c r="C61" s="103" t="s">
        <v>2182</v>
      </c>
      <c r="D61" s="48" t="s">
        <v>8</v>
      </c>
      <c r="E61" s="84">
        <v>298.10000000000002</v>
      </c>
      <c r="F61" s="76">
        <v>0</v>
      </c>
      <c r="G61" s="59">
        <f t="shared" si="0"/>
        <v>0</v>
      </c>
      <c r="H61" s="435"/>
    </row>
    <row r="62" spans="1:9" s="9" customFormat="1" ht="60" x14ac:dyDescent="0.25">
      <c r="A62" s="67" t="s">
        <v>2171</v>
      </c>
      <c r="B62" s="123" t="s">
        <v>2175</v>
      </c>
      <c r="C62" s="103" t="s">
        <v>2160</v>
      </c>
      <c r="D62" s="48" t="s">
        <v>8</v>
      </c>
      <c r="E62" s="84">
        <v>298.10000000000002</v>
      </c>
      <c r="F62" s="76">
        <v>0</v>
      </c>
      <c r="G62" s="59">
        <f t="shared" si="0"/>
        <v>0</v>
      </c>
      <c r="H62" s="435"/>
    </row>
    <row r="63" spans="1:9" s="9" customFormat="1" ht="60" x14ac:dyDescent="0.25">
      <c r="A63" s="67" t="s">
        <v>2171</v>
      </c>
      <c r="B63" s="123" t="s">
        <v>2176</v>
      </c>
      <c r="C63" s="103" t="s">
        <v>2183</v>
      </c>
      <c r="D63" s="48" t="s">
        <v>8</v>
      </c>
      <c r="E63" s="84">
        <v>292.7</v>
      </c>
      <c r="F63" s="76">
        <v>0</v>
      </c>
      <c r="G63" s="59">
        <f t="shared" si="0"/>
        <v>0</v>
      </c>
      <c r="H63" s="435"/>
    </row>
    <row r="64" spans="1:9" s="9" customFormat="1" ht="60" x14ac:dyDescent="0.25">
      <c r="A64" s="67" t="s">
        <v>2171</v>
      </c>
      <c r="B64" s="123" t="s">
        <v>2177</v>
      </c>
      <c r="C64" s="103" t="s">
        <v>2162</v>
      </c>
      <c r="D64" s="48" t="s">
        <v>8</v>
      </c>
      <c r="E64" s="84">
        <v>292.7</v>
      </c>
      <c r="F64" s="76">
        <v>0</v>
      </c>
      <c r="G64" s="59">
        <f t="shared" si="0"/>
        <v>0</v>
      </c>
      <c r="H64" s="435"/>
    </row>
    <row r="65" spans="1:9" s="9" customFormat="1" ht="60.75" thickBot="1" x14ac:dyDescent="0.3">
      <c r="A65" s="178" t="s">
        <v>2171</v>
      </c>
      <c r="B65" s="190" t="s">
        <v>2178</v>
      </c>
      <c r="C65" s="104" t="s">
        <v>2184</v>
      </c>
      <c r="D65" s="51" t="s">
        <v>8</v>
      </c>
      <c r="E65" s="85">
        <v>290.5</v>
      </c>
      <c r="F65" s="151">
        <v>0</v>
      </c>
      <c r="G65" s="90">
        <f t="shared" si="0"/>
        <v>0</v>
      </c>
      <c r="H65" s="435"/>
    </row>
    <row r="66" spans="1:9" s="9" customFormat="1" ht="60" x14ac:dyDescent="0.25">
      <c r="A66" s="42" t="s">
        <v>2179</v>
      </c>
      <c r="B66" s="179" t="s">
        <v>2172</v>
      </c>
      <c r="C66" s="102" t="s">
        <v>2185</v>
      </c>
      <c r="D66" s="64" t="s">
        <v>9</v>
      </c>
      <c r="E66" s="83">
        <v>149</v>
      </c>
      <c r="F66" s="76">
        <v>23.88</v>
      </c>
      <c r="G66" s="59">
        <f t="shared" si="0"/>
        <v>3558.12</v>
      </c>
      <c r="H66" s="435"/>
    </row>
    <row r="67" spans="1:9" s="9" customFormat="1" ht="60" x14ac:dyDescent="0.25">
      <c r="A67" s="43" t="s">
        <v>2179</v>
      </c>
      <c r="B67" s="108" t="s">
        <v>2173</v>
      </c>
      <c r="C67" s="102" t="s">
        <v>2186</v>
      </c>
      <c r="D67" s="48" t="s">
        <v>8</v>
      </c>
      <c r="E67" s="83">
        <v>369</v>
      </c>
      <c r="F67" s="76">
        <v>14.16</v>
      </c>
      <c r="G67" s="59">
        <f t="shared" si="0"/>
        <v>5225.04</v>
      </c>
      <c r="H67" s="435"/>
    </row>
    <row r="68" spans="1:9" s="9" customFormat="1" ht="60" x14ac:dyDescent="0.25">
      <c r="A68" s="43" t="s">
        <v>2179</v>
      </c>
      <c r="B68" s="123" t="s">
        <v>2174</v>
      </c>
      <c r="C68" s="102" t="s">
        <v>2182</v>
      </c>
      <c r="D68" s="48" t="s">
        <v>8</v>
      </c>
      <c r="E68" s="83">
        <v>298.10000000000002</v>
      </c>
      <c r="F68" s="76">
        <v>23.06</v>
      </c>
      <c r="G68" s="59">
        <f t="shared" si="0"/>
        <v>6874.19</v>
      </c>
      <c r="H68" s="435"/>
    </row>
    <row r="69" spans="1:9" s="9" customFormat="1" ht="60" x14ac:dyDescent="0.25">
      <c r="A69" s="43" t="s">
        <v>2179</v>
      </c>
      <c r="B69" s="123" t="s">
        <v>2175</v>
      </c>
      <c r="C69" s="102" t="s">
        <v>2160</v>
      </c>
      <c r="D69" s="48" t="s">
        <v>8</v>
      </c>
      <c r="E69" s="83">
        <v>298.10000000000002</v>
      </c>
      <c r="F69" s="76">
        <v>0.57999999999999996</v>
      </c>
      <c r="G69" s="59">
        <f t="shared" si="0"/>
        <v>172.9</v>
      </c>
      <c r="H69" s="435"/>
    </row>
    <row r="70" spans="1:9" s="9" customFormat="1" ht="60" x14ac:dyDescent="0.25">
      <c r="A70" s="43" t="s">
        <v>2179</v>
      </c>
      <c r="B70" s="123" t="s">
        <v>2176</v>
      </c>
      <c r="C70" s="103" t="s">
        <v>2187</v>
      </c>
      <c r="D70" s="48" t="s">
        <v>8</v>
      </c>
      <c r="E70" s="84">
        <v>292.7</v>
      </c>
      <c r="F70" s="76">
        <v>15.04</v>
      </c>
      <c r="G70" s="59">
        <f t="shared" ref="G70:G90" si="1">ROUND((E70*F70),2)</f>
        <v>4402.21</v>
      </c>
      <c r="H70" s="435"/>
    </row>
    <row r="71" spans="1:9" s="9" customFormat="1" ht="60" x14ac:dyDescent="0.25">
      <c r="A71" s="43" t="s">
        <v>2179</v>
      </c>
      <c r="B71" s="123" t="s">
        <v>2177</v>
      </c>
      <c r="C71" s="103" t="s">
        <v>2162</v>
      </c>
      <c r="D71" s="48" t="s">
        <v>8</v>
      </c>
      <c r="E71" s="84">
        <v>292.7</v>
      </c>
      <c r="F71" s="76">
        <v>0.57999999999999996</v>
      </c>
      <c r="G71" s="59">
        <f>ROUND((E71*F71),2)</f>
        <v>169.77</v>
      </c>
      <c r="H71" s="435"/>
    </row>
    <row r="72" spans="1:9" s="9" customFormat="1" ht="60.75" thickBot="1" x14ac:dyDescent="0.3">
      <c r="A72" s="167" t="s">
        <v>2179</v>
      </c>
      <c r="B72" s="242" t="s">
        <v>2178</v>
      </c>
      <c r="C72" s="106" t="s">
        <v>2184</v>
      </c>
      <c r="D72" s="48" t="s">
        <v>8</v>
      </c>
      <c r="E72" s="107">
        <v>290.5</v>
      </c>
      <c r="F72" s="231">
        <v>17.47</v>
      </c>
      <c r="G72" s="112">
        <f t="shared" si="1"/>
        <v>5075.04</v>
      </c>
      <c r="H72" s="440"/>
    </row>
    <row r="73" spans="1:9" s="9" customFormat="1" ht="15.75" thickBot="1" x14ac:dyDescent="0.3">
      <c r="A73" s="42" t="s">
        <v>2103</v>
      </c>
      <c r="B73" s="188" t="s">
        <v>2188</v>
      </c>
      <c r="C73" s="180" t="s">
        <v>2190</v>
      </c>
      <c r="D73" s="25" t="s">
        <v>8</v>
      </c>
      <c r="E73" s="182">
        <v>294</v>
      </c>
      <c r="F73" s="136">
        <v>14.39</v>
      </c>
      <c r="G73" s="252">
        <f t="shared" si="1"/>
        <v>4230.66</v>
      </c>
      <c r="H73" s="153"/>
      <c r="I73" s="138"/>
    </row>
    <row r="74" spans="1:9" s="9" customFormat="1" ht="30.75" thickBot="1" x14ac:dyDescent="0.3">
      <c r="A74" s="56" t="s">
        <v>2103</v>
      </c>
      <c r="B74" s="74" t="s">
        <v>2189</v>
      </c>
      <c r="C74" s="104" t="s">
        <v>2191</v>
      </c>
      <c r="D74" s="51" t="s">
        <v>8</v>
      </c>
      <c r="E74" s="85">
        <v>294</v>
      </c>
      <c r="F74" s="139">
        <v>20.2</v>
      </c>
      <c r="G74" s="53">
        <f t="shared" si="1"/>
        <v>5938.8</v>
      </c>
      <c r="H74" s="169" t="s">
        <v>40</v>
      </c>
      <c r="I74" s="70">
        <f>ROUND(SUM(G59:G74),2)</f>
        <v>35646.730000000003</v>
      </c>
    </row>
    <row r="75" spans="1:9" s="9" customFormat="1" ht="45" x14ac:dyDescent="0.25">
      <c r="A75" s="67" t="s">
        <v>2192</v>
      </c>
      <c r="B75" s="198" t="s">
        <v>34</v>
      </c>
      <c r="C75" s="63" t="s">
        <v>427</v>
      </c>
      <c r="D75" s="64" t="s">
        <v>9</v>
      </c>
      <c r="E75" s="83">
        <v>1010</v>
      </c>
      <c r="F75" s="58">
        <v>3.53</v>
      </c>
      <c r="G75" s="59">
        <f t="shared" si="1"/>
        <v>3565.3</v>
      </c>
      <c r="H75" s="215"/>
      <c r="I75" s="71"/>
    </row>
    <row r="76" spans="1:9" s="9" customFormat="1" ht="60" x14ac:dyDescent="0.25">
      <c r="A76" s="43" t="s">
        <v>2192</v>
      </c>
      <c r="B76" s="108" t="s">
        <v>35</v>
      </c>
      <c r="C76" s="63" t="s">
        <v>2193</v>
      </c>
      <c r="D76" s="22" t="s">
        <v>582</v>
      </c>
      <c r="E76" s="83">
        <v>1</v>
      </c>
      <c r="F76" s="58">
        <v>136371.26</v>
      </c>
      <c r="G76" s="28">
        <f t="shared" si="1"/>
        <v>136371.26</v>
      </c>
      <c r="H76" s="215"/>
      <c r="I76" s="71"/>
    </row>
    <row r="77" spans="1:9" s="9" customFormat="1" ht="33" customHeight="1" x14ac:dyDescent="0.25">
      <c r="A77" s="67" t="s">
        <v>2192</v>
      </c>
      <c r="B77" s="123" t="s">
        <v>36</v>
      </c>
      <c r="C77" s="63" t="s">
        <v>2194</v>
      </c>
      <c r="D77" s="64" t="s">
        <v>8</v>
      </c>
      <c r="E77" s="83">
        <v>188</v>
      </c>
      <c r="F77" s="58">
        <v>3.61</v>
      </c>
      <c r="G77" s="28">
        <f t="shared" si="1"/>
        <v>678.68</v>
      </c>
      <c r="H77" s="215"/>
      <c r="I77" s="71"/>
    </row>
    <row r="78" spans="1:9" s="9" customFormat="1" ht="33" customHeight="1" x14ac:dyDescent="0.25">
      <c r="A78" s="67" t="s">
        <v>2192</v>
      </c>
      <c r="B78" s="123" t="s">
        <v>37</v>
      </c>
      <c r="C78" s="63" t="s">
        <v>2195</v>
      </c>
      <c r="D78" s="64" t="s">
        <v>9</v>
      </c>
      <c r="E78" s="83">
        <v>45</v>
      </c>
      <c r="F78" s="58">
        <v>145.59</v>
      </c>
      <c r="G78" s="28">
        <f t="shared" si="1"/>
        <v>6551.55</v>
      </c>
      <c r="H78" s="215"/>
      <c r="I78" s="71"/>
    </row>
    <row r="79" spans="1:9" s="9" customFormat="1" ht="45" x14ac:dyDescent="0.25">
      <c r="A79" s="67" t="s">
        <v>2192</v>
      </c>
      <c r="B79" s="123" t="s">
        <v>82</v>
      </c>
      <c r="C79" s="63" t="s">
        <v>2196</v>
      </c>
      <c r="D79" s="22" t="s">
        <v>582</v>
      </c>
      <c r="E79" s="83">
        <v>1</v>
      </c>
      <c r="F79" s="58">
        <v>4012.08</v>
      </c>
      <c r="G79" s="28">
        <f t="shared" si="1"/>
        <v>4012.08</v>
      </c>
      <c r="H79" s="215"/>
      <c r="I79" s="71"/>
    </row>
    <row r="80" spans="1:9" s="9" customFormat="1" ht="60" x14ac:dyDescent="0.25">
      <c r="A80" s="67" t="s">
        <v>2192</v>
      </c>
      <c r="B80" s="123" t="s">
        <v>105</v>
      </c>
      <c r="C80" s="63" t="s">
        <v>2197</v>
      </c>
      <c r="D80" s="22" t="s">
        <v>582</v>
      </c>
      <c r="E80" s="83">
        <v>1</v>
      </c>
      <c r="F80" s="58">
        <v>142565.31</v>
      </c>
      <c r="G80" s="28">
        <f t="shared" si="1"/>
        <v>142565.31</v>
      </c>
      <c r="H80" s="215"/>
      <c r="I80" s="71"/>
    </row>
    <row r="81" spans="1:9" s="9" customFormat="1" ht="33" customHeight="1" x14ac:dyDescent="0.25">
      <c r="A81" s="67" t="s">
        <v>2192</v>
      </c>
      <c r="B81" s="123" t="s">
        <v>106</v>
      </c>
      <c r="C81" s="63" t="s">
        <v>2198</v>
      </c>
      <c r="D81" s="22" t="s">
        <v>582</v>
      </c>
      <c r="E81" s="83">
        <v>1</v>
      </c>
      <c r="F81" s="58">
        <v>110745.60000000001</v>
      </c>
      <c r="G81" s="28">
        <f t="shared" si="1"/>
        <v>110745.60000000001</v>
      </c>
      <c r="H81" s="215"/>
      <c r="I81" s="71"/>
    </row>
    <row r="82" spans="1:9" s="9" customFormat="1" ht="33" customHeight="1" x14ac:dyDescent="0.25">
      <c r="A82" s="67" t="s">
        <v>2192</v>
      </c>
      <c r="B82" s="123" t="s">
        <v>107</v>
      </c>
      <c r="C82" s="63" t="s">
        <v>2199</v>
      </c>
      <c r="D82" s="22" t="s">
        <v>582</v>
      </c>
      <c r="E82" s="83">
        <v>1</v>
      </c>
      <c r="F82" s="58">
        <v>948.97</v>
      </c>
      <c r="G82" s="28">
        <f t="shared" si="1"/>
        <v>948.97</v>
      </c>
      <c r="H82" s="215"/>
      <c r="I82" s="71"/>
    </row>
    <row r="83" spans="1:9" s="9" customFormat="1" ht="33" customHeight="1" x14ac:dyDescent="0.25">
      <c r="A83" s="67" t="s">
        <v>2192</v>
      </c>
      <c r="B83" s="123" t="s">
        <v>108</v>
      </c>
      <c r="C83" s="63" t="s">
        <v>2200</v>
      </c>
      <c r="D83" s="22" t="s">
        <v>582</v>
      </c>
      <c r="E83" s="83">
        <v>1</v>
      </c>
      <c r="F83" s="58">
        <v>43815.18</v>
      </c>
      <c r="G83" s="28">
        <f t="shared" si="1"/>
        <v>43815.18</v>
      </c>
      <c r="H83" s="215"/>
      <c r="I83" s="71"/>
    </row>
    <row r="84" spans="1:9" s="9" customFormat="1" ht="33" customHeight="1" x14ac:dyDescent="0.25">
      <c r="A84" s="67" t="s">
        <v>2192</v>
      </c>
      <c r="B84" s="123" t="s">
        <v>109</v>
      </c>
      <c r="C84" s="63" t="s">
        <v>2201</v>
      </c>
      <c r="D84" s="22" t="s">
        <v>582</v>
      </c>
      <c r="E84" s="83">
        <v>1</v>
      </c>
      <c r="F84" s="58">
        <v>7032.8</v>
      </c>
      <c r="G84" s="28">
        <f t="shared" si="1"/>
        <v>7032.8</v>
      </c>
      <c r="H84" s="215"/>
      <c r="I84" s="71"/>
    </row>
    <row r="85" spans="1:9" s="9" customFormat="1" ht="45" x14ac:dyDescent="0.25">
      <c r="A85" s="67" t="s">
        <v>2192</v>
      </c>
      <c r="B85" s="123" t="s">
        <v>110</v>
      </c>
      <c r="C85" s="63" t="s">
        <v>2202</v>
      </c>
      <c r="D85" s="22" t="s">
        <v>582</v>
      </c>
      <c r="E85" s="83">
        <v>1</v>
      </c>
      <c r="F85" s="58">
        <v>5332.03</v>
      </c>
      <c r="G85" s="28">
        <f t="shared" si="1"/>
        <v>5332.03</v>
      </c>
      <c r="H85" s="215"/>
      <c r="I85" s="71"/>
    </row>
    <row r="86" spans="1:9" s="9" customFormat="1" ht="33" customHeight="1" x14ac:dyDescent="0.25">
      <c r="A86" s="67" t="s">
        <v>2192</v>
      </c>
      <c r="B86" s="123" t="s">
        <v>111</v>
      </c>
      <c r="C86" s="2" t="s">
        <v>2203</v>
      </c>
      <c r="D86" s="22" t="s">
        <v>8</v>
      </c>
      <c r="E86" s="84">
        <v>309</v>
      </c>
      <c r="F86" s="21">
        <v>13.51</v>
      </c>
      <c r="G86" s="28">
        <f t="shared" si="1"/>
        <v>4174.59</v>
      </c>
      <c r="H86" s="215"/>
      <c r="I86" s="71"/>
    </row>
    <row r="87" spans="1:9" s="9" customFormat="1" ht="33" customHeight="1" x14ac:dyDescent="0.25">
      <c r="A87" s="67" t="s">
        <v>2192</v>
      </c>
      <c r="B87" s="123" t="s">
        <v>112</v>
      </c>
      <c r="C87" s="2" t="s">
        <v>2204</v>
      </c>
      <c r="D87" s="22" t="s">
        <v>8</v>
      </c>
      <c r="E87" s="84">
        <v>309</v>
      </c>
      <c r="F87" s="21">
        <v>14.52</v>
      </c>
      <c r="G87" s="28">
        <f t="shared" si="1"/>
        <v>4486.68</v>
      </c>
      <c r="H87" s="215"/>
      <c r="I87" s="71"/>
    </row>
    <row r="88" spans="1:9" s="9" customFormat="1" ht="33" customHeight="1" x14ac:dyDescent="0.25">
      <c r="A88" s="67" t="s">
        <v>2192</v>
      </c>
      <c r="B88" s="123" t="s">
        <v>113</v>
      </c>
      <c r="C88" s="2" t="s">
        <v>2205</v>
      </c>
      <c r="D88" s="22" t="s">
        <v>9</v>
      </c>
      <c r="E88" s="84">
        <v>816</v>
      </c>
      <c r="F88" s="21">
        <v>127.37</v>
      </c>
      <c r="G88" s="28">
        <f t="shared" si="1"/>
        <v>103933.92</v>
      </c>
      <c r="H88" s="215"/>
      <c r="I88" s="71"/>
    </row>
    <row r="89" spans="1:9" s="9" customFormat="1" ht="33" customHeight="1" thickBot="1" x14ac:dyDescent="0.3">
      <c r="A89" s="67" t="s">
        <v>2192</v>
      </c>
      <c r="B89" s="123" t="s">
        <v>114</v>
      </c>
      <c r="C89" s="2" t="s">
        <v>2206</v>
      </c>
      <c r="D89" s="22" t="s">
        <v>8</v>
      </c>
      <c r="E89" s="84">
        <v>318</v>
      </c>
      <c r="F89" s="21">
        <v>14.39</v>
      </c>
      <c r="G89" s="28">
        <f t="shared" si="1"/>
        <v>4576.0200000000004</v>
      </c>
      <c r="H89" s="215"/>
      <c r="I89" s="267"/>
    </row>
    <row r="90" spans="1:9" s="9" customFormat="1" ht="33" customHeight="1" thickBot="1" x14ac:dyDescent="0.3">
      <c r="A90" s="178" t="s">
        <v>2192</v>
      </c>
      <c r="B90" s="190" t="s">
        <v>115</v>
      </c>
      <c r="C90" s="269" t="s">
        <v>2207</v>
      </c>
      <c r="D90" s="51" t="s">
        <v>8</v>
      </c>
      <c r="E90" s="85">
        <v>318</v>
      </c>
      <c r="F90" s="122">
        <v>20.2</v>
      </c>
      <c r="G90" s="90">
        <f t="shared" si="1"/>
        <v>6423.6</v>
      </c>
      <c r="H90" s="36" t="s">
        <v>41</v>
      </c>
      <c r="I90" s="268">
        <f>ROUND(SUM(G75:G90),2)</f>
        <v>585213.56999999995</v>
      </c>
    </row>
    <row r="91" spans="1:9" s="9" customFormat="1" ht="33" customHeight="1" x14ac:dyDescent="0.25">
      <c r="A91" s="67" t="s">
        <v>2208</v>
      </c>
      <c r="B91" s="75" t="s">
        <v>71</v>
      </c>
      <c r="C91" s="63" t="s">
        <v>414</v>
      </c>
      <c r="D91" s="64" t="s">
        <v>8</v>
      </c>
      <c r="E91" s="83">
        <v>192</v>
      </c>
      <c r="F91" s="76">
        <v>11.65</v>
      </c>
      <c r="G91" s="59">
        <f>ROUND((E91*F91),2)</f>
        <v>2236.8000000000002</v>
      </c>
    </row>
    <row r="92" spans="1:9" s="9" customFormat="1" ht="33" customHeight="1" x14ac:dyDescent="0.25">
      <c r="A92" s="43" t="s">
        <v>2208</v>
      </c>
      <c r="B92" s="200" t="s">
        <v>72</v>
      </c>
      <c r="C92" s="63" t="s">
        <v>2209</v>
      </c>
      <c r="D92" s="64" t="s">
        <v>9</v>
      </c>
      <c r="E92" s="83">
        <v>42.24</v>
      </c>
      <c r="F92" s="76">
        <v>352.41</v>
      </c>
      <c r="G92" s="59">
        <f t="shared" ref="G92:G123" si="2">ROUND((E92*F92),2)</f>
        <v>14885.8</v>
      </c>
    </row>
    <row r="93" spans="1:9" s="9" customFormat="1" ht="60" x14ac:dyDescent="0.25">
      <c r="A93" s="43" t="s">
        <v>2208</v>
      </c>
      <c r="B93" s="200" t="s">
        <v>73</v>
      </c>
      <c r="C93" s="63" t="s">
        <v>2210</v>
      </c>
      <c r="D93" s="22" t="s">
        <v>582</v>
      </c>
      <c r="E93" s="83">
        <v>1</v>
      </c>
      <c r="F93" s="76">
        <v>61642.14</v>
      </c>
      <c r="G93" s="59">
        <f t="shared" si="2"/>
        <v>61642.14</v>
      </c>
    </row>
    <row r="94" spans="1:9" s="9" customFormat="1" ht="33" customHeight="1" x14ac:dyDescent="0.25">
      <c r="A94" s="43" t="s">
        <v>2208</v>
      </c>
      <c r="B94" s="200" t="s">
        <v>74</v>
      </c>
      <c r="C94" s="63" t="s">
        <v>415</v>
      </c>
      <c r="D94" s="64" t="s">
        <v>18</v>
      </c>
      <c r="E94" s="83">
        <v>25</v>
      </c>
      <c r="F94" s="76">
        <v>1511.2</v>
      </c>
      <c r="G94" s="59">
        <f t="shared" si="2"/>
        <v>37780</v>
      </c>
    </row>
    <row r="95" spans="1:9" s="9" customFormat="1" ht="33" customHeight="1" x14ac:dyDescent="0.25">
      <c r="A95" s="43" t="s">
        <v>2208</v>
      </c>
      <c r="B95" s="200" t="s">
        <v>75</v>
      </c>
      <c r="C95" s="63" t="s">
        <v>2211</v>
      </c>
      <c r="D95" s="64" t="s">
        <v>9</v>
      </c>
      <c r="E95" s="83">
        <v>274</v>
      </c>
      <c r="F95" s="76">
        <v>3400</v>
      </c>
      <c r="G95" s="59">
        <f t="shared" si="2"/>
        <v>931600</v>
      </c>
      <c r="H95" s="153"/>
      <c r="I95" s="138"/>
    </row>
    <row r="96" spans="1:9" s="9" customFormat="1" ht="60" x14ac:dyDescent="0.25">
      <c r="A96" s="43" t="s">
        <v>2208</v>
      </c>
      <c r="B96" s="200" t="s">
        <v>76</v>
      </c>
      <c r="C96" s="63" t="s">
        <v>2212</v>
      </c>
      <c r="D96" s="22" t="s">
        <v>582</v>
      </c>
      <c r="E96" s="83">
        <v>1</v>
      </c>
      <c r="F96" s="76">
        <v>14990.84</v>
      </c>
      <c r="G96" s="59">
        <f t="shared" si="2"/>
        <v>14990.84</v>
      </c>
      <c r="H96" s="153"/>
      <c r="I96" s="138"/>
    </row>
    <row r="97" spans="1:9" s="9" customFormat="1" ht="45" x14ac:dyDescent="0.25">
      <c r="A97" s="43" t="s">
        <v>2208</v>
      </c>
      <c r="B97" s="200" t="s">
        <v>77</v>
      </c>
      <c r="C97" s="63" t="s">
        <v>2431</v>
      </c>
      <c r="D97" s="22" t="s">
        <v>582</v>
      </c>
      <c r="E97" s="83">
        <v>1</v>
      </c>
      <c r="F97" s="76">
        <v>74480.600000000006</v>
      </c>
      <c r="G97" s="59">
        <f t="shared" si="2"/>
        <v>74480.600000000006</v>
      </c>
      <c r="H97" s="153"/>
      <c r="I97" s="138"/>
    </row>
    <row r="98" spans="1:9" s="9" customFormat="1" ht="90" x14ac:dyDescent="0.25">
      <c r="A98" s="43" t="s">
        <v>2208</v>
      </c>
      <c r="B98" s="200" t="s">
        <v>122</v>
      </c>
      <c r="C98" s="63" t="s">
        <v>2213</v>
      </c>
      <c r="D98" s="22" t="s">
        <v>582</v>
      </c>
      <c r="E98" s="83">
        <v>1</v>
      </c>
      <c r="F98" s="76">
        <v>114511.97</v>
      </c>
      <c r="G98" s="59">
        <f t="shared" si="2"/>
        <v>114511.97</v>
      </c>
      <c r="H98" s="153"/>
      <c r="I98" s="138"/>
    </row>
    <row r="99" spans="1:9" s="9" customFormat="1" ht="33" customHeight="1" x14ac:dyDescent="0.25">
      <c r="A99" s="43" t="s">
        <v>2208</v>
      </c>
      <c r="B99" s="200" t="s">
        <v>123</v>
      </c>
      <c r="C99" s="63" t="s">
        <v>2214</v>
      </c>
      <c r="D99" s="22" t="s">
        <v>9</v>
      </c>
      <c r="E99" s="83">
        <v>26.7</v>
      </c>
      <c r="F99" s="76">
        <v>3094.98</v>
      </c>
      <c r="G99" s="59">
        <f t="shared" si="2"/>
        <v>82635.97</v>
      </c>
      <c r="H99" s="153"/>
      <c r="I99" s="138"/>
    </row>
    <row r="100" spans="1:9" s="9" customFormat="1" ht="33" customHeight="1" x14ac:dyDescent="0.25">
      <c r="A100" s="43" t="s">
        <v>2208</v>
      </c>
      <c r="B100" s="200" t="s">
        <v>124</v>
      </c>
      <c r="C100" s="63" t="s">
        <v>2215</v>
      </c>
      <c r="D100" s="64" t="s">
        <v>10</v>
      </c>
      <c r="E100" s="83">
        <v>48</v>
      </c>
      <c r="F100" s="76">
        <v>101.16</v>
      </c>
      <c r="G100" s="59">
        <f t="shared" si="2"/>
        <v>4855.68</v>
      </c>
      <c r="H100" s="153"/>
      <c r="I100" s="138"/>
    </row>
    <row r="101" spans="1:9" s="9" customFormat="1" ht="33" customHeight="1" x14ac:dyDescent="0.25">
      <c r="A101" s="43" t="s">
        <v>2208</v>
      </c>
      <c r="B101" s="200" t="s">
        <v>125</v>
      </c>
      <c r="C101" s="63" t="s">
        <v>2216</v>
      </c>
      <c r="D101" s="64" t="s">
        <v>8</v>
      </c>
      <c r="E101" s="83">
        <v>803</v>
      </c>
      <c r="F101" s="76">
        <v>13.51</v>
      </c>
      <c r="G101" s="59">
        <f t="shared" si="2"/>
        <v>10848.53</v>
      </c>
      <c r="H101" s="153"/>
      <c r="I101" s="138"/>
    </row>
    <row r="102" spans="1:9" s="9" customFormat="1" ht="45" x14ac:dyDescent="0.25">
      <c r="A102" s="43" t="s">
        <v>2208</v>
      </c>
      <c r="B102" s="200" t="s">
        <v>126</v>
      </c>
      <c r="C102" s="63" t="s">
        <v>2217</v>
      </c>
      <c r="D102" s="22" t="s">
        <v>582</v>
      </c>
      <c r="E102" s="83">
        <v>1</v>
      </c>
      <c r="F102" s="76">
        <v>58523.77</v>
      </c>
      <c r="G102" s="59">
        <f t="shared" si="2"/>
        <v>58523.77</v>
      </c>
      <c r="H102" s="153"/>
      <c r="I102" s="138"/>
    </row>
    <row r="103" spans="1:9" s="9" customFormat="1" ht="105" x14ac:dyDescent="0.25">
      <c r="A103" s="43" t="s">
        <v>2208</v>
      </c>
      <c r="B103" s="200" t="s">
        <v>216</v>
      </c>
      <c r="C103" s="63" t="s">
        <v>2218</v>
      </c>
      <c r="D103" s="22" t="s">
        <v>582</v>
      </c>
      <c r="E103" s="83">
        <v>1</v>
      </c>
      <c r="F103" s="76">
        <v>70832.75</v>
      </c>
      <c r="G103" s="59">
        <f t="shared" si="2"/>
        <v>70832.75</v>
      </c>
      <c r="H103" s="153"/>
      <c r="I103" s="138"/>
    </row>
    <row r="104" spans="1:9" s="9" customFormat="1" ht="33" customHeight="1" x14ac:dyDescent="0.25">
      <c r="A104" s="43" t="s">
        <v>2208</v>
      </c>
      <c r="B104" s="200" t="s">
        <v>217</v>
      </c>
      <c r="C104" s="63" t="s">
        <v>801</v>
      </c>
      <c r="D104" s="64" t="s">
        <v>8</v>
      </c>
      <c r="E104" s="83">
        <v>833</v>
      </c>
      <c r="F104" s="76">
        <v>13.51</v>
      </c>
      <c r="G104" s="59">
        <f>ROUND((E104*F104),2)</f>
        <v>11253.83</v>
      </c>
      <c r="H104" s="153"/>
      <c r="I104" s="138"/>
    </row>
    <row r="105" spans="1:9" s="9" customFormat="1" ht="33" customHeight="1" x14ac:dyDescent="0.25">
      <c r="A105" s="43" t="s">
        <v>2208</v>
      </c>
      <c r="B105" s="200" t="s">
        <v>218</v>
      </c>
      <c r="C105" s="63" t="s">
        <v>2219</v>
      </c>
      <c r="D105" s="64" t="s">
        <v>8</v>
      </c>
      <c r="E105" s="83">
        <v>833</v>
      </c>
      <c r="F105" s="76">
        <v>11.74</v>
      </c>
      <c r="G105" s="59">
        <f t="shared" si="2"/>
        <v>9779.42</v>
      </c>
      <c r="H105" s="153"/>
      <c r="I105" s="138"/>
    </row>
    <row r="106" spans="1:9" s="9" customFormat="1" ht="33" customHeight="1" x14ac:dyDescent="0.25">
      <c r="A106" s="43" t="s">
        <v>2208</v>
      </c>
      <c r="B106" s="200" t="s">
        <v>219</v>
      </c>
      <c r="C106" s="63" t="s">
        <v>2220</v>
      </c>
      <c r="D106" s="64" t="s">
        <v>8</v>
      </c>
      <c r="E106" s="83">
        <v>833</v>
      </c>
      <c r="F106" s="76">
        <v>62.56</v>
      </c>
      <c r="G106" s="59">
        <f t="shared" si="2"/>
        <v>52112.480000000003</v>
      </c>
      <c r="H106" s="153"/>
      <c r="I106" s="138"/>
    </row>
    <row r="107" spans="1:9" s="9" customFormat="1" ht="33" customHeight="1" x14ac:dyDescent="0.25">
      <c r="A107" s="43" t="s">
        <v>2208</v>
      </c>
      <c r="B107" s="200" t="s">
        <v>220</v>
      </c>
      <c r="C107" s="63" t="s">
        <v>804</v>
      </c>
      <c r="D107" s="64" t="s">
        <v>10</v>
      </c>
      <c r="E107" s="83">
        <v>151.6</v>
      </c>
      <c r="F107" s="76">
        <v>12.56</v>
      </c>
      <c r="G107" s="59">
        <f t="shared" si="2"/>
        <v>1904.1</v>
      </c>
      <c r="H107" s="153"/>
      <c r="I107" s="138"/>
    </row>
    <row r="108" spans="1:9" s="9" customFormat="1" ht="165" x14ac:dyDescent="0.25">
      <c r="A108" s="43" t="s">
        <v>2208</v>
      </c>
      <c r="B108" s="200" t="s">
        <v>221</v>
      </c>
      <c r="C108" s="63" t="s">
        <v>2221</v>
      </c>
      <c r="D108" s="22" t="s">
        <v>582</v>
      </c>
      <c r="E108" s="83">
        <v>1</v>
      </c>
      <c r="F108" s="76">
        <v>28492.15</v>
      </c>
      <c r="G108" s="59">
        <f t="shared" si="2"/>
        <v>28492.15</v>
      </c>
      <c r="H108" s="153"/>
      <c r="I108" s="138"/>
    </row>
    <row r="109" spans="1:9" s="9" customFormat="1" ht="45" x14ac:dyDescent="0.25">
      <c r="A109" s="43" t="s">
        <v>2208</v>
      </c>
      <c r="B109" s="200" t="s">
        <v>222</v>
      </c>
      <c r="C109" s="63" t="s">
        <v>2222</v>
      </c>
      <c r="D109" s="22" t="s">
        <v>582</v>
      </c>
      <c r="E109" s="83">
        <v>1</v>
      </c>
      <c r="F109" s="58">
        <v>262.86</v>
      </c>
      <c r="G109" s="59">
        <f t="shared" si="2"/>
        <v>262.86</v>
      </c>
      <c r="H109" s="153"/>
      <c r="I109" s="138"/>
    </row>
    <row r="110" spans="1:9" s="9" customFormat="1" x14ac:dyDescent="0.25">
      <c r="A110" s="43" t="s">
        <v>2208</v>
      </c>
      <c r="B110" s="200" t="s">
        <v>223</v>
      </c>
      <c r="C110" s="63" t="s">
        <v>805</v>
      </c>
      <c r="D110" s="22" t="s">
        <v>8</v>
      </c>
      <c r="E110" s="83">
        <v>212.3</v>
      </c>
      <c r="F110" s="76">
        <v>31.03</v>
      </c>
      <c r="G110" s="59">
        <f t="shared" si="2"/>
        <v>6587.67</v>
      </c>
      <c r="H110" s="153"/>
      <c r="I110" s="138"/>
    </row>
    <row r="111" spans="1:9" s="9" customFormat="1" ht="33" customHeight="1" x14ac:dyDescent="0.25">
      <c r="A111" s="43" t="s">
        <v>2208</v>
      </c>
      <c r="B111" s="200" t="s">
        <v>224</v>
      </c>
      <c r="C111" s="63" t="s">
        <v>2223</v>
      </c>
      <c r="D111" s="22" t="s">
        <v>9</v>
      </c>
      <c r="E111" s="83">
        <v>28.98</v>
      </c>
      <c r="F111" s="76">
        <v>1703.4</v>
      </c>
      <c r="G111" s="59">
        <f t="shared" si="2"/>
        <v>49364.53</v>
      </c>
      <c r="H111" s="153"/>
      <c r="I111" s="138"/>
    </row>
    <row r="112" spans="1:9" s="9" customFormat="1" ht="33" customHeight="1" x14ac:dyDescent="0.25">
      <c r="A112" s="43" t="s">
        <v>2208</v>
      </c>
      <c r="B112" s="200" t="s">
        <v>225</v>
      </c>
      <c r="C112" s="63" t="s">
        <v>2224</v>
      </c>
      <c r="D112" s="22" t="s">
        <v>9</v>
      </c>
      <c r="E112" s="83">
        <v>2.52</v>
      </c>
      <c r="F112" s="76">
        <v>1222.49</v>
      </c>
      <c r="G112" s="59">
        <f t="shared" si="2"/>
        <v>3080.67</v>
      </c>
    </row>
    <row r="113" spans="1:9" s="9" customFormat="1" ht="33" customHeight="1" x14ac:dyDescent="0.25">
      <c r="A113" s="43" t="s">
        <v>2208</v>
      </c>
      <c r="B113" s="200" t="s">
        <v>226</v>
      </c>
      <c r="C113" s="63" t="s">
        <v>2225</v>
      </c>
      <c r="D113" s="64" t="s">
        <v>10</v>
      </c>
      <c r="E113" s="83">
        <v>7</v>
      </c>
      <c r="F113" s="76">
        <v>34.26</v>
      </c>
      <c r="G113" s="59">
        <f t="shared" si="2"/>
        <v>239.82</v>
      </c>
    </row>
    <row r="114" spans="1:9" s="9" customFormat="1" ht="33" customHeight="1" x14ac:dyDescent="0.25">
      <c r="A114" s="43" t="s">
        <v>2208</v>
      </c>
      <c r="B114" s="200" t="s">
        <v>227</v>
      </c>
      <c r="C114" s="63" t="s">
        <v>416</v>
      </c>
      <c r="D114" s="64" t="s">
        <v>10</v>
      </c>
      <c r="E114" s="83">
        <v>72.599999999999994</v>
      </c>
      <c r="F114" s="76">
        <v>34.26</v>
      </c>
      <c r="G114" s="59">
        <f t="shared" si="2"/>
        <v>2487.2800000000002</v>
      </c>
    </row>
    <row r="115" spans="1:9" s="9" customFormat="1" ht="33" customHeight="1" x14ac:dyDescent="0.25">
      <c r="A115" s="43" t="s">
        <v>2208</v>
      </c>
      <c r="B115" s="200" t="s">
        <v>228</v>
      </c>
      <c r="C115" s="63" t="s">
        <v>2226</v>
      </c>
      <c r="D115" s="64" t="s">
        <v>10</v>
      </c>
      <c r="E115" s="83">
        <v>145.19999999999999</v>
      </c>
      <c r="F115" s="76">
        <v>29.72</v>
      </c>
      <c r="G115" s="59">
        <f t="shared" si="2"/>
        <v>4315.34</v>
      </c>
    </row>
    <row r="116" spans="1:9" s="9" customFormat="1" ht="33" customHeight="1" x14ac:dyDescent="0.25">
      <c r="A116" s="43" t="s">
        <v>2208</v>
      </c>
      <c r="B116" s="200" t="s">
        <v>229</v>
      </c>
      <c r="C116" s="63" t="s">
        <v>417</v>
      </c>
      <c r="D116" s="64" t="s">
        <v>8</v>
      </c>
      <c r="E116" s="83">
        <v>581.20000000000005</v>
      </c>
      <c r="F116" s="76">
        <v>14.19</v>
      </c>
      <c r="G116" s="59">
        <f>ROUND((E116*F116),2)</f>
        <v>8247.23</v>
      </c>
    </row>
    <row r="117" spans="1:9" s="9" customFormat="1" ht="105" x14ac:dyDescent="0.25">
      <c r="A117" s="43" t="s">
        <v>2208</v>
      </c>
      <c r="B117" s="200" t="s">
        <v>2232</v>
      </c>
      <c r="C117" s="63" t="s">
        <v>2227</v>
      </c>
      <c r="D117" s="22" t="s">
        <v>582</v>
      </c>
      <c r="E117" s="83">
        <v>1</v>
      </c>
      <c r="F117" s="76">
        <v>21475.35</v>
      </c>
      <c r="G117" s="59">
        <f t="shared" si="2"/>
        <v>21475.35</v>
      </c>
    </row>
    <row r="118" spans="1:9" ht="33" customHeight="1" x14ac:dyDescent="0.25">
      <c r="A118" s="43" t="s">
        <v>2208</v>
      </c>
      <c r="B118" s="200" t="s">
        <v>2233</v>
      </c>
      <c r="C118" s="63" t="s">
        <v>808</v>
      </c>
      <c r="D118" s="64" t="s">
        <v>10</v>
      </c>
      <c r="E118" s="83">
        <v>146</v>
      </c>
      <c r="F118" s="76">
        <v>1.83</v>
      </c>
      <c r="G118" s="59">
        <f t="shared" si="2"/>
        <v>267.18</v>
      </c>
      <c r="H118" s="143"/>
      <c r="I118" s="138"/>
    </row>
    <row r="119" spans="1:9" ht="33" customHeight="1" x14ac:dyDescent="0.25">
      <c r="A119" s="43" t="s">
        <v>2208</v>
      </c>
      <c r="B119" s="200" t="s">
        <v>2234</v>
      </c>
      <c r="C119" s="63" t="s">
        <v>2228</v>
      </c>
      <c r="D119" s="64" t="s">
        <v>8</v>
      </c>
      <c r="E119" s="83">
        <v>248</v>
      </c>
      <c r="F119" s="76">
        <v>14.39</v>
      </c>
      <c r="G119" s="59">
        <f t="shared" si="2"/>
        <v>3568.72</v>
      </c>
      <c r="H119" s="142"/>
      <c r="I119" s="142"/>
    </row>
    <row r="120" spans="1:9" ht="33" customHeight="1" x14ac:dyDescent="0.25">
      <c r="A120" s="43" t="s">
        <v>2208</v>
      </c>
      <c r="B120" s="200" t="s">
        <v>2235</v>
      </c>
      <c r="C120" s="63" t="s">
        <v>2229</v>
      </c>
      <c r="D120" s="64" t="s">
        <v>8</v>
      </c>
      <c r="E120" s="83">
        <v>248</v>
      </c>
      <c r="F120" s="76">
        <v>139.38</v>
      </c>
      <c r="G120" s="59">
        <f t="shared" si="2"/>
        <v>34566.239999999998</v>
      </c>
      <c r="H120" s="142"/>
      <c r="I120" s="142"/>
    </row>
    <row r="121" spans="1:9" ht="60" x14ac:dyDescent="0.25">
      <c r="A121" s="43" t="s">
        <v>2208</v>
      </c>
      <c r="B121" s="200" t="s">
        <v>2236</v>
      </c>
      <c r="C121" s="63" t="s">
        <v>2230</v>
      </c>
      <c r="D121" s="22" t="s">
        <v>582</v>
      </c>
      <c r="E121" s="83">
        <v>1</v>
      </c>
      <c r="F121" s="76">
        <v>26630.74</v>
      </c>
      <c r="G121" s="59">
        <f t="shared" si="2"/>
        <v>26630.74</v>
      </c>
      <c r="H121" s="142"/>
      <c r="I121" s="142"/>
    </row>
    <row r="122" spans="1:9" ht="45" x14ac:dyDescent="0.25">
      <c r="A122" s="43" t="s">
        <v>2208</v>
      </c>
      <c r="B122" s="200" t="s">
        <v>2237</v>
      </c>
      <c r="C122" s="63" t="s">
        <v>2231</v>
      </c>
      <c r="D122" s="22" t="s">
        <v>582</v>
      </c>
      <c r="E122" s="83">
        <v>1</v>
      </c>
      <c r="F122" s="76">
        <v>42033.89</v>
      </c>
      <c r="G122" s="59">
        <f>ROUND((E122*F122),2)</f>
        <v>42033.89</v>
      </c>
      <c r="H122" s="142"/>
      <c r="I122" s="142"/>
    </row>
    <row r="123" spans="1:9" ht="33" customHeight="1" thickBot="1" x14ac:dyDescent="0.3">
      <c r="A123" s="43" t="s">
        <v>2208</v>
      </c>
      <c r="B123" s="200" t="s">
        <v>2238</v>
      </c>
      <c r="C123" s="2" t="s">
        <v>811</v>
      </c>
      <c r="D123" s="64" t="s">
        <v>8</v>
      </c>
      <c r="E123" s="84">
        <v>1834</v>
      </c>
      <c r="F123" s="76">
        <v>14.39</v>
      </c>
      <c r="G123" s="59">
        <f t="shared" si="2"/>
        <v>26391.26</v>
      </c>
      <c r="H123" s="142"/>
      <c r="I123" s="142"/>
    </row>
    <row r="124" spans="1:9" ht="33" customHeight="1" thickBot="1" x14ac:dyDescent="0.3">
      <c r="A124" s="56" t="s">
        <v>2208</v>
      </c>
      <c r="B124" s="201" t="s">
        <v>2239</v>
      </c>
      <c r="C124" s="50" t="s">
        <v>812</v>
      </c>
      <c r="D124" s="51" t="s">
        <v>8</v>
      </c>
      <c r="E124" s="85">
        <v>1834</v>
      </c>
      <c r="F124" s="139">
        <v>20.59</v>
      </c>
      <c r="G124" s="53">
        <f>ROUND((E124*F124),2)</f>
        <v>37762.06</v>
      </c>
      <c r="H124" s="36" t="s">
        <v>78</v>
      </c>
      <c r="I124" s="72">
        <f>ROUND(SUM(G91:G124),2)</f>
        <v>1850647.67</v>
      </c>
    </row>
    <row r="125" spans="1:9" ht="45" x14ac:dyDescent="0.25">
      <c r="A125" s="67" t="s">
        <v>2240</v>
      </c>
      <c r="B125" s="64" t="s">
        <v>28</v>
      </c>
      <c r="C125" s="270" t="s">
        <v>418</v>
      </c>
      <c r="D125" s="64" t="s">
        <v>9</v>
      </c>
      <c r="E125" s="83">
        <v>169</v>
      </c>
      <c r="F125" s="76">
        <v>4.7</v>
      </c>
      <c r="G125" s="59">
        <f>ROUND((E125*F125),2)</f>
        <v>794.3</v>
      </c>
      <c r="H125" s="153"/>
      <c r="I125" s="138"/>
    </row>
    <row r="126" spans="1:9" ht="45" x14ac:dyDescent="0.25">
      <c r="A126" s="43" t="s">
        <v>2240</v>
      </c>
      <c r="B126" s="22" t="s">
        <v>29</v>
      </c>
      <c r="C126" s="270" t="s">
        <v>2459</v>
      </c>
      <c r="D126" s="64" t="s">
        <v>582</v>
      </c>
      <c r="E126" s="83">
        <v>1</v>
      </c>
      <c r="F126" s="76">
        <v>1.18</v>
      </c>
      <c r="G126" s="59">
        <f t="shared" ref="G126:G143" si="3">ROUND((E126*F126),2)</f>
        <v>1.18</v>
      </c>
      <c r="H126" s="142"/>
      <c r="I126" s="142"/>
    </row>
    <row r="127" spans="1:9" ht="33" customHeight="1" x14ac:dyDescent="0.25">
      <c r="A127" s="43" t="s">
        <v>2240</v>
      </c>
      <c r="B127" s="22" t="s">
        <v>30</v>
      </c>
      <c r="C127" s="270" t="s">
        <v>419</v>
      </c>
      <c r="D127" s="64" t="s">
        <v>7</v>
      </c>
      <c r="E127" s="83">
        <v>2</v>
      </c>
      <c r="F127" s="76">
        <v>92.38</v>
      </c>
      <c r="G127" s="59">
        <f t="shared" si="3"/>
        <v>184.76</v>
      </c>
      <c r="H127" s="142"/>
      <c r="I127" s="142"/>
    </row>
    <row r="128" spans="1:9" ht="33" customHeight="1" x14ac:dyDescent="0.25">
      <c r="A128" s="43" t="s">
        <v>2240</v>
      </c>
      <c r="B128" s="22" t="s">
        <v>31</v>
      </c>
      <c r="C128" s="270" t="s">
        <v>420</v>
      </c>
      <c r="D128" s="64" t="s">
        <v>10</v>
      </c>
      <c r="E128" s="83">
        <v>47</v>
      </c>
      <c r="F128" s="76">
        <v>253.67</v>
      </c>
      <c r="G128" s="59">
        <f t="shared" si="3"/>
        <v>11922.49</v>
      </c>
      <c r="H128" s="142"/>
      <c r="I128" s="142"/>
    </row>
    <row r="129" spans="1:9" ht="33" customHeight="1" x14ac:dyDescent="0.25">
      <c r="A129" s="43" t="s">
        <v>2240</v>
      </c>
      <c r="B129" s="22" t="s">
        <v>32</v>
      </c>
      <c r="C129" s="270" t="s">
        <v>421</v>
      </c>
      <c r="D129" s="64" t="s">
        <v>10</v>
      </c>
      <c r="E129" s="83">
        <v>39</v>
      </c>
      <c r="F129" s="76">
        <v>1</v>
      </c>
      <c r="G129" s="59">
        <f t="shared" si="3"/>
        <v>39</v>
      </c>
      <c r="H129" s="142"/>
      <c r="I129" s="142"/>
    </row>
    <row r="130" spans="1:9" ht="33" customHeight="1" x14ac:dyDescent="0.25">
      <c r="A130" s="43" t="s">
        <v>2240</v>
      </c>
      <c r="B130" s="22" t="s">
        <v>33</v>
      </c>
      <c r="C130" s="270" t="s">
        <v>422</v>
      </c>
      <c r="D130" s="64" t="s">
        <v>8</v>
      </c>
      <c r="E130" s="83">
        <v>71.53</v>
      </c>
      <c r="F130" s="76">
        <v>607.04999999999995</v>
      </c>
      <c r="G130" s="59">
        <f t="shared" si="3"/>
        <v>43422.29</v>
      </c>
      <c r="H130" s="142"/>
      <c r="I130" s="142"/>
    </row>
    <row r="131" spans="1:9" ht="33" customHeight="1" x14ac:dyDescent="0.25">
      <c r="A131" s="43" t="s">
        <v>2240</v>
      </c>
      <c r="B131" s="22" t="s">
        <v>47</v>
      </c>
      <c r="C131" s="270" t="s">
        <v>423</v>
      </c>
      <c r="D131" s="64" t="s">
        <v>8</v>
      </c>
      <c r="E131" s="83">
        <v>71.53</v>
      </c>
      <c r="F131" s="76">
        <v>4.4800000000000004</v>
      </c>
      <c r="G131" s="59">
        <f t="shared" si="3"/>
        <v>320.45</v>
      </c>
      <c r="H131" s="142"/>
      <c r="I131" s="142"/>
    </row>
    <row r="132" spans="1:9" ht="33" customHeight="1" x14ac:dyDescent="0.25">
      <c r="A132" s="43" t="s">
        <v>2240</v>
      </c>
      <c r="B132" s="22" t="s">
        <v>48</v>
      </c>
      <c r="C132" s="270" t="s">
        <v>424</v>
      </c>
      <c r="D132" s="64" t="s">
        <v>10</v>
      </c>
      <c r="E132" s="289">
        <v>32.270000000000003</v>
      </c>
      <c r="F132" s="76">
        <v>9.66</v>
      </c>
      <c r="G132" s="59">
        <f t="shared" si="3"/>
        <v>311.73</v>
      </c>
      <c r="H132" s="142"/>
      <c r="I132" s="142"/>
    </row>
    <row r="133" spans="1:9" x14ac:dyDescent="0.25">
      <c r="A133" s="43" t="s">
        <v>2240</v>
      </c>
      <c r="B133" s="22" t="s">
        <v>58</v>
      </c>
      <c r="C133" s="270" t="s">
        <v>425</v>
      </c>
      <c r="D133" s="64" t="s">
        <v>8</v>
      </c>
      <c r="E133" s="83">
        <v>154</v>
      </c>
      <c r="F133" s="76">
        <v>9.66</v>
      </c>
      <c r="G133" s="59">
        <f t="shared" si="3"/>
        <v>1487.64</v>
      </c>
      <c r="H133" s="142"/>
      <c r="I133" s="142"/>
    </row>
    <row r="134" spans="1:9" ht="120" x14ac:dyDescent="0.25">
      <c r="A134" s="43" t="s">
        <v>2240</v>
      </c>
      <c r="B134" s="22" t="s">
        <v>64</v>
      </c>
      <c r="C134" s="270" t="s">
        <v>2241</v>
      </c>
      <c r="D134" s="64" t="s">
        <v>582</v>
      </c>
      <c r="E134" s="83">
        <v>1</v>
      </c>
      <c r="F134" s="76">
        <v>9.66</v>
      </c>
      <c r="G134" s="59">
        <f t="shared" si="3"/>
        <v>9.66</v>
      </c>
      <c r="H134" s="142"/>
      <c r="I134" s="142"/>
    </row>
    <row r="135" spans="1:9" ht="60" x14ac:dyDescent="0.25">
      <c r="A135" s="43" t="s">
        <v>2240</v>
      </c>
      <c r="B135" s="22" t="s">
        <v>65</v>
      </c>
      <c r="C135" s="270" t="s">
        <v>2242</v>
      </c>
      <c r="D135" s="64" t="s">
        <v>582</v>
      </c>
      <c r="E135" s="83">
        <v>1</v>
      </c>
      <c r="F135" s="76">
        <v>9.66</v>
      </c>
      <c r="G135" s="59">
        <f t="shared" si="3"/>
        <v>9.66</v>
      </c>
      <c r="H135" s="142"/>
      <c r="I135" s="142"/>
    </row>
    <row r="136" spans="1:9" ht="45" x14ac:dyDescent="0.25">
      <c r="A136" s="43" t="s">
        <v>2240</v>
      </c>
      <c r="B136" s="22" t="s">
        <v>66</v>
      </c>
      <c r="C136" s="63" t="s">
        <v>2243</v>
      </c>
      <c r="D136" s="64" t="s">
        <v>582</v>
      </c>
      <c r="E136" s="83">
        <v>1</v>
      </c>
      <c r="F136" s="76">
        <v>9.66</v>
      </c>
      <c r="G136" s="59">
        <f t="shared" si="3"/>
        <v>9.66</v>
      </c>
      <c r="H136" s="142"/>
      <c r="I136" s="142"/>
    </row>
    <row r="137" spans="1:9" ht="90" x14ac:dyDescent="0.25">
      <c r="A137" s="43" t="s">
        <v>2240</v>
      </c>
      <c r="B137" s="22" t="s">
        <v>79</v>
      </c>
      <c r="C137" s="270" t="s">
        <v>2244</v>
      </c>
      <c r="D137" s="64" t="s">
        <v>582</v>
      </c>
      <c r="E137" s="83">
        <v>1</v>
      </c>
      <c r="F137" s="76">
        <v>9.66</v>
      </c>
      <c r="G137" s="59">
        <f t="shared" si="3"/>
        <v>9.66</v>
      </c>
      <c r="H137" s="142"/>
      <c r="I137" s="142"/>
    </row>
    <row r="138" spans="1:9" ht="105" x14ac:dyDescent="0.25">
      <c r="A138" s="43" t="s">
        <v>2240</v>
      </c>
      <c r="B138" s="22" t="s">
        <v>215</v>
      </c>
      <c r="C138" s="270" t="s">
        <v>2245</v>
      </c>
      <c r="D138" s="64" t="s">
        <v>582</v>
      </c>
      <c r="E138" s="83">
        <v>1</v>
      </c>
      <c r="F138" s="76">
        <v>9.66</v>
      </c>
      <c r="G138" s="59">
        <f t="shared" si="3"/>
        <v>9.66</v>
      </c>
      <c r="H138" s="142"/>
      <c r="I138" s="142"/>
    </row>
    <row r="139" spans="1:9" ht="33" customHeight="1" x14ac:dyDescent="0.25">
      <c r="A139" s="43" t="s">
        <v>2240</v>
      </c>
      <c r="B139" s="22" t="s">
        <v>80</v>
      </c>
      <c r="C139" s="270" t="s">
        <v>2246</v>
      </c>
      <c r="D139" s="64" t="s">
        <v>8</v>
      </c>
      <c r="E139" s="83">
        <v>50.5</v>
      </c>
      <c r="F139" s="76">
        <v>9.66</v>
      </c>
      <c r="G139" s="59">
        <f t="shared" si="3"/>
        <v>487.83</v>
      </c>
      <c r="H139" s="142"/>
      <c r="I139" s="142"/>
    </row>
    <row r="140" spans="1:9" ht="33" customHeight="1" x14ac:dyDescent="0.25">
      <c r="A140" s="43" t="s">
        <v>2240</v>
      </c>
      <c r="B140" s="22" t="s">
        <v>81</v>
      </c>
      <c r="C140" s="270" t="s">
        <v>900</v>
      </c>
      <c r="D140" s="64" t="s">
        <v>8</v>
      </c>
      <c r="E140" s="83">
        <v>50.5</v>
      </c>
      <c r="F140" s="76">
        <v>9.66</v>
      </c>
      <c r="G140" s="59">
        <f t="shared" si="3"/>
        <v>487.83</v>
      </c>
      <c r="H140" s="142"/>
      <c r="I140" s="142"/>
    </row>
    <row r="141" spans="1:9" ht="33" customHeight="1" x14ac:dyDescent="0.25">
      <c r="A141" s="43" t="s">
        <v>2240</v>
      </c>
      <c r="B141" s="22" t="s">
        <v>149</v>
      </c>
      <c r="C141" s="270" t="s">
        <v>2247</v>
      </c>
      <c r="D141" s="64" t="s">
        <v>8</v>
      </c>
      <c r="E141" s="83">
        <v>1940</v>
      </c>
      <c r="F141" s="76">
        <v>0.49</v>
      </c>
      <c r="G141" s="59">
        <f t="shared" si="3"/>
        <v>950.6</v>
      </c>
      <c r="H141" s="142"/>
      <c r="I141" s="142"/>
    </row>
    <row r="142" spans="1:9" ht="33" customHeight="1" thickBot="1" x14ac:dyDescent="0.3">
      <c r="A142" s="43" t="s">
        <v>2240</v>
      </c>
      <c r="B142" s="22" t="s">
        <v>150</v>
      </c>
      <c r="C142" s="271" t="s">
        <v>2248</v>
      </c>
      <c r="D142" s="272" t="s">
        <v>8</v>
      </c>
      <c r="E142" s="272">
        <v>1940</v>
      </c>
      <c r="F142" s="77">
        <v>3.66</v>
      </c>
      <c r="G142" s="59">
        <f t="shared" si="3"/>
        <v>7100.4</v>
      </c>
      <c r="H142" s="142"/>
      <c r="I142" s="142"/>
    </row>
    <row r="143" spans="1:9" ht="45.75" thickBot="1" x14ac:dyDescent="0.3">
      <c r="A143" s="56" t="s">
        <v>2240</v>
      </c>
      <c r="B143" s="51" t="s">
        <v>151</v>
      </c>
      <c r="C143" s="50" t="s">
        <v>2249</v>
      </c>
      <c r="D143" s="51" t="s">
        <v>582</v>
      </c>
      <c r="E143" s="85">
        <v>1</v>
      </c>
      <c r="F143" s="139">
        <v>2507.2800000000002</v>
      </c>
      <c r="G143" s="53">
        <f t="shared" si="3"/>
        <v>2507.2800000000002</v>
      </c>
      <c r="H143" s="36" t="s">
        <v>42</v>
      </c>
      <c r="I143" s="70">
        <f>ROUND(SUM(G125:G143),2)</f>
        <v>70066.080000000002</v>
      </c>
    </row>
    <row r="144" spans="1:9" ht="29.25" thickBot="1" x14ac:dyDescent="0.3">
      <c r="A144" s="56" t="s">
        <v>2250</v>
      </c>
      <c r="B144" s="51" t="s">
        <v>11</v>
      </c>
      <c r="C144" s="50" t="s">
        <v>2251</v>
      </c>
      <c r="D144" s="51" t="s">
        <v>9</v>
      </c>
      <c r="E144" s="52">
        <v>596</v>
      </c>
      <c r="F144" s="139">
        <v>2.5</v>
      </c>
      <c r="G144" s="90">
        <f>ROUND((E144*F144),2)</f>
        <v>1490</v>
      </c>
      <c r="H144" s="36" t="s">
        <v>59</v>
      </c>
      <c r="I144" s="70">
        <f>ROUND(SUM(G144:G144),2)</f>
        <v>1490</v>
      </c>
    </row>
    <row r="145" spans="1:9" ht="43.5" thickBot="1" x14ac:dyDescent="0.3">
      <c r="A145" s="146"/>
      <c r="B145" s="147"/>
      <c r="C145" s="146"/>
      <c r="D145" s="147"/>
      <c r="E145" s="147"/>
      <c r="F145" s="54" t="s">
        <v>1304</v>
      </c>
      <c r="G145" s="55">
        <f>SUM(G5:G144)</f>
        <v>3694841.6800000011</v>
      </c>
      <c r="H145" s="142"/>
      <c r="I145" s="142"/>
    </row>
    <row r="146" spans="1:9" x14ac:dyDescent="0.25">
      <c r="A146" s="38"/>
      <c r="B146" s="37"/>
      <c r="C146" s="37"/>
      <c r="D146" s="37"/>
      <c r="E146" s="39"/>
      <c r="F146" s="37"/>
      <c r="G146" s="12"/>
    </row>
    <row r="147" spans="1:9" x14ac:dyDescent="0.25">
      <c r="A147" s="6"/>
      <c r="B147" s="4"/>
      <c r="C147" s="6"/>
      <c r="D147" s="4"/>
      <c r="E147" s="4"/>
      <c r="F147" s="13"/>
      <c r="G147" s="12"/>
    </row>
    <row r="148" spans="1:9" x14ac:dyDescent="0.25">
      <c r="A148" s="6"/>
      <c r="B148" s="4"/>
      <c r="C148" s="6"/>
      <c r="D148" s="4"/>
      <c r="E148" s="4"/>
      <c r="F148" s="13"/>
      <c r="G148" s="12"/>
    </row>
    <row r="149" spans="1:9" x14ac:dyDescent="0.25">
      <c r="F149" s="14"/>
    </row>
    <row r="150" spans="1:9" x14ac:dyDescent="0.25">
      <c r="A150" s="7"/>
      <c r="B150" s="130"/>
      <c r="C150" s="7"/>
      <c r="D150" s="5"/>
      <c r="E150" s="5"/>
      <c r="F150" s="15"/>
      <c r="G150" s="130"/>
    </row>
    <row r="151" spans="1:9" x14ac:dyDescent="0.25">
      <c r="A151" s="20"/>
      <c r="B151" s="131"/>
      <c r="C151" s="20"/>
      <c r="D151" s="20"/>
      <c r="E151" s="20"/>
      <c r="F151" s="16"/>
      <c r="G151" s="131"/>
    </row>
  </sheetData>
  <sheetProtection algorithmName="SHA-512" hashValue="r2TFNemEzv1yZao2VJ9gZ0Nppclb+fqYlbVoPmaIXZOX7XYxauQzJ9KfjrIzWiQ87CNDeSolq7kk9upbQbH1jg==" saltValue="5ZHZquN0DQUof0rBVL+E6g==" spinCount="100000" sheet="1" objects="1" scenarios="1"/>
  <mergeCells count="3">
    <mergeCell ref="A1:G1"/>
    <mergeCell ref="A3:G3"/>
    <mergeCell ref="H59:H72"/>
  </mergeCells>
  <phoneticPr fontId="10" type="noConversion"/>
  <pageMargins left="0.7" right="0.7" top="0.75" bottom="0.75" header="0.3" footer="0.3"/>
  <pageSetup paperSize="9"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CBACB-9C9E-4C65-A326-BD55C350D5A4}">
  <dimension ref="A1:I174"/>
  <sheetViews>
    <sheetView topLeftCell="A157" zoomScale="80" zoomScaleNormal="80" workbookViewId="0">
      <selection activeCell="H170" sqref="H170"/>
    </sheetView>
  </sheetViews>
  <sheetFormatPr defaultColWidth="9.140625" defaultRowHeight="15" x14ac:dyDescent="0.25"/>
  <cols>
    <col min="1" max="1" width="39.7109375" style="23" customWidth="1"/>
    <col min="2" max="2" width="10.5703125" style="129" customWidth="1"/>
    <col min="3" max="3" width="71.7109375" style="11" customWidth="1"/>
    <col min="4" max="4" width="9.140625" style="10"/>
    <col min="5" max="5" width="16.28515625" style="10" customWidth="1"/>
    <col min="6" max="6" width="20.7109375" style="14" customWidth="1"/>
    <col min="7" max="7" width="14.7109375" style="129" customWidth="1"/>
    <col min="8" max="8" width="21.5703125" style="129" customWidth="1"/>
    <col min="9" max="9" width="20.7109375" style="129" customWidth="1"/>
    <col min="10" max="16384" width="9.140625" style="10"/>
  </cols>
  <sheetData>
    <row r="1" spans="1:9" ht="39.950000000000003" customHeight="1" x14ac:dyDescent="0.25">
      <c r="A1" s="427" t="s">
        <v>3728</v>
      </c>
      <c r="B1" s="427"/>
      <c r="C1" s="427"/>
      <c r="D1" s="427"/>
      <c r="E1" s="427"/>
      <c r="F1" s="427"/>
      <c r="G1" s="427"/>
    </row>
    <row r="2" spans="1:9" ht="21.75" customHeight="1" thickBot="1" x14ac:dyDescent="0.3">
      <c r="A2" s="1"/>
      <c r="B2" s="127"/>
      <c r="C2" s="1"/>
      <c r="D2" s="1"/>
      <c r="E2" s="18"/>
      <c r="F2" s="1"/>
      <c r="G2" s="127"/>
    </row>
    <row r="3" spans="1:9" x14ac:dyDescent="0.25">
      <c r="A3" s="428" t="s">
        <v>1127</v>
      </c>
      <c r="B3" s="429"/>
      <c r="C3" s="429"/>
      <c r="D3" s="429"/>
      <c r="E3" s="429"/>
      <c r="F3" s="429"/>
      <c r="G3" s="430"/>
    </row>
    <row r="4" spans="1:9" ht="58.15" customHeight="1" thickBot="1" x14ac:dyDescent="0.3">
      <c r="A4" s="29" t="s">
        <v>38</v>
      </c>
      <c r="B4" s="128" t="s">
        <v>0</v>
      </c>
      <c r="C4" s="30" t="s">
        <v>1</v>
      </c>
      <c r="D4" s="30" t="s">
        <v>2</v>
      </c>
      <c r="E4" s="31" t="s">
        <v>3</v>
      </c>
      <c r="F4" s="32" t="s">
        <v>4</v>
      </c>
      <c r="G4" s="69" t="s">
        <v>5</v>
      </c>
    </row>
    <row r="5" spans="1:9" ht="32.25" customHeight="1" x14ac:dyDescent="0.25">
      <c r="A5" s="42" t="s">
        <v>6</v>
      </c>
      <c r="B5" s="188" t="s">
        <v>12</v>
      </c>
      <c r="C5" s="24" t="s">
        <v>2965</v>
      </c>
      <c r="D5" s="25" t="s">
        <v>9</v>
      </c>
      <c r="E5" s="46">
        <v>1200</v>
      </c>
      <c r="F5" s="154">
        <v>3.53</v>
      </c>
      <c r="G5" s="27">
        <f>ROUND((E5*F5),2)</f>
        <v>4236</v>
      </c>
      <c r="H5" s="340"/>
      <c r="I5" s="340"/>
    </row>
    <row r="6" spans="1:9" ht="63.75" customHeight="1" thickBot="1" x14ac:dyDescent="0.3">
      <c r="A6" s="43" t="s">
        <v>6</v>
      </c>
      <c r="B6" s="108" t="s">
        <v>13</v>
      </c>
      <c r="C6" s="63" t="s">
        <v>2966</v>
      </c>
      <c r="D6" s="195" t="s">
        <v>582</v>
      </c>
      <c r="E6" s="186">
        <v>1</v>
      </c>
      <c r="F6" s="110">
        <v>3896.73</v>
      </c>
      <c r="G6" s="28">
        <f t="shared" ref="G6:G95" si="0">ROUND((E6*F6),2)</f>
        <v>3896.73</v>
      </c>
    </row>
    <row r="7" spans="1:9" ht="32.25" customHeight="1" thickBot="1" x14ac:dyDescent="0.3">
      <c r="A7" s="167" t="s">
        <v>6</v>
      </c>
      <c r="B7" s="168" t="s">
        <v>56</v>
      </c>
      <c r="C7" s="106" t="s">
        <v>400</v>
      </c>
      <c r="D7" s="196" t="s">
        <v>18</v>
      </c>
      <c r="E7" s="187">
        <v>2</v>
      </c>
      <c r="F7" s="192">
        <v>8626.9599999999991</v>
      </c>
      <c r="G7" s="112">
        <f t="shared" si="0"/>
        <v>17253.919999999998</v>
      </c>
      <c r="H7" s="337" t="s">
        <v>39</v>
      </c>
      <c r="I7" s="332">
        <f>ROUND(SUM(G5:G7),2)</f>
        <v>25386.65</v>
      </c>
    </row>
    <row r="8" spans="1:9" ht="32.25" customHeight="1" x14ac:dyDescent="0.25">
      <c r="A8" s="42" t="s">
        <v>652</v>
      </c>
      <c r="B8" s="188" t="s">
        <v>19</v>
      </c>
      <c r="C8" s="180" t="s">
        <v>2967</v>
      </c>
      <c r="D8" s="282" t="s">
        <v>759</v>
      </c>
      <c r="E8" s="277">
        <v>1316</v>
      </c>
      <c r="F8" s="109">
        <v>0.73</v>
      </c>
      <c r="G8" s="27">
        <f>ROUND((E8*F8),2)</f>
        <v>960.68</v>
      </c>
      <c r="H8" s="409"/>
      <c r="I8" s="410"/>
    </row>
    <row r="9" spans="1:9" ht="32.25" customHeight="1" x14ac:dyDescent="0.25">
      <c r="A9" s="43" t="s">
        <v>652</v>
      </c>
      <c r="B9" s="108" t="s">
        <v>20</v>
      </c>
      <c r="C9" s="103" t="s">
        <v>2968</v>
      </c>
      <c r="D9" s="195" t="s">
        <v>9</v>
      </c>
      <c r="E9" s="186">
        <v>41.4</v>
      </c>
      <c r="F9" s="110">
        <v>64.22</v>
      </c>
      <c r="G9" s="59">
        <f t="shared" ref="G9:G34" si="1">ROUND((E9*F9),2)</f>
        <v>2658.71</v>
      </c>
      <c r="H9" s="335"/>
      <c r="I9" s="336"/>
    </row>
    <row r="10" spans="1:9" ht="60" x14ac:dyDescent="0.25">
      <c r="A10" s="43" t="s">
        <v>652</v>
      </c>
      <c r="B10" s="108" t="s">
        <v>21</v>
      </c>
      <c r="C10" s="103" t="s">
        <v>2969</v>
      </c>
      <c r="D10" s="195" t="s">
        <v>582</v>
      </c>
      <c r="E10" s="186">
        <v>1</v>
      </c>
      <c r="F10" s="110">
        <v>8027.31</v>
      </c>
      <c r="G10" s="59">
        <f t="shared" si="1"/>
        <v>8027.31</v>
      </c>
      <c r="H10" s="335"/>
      <c r="I10" s="336"/>
    </row>
    <row r="11" spans="1:9" ht="32.25" customHeight="1" x14ac:dyDescent="0.25">
      <c r="A11" s="43" t="s">
        <v>652</v>
      </c>
      <c r="B11" s="108" t="s">
        <v>22</v>
      </c>
      <c r="C11" s="103" t="s">
        <v>760</v>
      </c>
      <c r="D11" s="195" t="s">
        <v>759</v>
      </c>
      <c r="E11" s="186">
        <v>1090.4000000000001</v>
      </c>
      <c r="F11" s="110">
        <v>1.46</v>
      </c>
      <c r="G11" s="59">
        <f t="shared" si="1"/>
        <v>1591.98</v>
      </c>
      <c r="H11" s="335"/>
      <c r="I11" s="336"/>
    </row>
    <row r="12" spans="1:9" ht="32.25" customHeight="1" x14ac:dyDescent="0.25">
      <c r="A12" s="43" t="s">
        <v>652</v>
      </c>
      <c r="B12" s="108" t="s">
        <v>23</v>
      </c>
      <c r="C12" s="103" t="s">
        <v>761</v>
      </c>
      <c r="D12" s="195" t="s">
        <v>9</v>
      </c>
      <c r="E12" s="186">
        <v>48.4</v>
      </c>
      <c r="F12" s="110">
        <v>81.73</v>
      </c>
      <c r="G12" s="59">
        <f t="shared" si="1"/>
        <v>3955.73</v>
      </c>
      <c r="H12" s="335"/>
      <c r="I12" s="336"/>
    </row>
    <row r="13" spans="1:9" ht="32.25" customHeight="1" x14ac:dyDescent="0.25">
      <c r="A13" s="43" t="s">
        <v>652</v>
      </c>
      <c r="B13" s="108" t="s">
        <v>24</v>
      </c>
      <c r="C13" s="103" t="s">
        <v>2970</v>
      </c>
      <c r="D13" s="195" t="s">
        <v>9</v>
      </c>
      <c r="E13" s="186">
        <v>238.42</v>
      </c>
      <c r="F13" s="110">
        <v>97.79</v>
      </c>
      <c r="G13" s="59">
        <f t="shared" si="1"/>
        <v>23315.09</v>
      </c>
      <c r="H13" s="335"/>
      <c r="I13" s="336"/>
    </row>
    <row r="14" spans="1:9" ht="32.25" customHeight="1" x14ac:dyDescent="0.25">
      <c r="A14" s="43" t="s">
        <v>652</v>
      </c>
      <c r="B14" s="108" t="s">
        <v>25</v>
      </c>
      <c r="C14" s="103" t="s">
        <v>762</v>
      </c>
      <c r="D14" s="195" t="s">
        <v>9</v>
      </c>
      <c r="E14" s="186">
        <v>36.799999999999997</v>
      </c>
      <c r="F14" s="110">
        <v>81.73</v>
      </c>
      <c r="G14" s="59">
        <f t="shared" si="1"/>
        <v>3007.66</v>
      </c>
      <c r="H14" s="335"/>
      <c r="I14" s="336"/>
    </row>
    <row r="15" spans="1:9" ht="105" x14ac:dyDescent="0.25">
      <c r="A15" s="43" t="s">
        <v>652</v>
      </c>
      <c r="B15" s="108" t="s">
        <v>26</v>
      </c>
      <c r="C15" s="103" t="s">
        <v>2971</v>
      </c>
      <c r="D15" s="195" t="s">
        <v>582</v>
      </c>
      <c r="E15" s="186">
        <v>1</v>
      </c>
      <c r="F15" s="110">
        <v>6713.75</v>
      </c>
      <c r="G15" s="59">
        <f t="shared" si="1"/>
        <v>6713.75</v>
      </c>
      <c r="H15" s="335"/>
      <c r="I15" s="336"/>
    </row>
    <row r="16" spans="1:9" ht="32.25" customHeight="1" x14ac:dyDescent="0.25">
      <c r="A16" s="43" t="s">
        <v>652</v>
      </c>
      <c r="B16" s="108" t="s">
        <v>27</v>
      </c>
      <c r="C16" s="103" t="s">
        <v>2699</v>
      </c>
      <c r="D16" s="195" t="s">
        <v>9</v>
      </c>
      <c r="E16" s="186">
        <v>2.76</v>
      </c>
      <c r="F16" s="110">
        <v>67.14</v>
      </c>
      <c r="G16" s="59">
        <f t="shared" si="1"/>
        <v>185.31</v>
      </c>
      <c r="H16" s="335"/>
      <c r="I16" s="336"/>
    </row>
    <row r="17" spans="1:9" ht="32.25" customHeight="1" x14ac:dyDescent="0.25">
      <c r="A17" s="43" t="s">
        <v>652</v>
      </c>
      <c r="B17" s="108" t="s">
        <v>68</v>
      </c>
      <c r="C17" s="103" t="s">
        <v>2972</v>
      </c>
      <c r="D17" s="195" t="s">
        <v>9</v>
      </c>
      <c r="E17" s="186">
        <v>30.1</v>
      </c>
      <c r="F17" s="110">
        <v>75.89</v>
      </c>
      <c r="G17" s="59">
        <f t="shared" si="1"/>
        <v>2284.29</v>
      </c>
      <c r="H17" s="335"/>
      <c r="I17" s="336"/>
    </row>
    <row r="18" spans="1:9" ht="60" x14ac:dyDescent="0.25">
      <c r="A18" s="43" t="s">
        <v>652</v>
      </c>
      <c r="B18" s="108" t="s">
        <v>69</v>
      </c>
      <c r="C18" s="103" t="s">
        <v>2973</v>
      </c>
      <c r="D18" s="195" t="s">
        <v>582</v>
      </c>
      <c r="E18" s="186">
        <v>1</v>
      </c>
      <c r="F18" s="110">
        <v>7297.55</v>
      </c>
      <c r="G18" s="59">
        <f t="shared" si="1"/>
        <v>7297.55</v>
      </c>
      <c r="H18" s="335"/>
      <c r="I18" s="336"/>
    </row>
    <row r="19" spans="1:9" ht="32.25" customHeight="1" x14ac:dyDescent="0.25">
      <c r="A19" s="43" t="s">
        <v>652</v>
      </c>
      <c r="B19" s="108" t="s">
        <v>70</v>
      </c>
      <c r="C19" s="103" t="s">
        <v>2708</v>
      </c>
      <c r="D19" s="195" t="s">
        <v>9</v>
      </c>
      <c r="E19" s="186">
        <v>9.1199999999999992</v>
      </c>
      <c r="F19" s="110">
        <v>99.25</v>
      </c>
      <c r="G19" s="59">
        <f t="shared" si="1"/>
        <v>905.16</v>
      </c>
      <c r="H19" s="335"/>
      <c r="I19" s="336"/>
    </row>
    <row r="20" spans="1:9" ht="32.25" customHeight="1" x14ac:dyDescent="0.25">
      <c r="A20" s="43" t="s">
        <v>652</v>
      </c>
      <c r="B20" s="108" t="s">
        <v>127</v>
      </c>
      <c r="C20" s="103" t="s">
        <v>763</v>
      </c>
      <c r="D20" s="195" t="s">
        <v>9</v>
      </c>
      <c r="E20" s="186">
        <v>25.8</v>
      </c>
      <c r="F20" s="110">
        <v>70.06</v>
      </c>
      <c r="G20" s="59">
        <f t="shared" si="1"/>
        <v>1807.55</v>
      </c>
      <c r="H20" s="335"/>
      <c r="I20" s="336"/>
    </row>
    <row r="21" spans="1:9" ht="32.25" customHeight="1" x14ac:dyDescent="0.25">
      <c r="A21" s="43" t="s">
        <v>652</v>
      </c>
      <c r="B21" s="108" t="s">
        <v>165</v>
      </c>
      <c r="C21" s="103" t="s">
        <v>764</v>
      </c>
      <c r="D21" s="195" t="s">
        <v>9</v>
      </c>
      <c r="E21" s="186">
        <v>62</v>
      </c>
      <c r="F21" s="110">
        <v>81.73</v>
      </c>
      <c r="G21" s="59">
        <f t="shared" si="1"/>
        <v>5067.26</v>
      </c>
      <c r="H21" s="335"/>
      <c r="I21" s="336"/>
    </row>
    <row r="22" spans="1:9" ht="32.25" customHeight="1" x14ac:dyDescent="0.25">
      <c r="A22" s="43" t="s">
        <v>652</v>
      </c>
      <c r="B22" s="108" t="s">
        <v>166</v>
      </c>
      <c r="C22" s="103" t="s">
        <v>765</v>
      </c>
      <c r="D22" s="195" t="s">
        <v>18</v>
      </c>
      <c r="E22" s="186">
        <v>26</v>
      </c>
      <c r="F22" s="110">
        <v>37.950000000000003</v>
      </c>
      <c r="G22" s="59">
        <f t="shared" si="1"/>
        <v>986.7</v>
      </c>
      <c r="H22" s="335"/>
      <c r="I22" s="336"/>
    </row>
    <row r="23" spans="1:9" ht="32.25" customHeight="1" x14ac:dyDescent="0.25">
      <c r="A23" s="43" t="s">
        <v>652</v>
      </c>
      <c r="B23" s="108" t="s">
        <v>167</v>
      </c>
      <c r="C23" s="103" t="s">
        <v>3639</v>
      </c>
      <c r="D23" s="195" t="s">
        <v>9</v>
      </c>
      <c r="E23" s="186">
        <v>16.559999999999999</v>
      </c>
      <c r="F23" s="110">
        <v>81.73</v>
      </c>
      <c r="G23" s="59">
        <f t="shared" si="1"/>
        <v>1353.45</v>
      </c>
      <c r="H23" s="335"/>
      <c r="I23" s="336"/>
    </row>
    <row r="24" spans="1:9" ht="32.25" customHeight="1" x14ac:dyDescent="0.25">
      <c r="A24" s="43" t="s">
        <v>652</v>
      </c>
      <c r="B24" s="108" t="s">
        <v>168</v>
      </c>
      <c r="C24" s="103" t="s">
        <v>2974</v>
      </c>
      <c r="D24" s="195" t="s">
        <v>9</v>
      </c>
      <c r="E24" s="186">
        <v>104.84</v>
      </c>
      <c r="F24" s="110">
        <v>99.25</v>
      </c>
      <c r="G24" s="59">
        <f t="shared" si="1"/>
        <v>10405.370000000001</v>
      </c>
      <c r="H24" s="335"/>
      <c r="I24" s="336"/>
    </row>
    <row r="25" spans="1:9" ht="32.25" customHeight="1" x14ac:dyDescent="0.25">
      <c r="A25" s="43" t="s">
        <v>652</v>
      </c>
      <c r="B25" s="108" t="s">
        <v>169</v>
      </c>
      <c r="C25" s="103" t="s">
        <v>2975</v>
      </c>
      <c r="D25" s="195" t="s">
        <v>9</v>
      </c>
      <c r="E25" s="186">
        <v>66</v>
      </c>
      <c r="F25" s="110">
        <v>99.25</v>
      </c>
      <c r="G25" s="59">
        <f t="shared" si="1"/>
        <v>6550.5</v>
      </c>
      <c r="H25" s="335"/>
      <c r="I25" s="336"/>
    </row>
    <row r="26" spans="1:9" ht="75" x14ac:dyDescent="0.25">
      <c r="A26" s="43" t="s">
        <v>652</v>
      </c>
      <c r="B26" s="108" t="s">
        <v>170</v>
      </c>
      <c r="C26" s="103" t="s">
        <v>2976</v>
      </c>
      <c r="D26" s="195" t="s">
        <v>582</v>
      </c>
      <c r="E26" s="186">
        <v>1</v>
      </c>
      <c r="F26" s="110">
        <v>2189.27</v>
      </c>
      <c r="G26" s="59">
        <f t="shared" si="1"/>
        <v>2189.27</v>
      </c>
      <c r="H26" s="335"/>
      <c r="I26" s="336"/>
    </row>
    <row r="27" spans="1:9" ht="45" x14ac:dyDescent="0.25">
      <c r="A27" s="43" t="s">
        <v>652</v>
      </c>
      <c r="B27" s="108" t="s">
        <v>171</v>
      </c>
      <c r="C27" s="103" t="s">
        <v>2977</v>
      </c>
      <c r="D27" s="195" t="s">
        <v>582</v>
      </c>
      <c r="E27" s="186">
        <v>1</v>
      </c>
      <c r="F27" s="110">
        <v>4524.4799999999996</v>
      </c>
      <c r="G27" s="59">
        <f t="shared" si="1"/>
        <v>4524.4799999999996</v>
      </c>
      <c r="H27" s="335"/>
      <c r="I27" s="336"/>
    </row>
    <row r="28" spans="1:9" ht="45" x14ac:dyDescent="0.25">
      <c r="A28" s="43" t="s">
        <v>652</v>
      </c>
      <c r="B28" s="108" t="s">
        <v>172</v>
      </c>
      <c r="C28" s="103" t="s">
        <v>2978</v>
      </c>
      <c r="D28" s="195" t="s">
        <v>582</v>
      </c>
      <c r="E28" s="186">
        <v>1</v>
      </c>
      <c r="F28" s="110">
        <v>2189.27</v>
      </c>
      <c r="G28" s="59">
        <f t="shared" si="1"/>
        <v>2189.27</v>
      </c>
      <c r="H28" s="335"/>
      <c r="I28" s="336"/>
    </row>
    <row r="29" spans="1:9" ht="32.25" customHeight="1" x14ac:dyDescent="0.25">
      <c r="A29" s="43" t="s">
        <v>652</v>
      </c>
      <c r="B29" s="108" t="s">
        <v>173</v>
      </c>
      <c r="C29" s="103" t="s">
        <v>767</v>
      </c>
      <c r="D29" s="195" t="s">
        <v>9</v>
      </c>
      <c r="E29" s="186">
        <v>6.36</v>
      </c>
      <c r="F29" s="110">
        <v>99.25</v>
      </c>
      <c r="G29" s="59">
        <f t="shared" si="1"/>
        <v>631.23</v>
      </c>
      <c r="H29" s="335"/>
      <c r="I29" s="336"/>
    </row>
    <row r="30" spans="1:9" ht="32.25" customHeight="1" x14ac:dyDescent="0.25">
      <c r="A30" s="43" t="s">
        <v>652</v>
      </c>
      <c r="B30" s="108" t="s">
        <v>174</v>
      </c>
      <c r="C30" s="103" t="s">
        <v>768</v>
      </c>
      <c r="D30" s="195" t="s">
        <v>759</v>
      </c>
      <c r="E30" s="186">
        <v>429</v>
      </c>
      <c r="F30" s="110">
        <v>1.46</v>
      </c>
      <c r="G30" s="59">
        <f t="shared" si="1"/>
        <v>626.34</v>
      </c>
      <c r="H30" s="335"/>
      <c r="I30" s="336"/>
    </row>
    <row r="31" spans="1:9" ht="45" x14ac:dyDescent="0.25">
      <c r="A31" s="43" t="s">
        <v>652</v>
      </c>
      <c r="B31" s="108" t="s">
        <v>175</v>
      </c>
      <c r="C31" s="103" t="s">
        <v>2979</v>
      </c>
      <c r="D31" s="195" t="s">
        <v>582</v>
      </c>
      <c r="E31" s="186">
        <v>1</v>
      </c>
      <c r="F31" s="110">
        <v>14595.1</v>
      </c>
      <c r="G31" s="59">
        <f t="shared" si="1"/>
        <v>14595.1</v>
      </c>
      <c r="H31" s="335"/>
      <c r="I31" s="336"/>
    </row>
    <row r="32" spans="1:9" ht="32.25" customHeight="1" x14ac:dyDescent="0.25">
      <c r="A32" s="43" t="s">
        <v>652</v>
      </c>
      <c r="B32" s="108" t="s">
        <v>176</v>
      </c>
      <c r="C32" s="103" t="s">
        <v>769</v>
      </c>
      <c r="D32" s="195" t="s">
        <v>759</v>
      </c>
      <c r="E32" s="186">
        <v>3165.4</v>
      </c>
      <c r="F32" s="110">
        <v>0.73</v>
      </c>
      <c r="G32" s="59">
        <f t="shared" si="1"/>
        <v>2310.7399999999998</v>
      </c>
      <c r="H32" s="335"/>
      <c r="I32" s="336"/>
    </row>
    <row r="33" spans="1:9" ht="32.25" customHeight="1" thickBot="1" x14ac:dyDescent="0.3">
      <c r="A33" s="43" t="s">
        <v>652</v>
      </c>
      <c r="B33" s="108" t="s">
        <v>177</v>
      </c>
      <c r="C33" s="103" t="s">
        <v>2980</v>
      </c>
      <c r="D33" s="195" t="s">
        <v>67</v>
      </c>
      <c r="E33" s="186">
        <v>430.8</v>
      </c>
      <c r="F33" s="21">
        <v>-5.99</v>
      </c>
      <c r="G33" s="59">
        <f t="shared" si="1"/>
        <v>-2580.4899999999998</v>
      </c>
      <c r="H33" s="335"/>
      <c r="I33" s="336"/>
    </row>
    <row r="34" spans="1:9" ht="32.25" customHeight="1" thickBot="1" x14ac:dyDescent="0.3">
      <c r="A34" s="56" t="s">
        <v>652</v>
      </c>
      <c r="B34" s="74" t="s">
        <v>178</v>
      </c>
      <c r="C34" s="104" t="s">
        <v>2714</v>
      </c>
      <c r="D34" s="197" t="s">
        <v>9</v>
      </c>
      <c r="E34" s="184">
        <v>113.1</v>
      </c>
      <c r="F34" s="60">
        <v>-7.5</v>
      </c>
      <c r="G34" s="90">
        <f t="shared" si="1"/>
        <v>-848.25</v>
      </c>
      <c r="H34" s="337" t="s">
        <v>40</v>
      </c>
      <c r="I34" s="332">
        <f>ROUND(SUM(G8:G34),2)</f>
        <v>110711.74</v>
      </c>
    </row>
    <row r="35" spans="1:9" s="333" customFormat="1" ht="45" x14ac:dyDescent="0.25">
      <c r="A35" s="67" t="s">
        <v>2981</v>
      </c>
      <c r="B35" s="93" t="s">
        <v>34</v>
      </c>
      <c r="C35" s="102" t="s">
        <v>401</v>
      </c>
      <c r="D35" s="64" t="s">
        <v>9</v>
      </c>
      <c r="E35" s="83">
        <v>11666</v>
      </c>
      <c r="F35" s="76">
        <v>3.53</v>
      </c>
      <c r="G35" s="59">
        <f>ROUND((E35*F35),2)</f>
        <v>41180.980000000003</v>
      </c>
      <c r="H35" s="341"/>
      <c r="I35" s="342"/>
    </row>
    <row r="36" spans="1:9" s="333" customFormat="1" ht="60" x14ac:dyDescent="0.25">
      <c r="A36" s="43" t="s">
        <v>2981</v>
      </c>
      <c r="B36" s="41" t="s">
        <v>35</v>
      </c>
      <c r="C36" s="102" t="s">
        <v>2982</v>
      </c>
      <c r="D36" s="64" t="s">
        <v>582</v>
      </c>
      <c r="E36" s="83">
        <v>1</v>
      </c>
      <c r="F36" s="76">
        <v>97089.16</v>
      </c>
      <c r="G36" s="59">
        <f>ROUND((E36*F36),2)</f>
        <v>97089.16</v>
      </c>
      <c r="H36" s="341"/>
      <c r="I36" s="342"/>
    </row>
    <row r="37" spans="1:9" s="333" customFormat="1" ht="45" x14ac:dyDescent="0.25">
      <c r="A37" s="43" t="s">
        <v>2981</v>
      </c>
      <c r="B37" s="41" t="s">
        <v>36</v>
      </c>
      <c r="C37" s="102" t="s">
        <v>2983</v>
      </c>
      <c r="D37" s="22" t="s">
        <v>582</v>
      </c>
      <c r="E37" s="84">
        <v>1</v>
      </c>
      <c r="F37" s="76">
        <v>38932.5</v>
      </c>
      <c r="G37" s="59">
        <f t="shared" ref="G37" si="2">ROUND((E37*F37),2)</f>
        <v>38932.5</v>
      </c>
      <c r="H37" s="341"/>
      <c r="I37" s="342"/>
    </row>
    <row r="38" spans="1:9" s="333" customFormat="1" x14ac:dyDescent="0.25">
      <c r="A38" s="43" t="s">
        <v>2981</v>
      </c>
      <c r="B38" s="41" t="s">
        <v>37</v>
      </c>
      <c r="C38" s="102" t="s">
        <v>612</v>
      </c>
      <c r="D38" s="64" t="s">
        <v>8</v>
      </c>
      <c r="E38" s="83">
        <v>143</v>
      </c>
      <c r="F38" s="76">
        <v>1.1200000000000001</v>
      </c>
      <c r="G38" s="59">
        <f t="shared" si="0"/>
        <v>160.16</v>
      </c>
      <c r="H38" s="341"/>
      <c r="I38" s="342"/>
    </row>
    <row r="39" spans="1:9" s="333" customFormat="1" ht="33" customHeight="1" x14ac:dyDescent="0.25">
      <c r="A39" s="43" t="s">
        <v>2981</v>
      </c>
      <c r="B39" s="41" t="s">
        <v>82</v>
      </c>
      <c r="C39" s="102" t="s">
        <v>2901</v>
      </c>
      <c r="D39" s="64" t="s">
        <v>9</v>
      </c>
      <c r="E39" s="83">
        <v>34</v>
      </c>
      <c r="F39" s="76">
        <v>209.6</v>
      </c>
      <c r="G39" s="59">
        <f t="shared" si="0"/>
        <v>7126.4</v>
      </c>
      <c r="H39" s="341"/>
      <c r="I39" s="342"/>
    </row>
    <row r="40" spans="1:9" s="333" customFormat="1" ht="45" x14ac:dyDescent="0.25">
      <c r="A40" s="43" t="s">
        <v>2981</v>
      </c>
      <c r="B40" s="41" t="s">
        <v>105</v>
      </c>
      <c r="C40" s="102" t="s">
        <v>2984</v>
      </c>
      <c r="D40" s="22" t="s">
        <v>9</v>
      </c>
      <c r="E40" s="84">
        <v>17.5</v>
      </c>
      <c r="F40" s="76">
        <v>295.82</v>
      </c>
      <c r="G40" s="59">
        <f t="shared" si="0"/>
        <v>5176.8500000000004</v>
      </c>
      <c r="H40" s="341"/>
      <c r="I40" s="342"/>
    </row>
    <row r="41" spans="1:9" s="333" customFormat="1" ht="75" x14ac:dyDescent="0.25">
      <c r="A41" s="43" t="s">
        <v>2981</v>
      </c>
      <c r="B41" s="41" t="s">
        <v>106</v>
      </c>
      <c r="C41" s="102" t="s">
        <v>2985</v>
      </c>
      <c r="D41" s="22" t="s">
        <v>582</v>
      </c>
      <c r="E41" s="84">
        <v>1</v>
      </c>
      <c r="F41" s="76">
        <v>102508.28</v>
      </c>
      <c r="G41" s="59">
        <f t="shared" si="0"/>
        <v>102508.28</v>
      </c>
      <c r="H41" s="341"/>
      <c r="I41" s="342"/>
    </row>
    <row r="42" spans="1:9" s="333" customFormat="1" ht="45" x14ac:dyDescent="0.25">
      <c r="A42" s="43" t="s">
        <v>2981</v>
      </c>
      <c r="B42" s="41" t="s">
        <v>107</v>
      </c>
      <c r="C42" s="102" t="s">
        <v>2986</v>
      </c>
      <c r="D42" s="22" t="s">
        <v>582</v>
      </c>
      <c r="E42" s="84">
        <v>1</v>
      </c>
      <c r="F42" s="76">
        <v>78113</v>
      </c>
      <c r="G42" s="59">
        <f t="shared" si="0"/>
        <v>78113</v>
      </c>
      <c r="H42" s="341"/>
      <c r="I42" s="342"/>
    </row>
    <row r="43" spans="1:9" s="333" customFormat="1" ht="45" x14ac:dyDescent="0.25">
      <c r="A43" s="43" t="s">
        <v>2981</v>
      </c>
      <c r="B43" s="41" t="s">
        <v>108</v>
      </c>
      <c r="C43" s="102" t="s">
        <v>2987</v>
      </c>
      <c r="D43" s="22" t="s">
        <v>582</v>
      </c>
      <c r="E43" s="84">
        <v>1</v>
      </c>
      <c r="F43" s="76">
        <v>72298.7</v>
      </c>
      <c r="G43" s="59">
        <f t="shared" si="0"/>
        <v>72298.7</v>
      </c>
      <c r="H43" s="341"/>
      <c r="I43" s="342"/>
    </row>
    <row r="44" spans="1:9" s="333" customFormat="1" ht="30" x14ac:dyDescent="0.25">
      <c r="A44" s="43" t="s">
        <v>2981</v>
      </c>
      <c r="B44" s="41" t="s">
        <v>109</v>
      </c>
      <c r="C44" s="102" t="s">
        <v>2111</v>
      </c>
      <c r="D44" s="64" t="s">
        <v>8</v>
      </c>
      <c r="E44" s="83">
        <v>380</v>
      </c>
      <c r="F44" s="76">
        <v>13.72</v>
      </c>
      <c r="G44" s="59">
        <f t="shared" si="0"/>
        <v>5213.6000000000004</v>
      </c>
      <c r="H44" s="341"/>
      <c r="I44" s="342"/>
    </row>
    <row r="45" spans="1:9" s="333" customFormat="1" ht="33" customHeight="1" x14ac:dyDescent="0.25">
      <c r="A45" s="43" t="s">
        <v>2981</v>
      </c>
      <c r="B45" s="41" t="s">
        <v>110</v>
      </c>
      <c r="C45" s="102" t="s">
        <v>2988</v>
      </c>
      <c r="D45" s="64" t="s">
        <v>8</v>
      </c>
      <c r="E45" s="83">
        <v>380</v>
      </c>
      <c r="F45" s="76">
        <v>14.72</v>
      </c>
      <c r="G45" s="59">
        <f t="shared" si="0"/>
        <v>5593.6</v>
      </c>
      <c r="H45" s="341"/>
      <c r="I45" s="342"/>
    </row>
    <row r="46" spans="1:9" s="333" customFormat="1" ht="33" customHeight="1" x14ac:dyDescent="0.25">
      <c r="A46" s="43" t="s">
        <v>2981</v>
      </c>
      <c r="B46" s="41" t="s">
        <v>111</v>
      </c>
      <c r="C46" s="102" t="s">
        <v>2113</v>
      </c>
      <c r="D46" s="64" t="s">
        <v>9</v>
      </c>
      <c r="E46" s="83">
        <v>335</v>
      </c>
      <c r="F46" s="76">
        <v>129.74</v>
      </c>
      <c r="G46" s="59">
        <f t="shared" si="0"/>
        <v>43462.9</v>
      </c>
      <c r="H46" s="341"/>
      <c r="I46" s="342"/>
    </row>
    <row r="47" spans="1:9" s="333" customFormat="1" ht="60" x14ac:dyDescent="0.25">
      <c r="A47" s="43" t="s">
        <v>2981</v>
      </c>
      <c r="B47" s="41" t="s">
        <v>112</v>
      </c>
      <c r="C47" s="102" t="s">
        <v>2989</v>
      </c>
      <c r="D47" s="64" t="s">
        <v>582</v>
      </c>
      <c r="E47" s="83">
        <v>1</v>
      </c>
      <c r="F47" s="76">
        <v>253499.58</v>
      </c>
      <c r="G47" s="59">
        <f t="shared" si="0"/>
        <v>253499.58</v>
      </c>
      <c r="H47" s="341"/>
      <c r="I47" s="342"/>
    </row>
    <row r="48" spans="1:9" s="333" customFormat="1" ht="45" x14ac:dyDescent="0.25">
      <c r="A48" s="43" t="s">
        <v>2981</v>
      </c>
      <c r="B48" s="41" t="s">
        <v>113</v>
      </c>
      <c r="C48" s="102" t="s">
        <v>2990</v>
      </c>
      <c r="D48" s="64" t="s">
        <v>9</v>
      </c>
      <c r="E48" s="83">
        <v>3686</v>
      </c>
      <c r="F48" s="76">
        <v>68.349999999999994</v>
      </c>
      <c r="G48" s="59">
        <f t="shared" si="0"/>
        <v>251938.1</v>
      </c>
      <c r="H48" s="341"/>
      <c r="I48" s="342"/>
    </row>
    <row r="49" spans="1:9" s="333" customFormat="1" ht="45" x14ac:dyDescent="0.25">
      <c r="A49" s="43" t="s">
        <v>2981</v>
      </c>
      <c r="B49" s="41" t="s">
        <v>114</v>
      </c>
      <c r="C49" s="102" t="s">
        <v>2910</v>
      </c>
      <c r="D49" s="64" t="s">
        <v>582</v>
      </c>
      <c r="E49" s="83">
        <v>1</v>
      </c>
      <c r="F49" s="76">
        <v>10198.08</v>
      </c>
      <c r="G49" s="59">
        <f t="shared" si="0"/>
        <v>10198.08</v>
      </c>
      <c r="H49" s="341"/>
      <c r="I49" s="342"/>
    </row>
    <row r="50" spans="1:9" s="333" customFormat="1" ht="90" x14ac:dyDescent="0.25">
      <c r="A50" s="43" t="s">
        <v>2981</v>
      </c>
      <c r="B50" s="41" t="s">
        <v>115</v>
      </c>
      <c r="C50" s="102" t="s">
        <v>2991</v>
      </c>
      <c r="D50" s="64" t="s">
        <v>582</v>
      </c>
      <c r="E50" s="83">
        <v>1</v>
      </c>
      <c r="F50" s="76">
        <v>7880.4</v>
      </c>
      <c r="G50" s="59">
        <f t="shared" si="0"/>
        <v>7880.4</v>
      </c>
      <c r="H50" s="341"/>
      <c r="I50" s="342"/>
    </row>
    <row r="51" spans="1:9" s="333" customFormat="1" ht="75" x14ac:dyDescent="0.25">
      <c r="A51" s="43" t="s">
        <v>2981</v>
      </c>
      <c r="B51" s="41" t="s">
        <v>116</v>
      </c>
      <c r="C51" s="102" t="s">
        <v>2992</v>
      </c>
      <c r="D51" s="64" t="s">
        <v>582</v>
      </c>
      <c r="E51" s="83">
        <v>1</v>
      </c>
      <c r="F51" s="76">
        <v>3754.25</v>
      </c>
      <c r="G51" s="59">
        <f t="shared" si="0"/>
        <v>3754.25</v>
      </c>
      <c r="H51" s="341"/>
      <c r="I51" s="342"/>
    </row>
    <row r="52" spans="1:9" s="333" customFormat="1" ht="33" customHeight="1" x14ac:dyDescent="0.25">
      <c r="A52" s="43" t="s">
        <v>2981</v>
      </c>
      <c r="B52" s="41" t="s">
        <v>117</v>
      </c>
      <c r="C52" s="102" t="s">
        <v>2119</v>
      </c>
      <c r="D52" s="64" t="s">
        <v>9</v>
      </c>
      <c r="E52" s="83">
        <v>160</v>
      </c>
      <c r="F52" s="76">
        <v>111.3</v>
      </c>
      <c r="G52" s="59">
        <f t="shared" si="0"/>
        <v>17808</v>
      </c>
      <c r="H52" s="341"/>
      <c r="I52" s="342"/>
    </row>
    <row r="53" spans="1:9" s="333" customFormat="1" ht="30" x14ac:dyDescent="0.25">
      <c r="A53" s="43" t="s">
        <v>2981</v>
      </c>
      <c r="B53" s="41" t="s">
        <v>118</v>
      </c>
      <c r="C53" s="102" t="s">
        <v>2993</v>
      </c>
      <c r="D53" s="64" t="s">
        <v>9</v>
      </c>
      <c r="E53" s="83">
        <v>2620</v>
      </c>
      <c r="F53" s="76">
        <v>21.68</v>
      </c>
      <c r="G53" s="59">
        <f t="shared" si="0"/>
        <v>56801.599999999999</v>
      </c>
      <c r="H53" s="341"/>
      <c r="I53" s="342"/>
    </row>
    <row r="54" spans="1:9" s="333" customFormat="1" x14ac:dyDescent="0.25">
      <c r="A54" s="43" t="s">
        <v>2981</v>
      </c>
      <c r="B54" s="41" t="s">
        <v>119</v>
      </c>
      <c r="C54" s="102" t="s">
        <v>2121</v>
      </c>
      <c r="D54" s="64" t="s">
        <v>9</v>
      </c>
      <c r="E54" s="83">
        <v>380</v>
      </c>
      <c r="F54" s="76">
        <v>22.47</v>
      </c>
      <c r="G54" s="59">
        <f t="shared" si="0"/>
        <v>8538.6</v>
      </c>
      <c r="H54" s="341"/>
      <c r="I54" s="342"/>
    </row>
    <row r="55" spans="1:9" s="333" customFormat="1" ht="33" customHeight="1" x14ac:dyDescent="0.25">
      <c r="A55" s="43" t="s">
        <v>2981</v>
      </c>
      <c r="B55" s="41" t="s">
        <v>120</v>
      </c>
      <c r="C55" s="102" t="s">
        <v>2122</v>
      </c>
      <c r="D55" s="64" t="s">
        <v>8</v>
      </c>
      <c r="E55" s="83">
        <v>21</v>
      </c>
      <c r="F55" s="76">
        <v>45.85</v>
      </c>
      <c r="G55" s="59">
        <f t="shared" si="0"/>
        <v>962.85</v>
      </c>
      <c r="H55" s="341"/>
      <c r="I55" s="342"/>
    </row>
    <row r="56" spans="1:9" s="333" customFormat="1" ht="33" customHeight="1" x14ac:dyDescent="0.25">
      <c r="A56" s="43" t="s">
        <v>2981</v>
      </c>
      <c r="B56" s="41" t="s">
        <v>121</v>
      </c>
      <c r="C56" s="102" t="s">
        <v>2123</v>
      </c>
      <c r="D56" s="64" t="s">
        <v>9</v>
      </c>
      <c r="E56" s="83">
        <v>3.6</v>
      </c>
      <c r="F56" s="76">
        <v>113.76</v>
      </c>
      <c r="G56" s="59">
        <f t="shared" si="0"/>
        <v>409.54</v>
      </c>
      <c r="H56" s="341"/>
      <c r="I56" s="342"/>
    </row>
    <row r="57" spans="1:9" s="333" customFormat="1" ht="45" x14ac:dyDescent="0.25">
      <c r="A57" s="43" t="s">
        <v>2981</v>
      </c>
      <c r="B57" s="41" t="s">
        <v>198</v>
      </c>
      <c r="C57" s="102" t="s">
        <v>3723</v>
      </c>
      <c r="D57" s="64" t="s">
        <v>582</v>
      </c>
      <c r="E57" s="83">
        <v>1</v>
      </c>
      <c r="F57" s="76">
        <v>28756.22</v>
      </c>
      <c r="G57" s="59">
        <f t="shared" si="0"/>
        <v>28756.22</v>
      </c>
      <c r="H57" s="341"/>
      <c r="I57" s="342"/>
    </row>
    <row r="58" spans="1:9" s="333" customFormat="1" ht="33" customHeight="1" x14ac:dyDescent="0.25">
      <c r="A58" s="43" t="s">
        <v>2981</v>
      </c>
      <c r="B58" s="41" t="s">
        <v>199</v>
      </c>
      <c r="C58" s="102" t="s">
        <v>2382</v>
      </c>
      <c r="D58" s="64" t="s">
        <v>10</v>
      </c>
      <c r="E58" s="83">
        <v>59</v>
      </c>
      <c r="F58" s="76">
        <v>19.670000000000002</v>
      </c>
      <c r="G58" s="59">
        <f t="shared" si="0"/>
        <v>1160.53</v>
      </c>
      <c r="H58" s="341"/>
      <c r="I58" s="342"/>
    </row>
    <row r="59" spans="1:9" s="333" customFormat="1" ht="45" x14ac:dyDescent="0.25">
      <c r="A59" s="43" t="s">
        <v>2981</v>
      </c>
      <c r="B59" s="41" t="s">
        <v>200</v>
      </c>
      <c r="C59" s="102" t="s">
        <v>3724</v>
      </c>
      <c r="D59" s="64" t="s">
        <v>582</v>
      </c>
      <c r="E59" s="83">
        <v>1</v>
      </c>
      <c r="F59" s="76">
        <v>5888.53</v>
      </c>
      <c r="G59" s="59">
        <f t="shared" si="0"/>
        <v>5888.53</v>
      </c>
      <c r="H59" s="341"/>
      <c r="I59" s="342"/>
    </row>
    <row r="60" spans="1:9" s="333" customFormat="1" ht="33" customHeight="1" x14ac:dyDescent="0.25">
      <c r="A60" s="43" t="s">
        <v>2981</v>
      </c>
      <c r="B60" s="41" t="s">
        <v>201</v>
      </c>
      <c r="C60" s="102" t="s">
        <v>2125</v>
      </c>
      <c r="D60" s="64" t="s">
        <v>8</v>
      </c>
      <c r="E60" s="83">
        <v>120</v>
      </c>
      <c r="F60" s="76">
        <v>13.68</v>
      </c>
      <c r="G60" s="59">
        <f t="shared" si="0"/>
        <v>1641.6</v>
      </c>
      <c r="H60" s="341"/>
      <c r="I60" s="342"/>
    </row>
    <row r="61" spans="1:9" s="333" customFormat="1" ht="33" customHeight="1" x14ac:dyDescent="0.25">
      <c r="A61" s="43" t="s">
        <v>2981</v>
      </c>
      <c r="B61" s="41" t="s">
        <v>202</v>
      </c>
      <c r="C61" s="102" t="s">
        <v>2994</v>
      </c>
      <c r="D61" s="64" t="s">
        <v>8</v>
      </c>
      <c r="E61" s="83">
        <v>22</v>
      </c>
      <c r="F61" s="76">
        <v>14.4</v>
      </c>
      <c r="G61" s="59">
        <f t="shared" si="0"/>
        <v>316.8</v>
      </c>
      <c r="H61" s="341"/>
      <c r="I61" s="342"/>
    </row>
    <row r="62" spans="1:9" s="333" customFormat="1" ht="30" x14ac:dyDescent="0.25">
      <c r="A62" s="43" t="s">
        <v>2981</v>
      </c>
      <c r="B62" s="41" t="s">
        <v>1592</v>
      </c>
      <c r="C62" s="102" t="s">
        <v>2127</v>
      </c>
      <c r="D62" s="64" t="s">
        <v>8</v>
      </c>
      <c r="E62" s="83">
        <v>98</v>
      </c>
      <c r="F62" s="76">
        <v>20.2</v>
      </c>
      <c r="G62" s="59">
        <f t="shared" si="0"/>
        <v>1979.6</v>
      </c>
      <c r="H62" s="341"/>
      <c r="I62" s="342"/>
    </row>
    <row r="63" spans="1:9" s="333" customFormat="1" ht="60" x14ac:dyDescent="0.25">
      <c r="A63" s="43" t="s">
        <v>2981</v>
      </c>
      <c r="B63" s="41" t="s">
        <v>1593</v>
      </c>
      <c r="C63" s="102" t="s">
        <v>2995</v>
      </c>
      <c r="D63" s="64" t="s">
        <v>582</v>
      </c>
      <c r="E63" s="83">
        <v>1</v>
      </c>
      <c r="F63" s="76">
        <v>3530.33</v>
      </c>
      <c r="G63" s="59">
        <f t="shared" si="0"/>
        <v>3530.33</v>
      </c>
      <c r="H63" s="341"/>
      <c r="I63" s="342"/>
    </row>
    <row r="64" spans="1:9" s="333" customFormat="1" ht="45" x14ac:dyDescent="0.25">
      <c r="A64" s="43" t="s">
        <v>2981</v>
      </c>
      <c r="B64" s="41" t="s">
        <v>1594</v>
      </c>
      <c r="C64" s="102" t="s">
        <v>2996</v>
      </c>
      <c r="D64" s="64" t="s">
        <v>582</v>
      </c>
      <c r="E64" s="83">
        <v>1</v>
      </c>
      <c r="F64" s="76">
        <v>19591.02</v>
      </c>
      <c r="G64" s="59">
        <f t="shared" si="0"/>
        <v>19591.02</v>
      </c>
      <c r="H64" s="341"/>
      <c r="I64" s="342"/>
    </row>
    <row r="65" spans="1:9" s="333" customFormat="1" ht="33" customHeight="1" x14ac:dyDescent="0.25">
      <c r="A65" s="43" t="s">
        <v>2981</v>
      </c>
      <c r="B65" s="41" t="s">
        <v>1595</v>
      </c>
      <c r="C65" s="102" t="s">
        <v>2997</v>
      </c>
      <c r="D65" s="64" t="s">
        <v>9</v>
      </c>
      <c r="E65" s="83">
        <v>1.3</v>
      </c>
      <c r="F65" s="76">
        <v>91.83</v>
      </c>
      <c r="G65" s="59">
        <f t="shared" si="0"/>
        <v>119.38</v>
      </c>
      <c r="H65" s="341"/>
      <c r="I65" s="342"/>
    </row>
    <row r="66" spans="1:9" s="333" customFormat="1" ht="30" x14ac:dyDescent="0.25">
      <c r="A66" s="43" t="s">
        <v>2981</v>
      </c>
      <c r="B66" s="41" t="s">
        <v>1596</v>
      </c>
      <c r="C66" s="102" t="s">
        <v>2385</v>
      </c>
      <c r="D66" s="64" t="s">
        <v>10</v>
      </c>
      <c r="E66" s="83">
        <v>82</v>
      </c>
      <c r="F66" s="76">
        <v>104.17</v>
      </c>
      <c r="G66" s="59">
        <f t="shared" si="0"/>
        <v>8541.94</v>
      </c>
      <c r="H66" s="341"/>
      <c r="I66" s="342"/>
    </row>
    <row r="67" spans="1:9" s="333" customFormat="1" x14ac:dyDescent="0.25">
      <c r="A67" s="43" t="s">
        <v>2981</v>
      </c>
      <c r="B67" s="41" t="s">
        <v>1597</v>
      </c>
      <c r="C67" s="102" t="s">
        <v>402</v>
      </c>
      <c r="D67" s="64" t="s">
        <v>9</v>
      </c>
      <c r="E67" s="83">
        <v>15</v>
      </c>
      <c r="F67" s="76">
        <v>131.44999999999999</v>
      </c>
      <c r="G67" s="59">
        <f t="shared" si="0"/>
        <v>1971.75</v>
      </c>
      <c r="H67" s="341"/>
      <c r="I67" s="342"/>
    </row>
    <row r="68" spans="1:9" s="333" customFormat="1" ht="30" x14ac:dyDescent="0.25">
      <c r="A68" s="43" t="s">
        <v>2981</v>
      </c>
      <c r="B68" s="41" t="s">
        <v>1598</v>
      </c>
      <c r="C68" s="102" t="s">
        <v>2998</v>
      </c>
      <c r="D68" s="64" t="s">
        <v>9</v>
      </c>
      <c r="E68" s="83">
        <v>5.8</v>
      </c>
      <c r="F68" s="76">
        <v>927.76</v>
      </c>
      <c r="G68" s="59">
        <f t="shared" si="0"/>
        <v>5381.01</v>
      </c>
      <c r="H68" s="341"/>
      <c r="I68" s="342"/>
    </row>
    <row r="69" spans="1:9" s="333" customFormat="1" ht="33" customHeight="1" x14ac:dyDescent="0.25">
      <c r="A69" s="43" t="s">
        <v>2981</v>
      </c>
      <c r="B69" s="41" t="s">
        <v>1599</v>
      </c>
      <c r="C69" s="102" t="s">
        <v>2726</v>
      </c>
      <c r="D69" s="64" t="s">
        <v>9</v>
      </c>
      <c r="E69" s="83">
        <v>0.39</v>
      </c>
      <c r="F69" s="76">
        <v>1110.01</v>
      </c>
      <c r="G69" s="59">
        <f t="shared" si="0"/>
        <v>432.9</v>
      </c>
      <c r="H69" s="341"/>
      <c r="I69" s="342"/>
    </row>
    <row r="70" spans="1:9" s="333" customFormat="1" ht="33" customHeight="1" x14ac:dyDescent="0.25">
      <c r="A70" s="43" t="s">
        <v>2981</v>
      </c>
      <c r="B70" s="41" t="s">
        <v>1600</v>
      </c>
      <c r="C70" s="102" t="s">
        <v>2999</v>
      </c>
      <c r="D70" s="64" t="s">
        <v>9</v>
      </c>
      <c r="E70" s="83">
        <v>32</v>
      </c>
      <c r="F70" s="76">
        <v>1147.78</v>
      </c>
      <c r="G70" s="59">
        <f t="shared" si="0"/>
        <v>36728.959999999999</v>
      </c>
      <c r="H70" s="341"/>
      <c r="I70" s="342"/>
    </row>
    <row r="71" spans="1:9" s="333" customFormat="1" ht="45" x14ac:dyDescent="0.25">
      <c r="A71" s="43" t="s">
        <v>2981</v>
      </c>
      <c r="B71" s="41" t="s">
        <v>1601</v>
      </c>
      <c r="C71" s="102" t="s">
        <v>3000</v>
      </c>
      <c r="D71" s="22" t="s">
        <v>582</v>
      </c>
      <c r="E71" s="84">
        <v>1</v>
      </c>
      <c r="F71" s="76">
        <v>2218.34</v>
      </c>
      <c r="G71" s="59">
        <f t="shared" si="0"/>
        <v>2218.34</v>
      </c>
      <c r="H71" s="341"/>
      <c r="I71" s="342"/>
    </row>
    <row r="72" spans="1:9" s="333" customFormat="1" ht="33" customHeight="1" x14ac:dyDescent="0.25">
      <c r="A72" s="43" t="s">
        <v>2981</v>
      </c>
      <c r="B72" s="41" t="s">
        <v>1602</v>
      </c>
      <c r="C72" s="102" t="s">
        <v>403</v>
      </c>
      <c r="D72" s="64" t="s">
        <v>8</v>
      </c>
      <c r="E72" s="83">
        <v>113</v>
      </c>
      <c r="F72" s="76">
        <v>13.69</v>
      </c>
      <c r="G72" s="59">
        <f t="shared" si="0"/>
        <v>1546.97</v>
      </c>
      <c r="H72" s="341"/>
      <c r="I72" s="342"/>
    </row>
    <row r="73" spans="1:9" s="333" customFormat="1" ht="33" customHeight="1" x14ac:dyDescent="0.25">
      <c r="A73" s="43" t="s">
        <v>2981</v>
      </c>
      <c r="B73" s="41" t="s">
        <v>3003</v>
      </c>
      <c r="C73" s="102" t="s">
        <v>3001</v>
      </c>
      <c r="D73" s="64" t="s">
        <v>9</v>
      </c>
      <c r="E73" s="83">
        <v>4.5199999999999996</v>
      </c>
      <c r="F73" s="76">
        <v>1189</v>
      </c>
      <c r="G73" s="59">
        <f t="shared" si="0"/>
        <v>5374.28</v>
      </c>
      <c r="H73" s="341"/>
      <c r="I73" s="342"/>
    </row>
    <row r="74" spans="1:9" s="333" customFormat="1" ht="33" customHeight="1" x14ac:dyDescent="0.25">
      <c r="A74" s="43" t="s">
        <v>2981</v>
      </c>
      <c r="B74" s="41" t="s">
        <v>3004</v>
      </c>
      <c r="C74" s="102" t="s">
        <v>2151</v>
      </c>
      <c r="D74" s="64" t="s">
        <v>8</v>
      </c>
      <c r="E74" s="83">
        <v>119</v>
      </c>
      <c r="F74" s="76">
        <v>13.69</v>
      </c>
      <c r="G74" s="59">
        <f t="shared" si="0"/>
        <v>1629.11</v>
      </c>
      <c r="H74" s="341"/>
      <c r="I74" s="342"/>
    </row>
    <row r="75" spans="1:9" s="333" customFormat="1" ht="33" customHeight="1" x14ac:dyDescent="0.25">
      <c r="A75" s="43" t="s">
        <v>2981</v>
      </c>
      <c r="B75" s="41" t="s">
        <v>3005</v>
      </c>
      <c r="C75" s="102" t="s">
        <v>2919</v>
      </c>
      <c r="D75" s="64" t="s">
        <v>8</v>
      </c>
      <c r="E75" s="83">
        <v>119</v>
      </c>
      <c r="F75" s="76">
        <v>65.28</v>
      </c>
      <c r="G75" s="59">
        <f t="shared" si="0"/>
        <v>7768.32</v>
      </c>
      <c r="H75" s="341"/>
      <c r="I75" s="342"/>
    </row>
    <row r="76" spans="1:9" s="333" customFormat="1" ht="30" x14ac:dyDescent="0.25">
      <c r="A76" s="43" t="s">
        <v>2981</v>
      </c>
      <c r="B76" s="41" t="s">
        <v>3006</v>
      </c>
      <c r="C76" s="102" t="s">
        <v>2388</v>
      </c>
      <c r="D76" s="64" t="s">
        <v>8</v>
      </c>
      <c r="E76" s="83">
        <v>119</v>
      </c>
      <c r="F76" s="76">
        <v>14.19</v>
      </c>
      <c r="G76" s="59">
        <f t="shared" si="0"/>
        <v>1688.61</v>
      </c>
      <c r="H76" s="341"/>
      <c r="I76" s="342"/>
    </row>
    <row r="77" spans="1:9" s="333" customFormat="1" ht="33" customHeight="1" x14ac:dyDescent="0.25">
      <c r="A77" s="43" t="s">
        <v>2981</v>
      </c>
      <c r="B77" s="41" t="s">
        <v>3007</v>
      </c>
      <c r="C77" s="102" t="s">
        <v>2920</v>
      </c>
      <c r="D77" s="64" t="s">
        <v>9</v>
      </c>
      <c r="E77" s="83">
        <v>6</v>
      </c>
      <c r="F77" s="76">
        <v>581.15</v>
      </c>
      <c r="G77" s="59">
        <f t="shared" si="0"/>
        <v>3486.9</v>
      </c>
      <c r="H77" s="341"/>
      <c r="I77" s="342"/>
    </row>
    <row r="78" spans="1:9" s="333" customFormat="1" ht="105" x14ac:dyDescent="0.25">
      <c r="A78" s="43" t="s">
        <v>2981</v>
      </c>
      <c r="B78" s="41" t="s">
        <v>3008</v>
      </c>
      <c r="C78" s="102" t="s">
        <v>3002</v>
      </c>
      <c r="D78" s="22" t="s">
        <v>582</v>
      </c>
      <c r="E78" s="84">
        <v>1</v>
      </c>
      <c r="F78" s="76">
        <v>5133.67</v>
      </c>
      <c r="G78" s="59">
        <f t="shared" si="0"/>
        <v>5133.67</v>
      </c>
      <c r="H78" s="341"/>
      <c r="I78" s="342"/>
    </row>
    <row r="79" spans="1:9" s="333" customFormat="1" ht="30.75" thickBot="1" x14ac:dyDescent="0.3">
      <c r="A79" s="43" t="s">
        <v>2981</v>
      </c>
      <c r="B79" s="41" t="s">
        <v>3009</v>
      </c>
      <c r="C79" s="104" t="s">
        <v>2156</v>
      </c>
      <c r="D79" s="51" t="s">
        <v>8</v>
      </c>
      <c r="E79" s="85">
        <v>740</v>
      </c>
      <c r="F79" s="139">
        <v>4.07</v>
      </c>
      <c r="G79" s="53">
        <f t="shared" si="0"/>
        <v>3011.8</v>
      </c>
      <c r="H79" s="341"/>
      <c r="I79" s="342"/>
    </row>
    <row r="80" spans="1:9" s="333" customFormat="1" ht="75" x14ac:dyDescent="0.25">
      <c r="A80" s="42" t="s">
        <v>3010</v>
      </c>
      <c r="B80" s="188" t="s">
        <v>3012</v>
      </c>
      <c r="C80" s="180" t="s">
        <v>409</v>
      </c>
      <c r="D80" s="25" t="s">
        <v>9</v>
      </c>
      <c r="E80" s="182">
        <v>194</v>
      </c>
      <c r="F80" s="136">
        <v>0</v>
      </c>
      <c r="G80" s="27">
        <f t="shared" si="0"/>
        <v>0</v>
      </c>
      <c r="H80" s="453" t="s">
        <v>318</v>
      </c>
      <c r="I80" s="342"/>
    </row>
    <row r="81" spans="1:9" s="333" customFormat="1" ht="75" x14ac:dyDescent="0.25">
      <c r="A81" s="43" t="s">
        <v>3010</v>
      </c>
      <c r="B81" s="108" t="s">
        <v>3013</v>
      </c>
      <c r="C81" s="103" t="s">
        <v>428</v>
      </c>
      <c r="D81" s="22" t="s">
        <v>8</v>
      </c>
      <c r="E81" s="84">
        <v>511.8</v>
      </c>
      <c r="F81" s="77">
        <v>0</v>
      </c>
      <c r="G81" s="28">
        <f t="shared" si="0"/>
        <v>0</v>
      </c>
      <c r="H81" s="454"/>
      <c r="I81" s="342"/>
    </row>
    <row r="82" spans="1:9" s="333" customFormat="1" ht="75" x14ac:dyDescent="0.25">
      <c r="A82" s="167" t="s">
        <v>3010</v>
      </c>
      <c r="B82" s="108" t="s">
        <v>3014</v>
      </c>
      <c r="C82" s="106" t="s">
        <v>3021</v>
      </c>
      <c r="D82" s="48" t="s">
        <v>8</v>
      </c>
      <c r="E82" s="107">
        <v>426.6</v>
      </c>
      <c r="F82" s="231">
        <v>0</v>
      </c>
      <c r="G82" s="28">
        <f t="shared" si="0"/>
        <v>0</v>
      </c>
      <c r="H82" s="454"/>
      <c r="I82" s="342"/>
    </row>
    <row r="83" spans="1:9" s="333" customFormat="1" ht="75" x14ac:dyDescent="0.25">
      <c r="A83" s="167" t="s">
        <v>3010</v>
      </c>
      <c r="B83" s="108" t="s">
        <v>3015</v>
      </c>
      <c r="C83" s="106" t="s">
        <v>407</v>
      </c>
      <c r="D83" s="48" t="s">
        <v>8</v>
      </c>
      <c r="E83" s="107">
        <v>426.6</v>
      </c>
      <c r="F83" s="231">
        <v>0</v>
      </c>
      <c r="G83" s="28">
        <f t="shared" si="0"/>
        <v>0</v>
      </c>
      <c r="H83" s="454"/>
      <c r="I83" s="342"/>
    </row>
    <row r="84" spans="1:9" s="333" customFormat="1" ht="75" x14ac:dyDescent="0.25">
      <c r="A84" s="167" t="s">
        <v>3010</v>
      </c>
      <c r="B84" s="108" t="s">
        <v>3016</v>
      </c>
      <c r="C84" s="106" t="s">
        <v>3022</v>
      </c>
      <c r="D84" s="48" t="s">
        <v>8</v>
      </c>
      <c r="E84" s="107">
        <v>421.3</v>
      </c>
      <c r="F84" s="231">
        <v>0</v>
      </c>
      <c r="G84" s="28">
        <f t="shared" si="0"/>
        <v>0</v>
      </c>
      <c r="H84" s="454"/>
      <c r="I84" s="342"/>
    </row>
    <row r="85" spans="1:9" s="333" customFormat="1" ht="75" x14ac:dyDescent="0.25">
      <c r="A85" s="167" t="s">
        <v>3010</v>
      </c>
      <c r="B85" s="108" t="s">
        <v>3017</v>
      </c>
      <c r="C85" s="106" t="s">
        <v>407</v>
      </c>
      <c r="D85" s="48" t="s">
        <v>8</v>
      </c>
      <c r="E85" s="107">
        <v>421.3</v>
      </c>
      <c r="F85" s="231">
        <v>0</v>
      </c>
      <c r="G85" s="28">
        <f t="shared" si="0"/>
        <v>0</v>
      </c>
      <c r="H85" s="454"/>
      <c r="I85" s="342"/>
    </row>
    <row r="86" spans="1:9" s="333" customFormat="1" ht="75.75" thickBot="1" x14ac:dyDescent="0.3">
      <c r="A86" s="56" t="s">
        <v>3010</v>
      </c>
      <c r="B86" s="74" t="s">
        <v>3018</v>
      </c>
      <c r="C86" s="104" t="s">
        <v>2163</v>
      </c>
      <c r="D86" s="51" t="s">
        <v>8</v>
      </c>
      <c r="E86" s="85">
        <v>416.5</v>
      </c>
      <c r="F86" s="139">
        <v>0</v>
      </c>
      <c r="G86" s="53">
        <f t="shared" si="0"/>
        <v>0</v>
      </c>
      <c r="H86" s="454"/>
      <c r="I86" s="342"/>
    </row>
    <row r="87" spans="1:9" s="333" customFormat="1" ht="75" x14ac:dyDescent="0.25">
      <c r="A87" s="42" t="s">
        <v>3011</v>
      </c>
      <c r="B87" s="188" t="s">
        <v>3012</v>
      </c>
      <c r="C87" s="180" t="s">
        <v>782</v>
      </c>
      <c r="D87" s="25" t="s">
        <v>9</v>
      </c>
      <c r="E87" s="182">
        <v>263</v>
      </c>
      <c r="F87" s="136">
        <v>23.88</v>
      </c>
      <c r="G87" s="27">
        <f t="shared" si="0"/>
        <v>6280.44</v>
      </c>
      <c r="H87" s="454"/>
      <c r="I87" s="342"/>
    </row>
    <row r="88" spans="1:9" s="333" customFormat="1" ht="75" x14ac:dyDescent="0.25">
      <c r="A88" s="43" t="s">
        <v>3011</v>
      </c>
      <c r="B88" s="108" t="s">
        <v>3013</v>
      </c>
      <c r="C88" s="102" t="s">
        <v>405</v>
      </c>
      <c r="D88" s="64" t="s">
        <v>8</v>
      </c>
      <c r="E88" s="83">
        <v>495.8</v>
      </c>
      <c r="F88" s="76">
        <v>14.16</v>
      </c>
      <c r="G88" s="28">
        <f t="shared" si="0"/>
        <v>7020.53</v>
      </c>
      <c r="H88" s="454"/>
      <c r="I88" s="342"/>
    </row>
    <row r="89" spans="1:9" s="333" customFormat="1" ht="75" x14ac:dyDescent="0.25">
      <c r="A89" s="67" t="s">
        <v>3011</v>
      </c>
      <c r="B89" s="108" t="s">
        <v>3014</v>
      </c>
      <c r="C89" s="102" t="s">
        <v>2926</v>
      </c>
      <c r="D89" s="64" t="s">
        <v>8</v>
      </c>
      <c r="E89" s="83">
        <v>426.6</v>
      </c>
      <c r="F89" s="76">
        <v>15.33</v>
      </c>
      <c r="G89" s="28">
        <f t="shared" si="0"/>
        <v>6539.78</v>
      </c>
      <c r="H89" s="454"/>
      <c r="I89" s="342"/>
    </row>
    <row r="90" spans="1:9" s="333" customFormat="1" ht="75" x14ac:dyDescent="0.25">
      <c r="A90" s="67" t="s">
        <v>3011</v>
      </c>
      <c r="B90" s="108" t="s">
        <v>3015</v>
      </c>
      <c r="C90" s="102" t="s">
        <v>407</v>
      </c>
      <c r="D90" s="64" t="s">
        <v>8</v>
      </c>
      <c r="E90" s="83">
        <v>426.6</v>
      </c>
      <c r="F90" s="76">
        <v>0.38</v>
      </c>
      <c r="G90" s="28">
        <f t="shared" si="0"/>
        <v>162.11000000000001</v>
      </c>
      <c r="H90" s="454"/>
      <c r="I90" s="342"/>
    </row>
    <row r="91" spans="1:9" s="333" customFormat="1" ht="75" x14ac:dyDescent="0.25">
      <c r="A91" s="67" t="s">
        <v>3011</v>
      </c>
      <c r="B91" s="108" t="s">
        <v>3016</v>
      </c>
      <c r="C91" s="102" t="s">
        <v>3022</v>
      </c>
      <c r="D91" s="64" t="s">
        <v>8</v>
      </c>
      <c r="E91" s="83">
        <v>421.3</v>
      </c>
      <c r="F91" s="76">
        <v>21.05</v>
      </c>
      <c r="G91" s="28">
        <f t="shared" si="0"/>
        <v>8868.3700000000008</v>
      </c>
      <c r="H91" s="454"/>
      <c r="I91" s="342"/>
    </row>
    <row r="92" spans="1:9" s="333" customFormat="1" ht="75" x14ac:dyDescent="0.25">
      <c r="A92" s="67" t="s">
        <v>3011</v>
      </c>
      <c r="B92" s="108" t="s">
        <v>3017</v>
      </c>
      <c r="C92" s="103" t="s">
        <v>407</v>
      </c>
      <c r="D92" s="22" t="s">
        <v>8</v>
      </c>
      <c r="E92" s="84">
        <v>421.3</v>
      </c>
      <c r="F92" s="77">
        <v>0.38</v>
      </c>
      <c r="G92" s="28">
        <f t="shared" si="0"/>
        <v>160.09</v>
      </c>
      <c r="H92" s="454"/>
      <c r="I92" s="342"/>
    </row>
    <row r="93" spans="1:9" s="333" customFormat="1" ht="75.75" thickBot="1" x14ac:dyDescent="0.3">
      <c r="A93" s="178" t="s">
        <v>3011</v>
      </c>
      <c r="B93" s="74" t="s">
        <v>3018</v>
      </c>
      <c r="C93" s="104" t="s">
        <v>2163</v>
      </c>
      <c r="D93" s="51" t="s">
        <v>8</v>
      </c>
      <c r="E93" s="85">
        <v>416.5</v>
      </c>
      <c r="F93" s="139">
        <v>12.47</v>
      </c>
      <c r="G93" s="53">
        <f t="shared" si="0"/>
        <v>5193.76</v>
      </c>
      <c r="H93" s="455"/>
      <c r="I93" s="342"/>
    </row>
    <row r="94" spans="1:9" s="333" customFormat="1" ht="15.75" thickBot="1" x14ac:dyDescent="0.3">
      <c r="A94" s="67" t="s">
        <v>2981</v>
      </c>
      <c r="B94" s="93" t="s">
        <v>3019</v>
      </c>
      <c r="C94" s="102" t="s">
        <v>2190</v>
      </c>
      <c r="D94" s="64" t="s">
        <v>8</v>
      </c>
      <c r="E94" s="83">
        <v>249</v>
      </c>
      <c r="F94" s="76">
        <v>14.39</v>
      </c>
      <c r="G94" s="59">
        <f t="shared" si="0"/>
        <v>3583.11</v>
      </c>
      <c r="H94" s="391"/>
      <c r="I94" s="342"/>
    </row>
    <row r="95" spans="1:9" s="333" customFormat="1" ht="30.75" thickBot="1" x14ac:dyDescent="0.3">
      <c r="A95" s="56" t="s">
        <v>2981</v>
      </c>
      <c r="B95" s="57" t="s">
        <v>3020</v>
      </c>
      <c r="C95" s="104" t="s">
        <v>2191</v>
      </c>
      <c r="D95" s="51" t="s">
        <v>8</v>
      </c>
      <c r="E95" s="85">
        <v>249</v>
      </c>
      <c r="F95" s="139">
        <v>20.2</v>
      </c>
      <c r="G95" s="53">
        <f t="shared" si="0"/>
        <v>5029.8</v>
      </c>
      <c r="H95" s="331" t="s">
        <v>41</v>
      </c>
      <c r="I95" s="332">
        <f>ROUND(SUM(G35:G95),2)</f>
        <v>1299383.69</v>
      </c>
    </row>
    <row r="96" spans="1:9" s="333" customFormat="1" ht="45" x14ac:dyDescent="0.25">
      <c r="A96" s="67" t="s">
        <v>2930</v>
      </c>
      <c r="B96" s="198" t="s">
        <v>71</v>
      </c>
      <c r="C96" s="63" t="s">
        <v>427</v>
      </c>
      <c r="D96" s="64" t="s">
        <v>9</v>
      </c>
      <c r="E96" s="83">
        <v>475</v>
      </c>
      <c r="F96" s="76">
        <v>3.53</v>
      </c>
      <c r="G96" s="59">
        <f t="shared" ref="G96:G113" si="3">ROUND((E96*F96),2)</f>
        <v>1676.75</v>
      </c>
      <c r="H96" s="392"/>
    </row>
    <row r="97" spans="1:9" s="333" customFormat="1" ht="60" x14ac:dyDescent="0.25">
      <c r="A97" s="43" t="s">
        <v>2930</v>
      </c>
      <c r="B97" s="108" t="s">
        <v>72</v>
      </c>
      <c r="C97" s="63" t="s">
        <v>3023</v>
      </c>
      <c r="D97" s="22" t="s">
        <v>582</v>
      </c>
      <c r="E97" s="83">
        <v>1</v>
      </c>
      <c r="F97" s="76">
        <v>33594.720000000001</v>
      </c>
      <c r="G97" s="28">
        <f t="shared" si="3"/>
        <v>33594.720000000001</v>
      </c>
      <c r="H97" s="392"/>
    </row>
    <row r="98" spans="1:9" s="333" customFormat="1" x14ac:dyDescent="0.25">
      <c r="A98" s="43" t="s">
        <v>2930</v>
      </c>
      <c r="B98" s="108" t="s">
        <v>73</v>
      </c>
      <c r="C98" s="63" t="s">
        <v>412</v>
      </c>
      <c r="D98" s="64" t="s">
        <v>8</v>
      </c>
      <c r="E98" s="83">
        <v>83</v>
      </c>
      <c r="F98" s="76">
        <v>3.6</v>
      </c>
      <c r="G98" s="28">
        <f t="shared" si="3"/>
        <v>298.8</v>
      </c>
      <c r="H98" s="392"/>
    </row>
    <row r="99" spans="1:9" s="333" customFormat="1" x14ac:dyDescent="0.25">
      <c r="A99" s="43" t="s">
        <v>2930</v>
      </c>
      <c r="B99" s="108" t="s">
        <v>74</v>
      </c>
      <c r="C99" s="63" t="s">
        <v>413</v>
      </c>
      <c r="D99" s="64" t="s">
        <v>9</v>
      </c>
      <c r="E99" s="83">
        <v>20</v>
      </c>
      <c r="F99" s="76">
        <v>146.28</v>
      </c>
      <c r="G99" s="28">
        <f t="shared" si="3"/>
        <v>2925.6</v>
      </c>
      <c r="H99" s="392"/>
    </row>
    <row r="100" spans="1:9" s="333" customFormat="1" ht="45" x14ac:dyDescent="0.25">
      <c r="A100" s="43" t="s">
        <v>2930</v>
      </c>
      <c r="B100" s="108" t="s">
        <v>75</v>
      </c>
      <c r="C100" s="63" t="s">
        <v>3024</v>
      </c>
      <c r="D100" s="22" t="s">
        <v>9</v>
      </c>
      <c r="E100" s="83">
        <v>5.8</v>
      </c>
      <c r="F100" s="76">
        <v>326.70999999999998</v>
      </c>
      <c r="G100" s="28">
        <f t="shared" si="3"/>
        <v>1894.92</v>
      </c>
      <c r="H100" s="392"/>
    </row>
    <row r="101" spans="1:9" s="333" customFormat="1" x14ac:dyDescent="0.25">
      <c r="A101" s="43" t="s">
        <v>2930</v>
      </c>
      <c r="B101" s="108" t="s">
        <v>76</v>
      </c>
      <c r="C101" s="63" t="s">
        <v>3025</v>
      </c>
      <c r="D101" s="22" t="s">
        <v>8</v>
      </c>
      <c r="E101" s="83">
        <v>3.9</v>
      </c>
      <c r="F101" s="76">
        <v>102.17</v>
      </c>
      <c r="G101" s="28">
        <f t="shared" si="3"/>
        <v>398.46</v>
      </c>
      <c r="H101" s="392"/>
    </row>
    <row r="102" spans="1:9" s="333" customFormat="1" x14ac:dyDescent="0.25">
      <c r="A102" s="43" t="s">
        <v>2930</v>
      </c>
      <c r="B102" s="108" t="s">
        <v>77</v>
      </c>
      <c r="C102" s="63" t="s">
        <v>2837</v>
      </c>
      <c r="D102" s="22" t="s">
        <v>8</v>
      </c>
      <c r="E102" s="83">
        <v>3.9</v>
      </c>
      <c r="F102" s="76">
        <v>189.74</v>
      </c>
      <c r="G102" s="28">
        <f t="shared" si="3"/>
        <v>739.99</v>
      </c>
      <c r="H102" s="392"/>
    </row>
    <row r="103" spans="1:9" s="333" customFormat="1" ht="60" x14ac:dyDescent="0.25">
      <c r="A103" s="43" t="s">
        <v>2930</v>
      </c>
      <c r="B103" s="108" t="s">
        <v>122</v>
      </c>
      <c r="C103" s="63" t="s">
        <v>3026</v>
      </c>
      <c r="D103" s="22" t="s">
        <v>582</v>
      </c>
      <c r="E103" s="83">
        <v>1</v>
      </c>
      <c r="F103" s="76">
        <v>64702.01</v>
      </c>
      <c r="G103" s="28">
        <f t="shared" si="3"/>
        <v>64702.01</v>
      </c>
      <c r="H103" s="392"/>
    </row>
    <row r="104" spans="1:9" s="333" customFormat="1" ht="33" customHeight="1" x14ac:dyDescent="0.25">
      <c r="A104" s="43" t="s">
        <v>2930</v>
      </c>
      <c r="B104" s="108" t="s">
        <v>123</v>
      </c>
      <c r="C104" s="63" t="s">
        <v>3027</v>
      </c>
      <c r="D104" s="22" t="s">
        <v>9</v>
      </c>
      <c r="E104" s="83">
        <v>13.1</v>
      </c>
      <c r="F104" s="76">
        <v>2965.21</v>
      </c>
      <c r="G104" s="28">
        <f t="shared" si="3"/>
        <v>38844.25</v>
      </c>
      <c r="H104" s="392"/>
    </row>
    <row r="105" spans="1:9" s="333" customFormat="1" ht="30" x14ac:dyDescent="0.25">
      <c r="A105" s="43" t="s">
        <v>2930</v>
      </c>
      <c r="B105" s="108" t="s">
        <v>124</v>
      </c>
      <c r="C105" s="63" t="s">
        <v>2935</v>
      </c>
      <c r="D105" s="22" t="s">
        <v>9</v>
      </c>
      <c r="E105" s="83">
        <v>0.05</v>
      </c>
      <c r="F105" s="76">
        <v>7449.54</v>
      </c>
      <c r="G105" s="28">
        <f t="shared" si="3"/>
        <v>372.48</v>
      </c>
      <c r="H105" s="392"/>
    </row>
    <row r="106" spans="1:9" s="333" customFormat="1" ht="30" x14ac:dyDescent="0.25">
      <c r="A106" s="43" t="s">
        <v>2930</v>
      </c>
      <c r="B106" s="108" t="s">
        <v>125</v>
      </c>
      <c r="C106" s="63" t="s">
        <v>3028</v>
      </c>
      <c r="D106" s="22" t="s">
        <v>9</v>
      </c>
      <c r="E106" s="83">
        <v>9.26</v>
      </c>
      <c r="F106" s="76">
        <v>1802.93</v>
      </c>
      <c r="G106" s="28">
        <f t="shared" si="3"/>
        <v>16695.13</v>
      </c>
      <c r="H106" s="392"/>
    </row>
    <row r="107" spans="1:9" s="333" customFormat="1" ht="33" customHeight="1" x14ac:dyDescent="0.25">
      <c r="A107" s="43" t="s">
        <v>2930</v>
      </c>
      <c r="B107" s="108" t="s">
        <v>126</v>
      </c>
      <c r="C107" s="63" t="s">
        <v>3029</v>
      </c>
      <c r="D107" s="22" t="s">
        <v>9</v>
      </c>
      <c r="E107" s="83">
        <v>1.81</v>
      </c>
      <c r="F107" s="76">
        <v>1513.01</v>
      </c>
      <c r="G107" s="28">
        <f t="shared" si="3"/>
        <v>2738.55</v>
      </c>
      <c r="H107" s="392"/>
    </row>
    <row r="108" spans="1:9" s="333" customFormat="1" ht="45" x14ac:dyDescent="0.25">
      <c r="A108" s="43" t="s">
        <v>2930</v>
      </c>
      <c r="B108" s="108" t="s">
        <v>216</v>
      </c>
      <c r="C108" s="63" t="s">
        <v>3030</v>
      </c>
      <c r="D108" s="22" t="s">
        <v>582</v>
      </c>
      <c r="E108" s="83">
        <v>1</v>
      </c>
      <c r="F108" s="76">
        <v>2877.64</v>
      </c>
      <c r="G108" s="28">
        <f t="shared" si="3"/>
        <v>2877.64</v>
      </c>
      <c r="H108" s="392"/>
    </row>
    <row r="109" spans="1:9" s="333" customFormat="1" ht="33" customHeight="1" x14ac:dyDescent="0.25">
      <c r="A109" s="43" t="s">
        <v>2930</v>
      </c>
      <c r="B109" s="108" t="s">
        <v>217</v>
      </c>
      <c r="C109" s="2" t="s">
        <v>2203</v>
      </c>
      <c r="D109" s="22" t="s">
        <v>8</v>
      </c>
      <c r="E109" s="84">
        <v>129</v>
      </c>
      <c r="F109" s="77">
        <v>13.69</v>
      </c>
      <c r="G109" s="28">
        <f t="shared" si="3"/>
        <v>1766.01</v>
      </c>
      <c r="H109" s="392"/>
    </row>
    <row r="110" spans="1:9" s="333" customFormat="1" ht="33" customHeight="1" x14ac:dyDescent="0.25">
      <c r="A110" s="43" t="s">
        <v>2930</v>
      </c>
      <c r="B110" s="108" t="s">
        <v>218</v>
      </c>
      <c r="C110" s="2" t="s">
        <v>3031</v>
      </c>
      <c r="D110" s="22" t="s">
        <v>8</v>
      </c>
      <c r="E110" s="84">
        <v>129</v>
      </c>
      <c r="F110" s="77">
        <v>14.72</v>
      </c>
      <c r="G110" s="28">
        <f t="shared" si="3"/>
        <v>1898.88</v>
      </c>
      <c r="H110" s="392"/>
    </row>
    <row r="111" spans="1:9" s="333" customFormat="1" ht="30" x14ac:dyDescent="0.25">
      <c r="A111" s="43" t="s">
        <v>2930</v>
      </c>
      <c r="B111" s="108" t="s">
        <v>219</v>
      </c>
      <c r="C111" s="2" t="s">
        <v>2205</v>
      </c>
      <c r="D111" s="22" t="s">
        <v>9</v>
      </c>
      <c r="E111" s="84">
        <v>392</v>
      </c>
      <c r="F111" s="77">
        <v>52.91</v>
      </c>
      <c r="G111" s="28">
        <f t="shared" si="3"/>
        <v>20740.72</v>
      </c>
      <c r="H111" s="392"/>
    </row>
    <row r="112" spans="1:9" s="333" customFormat="1" ht="33" customHeight="1" thickBot="1" x14ac:dyDescent="0.3">
      <c r="A112" s="43" t="s">
        <v>2930</v>
      </c>
      <c r="B112" s="108" t="s">
        <v>220</v>
      </c>
      <c r="C112" s="2" t="s">
        <v>2206</v>
      </c>
      <c r="D112" s="22" t="s">
        <v>8</v>
      </c>
      <c r="E112" s="84">
        <v>107</v>
      </c>
      <c r="F112" s="77">
        <v>14.39</v>
      </c>
      <c r="G112" s="28">
        <f t="shared" si="3"/>
        <v>1539.73</v>
      </c>
      <c r="H112" s="392"/>
      <c r="I112" s="393"/>
    </row>
    <row r="113" spans="1:9" s="333" customFormat="1" ht="33" customHeight="1" thickBot="1" x14ac:dyDescent="0.3">
      <c r="A113" s="56" t="s">
        <v>2930</v>
      </c>
      <c r="B113" s="74" t="s">
        <v>221</v>
      </c>
      <c r="C113" s="394" t="s">
        <v>2207</v>
      </c>
      <c r="D113" s="51" t="s">
        <v>8</v>
      </c>
      <c r="E113" s="85">
        <v>107</v>
      </c>
      <c r="F113" s="87">
        <v>20.2</v>
      </c>
      <c r="G113" s="90">
        <f t="shared" si="3"/>
        <v>2161.4</v>
      </c>
      <c r="H113" s="331" t="s">
        <v>78</v>
      </c>
      <c r="I113" s="395">
        <f>ROUND(SUM(G96:G113),2)</f>
        <v>195866.04</v>
      </c>
    </row>
    <row r="114" spans="1:9" s="333" customFormat="1" ht="33" customHeight="1" x14ac:dyDescent="0.25">
      <c r="A114" s="42" t="s">
        <v>2940</v>
      </c>
      <c r="B114" s="202" t="s">
        <v>28</v>
      </c>
      <c r="C114" s="24" t="s">
        <v>414</v>
      </c>
      <c r="D114" s="25" t="s">
        <v>8</v>
      </c>
      <c r="E114" s="182">
        <v>96</v>
      </c>
      <c r="F114" s="136">
        <v>11.75</v>
      </c>
      <c r="G114" s="27">
        <f>ROUND((E114*F114),2)</f>
        <v>1128</v>
      </c>
    </row>
    <row r="115" spans="1:9" s="333" customFormat="1" ht="33" customHeight="1" x14ac:dyDescent="0.25">
      <c r="A115" s="43" t="s">
        <v>2940</v>
      </c>
      <c r="B115" s="22" t="s">
        <v>29</v>
      </c>
      <c r="C115" s="63" t="s">
        <v>3032</v>
      </c>
      <c r="D115" s="64" t="s">
        <v>9</v>
      </c>
      <c r="E115" s="83">
        <v>21.12</v>
      </c>
      <c r="F115" s="76">
        <v>354.64</v>
      </c>
      <c r="G115" s="59">
        <f t="shared" ref="G115:G126" si="4">ROUND((E115*F115),2)</f>
        <v>7490</v>
      </c>
    </row>
    <row r="116" spans="1:9" s="333" customFormat="1" ht="60" x14ac:dyDescent="0.25">
      <c r="A116" s="43" t="s">
        <v>2940</v>
      </c>
      <c r="B116" s="22" t="s">
        <v>30</v>
      </c>
      <c r="C116" s="63" t="s">
        <v>3033</v>
      </c>
      <c r="D116" s="22" t="s">
        <v>582</v>
      </c>
      <c r="E116" s="83">
        <v>1</v>
      </c>
      <c r="F116" s="76">
        <v>42142.96</v>
      </c>
      <c r="G116" s="59">
        <f t="shared" si="4"/>
        <v>42142.96</v>
      </c>
    </row>
    <row r="117" spans="1:9" s="333" customFormat="1" x14ac:dyDescent="0.25">
      <c r="A117" s="43" t="s">
        <v>2940</v>
      </c>
      <c r="B117" s="22" t="s">
        <v>31</v>
      </c>
      <c r="C117" s="63" t="s">
        <v>415</v>
      </c>
      <c r="D117" s="64" t="s">
        <v>18</v>
      </c>
      <c r="E117" s="83">
        <v>15</v>
      </c>
      <c r="F117" s="76">
        <v>3081.59</v>
      </c>
      <c r="G117" s="59">
        <f t="shared" si="4"/>
        <v>46223.85</v>
      </c>
    </row>
    <row r="118" spans="1:9" s="333" customFormat="1" ht="30" x14ac:dyDescent="0.25">
      <c r="A118" s="43" t="s">
        <v>2940</v>
      </c>
      <c r="B118" s="22" t="s">
        <v>32</v>
      </c>
      <c r="C118" s="63" t="s">
        <v>3640</v>
      </c>
      <c r="D118" s="64" t="s">
        <v>9</v>
      </c>
      <c r="E118" s="83">
        <v>200.97</v>
      </c>
      <c r="F118" s="76">
        <v>4867.3599999999997</v>
      </c>
      <c r="G118" s="59">
        <f t="shared" si="4"/>
        <v>978193.34</v>
      </c>
      <c r="H118" s="341"/>
      <c r="I118" s="342"/>
    </row>
    <row r="119" spans="1:9" s="333" customFormat="1" ht="60" x14ac:dyDescent="0.25">
      <c r="A119" s="43" t="s">
        <v>2940</v>
      </c>
      <c r="B119" s="22" t="s">
        <v>33</v>
      </c>
      <c r="C119" s="63" t="s">
        <v>3034</v>
      </c>
      <c r="D119" s="22" t="s">
        <v>582</v>
      </c>
      <c r="E119" s="83">
        <v>1</v>
      </c>
      <c r="F119" s="76">
        <v>26799.23</v>
      </c>
      <c r="G119" s="59">
        <f t="shared" si="4"/>
        <v>26799.23</v>
      </c>
      <c r="H119" s="341"/>
      <c r="I119" s="342"/>
    </row>
    <row r="120" spans="1:9" s="333" customFormat="1" ht="45" x14ac:dyDescent="0.25">
      <c r="A120" s="43" t="s">
        <v>2940</v>
      </c>
      <c r="B120" s="22" t="s">
        <v>47</v>
      </c>
      <c r="C120" s="63" t="s">
        <v>3035</v>
      </c>
      <c r="D120" s="22" t="s">
        <v>582</v>
      </c>
      <c r="E120" s="83">
        <v>1</v>
      </c>
      <c r="F120" s="76">
        <v>239556.77</v>
      </c>
      <c r="G120" s="59">
        <f t="shared" si="4"/>
        <v>239556.77</v>
      </c>
      <c r="H120" s="341"/>
      <c r="I120" s="342"/>
    </row>
    <row r="121" spans="1:9" s="333" customFormat="1" ht="45" x14ac:dyDescent="0.25">
      <c r="A121" s="43" t="s">
        <v>2940</v>
      </c>
      <c r="B121" s="22" t="s">
        <v>48</v>
      </c>
      <c r="C121" s="63" t="s">
        <v>3036</v>
      </c>
      <c r="D121" s="22" t="s">
        <v>582</v>
      </c>
      <c r="E121" s="83">
        <v>1</v>
      </c>
      <c r="F121" s="76">
        <v>90220.84</v>
      </c>
      <c r="G121" s="59">
        <f t="shared" si="4"/>
        <v>90220.84</v>
      </c>
      <c r="H121" s="341"/>
      <c r="I121" s="342"/>
    </row>
    <row r="122" spans="1:9" s="333" customFormat="1" ht="30" x14ac:dyDescent="0.25">
      <c r="A122" s="43" t="s">
        <v>2940</v>
      </c>
      <c r="B122" s="22" t="s">
        <v>58</v>
      </c>
      <c r="C122" s="63" t="s">
        <v>3037</v>
      </c>
      <c r="D122" s="22" t="s">
        <v>9</v>
      </c>
      <c r="E122" s="83">
        <v>18.38</v>
      </c>
      <c r="F122" s="76">
        <v>3077.25</v>
      </c>
      <c r="G122" s="59">
        <f t="shared" si="4"/>
        <v>56559.86</v>
      </c>
      <c r="H122" s="341"/>
      <c r="I122" s="342"/>
    </row>
    <row r="123" spans="1:9" s="333" customFormat="1" ht="30" x14ac:dyDescent="0.25">
      <c r="A123" s="43" t="s">
        <v>2940</v>
      </c>
      <c r="B123" s="22" t="s">
        <v>64</v>
      </c>
      <c r="C123" s="63" t="s">
        <v>799</v>
      </c>
      <c r="D123" s="64" t="s">
        <v>10</v>
      </c>
      <c r="E123" s="83">
        <v>32</v>
      </c>
      <c r="F123" s="76">
        <v>100.78</v>
      </c>
      <c r="G123" s="59">
        <f t="shared" si="4"/>
        <v>3224.96</v>
      </c>
      <c r="H123" s="341"/>
      <c r="I123" s="342"/>
    </row>
    <row r="124" spans="1:9" s="333" customFormat="1" ht="30" x14ac:dyDescent="0.25">
      <c r="A124" s="43" t="s">
        <v>2940</v>
      </c>
      <c r="B124" s="22" t="s">
        <v>65</v>
      </c>
      <c r="C124" s="63" t="s">
        <v>800</v>
      </c>
      <c r="D124" s="64" t="s">
        <v>8</v>
      </c>
      <c r="E124" s="83">
        <v>576</v>
      </c>
      <c r="F124" s="76">
        <v>13.38</v>
      </c>
      <c r="G124" s="59">
        <f t="shared" si="4"/>
        <v>7706.88</v>
      </c>
      <c r="H124" s="341"/>
      <c r="I124" s="342"/>
    </row>
    <row r="125" spans="1:9" s="333" customFormat="1" ht="45" x14ac:dyDescent="0.25">
      <c r="A125" s="43" t="s">
        <v>2940</v>
      </c>
      <c r="B125" s="22" t="s">
        <v>66</v>
      </c>
      <c r="C125" s="63" t="s">
        <v>3038</v>
      </c>
      <c r="D125" s="22" t="s">
        <v>582</v>
      </c>
      <c r="E125" s="83">
        <v>1</v>
      </c>
      <c r="F125" s="76">
        <v>39235</v>
      </c>
      <c r="G125" s="59">
        <f t="shared" si="4"/>
        <v>39235</v>
      </c>
      <c r="H125" s="341"/>
      <c r="I125" s="342"/>
    </row>
    <row r="126" spans="1:9" s="333" customFormat="1" ht="105" x14ac:dyDescent="0.25">
      <c r="A126" s="43" t="s">
        <v>2940</v>
      </c>
      <c r="B126" s="22" t="s">
        <v>79</v>
      </c>
      <c r="C126" s="63" t="s">
        <v>3039</v>
      </c>
      <c r="D126" s="22" t="s">
        <v>582</v>
      </c>
      <c r="E126" s="83">
        <v>1</v>
      </c>
      <c r="F126" s="76">
        <v>37648.42</v>
      </c>
      <c r="G126" s="59">
        <f t="shared" si="4"/>
        <v>37648.42</v>
      </c>
      <c r="H126" s="341"/>
      <c r="I126" s="342"/>
    </row>
    <row r="127" spans="1:9" s="333" customFormat="1" ht="30" x14ac:dyDescent="0.25">
      <c r="A127" s="43" t="s">
        <v>2940</v>
      </c>
      <c r="B127" s="22" t="s">
        <v>215</v>
      </c>
      <c r="C127" s="63" t="s">
        <v>2371</v>
      </c>
      <c r="D127" s="64" t="s">
        <v>8</v>
      </c>
      <c r="E127" s="83">
        <v>590</v>
      </c>
      <c r="F127" s="76">
        <v>13.38</v>
      </c>
      <c r="G127" s="59">
        <f>ROUND((E127*F127),2)</f>
        <v>7894.2</v>
      </c>
      <c r="H127" s="341"/>
      <c r="I127" s="342"/>
    </row>
    <row r="128" spans="1:9" s="333" customFormat="1" x14ac:dyDescent="0.25">
      <c r="A128" s="43" t="s">
        <v>2940</v>
      </c>
      <c r="B128" s="22" t="s">
        <v>80</v>
      </c>
      <c r="C128" s="63" t="s">
        <v>2372</v>
      </c>
      <c r="D128" s="64" t="s">
        <v>8</v>
      </c>
      <c r="E128" s="83">
        <v>590</v>
      </c>
      <c r="F128" s="76">
        <v>9.85</v>
      </c>
      <c r="G128" s="59">
        <f t="shared" ref="G128:G138" si="5">ROUND((E128*F128),2)</f>
        <v>5811.5</v>
      </c>
      <c r="H128" s="341"/>
      <c r="I128" s="342"/>
    </row>
    <row r="129" spans="1:9" s="333" customFormat="1" ht="30" x14ac:dyDescent="0.25">
      <c r="A129" s="43" t="s">
        <v>2940</v>
      </c>
      <c r="B129" s="22" t="s">
        <v>81</v>
      </c>
      <c r="C129" s="63" t="s">
        <v>2373</v>
      </c>
      <c r="D129" s="64" t="s">
        <v>8</v>
      </c>
      <c r="E129" s="83">
        <v>590</v>
      </c>
      <c r="F129" s="76">
        <v>65.28</v>
      </c>
      <c r="G129" s="59">
        <f t="shared" si="5"/>
        <v>38515.199999999997</v>
      </c>
      <c r="H129" s="341"/>
      <c r="I129" s="342"/>
    </row>
    <row r="130" spans="1:9" s="333" customFormat="1" x14ac:dyDescent="0.25">
      <c r="A130" s="43" t="s">
        <v>2940</v>
      </c>
      <c r="B130" s="22" t="s">
        <v>149</v>
      </c>
      <c r="C130" s="63" t="s">
        <v>2374</v>
      </c>
      <c r="D130" s="64" t="s">
        <v>10</v>
      </c>
      <c r="E130" s="83">
        <v>103.8</v>
      </c>
      <c r="F130" s="76">
        <v>12.62</v>
      </c>
      <c r="G130" s="59">
        <f t="shared" si="5"/>
        <v>1309.96</v>
      </c>
      <c r="H130" s="341"/>
      <c r="I130" s="342"/>
    </row>
    <row r="131" spans="1:9" s="333" customFormat="1" ht="165" x14ac:dyDescent="0.25">
      <c r="A131" s="43" t="s">
        <v>2940</v>
      </c>
      <c r="B131" s="22" t="s">
        <v>150</v>
      </c>
      <c r="C131" s="63" t="s">
        <v>3040</v>
      </c>
      <c r="D131" s="22" t="s">
        <v>582</v>
      </c>
      <c r="E131" s="83">
        <v>1</v>
      </c>
      <c r="F131" s="76">
        <v>18968.45</v>
      </c>
      <c r="G131" s="59">
        <f t="shared" si="5"/>
        <v>18968.45</v>
      </c>
      <c r="H131" s="341"/>
      <c r="I131" s="342"/>
    </row>
    <row r="132" spans="1:9" s="333" customFormat="1" ht="45" x14ac:dyDescent="0.25">
      <c r="A132" s="43" t="s">
        <v>2940</v>
      </c>
      <c r="B132" s="22" t="s">
        <v>151</v>
      </c>
      <c r="C132" s="63" t="s">
        <v>2851</v>
      </c>
      <c r="D132" s="22" t="s">
        <v>582</v>
      </c>
      <c r="E132" s="83">
        <v>1</v>
      </c>
      <c r="F132" s="76">
        <v>264.33999999999997</v>
      </c>
      <c r="G132" s="59">
        <f t="shared" si="5"/>
        <v>264.33999999999997</v>
      </c>
      <c r="H132" s="341"/>
      <c r="I132" s="342"/>
    </row>
    <row r="133" spans="1:9" s="333" customFormat="1" x14ac:dyDescent="0.25">
      <c r="A133" s="43" t="s">
        <v>2940</v>
      </c>
      <c r="B133" s="22" t="s">
        <v>152</v>
      </c>
      <c r="C133" s="63" t="s">
        <v>805</v>
      </c>
      <c r="D133" s="22" t="s">
        <v>8</v>
      </c>
      <c r="E133" s="83">
        <v>95.33</v>
      </c>
      <c r="F133" s="76">
        <v>28.78</v>
      </c>
      <c r="G133" s="59">
        <f t="shared" si="5"/>
        <v>2743.6</v>
      </c>
      <c r="H133" s="341"/>
      <c r="I133" s="342"/>
    </row>
    <row r="134" spans="1:9" s="333" customFormat="1" ht="30" x14ac:dyDescent="0.25">
      <c r="A134" s="43" t="s">
        <v>2940</v>
      </c>
      <c r="B134" s="22" t="s">
        <v>153</v>
      </c>
      <c r="C134" s="63" t="s">
        <v>3041</v>
      </c>
      <c r="D134" s="22" t="s">
        <v>9</v>
      </c>
      <c r="E134" s="83">
        <v>12.62</v>
      </c>
      <c r="F134" s="76">
        <v>1821.59</v>
      </c>
      <c r="G134" s="59">
        <f t="shared" si="5"/>
        <v>22988.47</v>
      </c>
      <c r="H134" s="341"/>
      <c r="I134" s="342"/>
    </row>
    <row r="135" spans="1:9" s="333" customFormat="1" ht="30" x14ac:dyDescent="0.25">
      <c r="A135" s="43" t="s">
        <v>2940</v>
      </c>
      <c r="B135" s="22" t="s">
        <v>154</v>
      </c>
      <c r="C135" s="63" t="s">
        <v>2842</v>
      </c>
      <c r="D135" s="22" t="s">
        <v>9</v>
      </c>
      <c r="E135" s="83">
        <v>1.54</v>
      </c>
      <c r="F135" s="76">
        <v>1238.3</v>
      </c>
      <c r="G135" s="59">
        <f t="shared" si="5"/>
        <v>1906.98</v>
      </c>
    </row>
    <row r="136" spans="1:9" s="333" customFormat="1" x14ac:dyDescent="0.25">
      <c r="A136" s="43" t="s">
        <v>2940</v>
      </c>
      <c r="B136" s="22" t="s">
        <v>155</v>
      </c>
      <c r="C136" s="63" t="s">
        <v>806</v>
      </c>
      <c r="D136" s="64" t="s">
        <v>10</v>
      </c>
      <c r="E136" s="83">
        <v>4.5999999999999996</v>
      </c>
      <c r="F136" s="76">
        <v>34.86</v>
      </c>
      <c r="G136" s="59">
        <f t="shared" si="5"/>
        <v>160.36000000000001</v>
      </c>
    </row>
    <row r="137" spans="1:9" s="333" customFormat="1" ht="30" x14ac:dyDescent="0.25">
      <c r="A137" s="43" t="s">
        <v>2940</v>
      </c>
      <c r="B137" s="22" t="s">
        <v>2475</v>
      </c>
      <c r="C137" s="63" t="s">
        <v>416</v>
      </c>
      <c r="D137" s="64" t="s">
        <v>10</v>
      </c>
      <c r="E137" s="83">
        <v>47.7</v>
      </c>
      <c r="F137" s="76">
        <v>34.86</v>
      </c>
      <c r="G137" s="59">
        <f t="shared" si="5"/>
        <v>1662.82</v>
      </c>
    </row>
    <row r="138" spans="1:9" s="333" customFormat="1" x14ac:dyDescent="0.25">
      <c r="A138" s="43" t="s">
        <v>2940</v>
      </c>
      <c r="B138" s="22" t="s">
        <v>2476</v>
      </c>
      <c r="C138" s="63" t="s">
        <v>2226</v>
      </c>
      <c r="D138" s="64" t="s">
        <v>10</v>
      </c>
      <c r="E138" s="83">
        <v>96</v>
      </c>
      <c r="F138" s="76">
        <v>30.28</v>
      </c>
      <c r="G138" s="59">
        <f t="shared" si="5"/>
        <v>2906.88</v>
      </c>
    </row>
    <row r="139" spans="1:9" s="333" customFormat="1" ht="30" x14ac:dyDescent="0.25">
      <c r="A139" s="43" t="s">
        <v>2940</v>
      </c>
      <c r="B139" s="22" t="s">
        <v>2477</v>
      </c>
      <c r="C139" s="63" t="s">
        <v>417</v>
      </c>
      <c r="D139" s="64" t="s">
        <v>8</v>
      </c>
      <c r="E139" s="83">
        <v>477.8</v>
      </c>
      <c r="F139" s="76">
        <v>14.19</v>
      </c>
      <c r="G139" s="59">
        <f>ROUND((E139*F139),2)</f>
        <v>6779.98</v>
      </c>
    </row>
    <row r="140" spans="1:9" s="333" customFormat="1" ht="105" x14ac:dyDescent="0.25">
      <c r="A140" s="43" t="s">
        <v>2940</v>
      </c>
      <c r="B140" s="22" t="s">
        <v>2478</v>
      </c>
      <c r="C140" s="63" t="s">
        <v>3042</v>
      </c>
      <c r="D140" s="22" t="s">
        <v>582</v>
      </c>
      <c r="E140" s="83">
        <v>1</v>
      </c>
      <c r="F140" s="76">
        <v>17654.71</v>
      </c>
      <c r="G140" s="59">
        <f t="shared" ref="G140:G144" si="6">ROUND((E140*F140),2)</f>
        <v>17654.71</v>
      </c>
    </row>
    <row r="141" spans="1:9" s="333" customFormat="1" x14ac:dyDescent="0.25">
      <c r="A141" s="43" t="s">
        <v>2940</v>
      </c>
      <c r="B141" s="22" t="s">
        <v>2479</v>
      </c>
      <c r="C141" s="63" t="s">
        <v>838</v>
      </c>
      <c r="D141" s="64" t="s">
        <v>10</v>
      </c>
      <c r="E141" s="83">
        <v>95.4</v>
      </c>
      <c r="F141" s="76">
        <v>1.83</v>
      </c>
      <c r="G141" s="59">
        <f t="shared" si="6"/>
        <v>174.58</v>
      </c>
      <c r="H141" s="346"/>
      <c r="I141" s="342"/>
    </row>
    <row r="142" spans="1:9" s="333" customFormat="1" x14ac:dyDescent="0.25">
      <c r="A142" s="43" t="s">
        <v>2940</v>
      </c>
      <c r="B142" s="22" t="s">
        <v>2484</v>
      </c>
      <c r="C142" s="63" t="s">
        <v>2228</v>
      </c>
      <c r="D142" s="64" t="s">
        <v>8</v>
      </c>
      <c r="E142" s="83">
        <v>113.4</v>
      </c>
      <c r="F142" s="76">
        <v>14.39</v>
      </c>
      <c r="G142" s="59">
        <f t="shared" si="6"/>
        <v>1631.83</v>
      </c>
      <c r="H142" s="340"/>
      <c r="I142" s="340"/>
    </row>
    <row r="143" spans="1:9" s="333" customFormat="1" x14ac:dyDescent="0.25">
      <c r="A143" s="43" t="s">
        <v>2940</v>
      </c>
      <c r="B143" s="22" t="s">
        <v>2393</v>
      </c>
      <c r="C143" s="63" t="s">
        <v>2229</v>
      </c>
      <c r="D143" s="64" t="s">
        <v>8</v>
      </c>
      <c r="E143" s="83">
        <v>113.4</v>
      </c>
      <c r="F143" s="76">
        <v>139.38</v>
      </c>
      <c r="G143" s="59">
        <f t="shared" si="6"/>
        <v>15805.69</v>
      </c>
      <c r="H143" s="340"/>
      <c r="I143" s="340"/>
    </row>
    <row r="144" spans="1:9" s="333" customFormat="1" ht="60" x14ac:dyDescent="0.25">
      <c r="A144" s="43" t="s">
        <v>2940</v>
      </c>
      <c r="B144" s="22" t="s">
        <v>2394</v>
      </c>
      <c r="C144" s="63" t="s">
        <v>3043</v>
      </c>
      <c r="D144" s="22" t="s">
        <v>582</v>
      </c>
      <c r="E144" s="83">
        <v>1</v>
      </c>
      <c r="F144" s="76">
        <v>17042.45</v>
      </c>
      <c r="G144" s="59">
        <f t="shared" si="6"/>
        <v>17042.45</v>
      </c>
      <c r="H144" s="340"/>
      <c r="I144" s="340"/>
    </row>
    <row r="145" spans="1:9" s="333" customFormat="1" ht="45" x14ac:dyDescent="0.25">
      <c r="A145" s="43" t="s">
        <v>2940</v>
      </c>
      <c r="B145" s="22" t="s">
        <v>2395</v>
      </c>
      <c r="C145" s="63" t="s">
        <v>3044</v>
      </c>
      <c r="D145" s="22" t="s">
        <v>582</v>
      </c>
      <c r="E145" s="83">
        <v>1</v>
      </c>
      <c r="F145" s="76">
        <v>30813.22</v>
      </c>
      <c r="G145" s="59">
        <f>ROUND((E145*F145),2)</f>
        <v>30813.22</v>
      </c>
      <c r="H145" s="340"/>
      <c r="I145" s="340"/>
    </row>
    <row r="146" spans="1:9" s="333" customFormat="1" ht="30.75" thickBot="1" x14ac:dyDescent="0.3">
      <c r="A146" s="43" t="s">
        <v>2940</v>
      </c>
      <c r="B146" s="22" t="s">
        <v>2396</v>
      </c>
      <c r="C146" s="2" t="s">
        <v>2954</v>
      </c>
      <c r="D146" s="64" t="s">
        <v>8</v>
      </c>
      <c r="E146" s="84">
        <v>1837</v>
      </c>
      <c r="F146" s="76">
        <v>14.39</v>
      </c>
      <c r="G146" s="59">
        <f t="shared" ref="G146" si="7">ROUND((E146*F146),2)</f>
        <v>26434.43</v>
      </c>
      <c r="H146" s="340"/>
      <c r="I146" s="340"/>
    </row>
    <row r="147" spans="1:9" s="333" customFormat="1" ht="30.75" thickBot="1" x14ac:dyDescent="0.3">
      <c r="A147" s="56" t="s">
        <v>2940</v>
      </c>
      <c r="B147" s="51" t="s">
        <v>2397</v>
      </c>
      <c r="C147" s="50" t="s">
        <v>2955</v>
      </c>
      <c r="D147" s="51" t="s">
        <v>8</v>
      </c>
      <c r="E147" s="85">
        <v>1837</v>
      </c>
      <c r="F147" s="139">
        <v>20.2</v>
      </c>
      <c r="G147" s="53">
        <f>ROUND((E147*F147),2)</f>
        <v>37107.4</v>
      </c>
      <c r="H147" s="331" t="s">
        <v>42</v>
      </c>
      <c r="I147" s="339">
        <f>ROUND(SUM(G114:G147),2)</f>
        <v>1834707.16</v>
      </c>
    </row>
    <row r="148" spans="1:9" s="333" customFormat="1" ht="45" x14ac:dyDescent="0.25">
      <c r="A148" s="67" t="s">
        <v>3045</v>
      </c>
      <c r="B148" s="64" t="s">
        <v>11</v>
      </c>
      <c r="C148" s="270" t="s">
        <v>418</v>
      </c>
      <c r="D148" s="64" t="s">
        <v>9</v>
      </c>
      <c r="E148" s="83">
        <v>1256</v>
      </c>
      <c r="F148" s="76">
        <v>4.7</v>
      </c>
      <c r="G148" s="59">
        <f t="shared" ref="G148:G166" si="8">ROUND((E148*F148),2)</f>
        <v>5903.2</v>
      </c>
      <c r="H148" s="340"/>
      <c r="I148" s="340"/>
    </row>
    <row r="149" spans="1:9" s="333" customFormat="1" ht="45" x14ac:dyDescent="0.25">
      <c r="A149" s="67" t="s">
        <v>3045</v>
      </c>
      <c r="B149" s="22" t="s">
        <v>83</v>
      </c>
      <c r="C149" s="270" t="s">
        <v>2459</v>
      </c>
      <c r="D149" s="64" t="s">
        <v>582</v>
      </c>
      <c r="E149" s="83">
        <v>1</v>
      </c>
      <c r="F149" s="76">
        <v>4148.2</v>
      </c>
      <c r="G149" s="59">
        <f t="shared" si="8"/>
        <v>4148.2</v>
      </c>
      <c r="H149" s="340"/>
      <c r="I149" s="340"/>
    </row>
    <row r="150" spans="1:9" s="333" customFormat="1" x14ac:dyDescent="0.25">
      <c r="A150" s="43" t="s">
        <v>3045</v>
      </c>
      <c r="B150" s="64" t="s">
        <v>84</v>
      </c>
      <c r="C150" s="270" t="s">
        <v>419</v>
      </c>
      <c r="D150" s="64" t="s">
        <v>582</v>
      </c>
      <c r="E150" s="83">
        <v>2</v>
      </c>
      <c r="F150" s="76">
        <v>695.39</v>
      </c>
      <c r="G150" s="59">
        <f t="shared" si="8"/>
        <v>1390.78</v>
      </c>
      <c r="H150" s="340"/>
      <c r="I150" s="340"/>
    </row>
    <row r="151" spans="1:9" s="333" customFormat="1" x14ac:dyDescent="0.25">
      <c r="A151" s="43" t="s">
        <v>3045</v>
      </c>
      <c r="B151" s="64" t="s">
        <v>85</v>
      </c>
      <c r="C151" s="270" t="s">
        <v>420</v>
      </c>
      <c r="D151" s="64" t="s">
        <v>10</v>
      </c>
      <c r="E151" s="83">
        <v>53.2</v>
      </c>
      <c r="F151" s="76">
        <v>61.43</v>
      </c>
      <c r="G151" s="59">
        <f t="shared" si="8"/>
        <v>3268.08</v>
      </c>
      <c r="H151" s="340"/>
      <c r="I151" s="340"/>
    </row>
    <row r="152" spans="1:9" s="333" customFormat="1" x14ac:dyDescent="0.25">
      <c r="A152" s="43" t="s">
        <v>3045</v>
      </c>
      <c r="B152" s="64" t="s">
        <v>86</v>
      </c>
      <c r="C152" s="270" t="s">
        <v>2461</v>
      </c>
      <c r="D152" s="64" t="s">
        <v>10</v>
      </c>
      <c r="E152" s="83">
        <v>49.1</v>
      </c>
      <c r="F152" s="76">
        <v>49.81</v>
      </c>
      <c r="G152" s="59">
        <f t="shared" si="8"/>
        <v>2445.67</v>
      </c>
      <c r="H152" s="340"/>
      <c r="I152" s="340"/>
    </row>
    <row r="153" spans="1:9" s="333" customFormat="1" x14ac:dyDescent="0.25">
      <c r="A153" s="43" t="s">
        <v>3045</v>
      </c>
      <c r="B153" s="64" t="s">
        <v>87</v>
      </c>
      <c r="C153" s="270" t="s">
        <v>422</v>
      </c>
      <c r="D153" s="64" t="s">
        <v>8</v>
      </c>
      <c r="E153" s="83">
        <v>63</v>
      </c>
      <c r="F153" s="76">
        <v>16.440000000000001</v>
      </c>
      <c r="G153" s="59">
        <f t="shared" si="8"/>
        <v>1035.72</v>
      </c>
      <c r="H153" s="340"/>
      <c r="I153" s="340"/>
    </row>
    <row r="154" spans="1:9" s="333" customFormat="1" x14ac:dyDescent="0.25">
      <c r="A154" s="43" t="s">
        <v>3045</v>
      </c>
      <c r="B154" s="64" t="s">
        <v>88</v>
      </c>
      <c r="C154" s="270" t="s">
        <v>423</v>
      </c>
      <c r="D154" s="64" t="s">
        <v>8</v>
      </c>
      <c r="E154" s="83">
        <v>63</v>
      </c>
      <c r="F154" s="76">
        <v>102.81</v>
      </c>
      <c r="G154" s="59">
        <f t="shared" si="8"/>
        <v>6477.03</v>
      </c>
      <c r="H154" s="340"/>
      <c r="I154" s="340"/>
    </row>
    <row r="155" spans="1:9" s="333" customFormat="1" x14ac:dyDescent="0.25">
      <c r="A155" s="43" t="s">
        <v>3045</v>
      </c>
      <c r="B155" s="64" t="s">
        <v>89</v>
      </c>
      <c r="C155" s="270" t="s">
        <v>424</v>
      </c>
      <c r="D155" s="64" t="s">
        <v>10</v>
      </c>
      <c r="E155" s="83">
        <v>38.200000000000003</v>
      </c>
      <c r="F155" s="76">
        <v>13.17</v>
      </c>
      <c r="G155" s="59">
        <f t="shared" si="8"/>
        <v>503.09</v>
      </c>
      <c r="H155" s="340"/>
      <c r="I155" s="340"/>
    </row>
    <row r="156" spans="1:9" s="333" customFormat="1" x14ac:dyDescent="0.25">
      <c r="A156" s="43" t="s">
        <v>3045</v>
      </c>
      <c r="B156" s="64" t="s">
        <v>90</v>
      </c>
      <c r="C156" s="270" t="s">
        <v>425</v>
      </c>
      <c r="D156" s="64" t="s">
        <v>8</v>
      </c>
      <c r="E156" s="83">
        <v>135</v>
      </c>
      <c r="F156" s="76">
        <v>24</v>
      </c>
      <c r="G156" s="59">
        <f t="shared" si="8"/>
        <v>3240</v>
      </c>
      <c r="H156" s="340"/>
      <c r="I156" s="340"/>
    </row>
    <row r="157" spans="1:9" s="333" customFormat="1" ht="120" x14ac:dyDescent="0.25">
      <c r="A157" s="43" t="s">
        <v>3045</v>
      </c>
      <c r="B157" s="64" t="s">
        <v>91</v>
      </c>
      <c r="C157" s="270" t="s">
        <v>3046</v>
      </c>
      <c r="D157" s="64" t="s">
        <v>582</v>
      </c>
      <c r="E157" s="83">
        <v>1</v>
      </c>
      <c r="F157" s="76">
        <v>11443.7</v>
      </c>
      <c r="G157" s="59">
        <f t="shared" si="8"/>
        <v>11443.7</v>
      </c>
      <c r="H157" s="340"/>
      <c r="I157" s="340"/>
    </row>
    <row r="158" spans="1:9" s="333" customFormat="1" ht="60" x14ac:dyDescent="0.25">
      <c r="A158" s="43" t="s">
        <v>3045</v>
      </c>
      <c r="B158" s="64" t="s">
        <v>92</v>
      </c>
      <c r="C158" s="270" t="s">
        <v>3047</v>
      </c>
      <c r="D158" s="64" t="s">
        <v>582</v>
      </c>
      <c r="E158" s="83">
        <v>1</v>
      </c>
      <c r="F158" s="76">
        <v>3699.06</v>
      </c>
      <c r="G158" s="59">
        <f t="shared" si="8"/>
        <v>3699.06</v>
      </c>
      <c r="H158" s="340"/>
      <c r="I158" s="340"/>
    </row>
    <row r="159" spans="1:9" s="333" customFormat="1" ht="30" x14ac:dyDescent="0.25">
      <c r="A159" s="43" t="s">
        <v>3045</v>
      </c>
      <c r="B159" s="64" t="s">
        <v>93</v>
      </c>
      <c r="C159" s="63" t="s">
        <v>3048</v>
      </c>
      <c r="D159" s="64" t="s">
        <v>582</v>
      </c>
      <c r="E159" s="83">
        <v>1</v>
      </c>
      <c r="F159" s="76">
        <v>14011.3</v>
      </c>
      <c r="G159" s="59">
        <f t="shared" si="8"/>
        <v>14011.3</v>
      </c>
      <c r="H159" s="340"/>
      <c r="I159" s="340"/>
    </row>
    <row r="160" spans="1:9" s="333" customFormat="1" ht="90" x14ac:dyDescent="0.25">
      <c r="A160" s="43" t="s">
        <v>3045</v>
      </c>
      <c r="B160" s="64" t="s">
        <v>156</v>
      </c>
      <c r="C160" s="270" t="s">
        <v>3049</v>
      </c>
      <c r="D160" s="64" t="s">
        <v>582</v>
      </c>
      <c r="E160" s="83">
        <v>1</v>
      </c>
      <c r="F160" s="76">
        <v>5478.43</v>
      </c>
      <c r="G160" s="59">
        <f t="shared" si="8"/>
        <v>5478.43</v>
      </c>
      <c r="H160" s="340"/>
      <c r="I160" s="340"/>
    </row>
    <row r="161" spans="1:9" s="333" customFormat="1" ht="75" x14ac:dyDescent="0.25">
      <c r="A161" s="43" t="s">
        <v>3045</v>
      </c>
      <c r="B161" s="64" t="s">
        <v>157</v>
      </c>
      <c r="C161" s="270" t="s">
        <v>3050</v>
      </c>
      <c r="D161" s="64" t="s">
        <v>582</v>
      </c>
      <c r="E161" s="83">
        <v>1</v>
      </c>
      <c r="F161" s="76">
        <v>19176.05</v>
      </c>
      <c r="G161" s="59">
        <f t="shared" si="8"/>
        <v>19176.05</v>
      </c>
      <c r="H161" s="340"/>
      <c r="I161" s="340"/>
    </row>
    <row r="162" spans="1:9" s="333" customFormat="1" x14ac:dyDescent="0.25">
      <c r="A162" s="43" t="s">
        <v>3045</v>
      </c>
      <c r="B162" s="64" t="s">
        <v>158</v>
      </c>
      <c r="C162" s="270" t="s">
        <v>422</v>
      </c>
      <c r="D162" s="64" t="s">
        <v>8</v>
      </c>
      <c r="E162" s="83">
        <v>18.75</v>
      </c>
      <c r="F162" s="76">
        <v>14.26</v>
      </c>
      <c r="G162" s="59">
        <f t="shared" si="8"/>
        <v>267.38</v>
      </c>
      <c r="H162" s="340"/>
      <c r="I162" s="340"/>
    </row>
    <row r="163" spans="1:9" s="333" customFormat="1" x14ac:dyDescent="0.25">
      <c r="A163" s="43" t="s">
        <v>3045</v>
      </c>
      <c r="B163" s="64" t="s">
        <v>159</v>
      </c>
      <c r="C163" s="396" t="s">
        <v>2961</v>
      </c>
      <c r="D163" s="84" t="s">
        <v>8</v>
      </c>
      <c r="E163" s="84">
        <v>18.75</v>
      </c>
      <c r="F163" s="77">
        <v>113.61</v>
      </c>
      <c r="G163" s="59">
        <f t="shared" si="8"/>
        <v>2130.19</v>
      </c>
      <c r="H163" s="340"/>
      <c r="I163" s="340"/>
    </row>
    <row r="164" spans="1:9" s="333" customFormat="1" x14ac:dyDescent="0.25">
      <c r="A164" s="43" t="s">
        <v>3045</v>
      </c>
      <c r="B164" s="64" t="s">
        <v>160</v>
      </c>
      <c r="C164" s="397" t="s">
        <v>2247</v>
      </c>
      <c r="D164" s="107" t="s">
        <v>8</v>
      </c>
      <c r="E164" s="107">
        <v>2320</v>
      </c>
      <c r="F164" s="231">
        <v>0.49</v>
      </c>
      <c r="G164" s="59">
        <f t="shared" si="8"/>
        <v>1136.8</v>
      </c>
      <c r="H164" s="340"/>
      <c r="I164" s="340"/>
    </row>
    <row r="165" spans="1:9" s="333" customFormat="1" ht="30.75" thickBot="1" x14ac:dyDescent="0.3">
      <c r="A165" s="43" t="s">
        <v>3045</v>
      </c>
      <c r="B165" s="64" t="s">
        <v>161</v>
      </c>
      <c r="C165" s="397" t="s">
        <v>426</v>
      </c>
      <c r="D165" s="107" t="s">
        <v>8</v>
      </c>
      <c r="E165" s="107">
        <v>2320</v>
      </c>
      <c r="F165" s="231">
        <v>3.66</v>
      </c>
      <c r="G165" s="59">
        <f t="shared" si="8"/>
        <v>8491.2000000000007</v>
      </c>
      <c r="H165" s="340"/>
      <c r="I165" s="340"/>
    </row>
    <row r="166" spans="1:9" s="333" customFormat="1" ht="45.75" thickBot="1" x14ac:dyDescent="0.3">
      <c r="A166" s="43" t="s">
        <v>3045</v>
      </c>
      <c r="B166" s="88" t="s">
        <v>162</v>
      </c>
      <c r="C166" s="398" t="s">
        <v>3051</v>
      </c>
      <c r="D166" s="85" t="s">
        <v>582</v>
      </c>
      <c r="E166" s="85">
        <v>1</v>
      </c>
      <c r="F166" s="139">
        <v>7815.84</v>
      </c>
      <c r="G166" s="53">
        <f t="shared" si="8"/>
        <v>7815.84</v>
      </c>
      <c r="H166" s="331" t="s">
        <v>59</v>
      </c>
      <c r="I166" s="332">
        <f>ROUND(SUM(G148:G166),2)</f>
        <v>102061.72</v>
      </c>
    </row>
    <row r="167" spans="1:9" s="333" customFormat="1" ht="29.25" thickBot="1" x14ac:dyDescent="0.3">
      <c r="A167" s="171" t="s">
        <v>2501</v>
      </c>
      <c r="B167" s="61" t="s">
        <v>63</v>
      </c>
      <c r="C167" s="173" t="s">
        <v>2963</v>
      </c>
      <c r="D167" s="61" t="s">
        <v>9</v>
      </c>
      <c r="E167" s="174">
        <v>968</v>
      </c>
      <c r="F167" s="145">
        <v>2.5</v>
      </c>
      <c r="G167" s="35">
        <f>ROUND((E167*F167),2)</f>
        <v>2420</v>
      </c>
      <c r="H167" s="331" t="s">
        <v>43</v>
      </c>
      <c r="I167" s="332">
        <f>ROUND(SUM(G167),2)</f>
        <v>2420</v>
      </c>
    </row>
    <row r="168" spans="1:9" s="333" customFormat="1" ht="43.5" thickBot="1" x14ac:dyDescent="0.3">
      <c r="A168" s="146"/>
      <c r="B168" s="147"/>
      <c r="C168" s="146"/>
      <c r="D168" s="147"/>
      <c r="E168" s="147"/>
      <c r="F168" s="54" t="s">
        <v>1305</v>
      </c>
      <c r="G168" s="55">
        <f>SUM(G5:G167)</f>
        <v>3570537.0000000005</v>
      </c>
      <c r="H168" s="340"/>
      <c r="I168" s="340"/>
    </row>
    <row r="169" spans="1:9" x14ac:dyDescent="0.25">
      <c r="A169" s="38"/>
      <c r="B169" s="37"/>
      <c r="C169" s="37"/>
      <c r="D169" s="37"/>
      <c r="E169" s="39"/>
      <c r="F169" s="37"/>
      <c r="G169" s="12"/>
    </row>
    <row r="170" spans="1:9" x14ac:dyDescent="0.25">
      <c r="A170" s="6"/>
      <c r="B170" s="4"/>
      <c r="C170" s="6"/>
      <c r="D170" s="4"/>
      <c r="E170" s="4"/>
      <c r="F170" s="13"/>
      <c r="G170" s="12"/>
    </row>
    <row r="171" spans="1:9" x14ac:dyDescent="0.25">
      <c r="A171" s="6"/>
      <c r="B171" s="4"/>
      <c r="C171" s="6"/>
      <c r="D171" s="4"/>
      <c r="E171" s="4"/>
      <c r="F171" s="13"/>
      <c r="G171" s="12"/>
    </row>
    <row r="173" spans="1:9" x14ac:dyDescent="0.25">
      <c r="A173" s="7"/>
      <c r="B173" s="130"/>
      <c r="C173" s="7"/>
      <c r="D173" s="5"/>
      <c r="E173" s="5"/>
      <c r="F173" s="15"/>
      <c r="G173" s="130"/>
    </row>
    <row r="174" spans="1:9" x14ac:dyDescent="0.25">
      <c r="A174" s="20"/>
      <c r="B174" s="131"/>
      <c r="C174" s="20"/>
      <c r="D174" s="20"/>
      <c r="E174" s="20"/>
      <c r="F174" s="16"/>
      <c r="G174" s="131"/>
    </row>
  </sheetData>
  <sheetProtection algorithmName="SHA-512" hashValue="iOsaDLr97f5+x7iC4Q95JjkfL6Stba3/67ooBvtJxwvBSWcRHq/WrKtuI7agMXyXrudvxlp4+4a725lT2YmeSw==" saltValue="9teZdb8hlVq2FdpHxffIcg==" spinCount="100000" sheet="1" objects="1" scenarios="1"/>
  <mergeCells count="3">
    <mergeCell ref="A1:G1"/>
    <mergeCell ref="A3:G3"/>
    <mergeCell ref="H80:H93"/>
  </mergeCells>
  <phoneticPr fontId="10" type="noConversion"/>
  <pageMargins left="0.7" right="0.7" top="0.75" bottom="0.75" header="0.3" footer="0.3"/>
  <pageSetup paperSize="9"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37ADB-95B6-404E-B05A-5AD286E9095C}">
  <dimension ref="A1:N135"/>
  <sheetViews>
    <sheetView topLeftCell="A119" zoomScale="80" zoomScaleNormal="80" workbookViewId="0">
      <selection activeCell="J13" sqref="J13"/>
    </sheetView>
  </sheetViews>
  <sheetFormatPr defaultColWidth="9.140625" defaultRowHeight="15" x14ac:dyDescent="0.25"/>
  <cols>
    <col min="1" max="1" width="39.7109375" style="23" customWidth="1"/>
    <col min="2" max="2" width="10.5703125" style="129" customWidth="1"/>
    <col min="3" max="3" width="71.7109375" style="11" customWidth="1"/>
    <col min="4" max="4" width="9.140625" style="10"/>
    <col min="5" max="5" width="16.28515625" style="10" customWidth="1"/>
    <col min="6" max="6" width="20.7109375" style="17" customWidth="1"/>
    <col min="7" max="7" width="14.7109375" style="10" customWidth="1"/>
    <col min="8" max="8" width="21.5703125" style="68" customWidth="1"/>
    <col min="9" max="9" width="20.7109375" style="68" customWidth="1"/>
    <col min="10" max="16384" width="9.140625" style="8"/>
  </cols>
  <sheetData>
    <row r="1" spans="1:9" ht="39.950000000000003" customHeight="1" x14ac:dyDescent="0.25">
      <c r="A1" s="427" t="s">
        <v>3728</v>
      </c>
      <c r="B1" s="427"/>
      <c r="C1" s="427"/>
      <c r="D1" s="427"/>
      <c r="E1" s="427"/>
      <c r="F1" s="427"/>
      <c r="G1" s="427"/>
    </row>
    <row r="2" spans="1:9" ht="21.75" customHeight="1" thickBot="1" x14ac:dyDescent="0.3">
      <c r="A2" s="1"/>
      <c r="B2" s="127"/>
      <c r="C2" s="1"/>
      <c r="D2" s="1"/>
      <c r="E2" s="18"/>
      <c r="F2" s="1"/>
      <c r="G2" s="1"/>
    </row>
    <row r="3" spans="1:9" x14ac:dyDescent="0.25">
      <c r="A3" s="428" t="s">
        <v>1128</v>
      </c>
      <c r="B3" s="429"/>
      <c r="C3" s="429"/>
      <c r="D3" s="429"/>
      <c r="E3" s="429"/>
      <c r="F3" s="429"/>
      <c r="G3" s="430"/>
    </row>
    <row r="4" spans="1:9" ht="42.6" customHeight="1" thickBot="1" x14ac:dyDescent="0.3">
      <c r="A4" s="29" t="s">
        <v>38</v>
      </c>
      <c r="B4" s="128" t="s">
        <v>0</v>
      </c>
      <c r="C4" s="30" t="s">
        <v>1</v>
      </c>
      <c r="D4" s="30" t="s">
        <v>2</v>
      </c>
      <c r="E4" s="31" t="s">
        <v>3</v>
      </c>
      <c r="F4" s="32" t="s">
        <v>4</v>
      </c>
      <c r="G4" s="69" t="s">
        <v>5</v>
      </c>
    </row>
    <row r="5" spans="1:9" ht="32.25" customHeight="1" x14ac:dyDescent="0.25">
      <c r="A5" s="42" t="s">
        <v>6</v>
      </c>
      <c r="B5" s="188" t="s">
        <v>12</v>
      </c>
      <c r="C5" s="24" t="s">
        <v>2964</v>
      </c>
      <c r="D5" s="25" t="s">
        <v>9</v>
      </c>
      <c r="E5" s="46">
        <v>1686.4</v>
      </c>
      <c r="F5" s="109">
        <v>3.53</v>
      </c>
      <c r="G5" s="27">
        <f>ROUND((E5*F5),2)</f>
        <v>5952.99</v>
      </c>
    </row>
    <row r="6" spans="1:9" ht="60" x14ac:dyDescent="0.25">
      <c r="A6" s="43" t="s">
        <v>6</v>
      </c>
      <c r="B6" s="123" t="s">
        <v>13</v>
      </c>
      <c r="C6" s="63" t="s">
        <v>3052</v>
      </c>
      <c r="D6" s="64" t="s">
        <v>582</v>
      </c>
      <c r="E6" s="65">
        <v>1</v>
      </c>
      <c r="F6" s="189">
        <v>96310.55</v>
      </c>
      <c r="G6" s="28">
        <f t="shared" ref="G6:G66" si="0">ROUND((E6*F6),2)</f>
        <v>96310.55</v>
      </c>
    </row>
    <row r="7" spans="1:9" ht="63.75" customHeight="1" thickBot="1" x14ac:dyDescent="0.3">
      <c r="A7" s="43" t="s">
        <v>6</v>
      </c>
      <c r="B7" s="108" t="s">
        <v>56</v>
      </c>
      <c r="C7" s="63" t="s">
        <v>3053</v>
      </c>
      <c r="D7" s="195" t="s">
        <v>582</v>
      </c>
      <c r="E7" s="186">
        <v>1</v>
      </c>
      <c r="F7" s="110">
        <v>6659.7</v>
      </c>
      <c r="G7" s="28">
        <f t="shared" si="0"/>
        <v>6659.7</v>
      </c>
    </row>
    <row r="8" spans="1:9" ht="32.25" customHeight="1" thickBot="1" x14ac:dyDescent="0.3">
      <c r="A8" s="56" t="s">
        <v>6</v>
      </c>
      <c r="B8" s="74" t="s">
        <v>14</v>
      </c>
      <c r="C8" s="276" t="s">
        <v>400</v>
      </c>
      <c r="D8" s="197" t="s">
        <v>18</v>
      </c>
      <c r="E8" s="184">
        <v>3</v>
      </c>
      <c r="F8" s="111">
        <v>9435.98</v>
      </c>
      <c r="G8" s="53">
        <f t="shared" si="0"/>
        <v>28307.94</v>
      </c>
      <c r="H8" s="169" t="s">
        <v>39</v>
      </c>
      <c r="I8" s="70">
        <f>ROUND(SUM(G5:G8),2)</f>
        <v>137231.18</v>
      </c>
    </row>
    <row r="9" spans="1:9" s="9" customFormat="1" ht="45" x14ac:dyDescent="0.25">
      <c r="A9" s="67" t="s">
        <v>2103</v>
      </c>
      <c r="B9" s="93" t="s">
        <v>19</v>
      </c>
      <c r="C9" s="102" t="s">
        <v>401</v>
      </c>
      <c r="D9" s="64" t="s">
        <v>9</v>
      </c>
      <c r="E9" s="83">
        <v>5370</v>
      </c>
      <c r="F9" s="76">
        <v>3.53</v>
      </c>
      <c r="G9" s="59">
        <f>ROUND((E9*F9),2)</f>
        <v>18956.099999999999</v>
      </c>
      <c r="H9" s="157"/>
      <c r="I9" s="137"/>
    </row>
    <row r="10" spans="1:9" s="9" customFormat="1" ht="60" x14ac:dyDescent="0.25">
      <c r="A10" s="43" t="s">
        <v>2103</v>
      </c>
      <c r="B10" s="41" t="s">
        <v>20</v>
      </c>
      <c r="C10" s="102" t="s">
        <v>3054</v>
      </c>
      <c r="D10" s="64" t="s">
        <v>582</v>
      </c>
      <c r="E10" s="83">
        <v>1</v>
      </c>
      <c r="F10" s="76">
        <v>60935.76</v>
      </c>
      <c r="G10" s="59">
        <f>ROUND((E10*F10),2)</f>
        <v>60935.76</v>
      </c>
      <c r="H10" s="158"/>
      <c r="I10" s="138"/>
    </row>
    <row r="11" spans="1:9" s="9" customFormat="1" ht="45" x14ac:dyDescent="0.25">
      <c r="A11" s="43" t="s">
        <v>2103</v>
      </c>
      <c r="B11" s="41" t="s">
        <v>21</v>
      </c>
      <c r="C11" s="102" t="s">
        <v>3055</v>
      </c>
      <c r="D11" s="22" t="s">
        <v>582</v>
      </c>
      <c r="E11" s="84">
        <v>1</v>
      </c>
      <c r="F11" s="76">
        <v>35458.22</v>
      </c>
      <c r="G11" s="59">
        <f t="shared" ref="G11" si="1">ROUND((E11*F11),2)</f>
        <v>35458.22</v>
      </c>
      <c r="H11" s="158"/>
      <c r="I11" s="138"/>
    </row>
    <row r="12" spans="1:9" s="9" customFormat="1" x14ac:dyDescent="0.25">
      <c r="A12" s="43" t="s">
        <v>2103</v>
      </c>
      <c r="B12" s="41" t="s">
        <v>22</v>
      </c>
      <c r="C12" s="102" t="s">
        <v>612</v>
      </c>
      <c r="D12" s="64" t="s">
        <v>8</v>
      </c>
      <c r="E12" s="83">
        <v>151</v>
      </c>
      <c r="F12" s="76">
        <v>3.6</v>
      </c>
      <c r="G12" s="59">
        <f t="shared" si="0"/>
        <v>543.6</v>
      </c>
      <c r="H12" s="158"/>
      <c r="I12" s="138"/>
    </row>
    <row r="13" spans="1:9" s="9" customFormat="1" ht="33" customHeight="1" x14ac:dyDescent="0.25">
      <c r="A13" s="43" t="s">
        <v>2103</v>
      </c>
      <c r="B13" s="41" t="s">
        <v>23</v>
      </c>
      <c r="C13" s="102" t="s">
        <v>770</v>
      </c>
      <c r="D13" s="64" t="s">
        <v>9</v>
      </c>
      <c r="E13" s="83">
        <v>34</v>
      </c>
      <c r="F13" s="76">
        <v>145.59</v>
      </c>
      <c r="G13" s="59">
        <f t="shared" si="0"/>
        <v>4950.0600000000004</v>
      </c>
      <c r="H13" s="158"/>
      <c r="I13" s="138"/>
    </row>
    <row r="14" spans="1:9" s="9" customFormat="1" ht="45" x14ac:dyDescent="0.25">
      <c r="A14" s="43" t="s">
        <v>2103</v>
      </c>
      <c r="B14" s="41" t="s">
        <v>24</v>
      </c>
      <c r="C14" s="102" t="s">
        <v>3056</v>
      </c>
      <c r="D14" s="22" t="s">
        <v>9</v>
      </c>
      <c r="E14" s="84">
        <v>11.2</v>
      </c>
      <c r="F14" s="76">
        <v>299.77</v>
      </c>
      <c r="G14" s="59">
        <f t="shared" si="0"/>
        <v>3357.42</v>
      </c>
      <c r="H14" s="158"/>
      <c r="I14" s="138"/>
    </row>
    <row r="15" spans="1:9" s="9" customFormat="1" ht="75" x14ac:dyDescent="0.25">
      <c r="A15" s="43" t="s">
        <v>2103</v>
      </c>
      <c r="B15" s="41" t="s">
        <v>25</v>
      </c>
      <c r="C15" s="102" t="s">
        <v>3057</v>
      </c>
      <c r="D15" s="22" t="s">
        <v>582</v>
      </c>
      <c r="E15" s="84">
        <v>1</v>
      </c>
      <c r="F15" s="76">
        <v>98565.38</v>
      </c>
      <c r="G15" s="59">
        <f t="shared" si="0"/>
        <v>98565.38</v>
      </c>
      <c r="H15" s="158"/>
      <c r="I15" s="138"/>
    </row>
    <row r="16" spans="1:9" s="9" customFormat="1" ht="45" x14ac:dyDescent="0.25">
      <c r="A16" s="43" t="s">
        <v>2103</v>
      </c>
      <c r="B16" s="41" t="s">
        <v>26</v>
      </c>
      <c r="C16" s="102" t="s">
        <v>3058</v>
      </c>
      <c r="D16" s="22" t="s">
        <v>582</v>
      </c>
      <c r="E16" s="84">
        <v>1</v>
      </c>
      <c r="F16" s="76">
        <v>75436.800000000003</v>
      </c>
      <c r="G16" s="59">
        <f t="shared" si="0"/>
        <v>75436.800000000003</v>
      </c>
      <c r="H16" s="158"/>
      <c r="I16" s="138"/>
    </row>
    <row r="17" spans="1:9" s="9" customFormat="1" ht="45" x14ac:dyDescent="0.25">
      <c r="A17" s="43" t="s">
        <v>2103</v>
      </c>
      <c r="B17" s="41" t="s">
        <v>27</v>
      </c>
      <c r="C17" s="102" t="s">
        <v>3059</v>
      </c>
      <c r="D17" s="22" t="s">
        <v>582</v>
      </c>
      <c r="E17" s="84">
        <v>1</v>
      </c>
      <c r="F17" s="76">
        <v>52395.42</v>
      </c>
      <c r="G17" s="59">
        <f t="shared" si="0"/>
        <v>52395.42</v>
      </c>
      <c r="H17" s="158"/>
      <c r="I17" s="138"/>
    </row>
    <row r="18" spans="1:9" s="9" customFormat="1" ht="30" x14ac:dyDescent="0.25">
      <c r="A18" s="43" t="s">
        <v>2103</v>
      </c>
      <c r="B18" s="41" t="s">
        <v>68</v>
      </c>
      <c r="C18" s="102" t="s">
        <v>2111</v>
      </c>
      <c r="D18" s="64" t="s">
        <v>8</v>
      </c>
      <c r="E18" s="83">
        <v>346</v>
      </c>
      <c r="F18" s="76">
        <v>13.16</v>
      </c>
      <c r="G18" s="59">
        <f t="shared" si="0"/>
        <v>4553.3599999999997</v>
      </c>
      <c r="H18" s="158"/>
      <c r="I18" s="138"/>
    </row>
    <row r="19" spans="1:9" s="9" customFormat="1" ht="33" customHeight="1" x14ac:dyDescent="0.25">
      <c r="A19" s="43" t="s">
        <v>2103</v>
      </c>
      <c r="B19" s="41" t="s">
        <v>69</v>
      </c>
      <c r="C19" s="102" t="s">
        <v>2906</v>
      </c>
      <c r="D19" s="64" t="s">
        <v>8</v>
      </c>
      <c r="E19" s="83">
        <v>346</v>
      </c>
      <c r="F19" s="76">
        <v>14.52</v>
      </c>
      <c r="G19" s="59">
        <f t="shared" si="0"/>
        <v>5023.92</v>
      </c>
      <c r="H19" s="158"/>
      <c r="I19" s="138"/>
    </row>
    <row r="20" spans="1:9" s="9" customFormat="1" ht="33" customHeight="1" x14ac:dyDescent="0.25">
      <c r="A20" s="43" t="s">
        <v>2103</v>
      </c>
      <c r="B20" s="41" t="s">
        <v>70</v>
      </c>
      <c r="C20" s="102" t="s">
        <v>2113</v>
      </c>
      <c r="D20" s="64" t="s">
        <v>9</v>
      </c>
      <c r="E20" s="83">
        <v>351</v>
      </c>
      <c r="F20" s="76">
        <v>52.4</v>
      </c>
      <c r="G20" s="59">
        <f t="shared" si="0"/>
        <v>18392.400000000001</v>
      </c>
      <c r="H20" s="158"/>
      <c r="I20" s="138"/>
    </row>
    <row r="21" spans="1:9" s="9" customFormat="1" ht="60" x14ac:dyDescent="0.25">
      <c r="A21" s="43" t="s">
        <v>2103</v>
      </c>
      <c r="B21" s="41" t="s">
        <v>127</v>
      </c>
      <c r="C21" s="102" t="s">
        <v>3060</v>
      </c>
      <c r="D21" s="64" t="s">
        <v>582</v>
      </c>
      <c r="E21" s="83">
        <v>1</v>
      </c>
      <c r="F21" s="76">
        <v>222009.76</v>
      </c>
      <c r="G21" s="59">
        <f t="shared" si="0"/>
        <v>222009.76</v>
      </c>
      <c r="H21" s="158"/>
      <c r="I21" s="138"/>
    </row>
    <row r="22" spans="1:9" s="9" customFormat="1" ht="45" x14ac:dyDescent="0.25">
      <c r="A22" s="43" t="s">
        <v>2103</v>
      </c>
      <c r="B22" s="41" t="s">
        <v>165</v>
      </c>
      <c r="C22" s="102" t="s">
        <v>3061</v>
      </c>
      <c r="D22" s="64" t="s">
        <v>9</v>
      </c>
      <c r="E22" s="83">
        <v>3087</v>
      </c>
      <c r="F22" s="76">
        <v>68.34</v>
      </c>
      <c r="G22" s="59">
        <f t="shared" si="0"/>
        <v>210965.58</v>
      </c>
      <c r="H22" s="158"/>
      <c r="I22" s="138"/>
    </row>
    <row r="23" spans="1:9" s="9" customFormat="1" ht="45" x14ac:dyDescent="0.25">
      <c r="A23" s="43" t="s">
        <v>2103</v>
      </c>
      <c r="B23" s="41" t="s">
        <v>166</v>
      </c>
      <c r="C23" s="102" t="s">
        <v>3062</v>
      </c>
      <c r="D23" s="64" t="s">
        <v>582</v>
      </c>
      <c r="E23" s="83">
        <v>1</v>
      </c>
      <c r="F23" s="76">
        <v>9801.7900000000009</v>
      </c>
      <c r="G23" s="59">
        <f t="shared" si="0"/>
        <v>9801.7900000000009</v>
      </c>
      <c r="H23" s="158"/>
      <c r="I23" s="138"/>
    </row>
    <row r="24" spans="1:9" s="9" customFormat="1" ht="90" x14ac:dyDescent="0.25">
      <c r="A24" s="43" t="s">
        <v>2103</v>
      </c>
      <c r="B24" s="41" t="s">
        <v>167</v>
      </c>
      <c r="C24" s="102" t="s">
        <v>3063</v>
      </c>
      <c r="D24" s="64" t="s">
        <v>582</v>
      </c>
      <c r="E24" s="83">
        <v>1</v>
      </c>
      <c r="F24" s="76">
        <v>6749.04</v>
      </c>
      <c r="G24" s="59">
        <f t="shared" si="0"/>
        <v>6749.04</v>
      </c>
      <c r="H24" s="158"/>
      <c r="I24" s="138"/>
    </row>
    <row r="25" spans="1:9" s="9" customFormat="1" ht="75" x14ac:dyDescent="0.25">
      <c r="A25" s="43" t="s">
        <v>2103</v>
      </c>
      <c r="B25" s="41" t="s">
        <v>168</v>
      </c>
      <c r="C25" s="102" t="s">
        <v>3064</v>
      </c>
      <c r="D25" s="64" t="s">
        <v>582</v>
      </c>
      <c r="E25" s="83">
        <v>1</v>
      </c>
      <c r="F25" s="76">
        <v>2441.5300000000002</v>
      </c>
      <c r="G25" s="59">
        <f t="shared" si="0"/>
        <v>2441.5300000000002</v>
      </c>
      <c r="H25" s="158"/>
      <c r="I25" s="138"/>
    </row>
    <row r="26" spans="1:9" s="9" customFormat="1" ht="30" x14ac:dyDescent="0.25">
      <c r="A26" s="43" t="s">
        <v>2103</v>
      </c>
      <c r="B26" s="41" t="s">
        <v>169</v>
      </c>
      <c r="C26" s="102" t="s">
        <v>2119</v>
      </c>
      <c r="D26" s="64" t="s">
        <v>9</v>
      </c>
      <c r="E26" s="83">
        <v>145</v>
      </c>
      <c r="F26" s="76">
        <v>91.33</v>
      </c>
      <c r="G26" s="59">
        <f t="shared" si="0"/>
        <v>13242.85</v>
      </c>
      <c r="H26" s="158"/>
      <c r="I26" s="138"/>
    </row>
    <row r="27" spans="1:9" s="9" customFormat="1" ht="30" x14ac:dyDescent="0.25">
      <c r="A27" s="43" t="s">
        <v>2103</v>
      </c>
      <c r="B27" s="41" t="s">
        <v>170</v>
      </c>
      <c r="C27" s="102" t="s">
        <v>2993</v>
      </c>
      <c r="D27" s="64" t="s">
        <v>9</v>
      </c>
      <c r="E27" s="83">
        <v>4440</v>
      </c>
      <c r="F27" s="76">
        <v>21.68</v>
      </c>
      <c r="G27" s="59">
        <f t="shared" si="0"/>
        <v>96259.199999999997</v>
      </c>
      <c r="H27" s="158"/>
      <c r="I27" s="138"/>
    </row>
    <row r="28" spans="1:9" s="9" customFormat="1" x14ac:dyDescent="0.25">
      <c r="A28" s="43" t="s">
        <v>2103</v>
      </c>
      <c r="B28" s="41" t="s">
        <v>171</v>
      </c>
      <c r="C28" s="102" t="s">
        <v>2121</v>
      </c>
      <c r="D28" s="64" t="s">
        <v>9</v>
      </c>
      <c r="E28" s="83">
        <v>670</v>
      </c>
      <c r="F28" s="76">
        <v>22.47</v>
      </c>
      <c r="G28" s="59">
        <f t="shared" si="0"/>
        <v>15054.9</v>
      </c>
      <c r="H28" s="158"/>
      <c r="I28" s="138"/>
    </row>
    <row r="29" spans="1:9" s="9" customFormat="1" ht="33" customHeight="1" x14ac:dyDescent="0.25">
      <c r="A29" s="43" t="s">
        <v>2103</v>
      </c>
      <c r="B29" s="41" t="s">
        <v>172</v>
      </c>
      <c r="C29" s="102" t="s">
        <v>2122</v>
      </c>
      <c r="D29" s="64" t="s">
        <v>8</v>
      </c>
      <c r="E29" s="83">
        <v>20</v>
      </c>
      <c r="F29" s="76">
        <v>45.58</v>
      </c>
      <c r="G29" s="59">
        <f t="shared" si="0"/>
        <v>911.6</v>
      </c>
      <c r="H29" s="158"/>
      <c r="I29" s="138"/>
    </row>
    <row r="30" spans="1:9" s="9" customFormat="1" ht="33" customHeight="1" x14ac:dyDescent="0.25">
      <c r="A30" s="43" t="s">
        <v>2103</v>
      </c>
      <c r="B30" s="41" t="s">
        <v>173</v>
      </c>
      <c r="C30" s="102" t="s">
        <v>3065</v>
      </c>
      <c r="D30" s="64" t="s">
        <v>9</v>
      </c>
      <c r="E30" s="83">
        <v>3.6</v>
      </c>
      <c r="F30" s="76">
        <v>112.28</v>
      </c>
      <c r="G30" s="59">
        <f t="shared" si="0"/>
        <v>404.21</v>
      </c>
      <c r="H30" s="158"/>
      <c r="I30" s="138"/>
    </row>
    <row r="31" spans="1:9" s="9" customFormat="1" ht="45" x14ac:dyDescent="0.25">
      <c r="A31" s="43" t="s">
        <v>2103</v>
      </c>
      <c r="B31" s="41" t="s">
        <v>174</v>
      </c>
      <c r="C31" s="102" t="s">
        <v>3717</v>
      </c>
      <c r="D31" s="64" t="s">
        <v>582</v>
      </c>
      <c r="E31" s="83">
        <v>1</v>
      </c>
      <c r="F31" s="76">
        <v>29438.720000000001</v>
      </c>
      <c r="G31" s="59">
        <f t="shared" si="0"/>
        <v>29438.720000000001</v>
      </c>
      <c r="H31" s="158"/>
      <c r="I31" s="138"/>
    </row>
    <row r="32" spans="1:9" s="9" customFormat="1" ht="33" customHeight="1" x14ac:dyDescent="0.25">
      <c r="A32" s="43" t="s">
        <v>2103</v>
      </c>
      <c r="B32" s="41" t="s">
        <v>175</v>
      </c>
      <c r="C32" s="102" t="s">
        <v>2382</v>
      </c>
      <c r="D32" s="64" t="s">
        <v>10</v>
      </c>
      <c r="E32" s="83">
        <v>59.8</v>
      </c>
      <c r="F32" s="76">
        <v>19.77</v>
      </c>
      <c r="G32" s="59">
        <f t="shared" si="0"/>
        <v>1182.25</v>
      </c>
      <c r="H32" s="158"/>
      <c r="I32" s="138"/>
    </row>
    <row r="33" spans="1:9" s="9" customFormat="1" ht="45" x14ac:dyDescent="0.25">
      <c r="A33" s="43" t="s">
        <v>2103</v>
      </c>
      <c r="B33" s="41" t="s">
        <v>176</v>
      </c>
      <c r="C33" s="102" t="s">
        <v>3725</v>
      </c>
      <c r="D33" s="64" t="s">
        <v>582</v>
      </c>
      <c r="E33" s="83">
        <v>1</v>
      </c>
      <c r="F33" s="76">
        <v>4259.7299999999996</v>
      </c>
      <c r="G33" s="59">
        <f t="shared" si="0"/>
        <v>4259.7299999999996</v>
      </c>
      <c r="H33" s="158"/>
      <c r="I33" s="138"/>
    </row>
    <row r="34" spans="1:9" s="9" customFormat="1" ht="33" customHeight="1" x14ac:dyDescent="0.25">
      <c r="A34" s="43" t="s">
        <v>2103</v>
      </c>
      <c r="B34" s="41" t="s">
        <v>177</v>
      </c>
      <c r="C34" s="102" t="s">
        <v>2125</v>
      </c>
      <c r="D34" s="64" t="s">
        <v>8</v>
      </c>
      <c r="E34" s="83">
        <v>119</v>
      </c>
      <c r="F34" s="76">
        <v>13.46</v>
      </c>
      <c r="G34" s="59">
        <f t="shared" si="0"/>
        <v>1601.74</v>
      </c>
      <c r="H34" s="158"/>
      <c r="I34" s="138"/>
    </row>
    <row r="35" spans="1:9" s="9" customFormat="1" ht="33" customHeight="1" x14ac:dyDescent="0.25">
      <c r="A35" s="43" t="s">
        <v>2103</v>
      </c>
      <c r="B35" s="41" t="s">
        <v>178</v>
      </c>
      <c r="C35" s="102" t="s">
        <v>2913</v>
      </c>
      <c r="D35" s="64" t="s">
        <v>8</v>
      </c>
      <c r="E35" s="83">
        <v>35</v>
      </c>
      <c r="F35" s="76">
        <v>14.2</v>
      </c>
      <c r="G35" s="59">
        <f t="shared" si="0"/>
        <v>497</v>
      </c>
      <c r="H35" s="158"/>
      <c r="I35" s="138"/>
    </row>
    <row r="36" spans="1:9" s="9" customFormat="1" ht="30" x14ac:dyDescent="0.25">
      <c r="A36" s="43" t="s">
        <v>2103</v>
      </c>
      <c r="B36" s="41" t="s">
        <v>179</v>
      </c>
      <c r="C36" s="102" t="s">
        <v>2914</v>
      </c>
      <c r="D36" s="64" t="s">
        <v>8</v>
      </c>
      <c r="E36" s="83">
        <v>85</v>
      </c>
      <c r="F36" s="76">
        <v>20.2</v>
      </c>
      <c r="G36" s="59">
        <f t="shared" si="0"/>
        <v>1717</v>
      </c>
      <c r="H36" s="158"/>
      <c r="I36" s="138"/>
    </row>
    <row r="37" spans="1:9" s="9" customFormat="1" ht="60" x14ac:dyDescent="0.25">
      <c r="A37" s="43" t="s">
        <v>2103</v>
      </c>
      <c r="B37" s="41" t="s">
        <v>1496</v>
      </c>
      <c r="C37" s="102" t="s">
        <v>3066</v>
      </c>
      <c r="D37" s="64" t="s">
        <v>582</v>
      </c>
      <c r="E37" s="83">
        <v>1</v>
      </c>
      <c r="F37" s="76">
        <v>3594.8</v>
      </c>
      <c r="G37" s="59">
        <f t="shared" si="0"/>
        <v>3594.8</v>
      </c>
      <c r="H37" s="158"/>
      <c r="I37" s="138"/>
    </row>
    <row r="38" spans="1:9" s="9" customFormat="1" ht="45" x14ac:dyDescent="0.25">
      <c r="A38" s="43" t="s">
        <v>2103</v>
      </c>
      <c r="B38" s="41" t="s">
        <v>1497</v>
      </c>
      <c r="C38" s="102" t="s">
        <v>3067</v>
      </c>
      <c r="D38" s="64" t="s">
        <v>582</v>
      </c>
      <c r="E38" s="83">
        <v>1</v>
      </c>
      <c r="F38" s="76">
        <v>19455.560000000001</v>
      </c>
      <c r="G38" s="59">
        <f t="shared" si="0"/>
        <v>19455.560000000001</v>
      </c>
      <c r="H38" s="158"/>
      <c r="I38" s="138"/>
    </row>
    <row r="39" spans="1:9" s="9" customFormat="1" ht="33" customHeight="1" x14ac:dyDescent="0.25">
      <c r="A39" s="43" t="s">
        <v>2103</v>
      </c>
      <c r="B39" s="41" t="s">
        <v>1498</v>
      </c>
      <c r="C39" s="102" t="s">
        <v>3068</v>
      </c>
      <c r="D39" s="64" t="s">
        <v>9</v>
      </c>
      <c r="E39" s="83">
        <v>0.9</v>
      </c>
      <c r="F39" s="76">
        <v>84.29</v>
      </c>
      <c r="G39" s="59">
        <f t="shared" si="0"/>
        <v>75.86</v>
      </c>
      <c r="H39" s="158"/>
      <c r="I39" s="138"/>
    </row>
    <row r="40" spans="1:9" s="9" customFormat="1" ht="30" x14ac:dyDescent="0.25">
      <c r="A40" s="43" t="s">
        <v>2103</v>
      </c>
      <c r="B40" s="41" t="s">
        <v>2135</v>
      </c>
      <c r="C40" s="102" t="s">
        <v>2385</v>
      </c>
      <c r="D40" s="64" t="s">
        <v>10</v>
      </c>
      <c r="E40" s="83">
        <v>66</v>
      </c>
      <c r="F40" s="76">
        <v>87.48</v>
      </c>
      <c r="G40" s="59">
        <f t="shared" si="0"/>
        <v>5773.68</v>
      </c>
      <c r="H40" s="158"/>
      <c r="I40" s="138"/>
    </row>
    <row r="41" spans="1:9" s="9" customFormat="1" x14ac:dyDescent="0.25">
      <c r="A41" s="43" t="s">
        <v>2103</v>
      </c>
      <c r="B41" s="41" t="s">
        <v>2136</v>
      </c>
      <c r="C41" s="102" t="s">
        <v>402</v>
      </c>
      <c r="D41" s="64" t="s">
        <v>9</v>
      </c>
      <c r="E41" s="83">
        <v>12</v>
      </c>
      <c r="F41" s="76">
        <v>130.97</v>
      </c>
      <c r="G41" s="59">
        <f t="shared" si="0"/>
        <v>1571.64</v>
      </c>
      <c r="H41" s="158"/>
      <c r="I41" s="138"/>
    </row>
    <row r="42" spans="1:9" s="9" customFormat="1" ht="30" x14ac:dyDescent="0.25">
      <c r="A42" s="43" t="s">
        <v>2103</v>
      </c>
      <c r="B42" s="41" t="s">
        <v>2137</v>
      </c>
      <c r="C42" s="102" t="s">
        <v>2998</v>
      </c>
      <c r="D42" s="64" t="s">
        <v>9</v>
      </c>
      <c r="E42" s="83">
        <v>4.5999999999999996</v>
      </c>
      <c r="F42" s="76">
        <v>973.03</v>
      </c>
      <c r="G42" s="59">
        <f t="shared" si="0"/>
        <v>4475.9399999999996</v>
      </c>
      <c r="H42" s="158"/>
      <c r="I42" s="138"/>
    </row>
    <row r="43" spans="1:9" s="9" customFormat="1" ht="33" customHeight="1" x14ac:dyDescent="0.25">
      <c r="A43" s="43" t="s">
        <v>2103</v>
      </c>
      <c r="B43" s="41" t="s">
        <v>2138</v>
      </c>
      <c r="C43" s="102" t="s">
        <v>2726</v>
      </c>
      <c r="D43" s="64" t="s">
        <v>9</v>
      </c>
      <c r="E43" s="83">
        <v>0.32</v>
      </c>
      <c r="F43" s="76">
        <v>1098.44</v>
      </c>
      <c r="G43" s="59">
        <f t="shared" si="0"/>
        <v>351.5</v>
      </c>
      <c r="H43" s="158"/>
      <c r="I43" s="138"/>
    </row>
    <row r="44" spans="1:9" s="9" customFormat="1" ht="33" customHeight="1" x14ac:dyDescent="0.25">
      <c r="A44" s="43" t="s">
        <v>2103</v>
      </c>
      <c r="B44" s="41" t="s">
        <v>2139</v>
      </c>
      <c r="C44" s="102" t="s">
        <v>2727</v>
      </c>
      <c r="D44" s="64" t="s">
        <v>9</v>
      </c>
      <c r="E44" s="83">
        <v>27.2</v>
      </c>
      <c r="F44" s="76">
        <v>1127.26</v>
      </c>
      <c r="G44" s="59">
        <f t="shared" si="0"/>
        <v>30661.47</v>
      </c>
      <c r="H44" s="158"/>
      <c r="I44" s="138"/>
    </row>
    <row r="45" spans="1:9" s="9" customFormat="1" ht="45" x14ac:dyDescent="0.25">
      <c r="A45" s="43" t="s">
        <v>2103</v>
      </c>
      <c r="B45" s="41" t="s">
        <v>2141</v>
      </c>
      <c r="C45" s="102" t="s">
        <v>2782</v>
      </c>
      <c r="D45" s="22" t="s">
        <v>582</v>
      </c>
      <c r="E45" s="84">
        <v>1</v>
      </c>
      <c r="F45" s="76">
        <v>1709.83</v>
      </c>
      <c r="G45" s="59">
        <f t="shared" si="0"/>
        <v>1709.83</v>
      </c>
      <c r="H45" s="158"/>
      <c r="I45" s="138"/>
    </row>
    <row r="46" spans="1:9" s="9" customFormat="1" ht="33" customHeight="1" x14ac:dyDescent="0.25">
      <c r="A46" s="43" t="s">
        <v>2103</v>
      </c>
      <c r="B46" s="41" t="s">
        <v>2143</v>
      </c>
      <c r="C46" s="102" t="s">
        <v>403</v>
      </c>
      <c r="D46" s="64" t="s">
        <v>8</v>
      </c>
      <c r="E46" s="83">
        <v>96</v>
      </c>
      <c r="F46" s="76">
        <v>13.46</v>
      </c>
      <c r="G46" s="59">
        <f t="shared" si="0"/>
        <v>1292.1600000000001</v>
      </c>
      <c r="H46" s="158"/>
      <c r="I46" s="138"/>
    </row>
    <row r="47" spans="1:9" s="9" customFormat="1" ht="33" customHeight="1" x14ac:dyDescent="0.25">
      <c r="A47" s="43" t="s">
        <v>2103</v>
      </c>
      <c r="B47" s="41" t="s">
        <v>2144</v>
      </c>
      <c r="C47" s="102" t="s">
        <v>3069</v>
      </c>
      <c r="D47" s="64" t="s">
        <v>9</v>
      </c>
      <c r="E47" s="83">
        <v>3.84</v>
      </c>
      <c r="F47" s="76">
        <v>1170.5</v>
      </c>
      <c r="G47" s="59">
        <f t="shared" si="0"/>
        <v>4494.72</v>
      </c>
      <c r="H47" s="158"/>
      <c r="I47" s="138"/>
    </row>
    <row r="48" spans="1:9" s="9" customFormat="1" ht="33" customHeight="1" x14ac:dyDescent="0.25">
      <c r="A48" s="43" t="s">
        <v>2103</v>
      </c>
      <c r="B48" s="41" t="s">
        <v>2145</v>
      </c>
      <c r="C48" s="102" t="s">
        <v>2151</v>
      </c>
      <c r="D48" s="64" t="s">
        <v>8</v>
      </c>
      <c r="E48" s="83">
        <v>101</v>
      </c>
      <c r="F48" s="76">
        <v>13.46</v>
      </c>
      <c r="G48" s="59">
        <f t="shared" si="0"/>
        <v>1359.46</v>
      </c>
      <c r="H48" s="158"/>
      <c r="I48" s="138"/>
    </row>
    <row r="49" spans="1:9" s="9" customFormat="1" ht="33" customHeight="1" x14ac:dyDescent="0.25">
      <c r="A49" s="43" t="s">
        <v>2103</v>
      </c>
      <c r="B49" s="41" t="s">
        <v>2146</v>
      </c>
      <c r="C49" s="102" t="s">
        <v>2919</v>
      </c>
      <c r="D49" s="64" t="s">
        <v>8</v>
      </c>
      <c r="E49" s="83">
        <v>101</v>
      </c>
      <c r="F49" s="76">
        <v>64.53</v>
      </c>
      <c r="G49" s="59">
        <f t="shared" si="0"/>
        <v>6517.53</v>
      </c>
      <c r="H49" s="158"/>
      <c r="I49" s="138"/>
    </row>
    <row r="50" spans="1:9" s="9" customFormat="1" ht="30" x14ac:dyDescent="0.25">
      <c r="A50" s="43" t="s">
        <v>2103</v>
      </c>
      <c r="B50" s="41" t="s">
        <v>2147</v>
      </c>
      <c r="C50" s="102" t="s">
        <v>2388</v>
      </c>
      <c r="D50" s="64" t="s">
        <v>8</v>
      </c>
      <c r="E50" s="83">
        <v>101</v>
      </c>
      <c r="F50" s="76">
        <v>14.19</v>
      </c>
      <c r="G50" s="59">
        <f t="shared" si="0"/>
        <v>1433.19</v>
      </c>
      <c r="H50" s="158"/>
      <c r="I50" s="138"/>
    </row>
    <row r="51" spans="1:9" s="9" customFormat="1" ht="33" customHeight="1" x14ac:dyDescent="0.25">
      <c r="A51" s="43" t="s">
        <v>2103</v>
      </c>
      <c r="B51" s="41" t="s">
        <v>2148</v>
      </c>
      <c r="C51" s="102" t="s">
        <v>3070</v>
      </c>
      <c r="D51" s="64" t="s">
        <v>9</v>
      </c>
      <c r="E51" s="83">
        <v>5</v>
      </c>
      <c r="F51" s="76">
        <v>581.15</v>
      </c>
      <c r="G51" s="59">
        <f t="shared" si="0"/>
        <v>2905.75</v>
      </c>
      <c r="H51" s="158"/>
      <c r="I51" s="138"/>
    </row>
    <row r="52" spans="1:9" s="9" customFormat="1" ht="30" x14ac:dyDescent="0.25">
      <c r="A52" s="43" t="s">
        <v>2103</v>
      </c>
      <c r="B52" s="41" t="s">
        <v>2149</v>
      </c>
      <c r="C52" s="102" t="s">
        <v>3071</v>
      </c>
      <c r="D52" s="64" t="s">
        <v>9</v>
      </c>
      <c r="E52" s="83">
        <v>3</v>
      </c>
      <c r="F52" s="76">
        <v>80.45</v>
      </c>
      <c r="G52" s="59">
        <f t="shared" si="0"/>
        <v>241.35</v>
      </c>
      <c r="H52" s="158"/>
      <c r="I52" s="138"/>
    </row>
    <row r="53" spans="1:9" s="9" customFormat="1" ht="75" x14ac:dyDescent="0.25">
      <c r="A53" s="43" t="s">
        <v>2103</v>
      </c>
      <c r="B53" s="41" t="s">
        <v>2164</v>
      </c>
      <c r="C53" s="102" t="s">
        <v>3072</v>
      </c>
      <c r="D53" s="22" t="s">
        <v>582</v>
      </c>
      <c r="E53" s="84">
        <v>1</v>
      </c>
      <c r="F53" s="76">
        <v>2895.99</v>
      </c>
      <c r="G53" s="59">
        <f t="shared" si="0"/>
        <v>2895.99</v>
      </c>
      <c r="H53" s="158"/>
      <c r="I53" s="138"/>
    </row>
    <row r="54" spans="1:9" s="9" customFormat="1" ht="30.75" thickBot="1" x14ac:dyDescent="0.3">
      <c r="A54" s="56" t="s">
        <v>2103</v>
      </c>
      <c r="B54" s="57" t="s">
        <v>2165</v>
      </c>
      <c r="C54" s="106" t="s">
        <v>3073</v>
      </c>
      <c r="D54" s="48" t="s">
        <v>8</v>
      </c>
      <c r="E54" s="107">
        <v>581</v>
      </c>
      <c r="F54" s="231">
        <v>4.3899999999999997</v>
      </c>
      <c r="G54" s="112">
        <f t="shared" si="0"/>
        <v>2550.59</v>
      </c>
      <c r="H54" s="158"/>
      <c r="I54" s="138"/>
    </row>
    <row r="55" spans="1:9" s="9" customFormat="1" ht="75" x14ac:dyDescent="0.25">
      <c r="A55" s="42" t="s">
        <v>2923</v>
      </c>
      <c r="B55" s="188" t="s">
        <v>2166</v>
      </c>
      <c r="C55" s="180" t="s">
        <v>2480</v>
      </c>
      <c r="D55" s="25" t="s">
        <v>9</v>
      </c>
      <c r="E55" s="182">
        <v>223</v>
      </c>
      <c r="F55" s="136">
        <v>0</v>
      </c>
      <c r="G55" s="27">
        <f t="shared" si="0"/>
        <v>0</v>
      </c>
      <c r="H55" s="458" t="s">
        <v>318</v>
      </c>
      <c r="I55" s="138"/>
    </row>
    <row r="56" spans="1:9" s="9" customFormat="1" ht="75" x14ac:dyDescent="0.25">
      <c r="A56" s="43" t="s">
        <v>2923</v>
      </c>
      <c r="B56" s="108" t="s">
        <v>2167</v>
      </c>
      <c r="C56" s="103" t="s">
        <v>410</v>
      </c>
      <c r="D56" s="22" t="s">
        <v>8</v>
      </c>
      <c r="E56" s="84">
        <v>374.2</v>
      </c>
      <c r="F56" s="77">
        <v>0</v>
      </c>
      <c r="G56" s="28">
        <f t="shared" si="0"/>
        <v>0</v>
      </c>
      <c r="H56" s="459"/>
      <c r="I56" s="138"/>
    </row>
    <row r="57" spans="1:9" s="9" customFormat="1" ht="75" x14ac:dyDescent="0.25">
      <c r="A57" s="167" t="s">
        <v>2923</v>
      </c>
      <c r="B57" s="108" t="s">
        <v>2168</v>
      </c>
      <c r="C57" s="106" t="s">
        <v>2481</v>
      </c>
      <c r="D57" s="48" t="s">
        <v>8</v>
      </c>
      <c r="E57" s="107">
        <v>301.7</v>
      </c>
      <c r="F57" s="231">
        <v>0</v>
      </c>
      <c r="G57" s="28">
        <f t="shared" si="0"/>
        <v>0</v>
      </c>
      <c r="H57" s="459"/>
      <c r="I57" s="138"/>
    </row>
    <row r="58" spans="1:9" s="9" customFormat="1" ht="75" x14ac:dyDescent="0.25">
      <c r="A58" s="167" t="s">
        <v>2923</v>
      </c>
      <c r="B58" s="108" t="s">
        <v>2169</v>
      </c>
      <c r="C58" s="106" t="s">
        <v>407</v>
      </c>
      <c r="D58" s="48" t="s">
        <v>8</v>
      </c>
      <c r="E58" s="107">
        <v>301.7</v>
      </c>
      <c r="F58" s="231">
        <v>0</v>
      </c>
      <c r="G58" s="28">
        <f t="shared" si="0"/>
        <v>0</v>
      </c>
      <c r="H58" s="459"/>
      <c r="I58" s="138"/>
    </row>
    <row r="59" spans="1:9" s="9" customFormat="1" ht="75.75" thickBot="1" x14ac:dyDescent="0.3">
      <c r="A59" s="56" t="s">
        <v>2923</v>
      </c>
      <c r="B59" s="74" t="s">
        <v>2170</v>
      </c>
      <c r="C59" s="104" t="s">
        <v>2400</v>
      </c>
      <c r="D59" s="51" t="s">
        <v>8</v>
      </c>
      <c r="E59" s="85">
        <v>296.7</v>
      </c>
      <c r="F59" s="139">
        <v>0</v>
      </c>
      <c r="G59" s="53">
        <f t="shared" si="0"/>
        <v>0</v>
      </c>
      <c r="H59" s="459"/>
      <c r="I59" s="138"/>
    </row>
    <row r="60" spans="1:9" s="9" customFormat="1" ht="75" x14ac:dyDescent="0.25">
      <c r="A60" s="42" t="s">
        <v>2924</v>
      </c>
      <c r="B60" s="188" t="s">
        <v>2166</v>
      </c>
      <c r="C60" s="180" t="s">
        <v>3074</v>
      </c>
      <c r="D60" s="25" t="s">
        <v>9</v>
      </c>
      <c r="E60" s="182">
        <v>250</v>
      </c>
      <c r="F60" s="136">
        <v>24</v>
      </c>
      <c r="G60" s="27">
        <f t="shared" si="0"/>
        <v>6000</v>
      </c>
      <c r="H60" s="459"/>
      <c r="I60" s="138"/>
    </row>
    <row r="61" spans="1:9" s="9" customFormat="1" ht="75" x14ac:dyDescent="0.25">
      <c r="A61" s="43" t="s">
        <v>2924</v>
      </c>
      <c r="B61" s="108" t="s">
        <v>2167</v>
      </c>
      <c r="C61" s="102" t="s">
        <v>405</v>
      </c>
      <c r="D61" s="64" t="s">
        <v>8</v>
      </c>
      <c r="E61" s="83">
        <v>366.7</v>
      </c>
      <c r="F61" s="76">
        <v>14.16</v>
      </c>
      <c r="G61" s="28">
        <f t="shared" si="0"/>
        <v>5192.47</v>
      </c>
      <c r="H61" s="459"/>
      <c r="I61" s="138"/>
    </row>
    <row r="62" spans="1:9" s="9" customFormat="1" ht="75" x14ac:dyDescent="0.25">
      <c r="A62" s="67" t="s">
        <v>2924</v>
      </c>
      <c r="B62" s="108" t="s">
        <v>2168</v>
      </c>
      <c r="C62" s="102" t="s">
        <v>2481</v>
      </c>
      <c r="D62" s="64" t="s">
        <v>8</v>
      </c>
      <c r="E62" s="83">
        <v>301.7</v>
      </c>
      <c r="F62" s="76">
        <v>23.06</v>
      </c>
      <c r="G62" s="28">
        <f t="shared" si="0"/>
        <v>6957.2</v>
      </c>
      <c r="H62" s="459"/>
      <c r="I62" s="138"/>
    </row>
    <row r="63" spans="1:9" s="9" customFormat="1" ht="75" x14ac:dyDescent="0.25">
      <c r="A63" s="67" t="s">
        <v>2924</v>
      </c>
      <c r="B63" s="108" t="s">
        <v>2169</v>
      </c>
      <c r="C63" s="103" t="s">
        <v>407</v>
      </c>
      <c r="D63" s="22" t="s">
        <v>8</v>
      </c>
      <c r="E63" s="84">
        <v>301.7</v>
      </c>
      <c r="F63" s="77">
        <v>0.57999999999999996</v>
      </c>
      <c r="G63" s="28">
        <f t="shared" si="0"/>
        <v>174.99</v>
      </c>
      <c r="H63" s="459"/>
      <c r="I63" s="138"/>
    </row>
    <row r="64" spans="1:9" s="9" customFormat="1" ht="75.75" thickBot="1" x14ac:dyDescent="0.3">
      <c r="A64" s="178" t="s">
        <v>2924</v>
      </c>
      <c r="B64" s="74" t="s">
        <v>2170</v>
      </c>
      <c r="C64" s="104" t="s">
        <v>2400</v>
      </c>
      <c r="D64" s="51" t="s">
        <v>8</v>
      </c>
      <c r="E64" s="85">
        <v>296.7</v>
      </c>
      <c r="F64" s="139">
        <v>14.69</v>
      </c>
      <c r="G64" s="53">
        <f t="shared" si="0"/>
        <v>4358.5200000000004</v>
      </c>
      <c r="H64" s="460"/>
      <c r="I64" s="138"/>
    </row>
    <row r="65" spans="1:9" s="9" customFormat="1" ht="15.75" thickBot="1" x14ac:dyDescent="0.3">
      <c r="A65" s="67" t="s">
        <v>2103</v>
      </c>
      <c r="B65" s="93" t="s">
        <v>2172</v>
      </c>
      <c r="C65" s="102" t="s">
        <v>2190</v>
      </c>
      <c r="D65" s="64" t="s">
        <v>8</v>
      </c>
      <c r="E65" s="83">
        <v>252</v>
      </c>
      <c r="F65" s="76">
        <v>14.39</v>
      </c>
      <c r="G65" s="59">
        <f t="shared" si="0"/>
        <v>3626.28</v>
      </c>
      <c r="H65" s="158"/>
      <c r="I65" s="138"/>
    </row>
    <row r="66" spans="1:9" s="9" customFormat="1" ht="30.75" thickBot="1" x14ac:dyDescent="0.3">
      <c r="A66" s="56" t="s">
        <v>2103</v>
      </c>
      <c r="B66" s="57" t="s">
        <v>2173</v>
      </c>
      <c r="C66" s="104" t="s">
        <v>2191</v>
      </c>
      <c r="D66" s="51" t="s">
        <v>8</v>
      </c>
      <c r="E66" s="85">
        <v>252</v>
      </c>
      <c r="F66" s="139">
        <v>20.2</v>
      </c>
      <c r="G66" s="53">
        <f t="shared" si="0"/>
        <v>5090.3999999999996</v>
      </c>
      <c r="H66" s="36" t="s">
        <v>40</v>
      </c>
      <c r="I66" s="70">
        <f>ROUND(SUM(G9:G66),2)</f>
        <v>1117866.22</v>
      </c>
    </row>
    <row r="67" spans="1:9" s="9" customFormat="1" ht="45" x14ac:dyDescent="0.25">
      <c r="A67" s="67" t="s">
        <v>2192</v>
      </c>
      <c r="B67" s="198" t="s">
        <v>34</v>
      </c>
      <c r="C67" s="63" t="s">
        <v>427</v>
      </c>
      <c r="D67" s="64" t="s">
        <v>9</v>
      </c>
      <c r="E67" s="83">
        <v>870</v>
      </c>
      <c r="F67" s="76">
        <v>3.53</v>
      </c>
      <c r="G67" s="59">
        <f t="shared" ref="G67:G82" si="2">ROUND((E67*F67),2)</f>
        <v>3071.1</v>
      </c>
      <c r="H67" s="159"/>
    </row>
    <row r="68" spans="1:9" s="9" customFormat="1" ht="60" x14ac:dyDescent="0.25">
      <c r="A68" s="43" t="s">
        <v>2192</v>
      </c>
      <c r="B68" s="108" t="s">
        <v>35</v>
      </c>
      <c r="C68" s="63" t="s">
        <v>3075</v>
      </c>
      <c r="D68" s="22" t="s">
        <v>582</v>
      </c>
      <c r="E68" s="83">
        <v>1</v>
      </c>
      <c r="F68" s="76">
        <v>142635.6</v>
      </c>
      <c r="G68" s="28">
        <f t="shared" si="2"/>
        <v>142635.6</v>
      </c>
      <c r="H68" s="159"/>
    </row>
    <row r="69" spans="1:9" s="9" customFormat="1" x14ac:dyDescent="0.25">
      <c r="A69" s="43" t="s">
        <v>2192</v>
      </c>
      <c r="B69" s="108" t="s">
        <v>36</v>
      </c>
      <c r="C69" s="63" t="s">
        <v>412</v>
      </c>
      <c r="D69" s="64" t="s">
        <v>8</v>
      </c>
      <c r="E69" s="83">
        <v>188</v>
      </c>
      <c r="F69" s="76">
        <v>3.61</v>
      </c>
      <c r="G69" s="28">
        <f t="shared" si="2"/>
        <v>678.68</v>
      </c>
      <c r="H69" s="159"/>
    </row>
    <row r="70" spans="1:9" s="9" customFormat="1" x14ac:dyDescent="0.25">
      <c r="A70" s="43" t="s">
        <v>2192</v>
      </c>
      <c r="B70" s="108" t="s">
        <v>37</v>
      </c>
      <c r="C70" s="63" t="s">
        <v>413</v>
      </c>
      <c r="D70" s="64" t="s">
        <v>9</v>
      </c>
      <c r="E70" s="83">
        <v>45</v>
      </c>
      <c r="F70" s="76">
        <v>145.59</v>
      </c>
      <c r="G70" s="28">
        <f t="shared" si="2"/>
        <v>6551.55</v>
      </c>
      <c r="H70" s="159"/>
    </row>
    <row r="71" spans="1:9" s="9" customFormat="1" ht="45" x14ac:dyDescent="0.25">
      <c r="A71" s="43" t="s">
        <v>2192</v>
      </c>
      <c r="B71" s="108" t="s">
        <v>82</v>
      </c>
      <c r="C71" s="63" t="s">
        <v>3076</v>
      </c>
      <c r="D71" s="22" t="s">
        <v>9</v>
      </c>
      <c r="E71" s="83">
        <v>13.74</v>
      </c>
      <c r="F71" s="76">
        <v>299.13</v>
      </c>
      <c r="G71" s="28">
        <f t="shared" si="2"/>
        <v>4110.05</v>
      </c>
      <c r="H71" s="159"/>
    </row>
    <row r="72" spans="1:9" s="9" customFormat="1" ht="60" x14ac:dyDescent="0.25">
      <c r="A72" s="43" t="s">
        <v>2192</v>
      </c>
      <c r="B72" s="108" t="s">
        <v>105</v>
      </c>
      <c r="C72" s="63" t="s">
        <v>3077</v>
      </c>
      <c r="D72" s="22" t="s">
        <v>582</v>
      </c>
      <c r="E72" s="83">
        <v>1</v>
      </c>
      <c r="F72" s="76">
        <v>142550.25</v>
      </c>
      <c r="G72" s="28">
        <f t="shared" si="2"/>
        <v>142550.25</v>
      </c>
      <c r="H72" s="159"/>
    </row>
    <row r="73" spans="1:9" s="9" customFormat="1" ht="33" customHeight="1" x14ac:dyDescent="0.25">
      <c r="A73" s="43" t="s">
        <v>2192</v>
      </c>
      <c r="B73" s="108" t="s">
        <v>106</v>
      </c>
      <c r="C73" s="63" t="s">
        <v>3078</v>
      </c>
      <c r="D73" s="22" t="s">
        <v>9</v>
      </c>
      <c r="E73" s="83">
        <v>36.35</v>
      </c>
      <c r="F73" s="76">
        <v>2996.97</v>
      </c>
      <c r="G73" s="28">
        <f t="shared" si="2"/>
        <v>108939.86</v>
      </c>
      <c r="H73" s="159"/>
    </row>
    <row r="74" spans="1:9" s="9" customFormat="1" ht="30" x14ac:dyDescent="0.25">
      <c r="A74" s="43" t="s">
        <v>2192</v>
      </c>
      <c r="B74" s="108" t="s">
        <v>107</v>
      </c>
      <c r="C74" s="63" t="s">
        <v>2935</v>
      </c>
      <c r="D74" s="22" t="s">
        <v>9</v>
      </c>
      <c r="E74" s="83">
        <v>0.15</v>
      </c>
      <c r="F74" s="76">
        <v>6326.49</v>
      </c>
      <c r="G74" s="28">
        <f t="shared" si="2"/>
        <v>948.97</v>
      </c>
      <c r="H74" s="159"/>
    </row>
    <row r="75" spans="1:9" s="9" customFormat="1" ht="30" x14ac:dyDescent="0.25">
      <c r="A75" s="43" t="s">
        <v>2192</v>
      </c>
      <c r="B75" s="108" t="s">
        <v>108</v>
      </c>
      <c r="C75" s="63" t="s">
        <v>3079</v>
      </c>
      <c r="D75" s="22" t="s">
        <v>9</v>
      </c>
      <c r="E75" s="83">
        <v>20.7</v>
      </c>
      <c r="F75" s="76">
        <v>1957.1</v>
      </c>
      <c r="G75" s="28">
        <f t="shared" si="2"/>
        <v>40511.97</v>
      </c>
      <c r="H75" s="159"/>
    </row>
    <row r="76" spans="1:9" s="9" customFormat="1" ht="30" x14ac:dyDescent="0.25">
      <c r="A76" s="43" t="s">
        <v>2192</v>
      </c>
      <c r="B76" s="108" t="s">
        <v>109</v>
      </c>
      <c r="C76" s="63" t="s">
        <v>3080</v>
      </c>
      <c r="D76" s="22" t="s">
        <v>9</v>
      </c>
      <c r="E76" s="83">
        <v>5.31</v>
      </c>
      <c r="F76" s="76">
        <v>1347.28</v>
      </c>
      <c r="G76" s="28">
        <f t="shared" si="2"/>
        <v>7154.06</v>
      </c>
      <c r="H76" s="159"/>
    </row>
    <row r="77" spans="1:9" s="9" customFormat="1" ht="45" x14ac:dyDescent="0.25">
      <c r="A77" s="43" t="s">
        <v>2192</v>
      </c>
      <c r="B77" s="108" t="s">
        <v>110</v>
      </c>
      <c r="C77" s="63" t="s">
        <v>3081</v>
      </c>
      <c r="D77" s="22" t="s">
        <v>582</v>
      </c>
      <c r="E77" s="83">
        <v>1</v>
      </c>
      <c r="F77" s="76">
        <v>5433.04</v>
      </c>
      <c r="G77" s="28">
        <f t="shared" si="2"/>
        <v>5433.04</v>
      </c>
      <c r="H77" s="159"/>
    </row>
    <row r="78" spans="1:9" s="9" customFormat="1" ht="33" customHeight="1" x14ac:dyDescent="0.25">
      <c r="A78" s="43" t="s">
        <v>2192</v>
      </c>
      <c r="B78" s="108" t="s">
        <v>111</v>
      </c>
      <c r="C78" s="2" t="s">
        <v>2203</v>
      </c>
      <c r="D78" s="22" t="s">
        <v>8</v>
      </c>
      <c r="E78" s="84">
        <v>309</v>
      </c>
      <c r="F78" s="77">
        <v>13.16</v>
      </c>
      <c r="G78" s="28">
        <f t="shared" si="2"/>
        <v>4066.44</v>
      </c>
      <c r="H78" s="159"/>
    </row>
    <row r="79" spans="1:9" s="9" customFormat="1" ht="33" customHeight="1" x14ac:dyDescent="0.25">
      <c r="A79" s="43" t="s">
        <v>2192</v>
      </c>
      <c r="B79" s="108" t="s">
        <v>112</v>
      </c>
      <c r="C79" s="2" t="s">
        <v>3031</v>
      </c>
      <c r="D79" s="22" t="s">
        <v>8</v>
      </c>
      <c r="E79" s="84">
        <v>309</v>
      </c>
      <c r="F79" s="77">
        <v>14.52</v>
      </c>
      <c r="G79" s="28">
        <f t="shared" si="2"/>
        <v>4486.68</v>
      </c>
      <c r="H79" s="159"/>
    </row>
    <row r="80" spans="1:9" s="9" customFormat="1" ht="30" x14ac:dyDescent="0.25">
      <c r="A80" s="43" t="s">
        <v>2192</v>
      </c>
      <c r="B80" s="108" t="s">
        <v>113</v>
      </c>
      <c r="C80" s="2" t="s">
        <v>2205</v>
      </c>
      <c r="D80" s="22" t="s">
        <v>9</v>
      </c>
      <c r="E80" s="84">
        <v>676</v>
      </c>
      <c r="F80" s="77">
        <v>52.4</v>
      </c>
      <c r="G80" s="28">
        <f t="shared" si="2"/>
        <v>35422.400000000001</v>
      </c>
      <c r="H80" s="159"/>
    </row>
    <row r="81" spans="1:14" s="9" customFormat="1" ht="33" customHeight="1" thickBot="1" x14ac:dyDescent="0.3">
      <c r="A81" s="43" t="s">
        <v>2192</v>
      </c>
      <c r="B81" s="108" t="s">
        <v>114</v>
      </c>
      <c r="C81" s="2" t="s">
        <v>2206</v>
      </c>
      <c r="D81" s="22" t="s">
        <v>8</v>
      </c>
      <c r="E81" s="84">
        <v>312</v>
      </c>
      <c r="F81" s="77">
        <v>14.39</v>
      </c>
      <c r="G81" s="28">
        <f t="shared" si="2"/>
        <v>4489.68</v>
      </c>
      <c r="H81" s="159"/>
      <c r="I81" s="140"/>
    </row>
    <row r="82" spans="1:14" s="9" customFormat="1" ht="33" customHeight="1" thickBot="1" x14ac:dyDescent="0.3">
      <c r="A82" s="56" t="s">
        <v>2192</v>
      </c>
      <c r="B82" s="74" t="s">
        <v>115</v>
      </c>
      <c r="C82" s="269" t="s">
        <v>2207</v>
      </c>
      <c r="D82" s="51" t="s">
        <v>8</v>
      </c>
      <c r="E82" s="85">
        <v>312</v>
      </c>
      <c r="F82" s="87">
        <v>20.2</v>
      </c>
      <c r="G82" s="90">
        <f t="shared" si="2"/>
        <v>6302.4</v>
      </c>
      <c r="H82" s="36" t="s">
        <v>41</v>
      </c>
      <c r="I82" s="268">
        <f>ROUND(SUM(G67:G82),2)</f>
        <v>517352.73</v>
      </c>
    </row>
    <row r="83" spans="1:14" s="9" customFormat="1" ht="33" customHeight="1" x14ac:dyDescent="0.25">
      <c r="A83" s="42" t="s">
        <v>2208</v>
      </c>
      <c r="B83" s="202" t="s">
        <v>71</v>
      </c>
      <c r="C83" s="24" t="s">
        <v>414</v>
      </c>
      <c r="D83" s="25" t="s">
        <v>8</v>
      </c>
      <c r="E83" s="182">
        <v>192</v>
      </c>
      <c r="F83" s="136">
        <v>11.64</v>
      </c>
      <c r="G83" s="27">
        <f>ROUND((E83*F83),2)</f>
        <v>2234.88</v>
      </c>
    </row>
    <row r="84" spans="1:14" s="9" customFormat="1" ht="33" customHeight="1" x14ac:dyDescent="0.25">
      <c r="A84" s="43" t="s">
        <v>2208</v>
      </c>
      <c r="B84" s="200" t="s">
        <v>72</v>
      </c>
      <c r="C84" s="63" t="s">
        <v>2209</v>
      </c>
      <c r="D84" s="64" t="s">
        <v>9</v>
      </c>
      <c r="E84" s="83">
        <v>42.24</v>
      </c>
      <c r="F84" s="76">
        <v>352.41</v>
      </c>
      <c r="G84" s="59">
        <f t="shared" ref="G84:G95" si="3">ROUND((E84*F84),2)</f>
        <v>14885.8</v>
      </c>
    </row>
    <row r="85" spans="1:14" s="9" customFormat="1" ht="60" x14ac:dyDescent="0.25">
      <c r="A85" s="43" t="s">
        <v>2208</v>
      </c>
      <c r="B85" s="200" t="s">
        <v>73</v>
      </c>
      <c r="C85" s="63" t="s">
        <v>3082</v>
      </c>
      <c r="D85" s="22" t="s">
        <v>582</v>
      </c>
      <c r="E85" s="83">
        <v>1</v>
      </c>
      <c r="F85" s="76">
        <v>49101.48</v>
      </c>
      <c r="G85" s="59">
        <f t="shared" si="3"/>
        <v>49101.48</v>
      </c>
    </row>
    <row r="86" spans="1:14" s="9" customFormat="1" x14ac:dyDescent="0.25">
      <c r="A86" s="43" t="s">
        <v>2208</v>
      </c>
      <c r="B86" s="200" t="s">
        <v>74</v>
      </c>
      <c r="C86" s="63" t="s">
        <v>415</v>
      </c>
      <c r="D86" s="64" t="s">
        <v>18</v>
      </c>
      <c r="E86" s="83">
        <v>25</v>
      </c>
      <c r="F86" s="76">
        <v>1511.2</v>
      </c>
      <c r="G86" s="59">
        <f t="shared" si="3"/>
        <v>37780</v>
      </c>
    </row>
    <row r="87" spans="1:14" s="9" customFormat="1" ht="30" x14ac:dyDescent="0.25">
      <c r="A87" s="43" t="s">
        <v>2208</v>
      </c>
      <c r="B87" s="200" t="s">
        <v>75</v>
      </c>
      <c r="C87" s="63" t="s">
        <v>3083</v>
      </c>
      <c r="D87" s="64" t="s">
        <v>9</v>
      </c>
      <c r="E87" s="83">
        <v>246.6</v>
      </c>
      <c r="F87" s="76">
        <v>3400</v>
      </c>
      <c r="G87" s="59">
        <f t="shared" si="3"/>
        <v>838440</v>
      </c>
      <c r="H87" s="153"/>
      <c r="I87" s="138"/>
      <c r="N87" s="283"/>
    </row>
    <row r="88" spans="1:14" s="9" customFormat="1" ht="60" x14ac:dyDescent="0.25">
      <c r="A88" s="43" t="s">
        <v>2208</v>
      </c>
      <c r="B88" s="200" t="s">
        <v>76</v>
      </c>
      <c r="C88" s="63" t="s">
        <v>3084</v>
      </c>
      <c r="D88" s="22" t="s">
        <v>582</v>
      </c>
      <c r="E88" s="83">
        <v>1</v>
      </c>
      <c r="F88" s="76">
        <v>13576.4</v>
      </c>
      <c r="G88" s="59">
        <f t="shared" si="3"/>
        <v>13576.4</v>
      </c>
      <c r="H88" s="153"/>
      <c r="I88" s="138"/>
    </row>
    <row r="89" spans="1:14" s="9" customFormat="1" ht="45" x14ac:dyDescent="0.25">
      <c r="A89" s="43" t="s">
        <v>2208</v>
      </c>
      <c r="B89" s="200" t="s">
        <v>77</v>
      </c>
      <c r="C89" s="63" t="s">
        <v>3085</v>
      </c>
      <c r="D89" s="22" t="s">
        <v>582</v>
      </c>
      <c r="E89" s="83">
        <v>1</v>
      </c>
      <c r="F89" s="76">
        <v>68515.33</v>
      </c>
      <c r="G89" s="59">
        <f t="shared" si="3"/>
        <v>68515.33</v>
      </c>
      <c r="H89" s="153"/>
      <c r="I89" s="138"/>
    </row>
    <row r="90" spans="1:14" s="9" customFormat="1" ht="90" x14ac:dyDescent="0.25">
      <c r="A90" s="43" t="s">
        <v>2208</v>
      </c>
      <c r="B90" s="200" t="s">
        <v>122</v>
      </c>
      <c r="C90" s="63" t="s">
        <v>3086</v>
      </c>
      <c r="D90" s="22" t="s">
        <v>582</v>
      </c>
      <c r="E90" s="83">
        <v>1</v>
      </c>
      <c r="F90" s="76">
        <v>103919.86</v>
      </c>
      <c r="G90" s="59">
        <f t="shared" si="3"/>
        <v>103919.86</v>
      </c>
      <c r="H90" s="153"/>
      <c r="I90" s="138"/>
    </row>
    <row r="91" spans="1:14" s="9" customFormat="1" ht="30" x14ac:dyDescent="0.25">
      <c r="A91" s="43" t="s">
        <v>2208</v>
      </c>
      <c r="B91" s="200" t="s">
        <v>123</v>
      </c>
      <c r="C91" s="63" t="s">
        <v>3087</v>
      </c>
      <c r="D91" s="22" t="s">
        <v>9</v>
      </c>
      <c r="E91" s="83">
        <v>26.7</v>
      </c>
      <c r="F91" s="76">
        <v>3094.98</v>
      </c>
      <c r="G91" s="59">
        <f t="shared" si="3"/>
        <v>82635.97</v>
      </c>
      <c r="H91" s="153"/>
      <c r="I91" s="138"/>
    </row>
    <row r="92" spans="1:14" s="9" customFormat="1" ht="30" x14ac:dyDescent="0.25">
      <c r="A92" s="43" t="s">
        <v>2208</v>
      </c>
      <c r="B92" s="200" t="s">
        <v>124</v>
      </c>
      <c r="C92" s="63" t="s">
        <v>799</v>
      </c>
      <c r="D92" s="64" t="s">
        <v>10</v>
      </c>
      <c r="E92" s="83">
        <v>48</v>
      </c>
      <c r="F92" s="76">
        <v>99.41</v>
      </c>
      <c r="G92" s="59">
        <f t="shared" si="3"/>
        <v>4771.68</v>
      </c>
      <c r="H92" s="153"/>
      <c r="I92" s="138"/>
    </row>
    <row r="93" spans="1:14" s="9" customFormat="1" ht="30" x14ac:dyDescent="0.25">
      <c r="A93" s="43" t="s">
        <v>2208</v>
      </c>
      <c r="B93" s="200" t="s">
        <v>125</v>
      </c>
      <c r="C93" s="63" t="s">
        <v>800</v>
      </c>
      <c r="D93" s="64" t="s">
        <v>8</v>
      </c>
      <c r="E93" s="83">
        <v>760</v>
      </c>
      <c r="F93" s="76">
        <v>13.16</v>
      </c>
      <c r="G93" s="59">
        <f t="shared" si="3"/>
        <v>10001.6</v>
      </c>
      <c r="H93" s="153"/>
      <c r="I93" s="138"/>
    </row>
    <row r="94" spans="1:14" s="9" customFormat="1" ht="45" x14ac:dyDescent="0.25">
      <c r="A94" s="43" t="s">
        <v>2208</v>
      </c>
      <c r="B94" s="200" t="s">
        <v>126</v>
      </c>
      <c r="C94" s="63" t="s">
        <v>3088</v>
      </c>
      <c r="D94" s="22" t="s">
        <v>582</v>
      </c>
      <c r="E94" s="83">
        <v>1</v>
      </c>
      <c r="F94" s="76">
        <v>43849.26</v>
      </c>
      <c r="G94" s="59">
        <f t="shared" si="3"/>
        <v>43849.26</v>
      </c>
      <c r="H94" s="153"/>
      <c r="I94" s="138"/>
    </row>
    <row r="95" spans="1:14" s="9" customFormat="1" ht="105" x14ac:dyDescent="0.25">
      <c r="A95" s="43" t="s">
        <v>2208</v>
      </c>
      <c r="B95" s="200" t="s">
        <v>216</v>
      </c>
      <c r="C95" s="63" t="s">
        <v>3089</v>
      </c>
      <c r="D95" s="22" t="s">
        <v>582</v>
      </c>
      <c r="E95" s="83">
        <v>1</v>
      </c>
      <c r="F95" s="76">
        <v>30592.03</v>
      </c>
      <c r="G95" s="59">
        <f t="shared" si="3"/>
        <v>30592.03</v>
      </c>
      <c r="H95" s="153"/>
      <c r="I95" s="138"/>
    </row>
    <row r="96" spans="1:14" s="9" customFormat="1" ht="30" x14ac:dyDescent="0.25">
      <c r="A96" s="43" t="s">
        <v>2208</v>
      </c>
      <c r="B96" s="200" t="s">
        <v>217</v>
      </c>
      <c r="C96" s="63" t="s">
        <v>2371</v>
      </c>
      <c r="D96" s="64" t="s">
        <v>8</v>
      </c>
      <c r="E96" s="83">
        <v>731</v>
      </c>
      <c r="F96" s="76">
        <v>13.16</v>
      </c>
      <c r="G96" s="59">
        <f>ROUND((E96*F96),2)</f>
        <v>9619.9599999999991</v>
      </c>
      <c r="H96" s="153"/>
      <c r="I96" s="138"/>
    </row>
    <row r="97" spans="1:9" s="9" customFormat="1" x14ac:dyDescent="0.25">
      <c r="A97" s="43" t="s">
        <v>2208</v>
      </c>
      <c r="B97" s="200" t="s">
        <v>218</v>
      </c>
      <c r="C97" s="63" t="s">
        <v>2372</v>
      </c>
      <c r="D97" s="64" t="s">
        <v>8</v>
      </c>
      <c r="E97" s="83">
        <v>731</v>
      </c>
      <c r="F97" s="76">
        <v>9.7799999999999994</v>
      </c>
      <c r="G97" s="59">
        <f t="shared" ref="G97:G106" si="4">ROUND((E97*F97),2)</f>
        <v>7149.18</v>
      </c>
      <c r="H97" s="153"/>
      <c r="I97" s="138"/>
    </row>
    <row r="98" spans="1:9" s="9" customFormat="1" ht="30" x14ac:dyDescent="0.25">
      <c r="A98" s="43" t="s">
        <v>2208</v>
      </c>
      <c r="B98" s="200" t="s">
        <v>219</v>
      </c>
      <c r="C98" s="63" t="s">
        <v>2373</v>
      </c>
      <c r="D98" s="64" t="s">
        <v>8</v>
      </c>
      <c r="E98" s="83">
        <v>731</v>
      </c>
      <c r="F98" s="76">
        <v>64.53</v>
      </c>
      <c r="G98" s="59">
        <f t="shared" si="4"/>
        <v>47171.43</v>
      </c>
      <c r="H98" s="153"/>
      <c r="I98" s="138"/>
    </row>
    <row r="99" spans="1:9" s="9" customFormat="1" x14ac:dyDescent="0.25">
      <c r="A99" s="43" t="s">
        <v>2208</v>
      </c>
      <c r="B99" s="200" t="s">
        <v>220</v>
      </c>
      <c r="C99" s="63" t="s">
        <v>2374</v>
      </c>
      <c r="D99" s="64" t="s">
        <v>10</v>
      </c>
      <c r="E99" s="83">
        <v>151.5</v>
      </c>
      <c r="F99" s="76">
        <v>12.53</v>
      </c>
      <c r="G99" s="59">
        <f t="shared" si="4"/>
        <v>1898.3</v>
      </c>
      <c r="H99" s="153"/>
      <c r="I99" s="138"/>
    </row>
    <row r="100" spans="1:9" s="9" customFormat="1" ht="165" x14ac:dyDescent="0.25">
      <c r="A100" s="43" t="s">
        <v>2208</v>
      </c>
      <c r="B100" s="200" t="s">
        <v>221</v>
      </c>
      <c r="C100" s="63" t="s">
        <v>3090</v>
      </c>
      <c r="D100" s="22" t="s">
        <v>582</v>
      </c>
      <c r="E100" s="83">
        <v>1</v>
      </c>
      <c r="F100" s="76">
        <v>27942.65</v>
      </c>
      <c r="G100" s="59">
        <f t="shared" si="4"/>
        <v>27942.65</v>
      </c>
      <c r="H100" s="153"/>
      <c r="I100" s="138"/>
    </row>
    <row r="101" spans="1:9" s="9" customFormat="1" ht="45" x14ac:dyDescent="0.25">
      <c r="A101" s="43" t="s">
        <v>2208</v>
      </c>
      <c r="B101" s="200" t="s">
        <v>222</v>
      </c>
      <c r="C101" s="63" t="s">
        <v>2950</v>
      </c>
      <c r="D101" s="22" t="s">
        <v>582</v>
      </c>
      <c r="E101" s="83">
        <v>1</v>
      </c>
      <c r="F101" s="76">
        <v>262.86</v>
      </c>
      <c r="G101" s="59">
        <f t="shared" si="4"/>
        <v>262.86</v>
      </c>
      <c r="H101" s="153"/>
      <c r="I101" s="138"/>
    </row>
    <row r="102" spans="1:9" s="9" customFormat="1" x14ac:dyDescent="0.25">
      <c r="A102" s="43" t="s">
        <v>2208</v>
      </c>
      <c r="B102" s="200" t="s">
        <v>223</v>
      </c>
      <c r="C102" s="63" t="s">
        <v>805</v>
      </c>
      <c r="D102" s="22" t="s">
        <v>8</v>
      </c>
      <c r="E102" s="83">
        <v>136.86000000000001</v>
      </c>
      <c r="F102" s="76">
        <v>28.26</v>
      </c>
      <c r="G102" s="59">
        <f t="shared" si="4"/>
        <v>3867.66</v>
      </c>
      <c r="H102" s="153"/>
      <c r="I102" s="138"/>
    </row>
    <row r="103" spans="1:9" s="9" customFormat="1" ht="30" x14ac:dyDescent="0.25">
      <c r="A103" s="43" t="s">
        <v>2208</v>
      </c>
      <c r="B103" s="200" t="s">
        <v>224</v>
      </c>
      <c r="C103" s="63" t="s">
        <v>3091</v>
      </c>
      <c r="D103" s="22" t="s">
        <v>9</v>
      </c>
      <c r="E103" s="83">
        <v>19.260000000000002</v>
      </c>
      <c r="F103" s="76">
        <v>1796.81</v>
      </c>
      <c r="G103" s="59">
        <f t="shared" si="4"/>
        <v>34606.559999999998</v>
      </c>
      <c r="H103" s="153"/>
      <c r="I103" s="138"/>
    </row>
    <row r="104" spans="1:9" s="9" customFormat="1" ht="30" x14ac:dyDescent="0.25">
      <c r="A104" s="43" t="s">
        <v>2208</v>
      </c>
      <c r="B104" s="200" t="s">
        <v>225</v>
      </c>
      <c r="C104" s="63" t="s">
        <v>2842</v>
      </c>
      <c r="D104" s="22" t="s">
        <v>9</v>
      </c>
      <c r="E104" s="83">
        <v>2.2599999999999998</v>
      </c>
      <c r="F104" s="76">
        <v>1222.49</v>
      </c>
      <c r="G104" s="59">
        <f t="shared" si="4"/>
        <v>2762.83</v>
      </c>
    </row>
    <row r="105" spans="1:9" s="9" customFormat="1" x14ac:dyDescent="0.25">
      <c r="A105" s="43" t="s">
        <v>2208</v>
      </c>
      <c r="B105" s="200" t="s">
        <v>226</v>
      </c>
      <c r="C105" s="63" t="s">
        <v>806</v>
      </c>
      <c r="D105" s="64" t="s">
        <v>10</v>
      </c>
      <c r="E105" s="83">
        <v>7</v>
      </c>
      <c r="F105" s="76">
        <v>34.26</v>
      </c>
      <c r="G105" s="59">
        <f t="shared" si="4"/>
        <v>239.82</v>
      </c>
    </row>
    <row r="106" spans="1:9" s="9" customFormat="1" x14ac:dyDescent="0.25">
      <c r="A106" s="43" t="s">
        <v>2208</v>
      </c>
      <c r="B106" s="200" t="s">
        <v>227</v>
      </c>
      <c r="C106" s="63" t="s">
        <v>2226</v>
      </c>
      <c r="D106" s="64" t="s">
        <v>10</v>
      </c>
      <c r="E106" s="83">
        <v>145.19999999999999</v>
      </c>
      <c r="F106" s="76">
        <v>29.72</v>
      </c>
      <c r="G106" s="59">
        <f t="shared" si="4"/>
        <v>4315.34</v>
      </c>
    </row>
    <row r="107" spans="1:9" s="9" customFormat="1" ht="30" x14ac:dyDescent="0.25">
      <c r="A107" s="43" t="s">
        <v>2208</v>
      </c>
      <c r="B107" s="200" t="s">
        <v>228</v>
      </c>
      <c r="C107" s="63" t="s">
        <v>417</v>
      </c>
      <c r="D107" s="64" t="s">
        <v>8</v>
      </c>
      <c r="E107" s="83">
        <v>580.79999999999995</v>
      </c>
      <c r="F107" s="76">
        <v>14.19</v>
      </c>
      <c r="G107" s="59">
        <f>ROUND((E107*F107),2)</f>
        <v>8241.5499999999993</v>
      </c>
    </row>
    <row r="108" spans="1:9" s="9" customFormat="1" ht="105" x14ac:dyDescent="0.25">
      <c r="A108" s="43" t="s">
        <v>2208</v>
      </c>
      <c r="B108" s="200" t="s">
        <v>229</v>
      </c>
      <c r="C108" s="63" t="s">
        <v>3092</v>
      </c>
      <c r="D108" s="22" t="s">
        <v>582</v>
      </c>
      <c r="E108" s="83">
        <v>1</v>
      </c>
      <c r="F108" s="76">
        <v>21460.55</v>
      </c>
      <c r="G108" s="59">
        <f t="shared" ref="G108:G112" si="5">ROUND((E108*F108),2)</f>
        <v>21460.55</v>
      </c>
    </row>
    <row r="109" spans="1:9" s="9" customFormat="1" x14ac:dyDescent="0.25">
      <c r="A109" s="43" t="s">
        <v>2208</v>
      </c>
      <c r="B109" s="200" t="s">
        <v>2232</v>
      </c>
      <c r="C109" s="63" t="s">
        <v>838</v>
      </c>
      <c r="D109" s="64" t="s">
        <v>10</v>
      </c>
      <c r="E109" s="83">
        <v>145.19999999999999</v>
      </c>
      <c r="F109" s="76">
        <v>1.83</v>
      </c>
      <c r="G109" s="59">
        <f t="shared" si="5"/>
        <v>265.72000000000003</v>
      </c>
      <c r="H109" s="143"/>
      <c r="I109" s="138"/>
    </row>
    <row r="110" spans="1:9" s="9" customFormat="1" x14ac:dyDescent="0.25">
      <c r="A110" s="43" t="s">
        <v>2208</v>
      </c>
      <c r="B110" s="200" t="s">
        <v>2233</v>
      </c>
      <c r="C110" s="63" t="s">
        <v>2228</v>
      </c>
      <c r="D110" s="64" t="s">
        <v>8</v>
      </c>
      <c r="E110" s="83">
        <v>172.5</v>
      </c>
      <c r="F110" s="76">
        <v>14.39</v>
      </c>
      <c r="G110" s="59">
        <f t="shared" si="5"/>
        <v>2482.2800000000002</v>
      </c>
      <c r="H110" s="142"/>
      <c r="I110" s="142"/>
    </row>
    <row r="111" spans="1:9" s="9" customFormat="1" x14ac:dyDescent="0.25">
      <c r="A111" s="43" t="s">
        <v>2208</v>
      </c>
      <c r="B111" s="200" t="s">
        <v>2234</v>
      </c>
      <c r="C111" s="63" t="s">
        <v>2229</v>
      </c>
      <c r="D111" s="64" t="s">
        <v>8</v>
      </c>
      <c r="E111" s="83">
        <v>172.5</v>
      </c>
      <c r="F111" s="76">
        <v>139.38</v>
      </c>
      <c r="G111" s="59">
        <f t="shared" si="5"/>
        <v>24043.05</v>
      </c>
      <c r="H111" s="142"/>
      <c r="I111" s="142"/>
    </row>
    <row r="112" spans="1:9" s="9" customFormat="1" ht="60" x14ac:dyDescent="0.25">
      <c r="A112" s="43" t="s">
        <v>2208</v>
      </c>
      <c r="B112" s="200" t="s">
        <v>2235</v>
      </c>
      <c r="C112" s="63" t="s">
        <v>3093</v>
      </c>
      <c r="D112" s="22" t="s">
        <v>582</v>
      </c>
      <c r="E112" s="83">
        <v>1</v>
      </c>
      <c r="F112" s="76">
        <v>26371.279999999999</v>
      </c>
      <c r="G112" s="59">
        <f t="shared" si="5"/>
        <v>26371.279999999999</v>
      </c>
      <c r="H112" s="142"/>
      <c r="I112" s="142"/>
    </row>
    <row r="113" spans="1:9" s="9" customFormat="1" ht="45" x14ac:dyDescent="0.25">
      <c r="A113" s="43" t="s">
        <v>2208</v>
      </c>
      <c r="B113" s="200" t="s">
        <v>2236</v>
      </c>
      <c r="C113" s="63" t="s">
        <v>3094</v>
      </c>
      <c r="D113" s="22" t="s">
        <v>582</v>
      </c>
      <c r="E113" s="83">
        <v>1</v>
      </c>
      <c r="F113" s="76">
        <v>59454.57</v>
      </c>
      <c r="G113" s="59">
        <f>ROUND((E113*F113),2)</f>
        <v>59454.57</v>
      </c>
      <c r="H113" s="142"/>
      <c r="I113" s="142"/>
    </row>
    <row r="114" spans="1:9" s="9" customFormat="1" ht="30.75" thickBot="1" x14ac:dyDescent="0.3">
      <c r="A114" s="43" t="s">
        <v>2208</v>
      </c>
      <c r="B114" s="200" t="s">
        <v>2237</v>
      </c>
      <c r="C114" s="2" t="s">
        <v>2954</v>
      </c>
      <c r="D114" s="64" t="s">
        <v>8</v>
      </c>
      <c r="E114" s="84">
        <v>1646</v>
      </c>
      <c r="F114" s="76">
        <v>14.39</v>
      </c>
      <c r="G114" s="59">
        <f t="shared" ref="G114" si="6">ROUND((E114*F114),2)</f>
        <v>23685.94</v>
      </c>
      <c r="H114" s="142"/>
      <c r="I114" s="142"/>
    </row>
    <row r="115" spans="1:9" s="9" customFormat="1" ht="30.75" thickBot="1" x14ac:dyDescent="0.3">
      <c r="A115" s="56" t="s">
        <v>2208</v>
      </c>
      <c r="B115" s="201" t="s">
        <v>2238</v>
      </c>
      <c r="C115" s="50" t="s">
        <v>2955</v>
      </c>
      <c r="D115" s="51" t="s">
        <v>8</v>
      </c>
      <c r="E115" s="85">
        <v>1646</v>
      </c>
      <c r="F115" s="139">
        <v>20.59</v>
      </c>
      <c r="G115" s="53">
        <f>ROUND((E115*F115),2)</f>
        <v>33891.14</v>
      </c>
      <c r="H115" s="36" t="s">
        <v>78</v>
      </c>
      <c r="I115" s="72">
        <f>ROUND(SUM(G83:G115),2)</f>
        <v>1640036.96</v>
      </c>
    </row>
    <row r="116" spans="1:9" s="9" customFormat="1" ht="45" x14ac:dyDescent="0.25">
      <c r="A116" s="67" t="s">
        <v>2240</v>
      </c>
      <c r="B116" s="64" t="s">
        <v>28</v>
      </c>
      <c r="C116" s="270" t="s">
        <v>3095</v>
      </c>
      <c r="D116" s="64" t="s">
        <v>9</v>
      </c>
      <c r="E116" s="83">
        <v>871</v>
      </c>
      <c r="F116" s="76">
        <v>3.53</v>
      </c>
      <c r="G116" s="59">
        <f t="shared" ref="G116:G133" si="7">ROUND((E116*F116),2)</f>
        <v>3074.63</v>
      </c>
      <c r="H116" s="142"/>
      <c r="I116" s="142"/>
    </row>
    <row r="117" spans="1:9" s="9" customFormat="1" ht="45" x14ac:dyDescent="0.25">
      <c r="A117" s="43" t="s">
        <v>2240</v>
      </c>
      <c r="B117" s="64" t="s">
        <v>29</v>
      </c>
      <c r="C117" s="270" t="s">
        <v>2459</v>
      </c>
      <c r="D117" s="64" t="s">
        <v>582</v>
      </c>
      <c r="E117" s="83">
        <v>1</v>
      </c>
      <c r="F117" s="76">
        <v>3434.84</v>
      </c>
      <c r="G117" s="59">
        <f t="shared" si="7"/>
        <v>3434.84</v>
      </c>
      <c r="H117" s="142"/>
      <c r="I117" s="142"/>
    </row>
    <row r="118" spans="1:9" s="9" customFormat="1" x14ac:dyDescent="0.25">
      <c r="A118" s="43" t="s">
        <v>2240</v>
      </c>
      <c r="B118" s="22" t="s">
        <v>30</v>
      </c>
      <c r="C118" s="270" t="s">
        <v>419</v>
      </c>
      <c r="D118" s="64" t="s">
        <v>582</v>
      </c>
      <c r="E118" s="83">
        <v>2</v>
      </c>
      <c r="F118" s="76">
        <v>689.47</v>
      </c>
      <c r="G118" s="59">
        <f t="shared" si="7"/>
        <v>1378.94</v>
      </c>
      <c r="H118" s="142"/>
      <c r="I118" s="142"/>
    </row>
    <row r="119" spans="1:9" s="9" customFormat="1" x14ac:dyDescent="0.25">
      <c r="A119" s="43" t="s">
        <v>2240</v>
      </c>
      <c r="B119" s="22" t="s">
        <v>31</v>
      </c>
      <c r="C119" s="270" t="s">
        <v>420</v>
      </c>
      <c r="D119" s="64" t="s">
        <v>10</v>
      </c>
      <c r="E119" s="83">
        <v>45.3</v>
      </c>
      <c r="F119" s="76">
        <v>60.7</v>
      </c>
      <c r="G119" s="59">
        <f t="shared" si="7"/>
        <v>2749.71</v>
      </c>
      <c r="H119" s="142"/>
      <c r="I119" s="142"/>
    </row>
    <row r="120" spans="1:9" s="9" customFormat="1" x14ac:dyDescent="0.25">
      <c r="A120" s="43" t="s">
        <v>2240</v>
      </c>
      <c r="B120" s="22" t="s">
        <v>32</v>
      </c>
      <c r="C120" s="270" t="s">
        <v>2461</v>
      </c>
      <c r="D120" s="64" t="s">
        <v>10</v>
      </c>
      <c r="E120" s="83">
        <v>44</v>
      </c>
      <c r="F120" s="76">
        <v>49.37</v>
      </c>
      <c r="G120" s="59">
        <f t="shared" si="7"/>
        <v>2172.2800000000002</v>
      </c>
      <c r="H120" s="142"/>
      <c r="I120" s="142"/>
    </row>
    <row r="121" spans="1:9" s="9" customFormat="1" x14ac:dyDescent="0.25">
      <c r="A121" s="43" t="s">
        <v>2240</v>
      </c>
      <c r="B121" s="22" t="s">
        <v>33</v>
      </c>
      <c r="C121" s="270" t="s">
        <v>422</v>
      </c>
      <c r="D121" s="64" t="s">
        <v>8</v>
      </c>
      <c r="E121" s="83">
        <v>57.1</v>
      </c>
      <c r="F121" s="76">
        <v>16.32</v>
      </c>
      <c r="G121" s="59">
        <f t="shared" si="7"/>
        <v>931.87</v>
      </c>
      <c r="H121" s="142"/>
      <c r="I121" s="142"/>
    </row>
    <row r="122" spans="1:9" s="9" customFormat="1" x14ac:dyDescent="0.25">
      <c r="A122" s="43" t="s">
        <v>2240</v>
      </c>
      <c r="B122" s="22" t="s">
        <v>47</v>
      </c>
      <c r="C122" s="270" t="s">
        <v>423</v>
      </c>
      <c r="D122" s="64" t="s">
        <v>8</v>
      </c>
      <c r="E122" s="83">
        <v>57.1</v>
      </c>
      <c r="F122" s="76">
        <v>102.23</v>
      </c>
      <c r="G122" s="59">
        <f t="shared" si="7"/>
        <v>5837.33</v>
      </c>
      <c r="H122" s="142"/>
      <c r="I122" s="142"/>
    </row>
    <row r="123" spans="1:9" s="9" customFormat="1" x14ac:dyDescent="0.25">
      <c r="A123" s="43" t="s">
        <v>2240</v>
      </c>
      <c r="B123" s="22" t="s">
        <v>48</v>
      </c>
      <c r="C123" s="270" t="s">
        <v>424</v>
      </c>
      <c r="D123" s="64" t="s">
        <v>10</v>
      </c>
      <c r="E123" s="83">
        <v>34.4</v>
      </c>
      <c r="F123" s="76">
        <v>12.96</v>
      </c>
      <c r="G123" s="59">
        <f t="shared" si="7"/>
        <v>445.82</v>
      </c>
      <c r="H123" s="142"/>
      <c r="I123" s="142"/>
    </row>
    <row r="124" spans="1:9" s="9" customFormat="1" x14ac:dyDescent="0.25">
      <c r="A124" s="43" t="s">
        <v>2240</v>
      </c>
      <c r="B124" s="22" t="s">
        <v>58</v>
      </c>
      <c r="C124" s="270" t="s">
        <v>425</v>
      </c>
      <c r="D124" s="64" t="s">
        <v>8</v>
      </c>
      <c r="E124" s="83">
        <v>124</v>
      </c>
      <c r="F124" s="76">
        <v>23.85</v>
      </c>
      <c r="G124" s="59">
        <f t="shared" si="7"/>
        <v>2957.4</v>
      </c>
      <c r="H124" s="142"/>
      <c r="I124" s="142"/>
    </row>
    <row r="125" spans="1:9" s="9" customFormat="1" ht="120" x14ac:dyDescent="0.25">
      <c r="A125" s="43" t="s">
        <v>2240</v>
      </c>
      <c r="B125" s="22" t="s">
        <v>64</v>
      </c>
      <c r="C125" s="270" t="s">
        <v>3096</v>
      </c>
      <c r="D125" s="64" t="s">
        <v>582</v>
      </c>
      <c r="E125" s="83">
        <v>1</v>
      </c>
      <c r="F125" s="76">
        <v>14541.94</v>
      </c>
      <c r="G125" s="59">
        <f t="shared" si="7"/>
        <v>14541.94</v>
      </c>
      <c r="H125" s="142"/>
      <c r="I125" s="142"/>
    </row>
    <row r="126" spans="1:9" s="9" customFormat="1" ht="60" x14ac:dyDescent="0.25">
      <c r="A126" s="43" t="s">
        <v>2240</v>
      </c>
      <c r="B126" s="22" t="s">
        <v>65</v>
      </c>
      <c r="C126" s="270" t="s">
        <v>3097</v>
      </c>
      <c r="D126" s="64" t="s">
        <v>582</v>
      </c>
      <c r="E126" s="83">
        <v>1</v>
      </c>
      <c r="F126" s="76">
        <v>4530.83</v>
      </c>
      <c r="G126" s="59">
        <f t="shared" si="7"/>
        <v>4530.83</v>
      </c>
      <c r="H126" s="142"/>
      <c r="I126" s="142"/>
    </row>
    <row r="127" spans="1:9" s="9" customFormat="1" ht="30" x14ac:dyDescent="0.25">
      <c r="A127" s="43" t="s">
        <v>2240</v>
      </c>
      <c r="B127" s="22" t="s">
        <v>66</v>
      </c>
      <c r="C127" s="63" t="s">
        <v>3098</v>
      </c>
      <c r="D127" s="64" t="s">
        <v>582</v>
      </c>
      <c r="E127" s="83">
        <v>1</v>
      </c>
      <c r="F127" s="76">
        <v>18798.48</v>
      </c>
      <c r="G127" s="59">
        <f t="shared" si="7"/>
        <v>18798.48</v>
      </c>
      <c r="H127" s="142"/>
      <c r="I127" s="142"/>
    </row>
    <row r="128" spans="1:9" s="9" customFormat="1" ht="90" x14ac:dyDescent="0.25">
      <c r="A128" s="43" t="s">
        <v>2240</v>
      </c>
      <c r="B128" s="22" t="s">
        <v>79</v>
      </c>
      <c r="C128" s="270" t="s">
        <v>3099</v>
      </c>
      <c r="D128" s="64" t="s">
        <v>582</v>
      </c>
      <c r="E128" s="83">
        <v>1</v>
      </c>
      <c r="F128" s="76">
        <v>4991.5200000000004</v>
      </c>
      <c r="G128" s="59">
        <f t="shared" si="7"/>
        <v>4991.5200000000004</v>
      </c>
      <c r="H128" s="142"/>
      <c r="I128" s="142"/>
    </row>
    <row r="129" spans="1:9" s="9" customFormat="1" ht="75" x14ac:dyDescent="0.25">
      <c r="A129" s="43" t="s">
        <v>2240</v>
      </c>
      <c r="B129" s="22" t="s">
        <v>215</v>
      </c>
      <c r="C129" s="270" t="s">
        <v>3100</v>
      </c>
      <c r="D129" s="64" t="s">
        <v>582</v>
      </c>
      <c r="E129" s="83">
        <v>1</v>
      </c>
      <c r="F129" s="76">
        <v>10700.61</v>
      </c>
      <c r="G129" s="59">
        <f t="shared" si="7"/>
        <v>10700.61</v>
      </c>
      <c r="H129" s="142"/>
      <c r="I129" s="142"/>
    </row>
    <row r="130" spans="1:9" s="9" customFormat="1" x14ac:dyDescent="0.25">
      <c r="A130" s="43" t="s">
        <v>2240</v>
      </c>
      <c r="B130" s="22" t="s">
        <v>80</v>
      </c>
      <c r="C130" s="270" t="s">
        <v>422</v>
      </c>
      <c r="D130" s="64" t="s">
        <v>8</v>
      </c>
      <c r="E130" s="83">
        <v>32.5</v>
      </c>
      <c r="F130" s="76">
        <v>14.08</v>
      </c>
      <c r="G130" s="59">
        <f t="shared" si="7"/>
        <v>457.6</v>
      </c>
      <c r="H130" s="142"/>
      <c r="I130" s="142"/>
    </row>
    <row r="131" spans="1:9" s="9" customFormat="1" x14ac:dyDescent="0.25">
      <c r="A131" s="43" t="s">
        <v>2240</v>
      </c>
      <c r="B131" s="22" t="s">
        <v>81</v>
      </c>
      <c r="C131" s="271" t="s">
        <v>2961</v>
      </c>
      <c r="D131" s="272" t="s">
        <v>8</v>
      </c>
      <c r="E131" s="272">
        <v>32.5</v>
      </c>
      <c r="F131" s="77">
        <v>144.38999999999999</v>
      </c>
      <c r="G131" s="59">
        <f t="shared" si="7"/>
        <v>4692.68</v>
      </c>
      <c r="H131" s="142"/>
      <c r="I131" s="142"/>
    </row>
    <row r="132" spans="1:9" s="9" customFormat="1" ht="15.75" thickBot="1" x14ac:dyDescent="0.3">
      <c r="A132" s="43" t="s">
        <v>2240</v>
      </c>
      <c r="B132" s="22" t="s">
        <v>149</v>
      </c>
      <c r="C132" s="278" t="s">
        <v>2962</v>
      </c>
      <c r="D132" s="279" t="s">
        <v>8</v>
      </c>
      <c r="E132" s="279">
        <v>1977</v>
      </c>
      <c r="F132" s="231">
        <v>0.49</v>
      </c>
      <c r="G132" s="59">
        <f t="shared" si="7"/>
        <v>968.73</v>
      </c>
      <c r="H132" s="142"/>
      <c r="I132" s="142"/>
    </row>
    <row r="133" spans="1:9" s="9" customFormat="1" ht="30.75" thickBot="1" x14ac:dyDescent="0.3">
      <c r="A133" s="56" t="s">
        <v>2240</v>
      </c>
      <c r="B133" s="51" t="s">
        <v>150</v>
      </c>
      <c r="C133" s="280" t="s">
        <v>2248</v>
      </c>
      <c r="D133" s="281" t="s">
        <v>8</v>
      </c>
      <c r="E133" s="281">
        <v>1977</v>
      </c>
      <c r="F133" s="139">
        <v>3.66</v>
      </c>
      <c r="G133" s="53">
        <f t="shared" si="7"/>
        <v>7235.82</v>
      </c>
      <c r="H133" s="36" t="s">
        <v>42</v>
      </c>
      <c r="I133" s="70">
        <f>ROUND(SUM(G116:G133),2)</f>
        <v>89901.03</v>
      </c>
    </row>
    <row r="134" spans="1:9" s="9" customFormat="1" ht="29.25" thickBot="1" x14ac:dyDescent="0.3">
      <c r="A134" s="171" t="s">
        <v>2250</v>
      </c>
      <c r="B134" s="61" t="s">
        <v>11</v>
      </c>
      <c r="C134" s="173" t="s">
        <v>2963</v>
      </c>
      <c r="D134" s="61" t="s">
        <v>9</v>
      </c>
      <c r="E134" s="174">
        <v>1488.7</v>
      </c>
      <c r="F134" s="145">
        <v>2.5</v>
      </c>
      <c r="G134" s="35">
        <f>ROUND((E134*F134),2)</f>
        <v>3721.75</v>
      </c>
      <c r="H134" s="36" t="s">
        <v>59</v>
      </c>
      <c r="I134" s="70">
        <f>ROUND(SUM(G134),2)</f>
        <v>3721.75</v>
      </c>
    </row>
    <row r="135" spans="1:9" s="9" customFormat="1" ht="43.5" thickBot="1" x14ac:dyDescent="0.3">
      <c r="A135" s="146"/>
      <c r="B135" s="147"/>
      <c r="C135" s="146"/>
      <c r="D135" s="147"/>
      <c r="E135" s="147"/>
      <c r="F135" s="54" t="s">
        <v>1306</v>
      </c>
      <c r="G135" s="55">
        <f>SUM(G5:G134)</f>
        <v>3506109.8699999982</v>
      </c>
      <c r="H135" s="142"/>
      <c r="I135" s="142"/>
    </row>
  </sheetData>
  <sheetProtection algorithmName="SHA-512" hashValue="zPXcT147XiejB2Rg4biKCJSAGoT+4cEJHIt5P4tUtUhY1ZDH/qfeRo0+28TG888WsEre4kWHV2NBQxIW+mvsJg==" saltValue="54FWpLadwf2HS5ShoQByTw==" spinCount="100000" sheet="1" objects="1" scenarios="1"/>
  <mergeCells count="3">
    <mergeCell ref="A1:G1"/>
    <mergeCell ref="A3:G3"/>
    <mergeCell ref="H55:H64"/>
  </mergeCells>
  <phoneticPr fontId="10" type="noConversion"/>
  <pageMargins left="0.7" right="0.7" top="0.75" bottom="0.75" header="0.3" footer="0.3"/>
  <pageSetup paperSize="9"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D40BA-B9A9-4C53-B99E-080A10DB8833}">
  <dimension ref="A1:I137"/>
  <sheetViews>
    <sheetView topLeftCell="A121" zoomScale="80" zoomScaleNormal="80" workbookViewId="0">
      <selection activeCell="K139" sqref="K139"/>
    </sheetView>
  </sheetViews>
  <sheetFormatPr defaultColWidth="9.140625" defaultRowHeight="15" x14ac:dyDescent="0.25"/>
  <cols>
    <col min="1" max="1" width="39.7109375" style="23" customWidth="1"/>
    <col min="2" max="2" width="10.5703125" style="129" customWidth="1"/>
    <col min="3" max="3" width="71.7109375" style="11" customWidth="1"/>
    <col min="4" max="4" width="9.140625" style="10"/>
    <col min="5" max="5" width="16.28515625" style="10" customWidth="1"/>
    <col min="6" max="6" width="20.7109375" style="14" customWidth="1"/>
    <col min="7" max="7" width="14.7109375" style="129" customWidth="1"/>
    <col min="8" max="8" width="21.5703125" style="129" customWidth="1"/>
    <col min="9" max="9" width="20.7109375" style="129" customWidth="1"/>
    <col min="10" max="16384" width="9.140625" style="10"/>
  </cols>
  <sheetData>
    <row r="1" spans="1:9" ht="39.950000000000003" customHeight="1" x14ac:dyDescent="0.25">
      <c r="A1" s="427" t="s">
        <v>3728</v>
      </c>
      <c r="B1" s="427"/>
      <c r="C1" s="427"/>
      <c r="D1" s="427"/>
      <c r="E1" s="427"/>
      <c r="F1" s="427"/>
      <c r="G1" s="427"/>
    </row>
    <row r="2" spans="1:9" ht="21.75" customHeight="1" thickBot="1" x14ac:dyDescent="0.3">
      <c r="A2" s="1"/>
      <c r="B2" s="127"/>
      <c r="C2" s="1"/>
      <c r="D2" s="1"/>
      <c r="E2" s="18"/>
      <c r="F2" s="1"/>
      <c r="G2" s="127"/>
    </row>
    <row r="3" spans="1:9" x14ac:dyDescent="0.25">
      <c r="A3" s="428" t="s">
        <v>1129</v>
      </c>
      <c r="B3" s="429"/>
      <c r="C3" s="429"/>
      <c r="D3" s="429"/>
      <c r="E3" s="429"/>
      <c r="F3" s="429"/>
      <c r="G3" s="430"/>
    </row>
    <row r="4" spans="1:9" ht="39" customHeight="1" thickBot="1" x14ac:dyDescent="0.3">
      <c r="A4" s="29" t="s">
        <v>38</v>
      </c>
      <c r="B4" s="128" t="s">
        <v>0</v>
      </c>
      <c r="C4" s="30" t="s">
        <v>1</v>
      </c>
      <c r="D4" s="30" t="s">
        <v>2</v>
      </c>
      <c r="E4" s="31" t="s">
        <v>3</v>
      </c>
      <c r="F4" s="32" t="s">
        <v>4</v>
      </c>
      <c r="G4" s="69" t="s">
        <v>5</v>
      </c>
    </row>
    <row r="5" spans="1:9" ht="32.25" customHeight="1" x14ac:dyDescent="0.25">
      <c r="A5" s="42" t="s">
        <v>6</v>
      </c>
      <c r="B5" s="188" t="s">
        <v>12</v>
      </c>
      <c r="C5" s="24" t="s">
        <v>2964</v>
      </c>
      <c r="D5" s="25" t="s">
        <v>9</v>
      </c>
      <c r="E5" s="46">
        <v>519</v>
      </c>
      <c r="F5" s="154">
        <v>3.53</v>
      </c>
      <c r="G5" s="27">
        <f>ROUND((E5*F5),2)</f>
        <v>1832.07</v>
      </c>
      <c r="H5" s="340"/>
      <c r="I5" s="340"/>
    </row>
    <row r="6" spans="1:9" ht="63.75" customHeight="1" x14ac:dyDescent="0.25">
      <c r="A6" s="43" t="s">
        <v>6</v>
      </c>
      <c r="B6" s="108" t="s">
        <v>13</v>
      </c>
      <c r="C6" s="63" t="s">
        <v>3101</v>
      </c>
      <c r="D6" s="195" t="s">
        <v>582</v>
      </c>
      <c r="E6" s="186">
        <v>1</v>
      </c>
      <c r="F6" s="155">
        <v>6040.42</v>
      </c>
      <c r="G6" s="28">
        <f t="shared" ref="G6:G66" si="0">ROUND((E6*F6),2)</f>
        <v>6040.42</v>
      </c>
      <c r="H6" s="340"/>
      <c r="I6" s="340"/>
    </row>
    <row r="7" spans="1:9" ht="45.75" thickBot="1" x14ac:dyDescent="0.3">
      <c r="A7" s="43" t="s">
        <v>6</v>
      </c>
      <c r="B7" s="108" t="s">
        <v>56</v>
      </c>
      <c r="C7" s="63" t="s">
        <v>3102</v>
      </c>
      <c r="D7" s="64" t="s">
        <v>582</v>
      </c>
      <c r="E7" s="65">
        <v>1</v>
      </c>
      <c r="F7" s="164">
        <v>59281.98</v>
      </c>
      <c r="G7" s="28">
        <f t="shared" si="0"/>
        <v>59281.98</v>
      </c>
      <c r="H7" s="340"/>
      <c r="I7" s="340"/>
    </row>
    <row r="8" spans="1:9" ht="32.25" customHeight="1" thickBot="1" x14ac:dyDescent="0.3">
      <c r="A8" s="56" t="s">
        <v>6</v>
      </c>
      <c r="B8" s="74" t="s">
        <v>14</v>
      </c>
      <c r="C8" s="104" t="s">
        <v>400</v>
      </c>
      <c r="D8" s="197" t="s">
        <v>18</v>
      </c>
      <c r="E8" s="184">
        <v>2</v>
      </c>
      <c r="F8" s="156">
        <v>511.54</v>
      </c>
      <c r="G8" s="53">
        <f t="shared" si="0"/>
        <v>1023.08</v>
      </c>
      <c r="H8" s="337" t="s">
        <v>39</v>
      </c>
      <c r="I8" s="332">
        <f>ROUND(SUM(G5:G8),2)</f>
        <v>68177.55</v>
      </c>
    </row>
    <row r="9" spans="1:9" s="333" customFormat="1" ht="45" x14ac:dyDescent="0.25">
      <c r="A9" s="67" t="s">
        <v>2103</v>
      </c>
      <c r="B9" s="93" t="s">
        <v>19</v>
      </c>
      <c r="C9" s="102" t="s">
        <v>401</v>
      </c>
      <c r="D9" s="64" t="s">
        <v>9</v>
      </c>
      <c r="E9" s="83">
        <v>3678</v>
      </c>
      <c r="F9" s="76">
        <v>3.53</v>
      </c>
      <c r="G9" s="59">
        <f>ROUND((E9*F9),2)</f>
        <v>12983.34</v>
      </c>
      <c r="H9" s="389"/>
      <c r="I9" s="390"/>
    </row>
    <row r="10" spans="1:9" s="333" customFormat="1" ht="60" x14ac:dyDescent="0.25">
      <c r="A10" s="43" t="s">
        <v>2103</v>
      </c>
      <c r="B10" s="41" t="s">
        <v>20</v>
      </c>
      <c r="C10" s="102" t="s">
        <v>3054</v>
      </c>
      <c r="D10" s="64" t="s">
        <v>582</v>
      </c>
      <c r="E10" s="83">
        <v>1</v>
      </c>
      <c r="F10" s="76">
        <v>81458.320000000007</v>
      </c>
      <c r="G10" s="59">
        <f>ROUND((E10*F10),2)</f>
        <v>81458.320000000007</v>
      </c>
      <c r="H10" s="391"/>
      <c r="I10" s="342"/>
    </row>
    <row r="11" spans="1:9" s="333" customFormat="1" ht="45" x14ac:dyDescent="0.25">
      <c r="A11" s="67" t="s">
        <v>2103</v>
      </c>
      <c r="B11" s="198" t="s">
        <v>21</v>
      </c>
      <c r="C11" s="102" t="s">
        <v>3103</v>
      </c>
      <c r="D11" s="22" t="s">
        <v>582</v>
      </c>
      <c r="E11" s="84">
        <v>1</v>
      </c>
      <c r="F11" s="76">
        <v>77339.240000000005</v>
      </c>
      <c r="G11" s="59">
        <f t="shared" ref="G11" si="1">ROUND((E11*F11),2)</f>
        <v>77339.240000000005</v>
      </c>
      <c r="H11" s="391"/>
      <c r="I11" s="342"/>
    </row>
    <row r="12" spans="1:9" s="333" customFormat="1" x14ac:dyDescent="0.25">
      <c r="A12" s="67" t="s">
        <v>2103</v>
      </c>
      <c r="B12" s="198" t="s">
        <v>22</v>
      </c>
      <c r="C12" s="102" t="s">
        <v>612</v>
      </c>
      <c r="D12" s="64" t="s">
        <v>8</v>
      </c>
      <c r="E12" s="83">
        <v>152</v>
      </c>
      <c r="F12" s="76">
        <v>1.1200000000000001</v>
      </c>
      <c r="G12" s="59">
        <f t="shared" si="0"/>
        <v>170.24</v>
      </c>
      <c r="H12" s="391"/>
      <c r="I12" s="342"/>
    </row>
    <row r="13" spans="1:9" s="333" customFormat="1" ht="33" customHeight="1" x14ac:dyDescent="0.25">
      <c r="A13" s="67" t="s">
        <v>2103</v>
      </c>
      <c r="B13" s="198" t="s">
        <v>23</v>
      </c>
      <c r="C13" s="102" t="s">
        <v>770</v>
      </c>
      <c r="D13" s="64" t="s">
        <v>9</v>
      </c>
      <c r="E13" s="83">
        <v>35</v>
      </c>
      <c r="F13" s="76">
        <v>237.91</v>
      </c>
      <c r="G13" s="59">
        <f t="shared" si="0"/>
        <v>8326.85</v>
      </c>
      <c r="H13" s="391"/>
      <c r="I13" s="342"/>
    </row>
    <row r="14" spans="1:9" s="333" customFormat="1" ht="45" x14ac:dyDescent="0.25">
      <c r="A14" s="67" t="s">
        <v>2103</v>
      </c>
      <c r="B14" s="198" t="s">
        <v>24</v>
      </c>
      <c r="C14" s="102" t="s">
        <v>3104</v>
      </c>
      <c r="D14" s="22" t="s">
        <v>9</v>
      </c>
      <c r="E14" s="84">
        <v>11.28</v>
      </c>
      <c r="F14" s="76">
        <v>535.72</v>
      </c>
      <c r="G14" s="59">
        <f t="shared" si="0"/>
        <v>6042.92</v>
      </c>
      <c r="H14" s="391"/>
      <c r="I14" s="342"/>
    </row>
    <row r="15" spans="1:9" s="333" customFormat="1" ht="75" x14ac:dyDescent="0.25">
      <c r="A15" s="67" t="s">
        <v>2103</v>
      </c>
      <c r="B15" s="198" t="s">
        <v>25</v>
      </c>
      <c r="C15" s="102" t="s">
        <v>3726</v>
      </c>
      <c r="D15" s="22" t="s">
        <v>582</v>
      </c>
      <c r="E15" s="84">
        <v>1</v>
      </c>
      <c r="F15" s="76">
        <v>112227.02</v>
      </c>
      <c r="G15" s="59">
        <f t="shared" si="0"/>
        <v>112227.02</v>
      </c>
      <c r="H15" s="391"/>
      <c r="I15" s="342"/>
    </row>
    <row r="16" spans="1:9" s="333" customFormat="1" ht="45" x14ac:dyDescent="0.25">
      <c r="A16" s="67" t="s">
        <v>2103</v>
      </c>
      <c r="B16" s="198" t="s">
        <v>26</v>
      </c>
      <c r="C16" s="102" t="s">
        <v>3105</v>
      </c>
      <c r="D16" s="22" t="s">
        <v>582</v>
      </c>
      <c r="E16" s="84">
        <v>1</v>
      </c>
      <c r="F16" s="76">
        <v>71758.7</v>
      </c>
      <c r="G16" s="59">
        <f t="shared" si="0"/>
        <v>71758.7</v>
      </c>
      <c r="H16" s="391"/>
      <c r="I16" s="342"/>
    </row>
    <row r="17" spans="1:9" s="333" customFormat="1" ht="45" x14ac:dyDescent="0.25">
      <c r="A17" s="67" t="s">
        <v>2103</v>
      </c>
      <c r="B17" s="198" t="s">
        <v>27</v>
      </c>
      <c r="C17" s="102" t="s">
        <v>3106</v>
      </c>
      <c r="D17" s="22" t="s">
        <v>582</v>
      </c>
      <c r="E17" s="84">
        <v>1</v>
      </c>
      <c r="F17" s="76">
        <v>63308.09</v>
      </c>
      <c r="G17" s="59">
        <f t="shared" si="0"/>
        <v>63308.09</v>
      </c>
      <c r="H17" s="391"/>
      <c r="I17" s="342"/>
    </row>
    <row r="18" spans="1:9" s="333" customFormat="1" ht="30" x14ac:dyDescent="0.25">
      <c r="A18" s="67" t="s">
        <v>2103</v>
      </c>
      <c r="B18" s="198" t="s">
        <v>68</v>
      </c>
      <c r="C18" s="102" t="s">
        <v>2721</v>
      </c>
      <c r="D18" s="64" t="s">
        <v>8</v>
      </c>
      <c r="E18" s="83">
        <v>346</v>
      </c>
      <c r="F18" s="76">
        <v>14.39</v>
      </c>
      <c r="G18" s="59">
        <f t="shared" si="0"/>
        <v>4978.9399999999996</v>
      </c>
      <c r="H18" s="391"/>
      <c r="I18" s="342"/>
    </row>
    <row r="19" spans="1:9" s="333" customFormat="1" ht="33" customHeight="1" x14ac:dyDescent="0.25">
      <c r="A19" s="67" t="s">
        <v>2103</v>
      </c>
      <c r="B19" s="198" t="s">
        <v>69</v>
      </c>
      <c r="C19" s="102" t="s">
        <v>2906</v>
      </c>
      <c r="D19" s="64" t="s">
        <v>8</v>
      </c>
      <c r="E19" s="83">
        <v>346</v>
      </c>
      <c r="F19" s="76">
        <v>20.2</v>
      </c>
      <c r="G19" s="59">
        <f t="shared" si="0"/>
        <v>6989.2</v>
      </c>
      <c r="H19" s="391"/>
      <c r="I19" s="342"/>
    </row>
    <row r="20" spans="1:9" s="333" customFormat="1" ht="33" customHeight="1" x14ac:dyDescent="0.25">
      <c r="A20" s="67" t="s">
        <v>2103</v>
      </c>
      <c r="B20" s="198" t="s">
        <v>70</v>
      </c>
      <c r="C20" s="102" t="s">
        <v>2907</v>
      </c>
      <c r="D20" s="64" t="s">
        <v>9</v>
      </c>
      <c r="E20" s="83">
        <v>385</v>
      </c>
      <c r="F20" s="76">
        <v>48.28</v>
      </c>
      <c r="G20" s="59">
        <f t="shared" si="0"/>
        <v>18587.8</v>
      </c>
      <c r="H20" s="391"/>
      <c r="I20" s="342"/>
    </row>
    <row r="21" spans="1:9" s="333" customFormat="1" ht="45" x14ac:dyDescent="0.25">
      <c r="A21" s="67" t="s">
        <v>2103</v>
      </c>
      <c r="B21" s="198" t="s">
        <v>127</v>
      </c>
      <c r="C21" s="102" t="s">
        <v>3107</v>
      </c>
      <c r="D21" s="64" t="s">
        <v>582</v>
      </c>
      <c r="E21" s="83">
        <v>1</v>
      </c>
      <c r="F21" s="76">
        <v>229791.3</v>
      </c>
      <c r="G21" s="59">
        <f t="shared" si="0"/>
        <v>229791.3</v>
      </c>
      <c r="H21" s="391"/>
      <c r="I21" s="342"/>
    </row>
    <row r="22" spans="1:9" s="333" customFormat="1" ht="45" x14ac:dyDescent="0.25">
      <c r="A22" s="67" t="s">
        <v>2103</v>
      </c>
      <c r="B22" s="198" t="s">
        <v>165</v>
      </c>
      <c r="C22" s="102" t="s">
        <v>3108</v>
      </c>
      <c r="D22" s="64" t="s">
        <v>9</v>
      </c>
      <c r="E22" s="83">
        <v>3645</v>
      </c>
      <c r="F22" s="76">
        <v>65.5</v>
      </c>
      <c r="G22" s="59">
        <f t="shared" si="0"/>
        <v>238747.5</v>
      </c>
      <c r="H22" s="391"/>
      <c r="I22" s="342"/>
    </row>
    <row r="23" spans="1:9" s="333" customFormat="1" ht="45" x14ac:dyDescent="0.25">
      <c r="A23" s="67" t="s">
        <v>2103</v>
      </c>
      <c r="B23" s="198" t="s">
        <v>166</v>
      </c>
      <c r="C23" s="102" t="s">
        <v>3109</v>
      </c>
      <c r="D23" s="64" t="s">
        <v>582</v>
      </c>
      <c r="E23" s="83">
        <v>1</v>
      </c>
      <c r="F23" s="76">
        <v>6499.15</v>
      </c>
      <c r="G23" s="59">
        <f t="shared" si="0"/>
        <v>6499.15</v>
      </c>
      <c r="H23" s="391"/>
      <c r="I23" s="342"/>
    </row>
    <row r="24" spans="1:9" s="333" customFormat="1" ht="90" x14ac:dyDescent="0.25">
      <c r="A24" s="67" t="s">
        <v>2103</v>
      </c>
      <c r="B24" s="198" t="s">
        <v>167</v>
      </c>
      <c r="C24" s="102" t="s">
        <v>3110</v>
      </c>
      <c r="D24" s="64" t="s">
        <v>582</v>
      </c>
      <c r="E24" s="83">
        <v>1</v>
      </c>
      <c r="F24" s="76">
        <v>4989.3900000000003</v>
      </c>
      <c r="G24" s="59">
        <f t="shared" si="0"/>
        <v>4989.3900000000003</v>
      </c>
      <c r="H24" s="391"/>
      <c r="I24" s="342"/>
    </row>
    <row r="25" spans="1:9" s="333" customFormat="1" ht="75" x14ac:dyDescent="0.25">
      <c r="A25" s="67" t="s">
        <v>2103</v>
      </c>
      <c r="B25" s="198" t="s">
        <v>168</v>
      </c>
      <c r="C25" s="102" t="s">
        <v>3111</v>
      </c>
      <c r="D25" s="64" t="s">
        <v>582</v>
      </c>
      <c r="E25" s="83">
        <v>1</v>
      </c>
      <c r="F25" s="76">
        <v>3007.5</v>
      </c>
      <c r="G25" s="59">
        <f t="shared" si="0"/>
        <v>3007.5</v>
      </c>
      <c r="H25" s="391"/>
      <c r="I25" s="342"/>
    </row>
    <row r="26" spans="1:9" s="333" customFormat="1" ht="33" customHeight="1" x14ac:dyDescent="0.25">
      <c r="A26" s="67" t="s">
        <v>2103</v>
      </c>
      <c r="B26" s="198" t="s">
        <v>169</v>
      </c>
      <c r="C26" s="102" t="s">
        <v>2119</v>
      </c>
      <c r="D26" s="64" t="s">
        <v>9</v>
      </c>
      <c r="E26" s="83">
        <v>149</v>
      </c>
      <c r="F26" s="76">
        <v>129.47</v>
      </c>
      <c r="G26" s="59">
        <f t="shared" si="0"/>
        <v>19291.03</v>
      </c>
      <c r="H26" s="391"/>
      <c r="I26" s="342"/>
    </row>
    <row r="27" spans="1:9" s="333" customFormat="1" ht="30" x14ac:dyDescent="0.25">
      <c r="A27" s="67" t="s">
        <v>2103</v>
      </c>
      <c r="B27" s="198" t="s">
        <v>170</v>
      </c>
      <c r="C27" s="102" t="s">
        <v>2120</v>
      </c>
      <c r="D27" s="64" t="s">
        <v>9</v>
      </c>
      <c r="E27" s="83">
        <v>5008</v>
      </c>
      <c r="F27" s="76">
        <v>21.68</v>
      </c>
      <c r="G27" s="59">
        <f t="shared" si="0"/>
        <v>108573.44</v>
      </c>
      <c r="H27" s="391"/>
      <c r="I27" s="342"/>
    </row>
    <row r="28" spans="1:9" s="333" customFormat="1" x14ac:dyDescent="0.25">
      <c r="A28" s="67" t="s">
        <v>2103</v>
      </c>
      <c r="B28" s="198" t="s">
        <v>171</v>
      </c>
      <c r="C28" s="102" t="s">
        <v>2121</v>
      </c>
      <c r="D28" s="64" t="s">
        <v>9</v>
      </c>
      <c r="E28" s="83">
        <v>779</v>
      </c>
      <c r="F28" s="76">
        <v>22.47</v>
      </c>
      <c r="G28" s="59">
        <f t="shared" si="0"/>
        <v>17504.13</v>
      </c>
      <c r="H28" s="391"/>
      <c r="I28" s="342"/>
    </row>
    <row r="29" spans="1:9" s="333" customFormat="1" ht="33" customHeight="1" x14ac:dyDescent="0.25">
      <c r="A29" s="67" t="s">
        <v>2103</v>
      </c>
      <c r="B29" s="198" t="s">
        <v>172</v>
      </c>
      <c r="C29" s="102" t="s">
        <v>2122</v>
      </c>
      <c r="D29" s="64" t="s">
        <v>8</v>
      </c>
      <c r="E29" s="83">
        <v>21</v>
      </c>
      <c r="F29" s="76">
        <v>51.76</v>
      </c>
      <c r="G29" s="59">
        <f t="shared" si="0"/>
        <v>1086.96</v>
      </c>
      <c r="H29" s="391"/>
      <c r="I29" s="342"/>
    </row>
    <row r="30" spans="1:9" s="333" customFormat="1" ht="33" customHeight="1" x14ac:dyDescent="0.25">
      <c r="A30" s="67" t="s">
        <v>2103</v>
      </c>
      <c r="B30" s="198" t="s">
        <v>173</v>
      </c>
      <c r="C30" s="102" t="s">
        <v>2123</v>
      </c>
      <c r="D30" s="64" t="s">
        <v>9</v>
      </c>
      <c r="E30" s="83">
        <v>3.7</v>
      </c>
      <c r="F30" s="76">
        <v>146.79</v>
      </c>
      <c r="G30" s="59">
        <f t="shared" si="0"/>
        <v>543.12</v>
      </c>
      <c r="H30" s="391"/>
      <c r="I30" s="342"/>
    </row>
    <row r="31" spans="1:9" s="333" customFormat="1" ht="45" x14ac:dyDescent="0.25">
      <c r="A31" s="67" t="s">
        <v>2103</v>
      </c>
      <c r="B31" s="198" t="s">
        <v>174</v>
      </c>
      <c r="C31" s="102" t="s">
        <v>3717</v>
      </c>
      <c r="D31" s="64" t="s">
        <v>582</v>
      </c>
      <c r="E31" s="83">
        <v>1</v>
      </c>
      <c r="F31" s="76">
        <v>26358.720000000001</v>
      </c>
      <c r="G31" s="59">
        <f t="shared" si="0"/>
        <v>26358.720000000001</v>
      </c>
      <c r="H31" s="391"/>
      <c r="I31" s="342"/>
    </row>
    <row r="32" spans="1:9" s="333" customFormat="1" ht="33" customHeight="1" x14ac:dyDescent="0.25">
      <c r="A32" s="67" t="s">
        <v>2103</v>
      </c>
      <c r="B32" s="198" t="s">
        <v>175</v>
      </c>
      <c r="C32" s="102" t="s">
        <v>2382</v>
      </c>
      <c r="D32" s="64" t="s">
        <v>10</v>
      </c>
      <c r="E32" s="83">
        <v>60</v>
      </c>
      <c r="F32" s="76">
        <v>20.62</v>
      </c>
      <c r="G32" s="59">
        <f t="shared" si="0"/>
        <v>1237.2</v>
      </c>
      <c r="H32" s="391"/>
      <c r="I32" s="342"/>
    </row>
    <row r="33" spans="1:9" s="333" customFormat="1" ht="45" x14ac:dyDescent="0.25">
      <c r="A33" s="67" t="s">
        <v>2103</v>
      </c>
      <c r="B33" s="198" t="s">
        <v>176</v>
      </c>
      <c r="C33" s="102" t="s">
        <v>3727</v>
      </c>
      <c r="D33" s="64" t="s">
        <v>582</v>
      </c>
      <c r="E33" s="83">
        <v>1</v>
      </c>
      <c r="F33" s="76">
        <v>4871.8500000000004</v>
      </c>
      <c r="G33" s="59">
        <f t="shared" si="0"/>
        <v>4871.8500000000004</v>
      </c>
      <c r="H33" s="391"/>
      <c r="I33" s="342"/>
    </row>
    <row r="34" spans="1:9" s="333" customFormat="1" ht="33" customHeight="1" x14ac:dyDescent="0.25">
      <c r="A34" s="67" t="s">
        <v>2103</v>
      </c>
      <c r="B34" s="198" t="s">
        <v>177</v>
      </c>
      <c r="C34" s="102" t="s">
        <v>2125</v>
      </c>
      <c r="D34" s="64" t="s">
        <v>8</v>
      </c>
      <c r="E34" s="83">
        <v>123</v>
      </c>
      <c r="F34" s="76">
        <v>14.39</v>
      </c>
      <c r="G34" s="59">
        <f t="shared" si="0"/>
        <v>1769.97</v>
      </c>
      <c r="H34" s="391"/>
      <c r="I34" s="342"/>
    </row>
    <row r="35" spans="1:9" s="333" customFormat="1" ht="33" customHeight="1" x14ac:dyDescent="0.25">
      <c r="A35" s="67" t="s">
        <v>2103</v>
      </c>
      <c r="B35" s="198" t="s">
        <v>178</v>
      </c>
      <c r="C35" s="102" t="s">
        <v>2913</v>
      </c>
      <c r="D35" s="64" t="s">
        <v>8</v>
      </c>
      <c r="E35" s="83">
        <v>25</v>
      </c>
      <c r="F35" s="76">
        <v>20.2</v>
      </c>
      <c r="G35" s="59">
        <f t="shared" si="0"/>
        <v>505</v>
      </c>
      <c r="H35" s="391"/>
      <c r="I35" s="342"/>
    </row>
    <row r="36" spans="1:9" s="333" customFormat="1" ht="30" x14ac:dyDescent="0.25">
      <c r="A36" s="67" t="s">
        <v>2103</v>
      </c>
      <c r="B36" s="198" t="s">
        <v>179</v>
      </c>
      <c r="C36" s="102" t="s">
        <v>2914</v>
      </c>
      <c r="D36" s="64" t="s">
        <v>8</v>
      </c>
      <c r="E36" s="83">
        <v>98</v>
      </c>
      <c r="F36" s="76">
        <v>20.2</v>
      </c>
      <c r="G36" s="59">
        <f t="shared" si="0"/>
        <v>1979.6</v>
      </c>
      <c r="H36" s="391"/>
      <c r="I36" s="342"/>
    </row>
    <row r="37" spans="1:9" s="333" customFormat="1" ht="60" x14ac:dyDescent="0.25">
      <c r="A37" s="67" t="s">
        <v>2103</v>
      </c>
      <c r="B37" s="198" t="s">
        <v>1496</v>
      </c>
      <c r="C37" s="102" t="s">
        <v>3066</v>
      </c>
      <c r="D37" s="64" t="s">
        <v>582</v>
      </c>
      <c r="E37" s="83">
        <v>1</v>
      </c>
      <c r="F37" s="76">
        <v>3700.35</v>
      </c>
      <c r="G37" s="59">
        <f t="shared" si="0"/>
        <v>3700.35</v>
      </c>
      <c r="H37" s="391"/>
      <c r="I37" s="342"/>
    </row>
    <row r="38" spans="1:9" s="333" customFormat="1" ht="45" x14ac:dyDescent="0.25">
      <c r="A38" s="67" t="s">
        <v>2103</v>
      </c>
      <c r="B38" s="198" t="s">
        <v>1497</v>
      </c>
      <c r="C38" s="102" t="s">
        <v>3112</v>
      </c>
      <c r="D38" s="64" t="s">
        <v>582</v>
      </c>
      <c r="E38" s="83">
        <v>1</v>
      </c>
      <c r="F38" s="76">
        <v>15203.4</v>
      </c>
      <c r="G38" s="59">
        <f t="shared" si="0"/>
        <v>15203.4</v>
      </c>
      <c r="H38" s="391"/>
      <c r="I38" s="342"/>
    </row>
    <row r="39" spans="1:9" s="333" customFormat="1" ht="33" customHeight="1" x14ac:dyDescent="0.25">
      <c r="A39" s="67" t="s">
        <v>2103</v>
      </c>
      <c r="B39" s="198" t="s">
        <v>1498</v>
      </c>
      <c r="C39" s="102" t="s">
        <v>2384</v>
      </c>
      <c r="D39" s="64" t="s">
        <v>9</v>
      </c>
      <c r="E39" s="83">
        <v>0.8</v>
      </c>
      <c r="F39" s="76">
        <v>114.52</v>
      </c>
      <c r="G39" s="59">
        <f t="shared" si="0"/>
        <v>91.62</v>
      </c>
      <c r="H39" s="391"/>
      <c r="I39" s="342"/>
    </row>
    <row r="40" spans="1:9" s="333" customFormat="1" ht="30" x14ac:dyDescent="0.25">
      <c r="A40" s="67" t="s">
        <v>2103</v>
      </c>
      <c r="B40" s="198" t="s">
        <v>2135</v>
      </c>
      <c r="C40" s="102" t="s">
        <v>2385</v>
      </c>
      <c r="D40" s="64" t="s">
        <v>10</v>
      </c>
      <c r="E40" s="83">
        <v>65</v>
      </c>
      <c r="F40" s="76">
        <v>105.42</v>
      </c>
      <c r="G40" s="59">
        <f t="shared" si="0"/>
        <v>6852.3</v>
      </c>
      <c r="H40" s="391"/>
      <c r="I40" s="342"/>
    </row>
    <row r="41" spans="1:9" s="333" customFormat="1" x14ac:dyDescent="0.25">
      <c r="A41" s="67" t="s">
        <v>2103</v>
      </c>
      <c r="B41" s="198" t="s">
        <v>2136</v>
      </c>
      <c r="C41" s="102" t="s">
        <v>402</v>
      </c>
      <c r="D41" s="64" t="s">
        <v>9</v>
      </c>
      <c r="E41" s="83">
        <v>12</v>
      </c>
      <c r="F41" s="76">
        <v>156.38</v>
      </c>
      <c r="G41" s="59">
        <f t="shared" si="0"/>
        <v>1876.56</v>
      </c>
      <c r="H41" s="391"/>
      <c r="I41" s="342"/>
    </row>
    <row r="42" spans="1:9" s="333" customFormat="1" ht="30" x14ac:dyDescent="0.25">
      <c r="A42" s="67" t="s">
        <v>2103</v>
      </c>
      <c r="B42" s="198" t="s">
        <v>2137</v>
      </c>
      <c r="C42" s="102" t="s">
        <v>2998</v>
      </c>
      <c r="D42" s="64" t="s">
        <v>9</v>
      </c>
      <c r="E42" s="83">
        <v>4.5999999999999996</v>
      </c>
      <c r="F42" s="76">
        <v>1113.1500000000001</v>
      </c>
      <c r="G42" s="59">
        <f t="shared" si="0"/>
        <v>5120.49</v>
      </c>
      <c r="H42" s="391"/>
      <c r="I42" s="342"/>
    </row>
    <row r="43" spans="1:9" s="333" customFormat="1" ht="33" customHeight="1" x14ac:dyDescent="0.25">
      <c r="A43" s="67" t="s">
        <v>2103</v>
      </c>
      <c r="B43" s="198" t="s">
        <v>2138</v>
      </c>
      <c r="C43" s="102" t="s">
        <v>2726</v>
      </c>
      <c r="D43" s="64" t="s">
        <v>9</v>
      </c>
      <c r="E43" s="83">
        <v>0.32</v>
      </c>
      <c r="F43" s="76">
        <v>2479.64</v>
      </c>
      <c r="G43" s="59">
        <f t="shared" si="0"/>
        <v>793.48</v>
      </c>
      <c r="H43" s="391"/>
      <c r="I43" s="342"/>
    </row>
    <row r="44" spans="1:9" s="333" customFormat="1" ht="33" customHeight="1" x14ac:dyDescent="0.25">
      <c r="A44" s="67" t="s">
        <v>2103</v>
      </c>
      <c r="B44" s="198" t="s">
        <v>2139</v>
      </c>
      <c r="C44" s="102" t="s">
        <v>2727</v>
      </c>
      <c r="D44" s="64" t="s">
        <v>9</v>
      </c>
      <c r="E44" s="83">
        <v>27.2</v>
      </c>
      <c r="F44" s="76">
        <v>1188.17</v>
      </c>
      <c r="G44" s="59">
        <f t="shared" si="0"/>
        <v>32318.22</v>
      </c>
      <c r="H44" s="391"/>
      <c r="I44" s="342"/>
    </row>
    <row r="45" spans="1:9" s="333" customFormat="1" ht="45" x14ac:dyDescent="0.25">
      <c r="A45" s="67" t="s">
        <v>2103</v>
      </c>
      <c r="B45" s="198" t="s">
        <v>2141</v>
      </c>
      <c r="C45" s="102" t="s">
        <v>2782</v>
      </c>
      <c r="D45" s="22" t="s">
        <v>582</v>
      </c>
      <c r="E45" s="84">
        <v>1</v>
      </c>
      <c r="F45" s="76">
        <v>2228.86</v>
      </c>
      <c r="G45" s="59">
        <f t="shared" si="0"/>
        <v>2228.86</v>
      </c>
      <c r="H45" s="391"/>
      <c r="I45" s="342"/>
    </row>
    <row r="46" spans="1:9" s="333" customFormat="1" ht="33" customHeight="1" x14ac:dyDescent="0.25">
      <c r="A46" s="67" t="s">
        <v>2103</v>
      </c>
      <c r="B46" s="198" t="s">
        <v>2143</v>
      </c>
      <c r="C46" s="102" t="s">
        <v>403</v>
      </c>
      <c r="D46" s="64" t="s">
        <v>8</v>
      </c>
      <c r="E46" s="83">
        <v>96</v>
      </c>
      <c r="F46" s="76">
        <v>14.39</v>
      </c>
      <c r="G46" s="59">
        <f t="shared" si="0"/>
        <v>1381.44</v>
      </c>
      <c r="H46" s="391"/>
      <c r="I46" s="342"/>
    </row>
    <row r="47" spans="1:9" s="333" customFormat="1" ht="33" customHeight="1" x14ac:dyDescent="0.25">
      <c r="A47" s="67" t="s">
        <v>2103</v>
      </c>
      <c r="B47" s="198" t="s">
        <v>2144</v>
      </c>
      <c r="C47" s="102" t="s">
        <v>3069</v>
      </c>
      <c r="D47" s="64" t="s">
        <v>9</v>
      </c>
      <c r="E47" s="83">
        <v>3.84</v>
      </c>
      <c r="F47" s="76">
        <v>1694</v>
      </c>
      <c r="G47" s="59">
        <f t="shared" si="0"/>
        <v>6504.96</v>
      </c>
      <c r="H47" s="391"/>
      <c r="I47" s="342"/>
    </row>
    <row r="48" spans="1:9" s="333" customFormat="1" ht="33" customHeight="1" x14ac:dyDescent="0.25">
      <c r="A48" s="67" t="s">
        <v>2103</v>
      </c>
      <c r="B48" s="198" t="s">
        <v>2145</v>
      </c>
      <c r="C48" s="102" t="s">
        <v>2151</v>
      </c>
      <c r="D48" s="64" t="s">
        <v>8</v>
      </c>
      <c r="E48" s="83">
        <v>101</v>
      </c>
      <c r="F48" s="76">
        <v>14.39</v>
      </c>
      <c r="G48" s="59">
        <f t="shared" si="0"/>
        <v>1453.39</v>
      </c>
      <c r="H48" s="391"/>
      <c r="I48" s="342"/>
    </row>
    <row r="49" spans="1:9" s="333" customFormat="1" ht="33" customHeight="1" x14ac:dyDescent="0.25">
      <c r="A49" s="67" t="s">
        <v>2103</v>
      </c>
      <c r="B49" s="198" t="s">
        <v>2146</v>
      </c>
      <c r="C49" s="102" t="s">
        <v>2919</v>
      </c>
      <c r="D49" s="64" t="s">
        <v>8</v>
      </c>
      <c r="E49" s="83">
        <v>101</v>
      </c>
      <c r="F49" s="76">
        <v>79.19</v>
      </c>
      <c r="G49" s="59">
        <f t="shared" si="0"/>
        <v>7998.19</v>
      </c>
      <c r="H49" s="391"/>
      <c r="I49" s="342"/>
    </row>
    <row r="50" spans="1:9" s="333" customFormat="1" ht="30" x14ac:dyDescent="0.25">
      <c r="A50" s="67" t="s">
        <v>2103</v>
      </c>
      <c r="B50" s="198" t="s">
        <v>2147</v>
      </c>
      <c r="C50" s="102" t="s">
        <v>2388</v>
      </c>
      <c r="D50" s="64" t="s">
        <v>8</v>
      </c>
      <c r="E50" s="83">
        <v>101</v>
      </c>
      <c r="F50" s="76">
        <v>14.19</v>
      </c>
      <c r="G50" s="59">
        <f t="shared" si="0"/>
        <v>1433.19</v>
      </c>
      <c r="H50" s="391"/>
      <c r="I50" s="342"/>
    </row>
    <row r="51" spans="1:9" s="333" customFormat="1" ht="33" customHeight="1" x14ac:dyDescent="0.25">
      <c r="A51" s="67" t="s">
        <v>2103</v>
      </c>
      <c r="B51" s="198" t="s">
        <v>2148</v>
      </c>
      <c r="C51" s="102" t="s">
        <v>2920</v>
      </c>
      <c r="D51" s="64" t="s">
        <v>9</v>
      </c>
      <c r="E51" s="83">
        <v>4</v>
      </c>
      <c r="F51" s="76">
        <v>581.15</v>
      </c>
      <c r="G51" s="59">
        <f t="shared" si="0"/>
        <v>2324.6</v>
      </c>
      <c r="H51" s="391"/>
      <c r="I51" s="342"/>
    </row>
    <row r="52" spans="1:9" s="333" customFormat="1" x14ac:dyDescent="0.25">
      <c r="A52" s="67" t="s">
        <v>2103</v>
      </c>
      <c r="B52" s="198" t="s">
        <v>2149</v>
      </c>
      <c r="C52" s="102" t="s">
        <v>2921</v>
      </c>
      <c r="D52" s="64" t="s">
        <v>9</v>
      </c>
      <c r="E52" s="83">
        <v>5</v>
      </c>
      <c r="F52" s="76">
        <v>156.37</v>
      </c>
      <c r="G52" s="59">
        <f t="shared" si="0"/>
        <v>781.85</v>
      </c>
      <c r="H52" s="391"/>
      <c r="I52" s="342"/>
    </row>
    <row r="53" spans="1:9" s="333" customFormat="1" ht="75" x14ac:dyDescent="0.25">
      <c r="A53" s="67" t="s">
        <v>2103</v>
      </c>
      <c r="B53" s="198" t="s">
        <v>2164</v>
      </c>
      <c r="C53" s="102" t="s">
        <v>3114</v>
      </c>
      <c r="D53" s="22" t="s">
        <v>582</v>
      </c>
      <c r="E53" s="84">
        <v>1</v>
      </c>
      <c r="F53" s="76">
        <v>2829.13</v>
      </c>
      <c r="G53" s="59">
        <f t="shared" si="0"/>
        <v>2829.13</v>
      </c>
      <c r="H53" s="391"/>
      <c r="I53" s="342"/>
    </row>
    <row r="54" spans="1:9" s="333" customFormat="1" ht="30.75" thickBot="1" x14ac:dyDescent="0.3">
      <c r="A54" s="178" t="s">
        <v>2103</v>
      </c>
      <c r="B54" s="199" t="s">
        <v>2165</v>
      </c>
      <c r="C54" s="106" t="s">
        <v>404</v>
      </c>
      <c r="D54" s="48" t="s">
        <v>8</v>
      </c>
      <c r="E54" s="107">
        <v>553</v>
      </c>
      <c r="F54" s="231">
        <v>4.3899999999999997</v>
      </c>
      <c r="G54" s="112">
        <f t="shared" si="0"/>
        <v>2427.67</v>
      </c>
      <c r="H54" s="391"/>
      <c r="I54" s="342"/>
    </row>
    <row r="55" spans="1:9" s="333" customFormat="1" ht="75" x14ac:dyDescent="0.25">
      <c r="A55" s="42" t="s">
        <v>2923</v>
      </c>
      <c r="B55" s="188" t="s">
        <v>2166</v>
      </c>
      <c r="C55" s="180" t="s">
        <v>409</v>
      </c>
      <c r="D55" s="25" t="s">
        <v>9</v>
      </c>
      <c r="E55" s="182">
        <v>90</v>
      </c>
      <c r="F55" s="136">
        <v>0</v>
      </c>
      <c r="G55" s="27">
        <f t="shared" si="0"/>
        <v>0</v>
      </c>
      <c r="H55" s="453" t="s">
        <v>318</v>
      </c>
      <c r="I55" s="342"/>
    </row>
    <row r="56" spans="1:9" s="333" customFormat="1" ht="75" x14ac:dyDescent="0.25">
      <c r="A56" s="43" t="s">
        <v>2923</v>
      </c>
      <c r="B56" s="108" t="s">
        <v>2167</v>
      </c>
      <c r="C56" s="103" t="s">
        <v>410</v>
      </c>
      <c r="D56" s="22" t="s">
        <v>8</v>
      </c>
      <c r="E56" s="84">
        <v>265.5</v>
      </c>
      <c r="F56" s="77">
        <v>0</v>
      </c>
      <c r="G56" s="28">
        <f t="shared" si="0"/>
        <v>0</v>
      </c>
      <c r="H56" s="454"/>
      <c r="I56" s="342"/>
    </row>
    <row r="57" spans="1:9" s="333" customFormat="1" ht="75" x14ac:dyDescent="0.25">
      <c r="A57" s="167" t="s">
        <v>2923</v>
      </c>
      <c r="B57" s="108" t="s">
        <v>2168</v>
      </c>
      <c r="C57" s="106" t="s">
        <v>411</v>
      </c>
      <c r="D57" s="48" t="s">
        <v>8</v>
      </c>
      <c r="E57" s="107">
        <v>293</v>
      </c>
      <c r="F57" s="231">
        <v>0</v>
      </c>
      <c r="G57" s="28">
        <f t="shared" si="0"/>
        <v>0</v>
      </c>
      <c r="H57" s="454"/>
      <c r="I57" s="342"/>
    </row>
    <row r="58" spans="1:9" s="333" customFormat="1" ht="75" x14ac:dyDescent="0.25">
      <c r="A58" s="167" t="s">
        <v>2923</v>
      </c>
      <c r="B58" s="108" t="s">
        <v>2169</v>
      </c>
      <c r="C58" s="106" t="s">
        <v>407</v>
      </c>
      <c r="D58" s="48" t="s">
        <v>8</v>
      </c>
      <c r="E58" s="107">
        <v>293</v>
      </c>
      <c r="F58" s="231">
        <v>0</v>
      </c>
      <c r="G58" s="28">
        <f t="shared" si="0"/>
        <v>0</v>
      </c>
      <c r="H58" s="454"/>
      <c r="I58" s="342"/>
    </row>
    <row r="59" spans="1:9" s="333" customFormat="1" ht="75.75" thickBot="1" x14ac:dyDescent="0.3">
      <c r="A59" s="56" t="s">
        <v>2923</v>
      </c>
      <c r="B59" s="74" t="s">
        <v>2170</v>
      </c>
      <c r="C59" s="104" t="s">
        <v>408</v>
      </c>
      <c r="D59" s="51" t="s">
        <v>8</v>
      </c>
      <c r="E59" s="85">
        <v>289</v>
      </c>
      <c r="F59" s="139">
        <v>0</v>
      </c>
      <c r="G59" s="53">
        <f t="shared" si="0"/>
        <v>0</v>
      </c>
      <c r="H59" s="454"/>
      <c r="I59" s="342"/>
    </row>
    <row r="60" spans="1:9" s="333" customFormat="1" ht="75" x14ac:dyDescent="0.25">
      <c r="A60" s="42" t="s">
        <v>2924</v>
      </c>
      <c r="B60" s="188" t="s">
        <v>2166</v>
      </c>
      <c r="C60" s="180" t="s">
        <v>3115</v>
      </c>
      <c r="D60" s="25" t="s">
        <v>9</v>
      </c>
      <c r="E60" s="182">
        <v>170</v>
      </c>
      <c r="F60" s="136">
        <v>23.8</v>
      </c>
      <c r="G60" s="27">
        <f t="shared" si="0"/>
        <v>4046</v>
      </c>
      <c r="H60" s="454"/>
      <c r="I60" s="342"/>
    </row>
    <row r="61" spans="1:9" s="333" customFormat="1" ht="75" x14ac:dyDescent="0.25">
      <c r="A61" s="43" t="s">
        <v>2924</v>
      </c>
      <c r="B61" s="108" t="s">
        <v>2167</v>
      </c>
      <c r="C61" s="102" t="s">
        <v>405</v>
      </c>
      <c r="D61" s="64" t="s">
        <v>8</v>
      </c>
      <c r="E61" s="83">
        <v>358</v>
      </c>
      <c r="F61" s="76">
        <v>14.16</v>
      </c>
      <c r="G61" s="28">
        <f t="shared" si="0"/>
        <v>5069.28</v>
      </c>
      <c r="H61" s="454"/>
      <c r="I61" s="342"/>
    </row>
    <row r="62" spans="1:9" s="333" customFormat="1" ht="75" x14ac:dyDescent="0.25">
      <c r="A62" s="67" t="s">
        <v>2924</v>
      </c>
      <c r="B62" s="108" t="s">
        <v>2168</v>
      </c>
      <c r="C62" s="102" t="s">
        <v>406</v>
      </c>
      <c r="D62" s="64" t="s">
        <v>8</v>
      </c>
      <c r="E62" s="83">
        <v>293</v>
      </c>
      <c r="F62" s="76">
        <v>23.06</v>
      </c>
      <c r="G62" s="28">
        <f t="shared" si="0"/>
        <v>6756.58</v>
      </c>
      <c r="H62" s="454"/>
      <c r="I62" s="342"/>
    </row>
    <row r="63" spans="1:9" s="333" customFormat="1" ht="75" x14ac:dyDescent="0.25">
      <c r="A63" s="67" t="s">
        <v>2924</v>
      </c>
      <c r="B63" s="108" t="s">
        <v>2169</v>
      </c>
      <c r="C63" s="103" t="s">
        <v>407</v>
      </c>
      <c r="D63" s="22" t="s">
        <v>8</v>
      </c>
      <c r="E63" s="84">
        <v>293</v>
      </c>
      <c r="F63" s="77">
        <v>0.57999999999999996</v>
      </c>
      <c r="G63" s="28">
        <f t="shared" si="0"/>
        <v>169.94</v>
      </c>
      <c r="H63" s="454"/>
      <c r="I63" s="342"/>
    </row>
    <row r="64" spans="1:9" s="333" customFormat="1" ht="75.75" thickBot="1" x14ac:dyDescent="0.3">
      <c r="A64" s="178" t="s">
        <v>2924</v>
      </c>
      <c r="B64" s="74" t="s">
        <v>2170</v>
      </c>
      <c r="C64" s="104" t="s">
        <v>408</v>
      </c>
      <c r="D64" s="51" t="s">
        <v>8</v>
      </c>
      <c r="E64" s="85">
        <v>289</v>
      </c>
      <c r="F64" s="139">
        <v>14.69</v>
      </c>
      <c r="G64" s="53">
        <f t="shared" si="0"/>
        <v>4245.41</v>
      </c>
      <c r="H64" s="455"/>
      <c r="I64" s="342"/>
    </row>
    <row r="65" spans="1:9" s="333" customFormat="1" ht="15.75" thickBot="1" x14ac:dyDescent="0.3">
      <c r="A65" s="67" t="s">
        <v>2103</v>
      </c>
      <c r="B65" s="93" t="s">
        <v>2172</v>
      </c>
      <c r="C65" s="102" t="s">
        <v>2190</v>
      </c>
      <c r="D65" s="64" t="s">
        <v>8</v>
      </c>
      <c r="E65" s="83">
        <v>165</v>
      </c>
      <c r="F65" s="76">
        <v>14.39</v>
      </c>
      <c r="G65" s="59">
        <f t="shared" si="0"/>
        <v>2374.35</v>
      </c>
      <c r="H65" s="391"/>
      <c r="I65" s="342"/>
    </row>
    <row r="66" spans="1:9" s="333" customFormat="1" ht="30.75" thickBot="1" x14ac:dyDescent="0.3">
      <c r="A66" s="56" t="s">
        <v>2103</v>
      </c>
      <c r="B66" s="57" t="s">
        <v>2173</v>
      </c>
      <c r="C66" s="104" t="s">
        <v>2191</v>
      </c>
      <c r="D66" s="51" t="s">
        <v>8</v>
      </c>
      <c r="E66" s="85">
        <v>165</v>
      </c>
      <c r="F66" s="139">
        <v>20.2</v>
      </c>
      <c r="G66" s="53">
        <f t="shared" si="0"/>
        <v>3333</v>
      </c>
      <c r="H66" s="331" t="s">
        <v>40</v>
      </c>
      <c r="I66" s="332">
        <f>ROUND(SUM(G9:G66),2)</f>
        <v>1252240.78</v>
      </c>
    </row>
    <row r="67" spans="1:9" s="333" customFormat="1" ht="45" x14ac:dyDescent="0.25">
      <c r="A67" s="67" t="s">
        <v>2192</v>
      </c>
      <c r="B67" s="198" t="s">
        <v>34</v>
      </c>
      <c r="C67" s="63" t="s">
        <v>427</v>
      </c>
      <c r="D67" s="64" t="s">
        <v>9</v>
      </c>
      <c r="E67" s="83">
        <v>255</v>
      </c>
      <c r="F67" s="76">
        <v>9.0299999999999994</v>
      </c>
      <c r="G67" s="59">
        <f t="shared" ref="G67:G82" si="2">ROUND((E67*F67),2)</f>
        <v>2302.65</v>
      </c>
      <c r="H67" s="392"/>
    </row>
    <row r="68" spans="1:9" s="333" customFormat="1" ht="60" x14ac:dyDescent="0.25">
      <c r="A68" s="43" t="s">
        <v>2192</v>
      </c>
      <c r="B68" s="108" t="s">
        <v>35</v>
      </c>
      <c r="C68" s="63" t="s">
        <v>3116</v>
      </c>
      <c r="D68" s="22" t="s">
        <v>582</v>
      </c>
      <c r="E68" s="83">
        <v>1</v>
      </c>
      <c r="F68" s="76">
        <v>69833.91</v>
      </c>
      <c r="G68" s="28">
        <f t="shared" si="2"/>
        <v>69833.91</v>
      </c>
      <c r="H68" s="392"/>
    </row>
    <row r="69" spans="1:9" s="333" customFormat="1" x14ac:dyDescent="0.25">
      <c r="A69" s="43" t="s">
        <v>2192</v>
      </c>
      <c r="B69" s="108" t="s">
        <v>36</v>
      </c>
      <c r="C69" s="63" t="s">
        <v>412</v>
      </c>
      <c r="D69" s="64" t="s">
        <v>8</v>
      </c>
      <c r="E69" s="83">
        <v>63</v>
      </c>
      <c r="F69" s="76">
        <v>1.1200000000000001</v>
      </c>
      <c r="G69" s="28">
        <f t="shared" si="2"/>
        <v>70.56</v>
      </c>
      <c r="H69" s="392"/>
    </row>
    <row r="70" spans="1:9" s="333" customFormat="1" x14ac:dyDescent="0.25">
      <c r="A70" s="43" t="s">
        <v>2192</v>
      </c>
      <c r="B70" s="108" t="s">
        <v>37</v>
      </c>
      <c r="C70" s="63" t="s">
        <v>413</v>
      </c>
      <c r="D70" s="64" t="s">
        <v>9</v>
      </c>
      <c r="E70" s="83">
        <v>15</v>
      </c>
      <c r="F70" s="76">
        <v>237.91</v>
      </c>
      <c r="G70" s="28">
        <f t="shared" si="2"/>
        <v>3568.65</v>
      </c>
      <c r="H70" s="392"/>
    </row>
    <row r="71" spans="1:9" s="333" customFormat="1" ht="45" x14ac:dyDescent="0.25">
      <c r="A71" s="43" t="s">
        <v>2192</v>
      </c>
      <c r="B71" s="108" t="s">
        <v>82</v>
      </c>
      <c r="C71" s="63" t="s">
        <v>3117</v>
      </c>
      <c r="D71" s="22" t="s">
        <v>9</v>
      </c>
      <c r="E71" s="83">
        <v>4.58</v>
      </c>
      <c r="F71" s="76">
        <v>603.14</v>
      </c>
      <c r="G71" s="28">
        <f t="shared" si="2"/>
        <v>2762.38</v>
      </c>
      <c r="H71" s="392"/>
    </row>
    <row r="72" spans="1:9" s="333" customFormat="1" ht="60" x14ac:dyDescent="0.25">
      <c r="A72" s="43" t="s">
        <v>2192</v>
      </c>
      <c r="B72" s="108" t="s">
        <v>105</v>
      </c>
      <c r="C72" s="63" t="s">
        <v>3118</v>
      </c>
      <c r="D72" s="22" t="s">
        <v>582</v>
      </c>
      <c r="E72" s="83">
        <v>1</v>
      </c>
      <c r="F72" s="76">
        <v>59321.36</v>
      </c>
      <c r="G72" s="28">
        <f t="shared" si="2"/>
        <v>59321.36</v>
      </c>
      <c r="H72" s="392"/>
    </row>
    <row r="73" spans="1:9" s="333" customFormat="1" ht="33" customHeight="1" x14ac:dyDescent="0.25">
      <c r="A73" s="43" t="s">
        <v>2192</v>
      </c>
      <c r="B73" s="108" t="s">
        <v>106</v>
      </c>
      <c r="C73" s="63" t="s">
        <v>3027</v>
      </c>
      <c r="D73" s="22" t="s">
        <v>9</v>
      </c>
      <c r="E73" s="83">
        <v>11.55</v>
      </c>
      <c r="F73" s="76">
        <v>2735.28</v>
      </c>
      <c r="G73" s="28">
        <f t="shared" si="2"/>
        <v>31592.48</v>
      </c>
      <c r="H73" s="392"/>
    </row>
    <row r="74" spans="1:9" s="333" customFormat="1" ht="30" x14ac:dyDescent="0.25">
      <c r="A74" s="43" t="s">
        <v>2192</v>
      </c>
      <c r="B74" s="108" t="s">
        <v>107</v>
      </c>
      <c r="C74" s="63" t="s">
        <v>2935</v>
      </c>
      <c r="D74" s="22" t="s">
        <v>9</v>
      </c>
      <c r="E74" s="83">
        <v>0.05</v>
      </c>
      <c r="F74" s="76">
        <v>3272.77</v>
      </c>
      <c r="G74" s="28">
        <f t="shared" si="2"/>
        <v>163.63999999999999</v>
      </c>
      <c r="H74" s="392"/>
    </row>
    <row r="75" spans="1:9" s="333" customFormat="1" ht="30" x14ac:dyDescent="0.25">
      <c r="A75" s="43" t="s">
        <v>2192</v>
      </c>
      <c r="B75" s="108" t="s">
        <v>108</v>
      </c>
      <c r="C75" s="63" t="s">
        <v>3028</v>
      </c>
      <c r="D75" s="22" t="s">
        <v>9</v>
      </c>
      <c r="E75" s="83">
        <v>6.9</v>
      </c>
      <c r="F75" s="76">
        <v>3594.11</v>
      </c>
      <c r="G75" s="28">
        <f t="shared" si="2"/>
        <v>24799.360000000001</v>
      </c>
      <c r="H75" s="392"/>
    </row>
    <row r="76" spans="1:9" s="333" customFormat="1" ht="33" customHeight="1" x14ac:dyDescent="0.25">
      <c r="A76" s="43" t="s">
        <v>2192</v>
      </c>
      <c r="B76" s="108" t="s">
        <v>109</v>
      </c>
      <c r="C76" s="63" t="s">
        <v>3029</v>
      </c>
      <c r="D76" s="22" t="s">
        <v>9</v>
      </c>
      <c r="E76" s="83">
        <v>1.79</v>
      </c>
      <c r="F76" s="76">
        <v>3556.15</v>
      </c>
      <c r="G76" s="28">
        <f t="shared" si="2"/>
        <v>6365.51</v>
      </c>
      <c r="H76" s="392"/>
    </row>
    <row r="77" spans="1:9" s="333" customFormat="1" ht="45" x14ac:dyDescent="0.25">
      <c r="A77" s="43" t="s">
        <v>2192</v>
      </c>
      <c r="B77" s="108" t="s">
        <v>110</v>
      </c>
      <c r="C77" s="63" t="s">
        <v>3119</v>
      </c>
      <c r="D77" s="22" t="s">
        <v>582</v>
      </c>
      <c r="E77" s="83">
        <v>1</v>
      </c>
      <c r="F77" s="76">
        <v>2239.7800000000002</v>
      </c>
      <c r="G77" s="28">
        <f t="shared" si="2"/>
        <v>2239.7800000000002</v>
      </c>
      <c r="H77" s="392"/>
    </row>
    <row r="78" spans="1:9" s="333" customFormat="1" ht="33" customHeight="1" x14ac:dyDescent="0.25">
      <c r="A78" s="43" t="s">
        <v>2192</v>
      </c>
      <c r="B78" s="108" t="s">
        <v>111</v>
      </c>
      <c r="C78" s="2" t="s">
        <v>2203</v>
      </c>
      <c r="D78" s="22" t="s">
        <v>8</v>
      </c>
      <c r="E78" s="84">
        <v>102</v>
      </c>
      <c r="F78" s="77">
        <v>14.39</v>
      </c>
      <c r="G78" s="28">
        <f t="shared" si="2"/>
        <v>1467.78</v>
      </c>
      <c r="H78" s="392"/>
    </row>
    <row r="79" spans="1:9" s="333" customFormat="1" ht="33" customHeight="1" x14ac:dyDescent="0.25">
      <c r="A79" s="43" t="s">
        <v>2192</v>
      </c>
      <c r="B79" s="108" t="s">
        <v>112</v>
      </c>
      <c r="C79" s="2" t="s">
        <v>3031</v>
      </c>
      <c r="D79" s="22" t="s">
        <v>8</v>
      </c>
      <c r="E79" s="84">
        <v>102</v>
      </c>
      <c r="F79" s="77">
        <v>20.2</v>
      </c>
      <c r="G79" s="28">
        <f t="shared" si="2"/>
        <v>2060.4</v>
      </c>
      <c r="H79" s="392"/>
    </row>
    <row r="80" spans="1:9" s="333" customFormat="1" ht="30" x14ac:dyDescent="0.25">
      <c r="A80" s="43" t="s">
        <v>2192</v>
      </c>
      <c r="B80" s="108" t="s">
        <v>113</v>
      </c>
      <c r="C80" s="2" t="s">
        <v>2205</v>
      </c>
      <c r="D80" s="22" t="s">
        <v>9</v>
      </c>
      <c r="E80" s="84">
        <v>191</v>
      </c>
      <c r="F80" s="77">
        <v>35.74</v>
      </c>
      <c r="G80" s="28">
        <f t="shared" si="2"/>
        <v>6826.34</v>
      </c>
      <c r="H80" s="392"/>
    </row>
    <row r="81" spans="1:9" s="333" customFormat="1" ht="33" customHeight="1" thickBot="1" x14ac:dyDescent="0.3">
      <c r="A81" s="43" t="s">
        <v>2192</v>
      </c>
      <c r="B81" s="108" t="s">
        <v>114</v>
      </c>
      <c r="C81" s="2" t="s">
        <v>2206</v>
      </c>
      <c r="D81" s="22" t="s">
        <v>8</v>
      </c>
      <c r="E81" s="84">
        <v>94</v>
      </c>
      <c r="F81" s="77">
        <v>14.39</v>
      </c>
      <c r="G81" s="28">
        <f t="shared" si="2"/>
        <v>1352.66</v>
      </c>
      <c r="H81" s="392"/>
      <c r="I81" s="393"/>
    </row>
    <row r="82" spans="1:9" s="333" customFormat="1" ht="33" customHeight="1" thickBot="1" x14ac:dyDescent="0.3">
      <c r="A82" s="56" t="s">
        <v>2192</v>
      </c>
      <c r="B82" s="74" t="s">
        <v>115</v>
      </c>
      <c r="C82" s="394" t="s">
        <v>2207</v>
      </c>
      <c r="D82" s="51" t="s">
        <v>8</v>
      </c>
      <c r="E82" s="85">
        <v>94</v>
      </c>
      <c r="F82" s="87">
        <v>20.2</v>
      </c>
      <c r="G82" s="90">
        <f t="shared" si="2"/>
        <v>1898.8</v>
      </c>
      <c r="H82" s="331" t="s">
        <v>41</v>
      </c>
      <c r="I82" s="395">
        <f>ROUND(SUM(G67:G82),2)</f>
        <v>216626.26</v>
      </c>
    </row>
    <row r="83" spans="1:9" s="333" customFormat="1" ht="33" customHeight="1" x14ac:dyDescent="0.25">
      <c r="A83" s="42" t="s">
        <v>2208</v>
      </c>
      <c r="B83" s="202" t="s">
        <v>71</v>
      </c>
      <c r="C83" s="24" t="s">
        <v>414</v>
      </c>
      <c r="D83" s="25" t="s">
        <v>8</v>
      </c>
      <c r="E83" s="182">
        <v>96</v>
      </c>
      <c r="F83" s="136">
        <v>70.23</v>
      </c>
      <c r="G83" s="27">
        <f>ROUND((E83*F83),2)</f>
        <v>6742.08</v>
      </c>
    </row>
    <row r="84" spans="1:9" s="333" customFormat="1" ht="33" customHeight="1" x14ac:dyDescent="0.25">
      <c r="A84" s="43" t="s">
        <v>2208</v>
      </c>
      <c r="B84" s="200" t="s">
        <v>72</v>
      </c>
      <c r="C84" s="63" t="s">
        <v>3032</v>
      </c>
      <c r="D84" s="64" t="s">
        <v>9</v>
      </c>
      <c r="E84" s="83">
        <v>21.12</v>
      </c>
      <c r="F84" s="76">
        <v>401.99</v>
      </c>
      <c r="G84" s="59">
        <f t="shared" ref="G84:G95" si="3">ROUND((E84*F84),2)</f>
        <v>8490.0300000000007</v>
      </c>
    </row>
    <row r="85" spans="1:9" s="333" customFormat="1" ht="60" x14ac:dyDescent="0.25">
      <c r="A85" s="43" t="s">
        <v>2208</v>
      </c>
      <c r="B85" s="200" t="s">
        <v>73</v>
      </c>
      <c r="C85" s="63" t="s">
        <v>3120</v>
      </c>
      <c r="D85" s="22" t="s">
        <v>582</v>
      </c>
      <c r="E85" s="83">
        <v>1</v>
      </c>
      <c r="F85" s="76">
        <v>19512</v>
      </c>
      <c r="G85" s="59">
        <f t="shared" si="3"/>
        <v>19512</v>
      </c>
    </row>
    <row r="86" spans="1:9" s="333" customFormat="1" x14ac:dyDescent="0.25">
      <c r="A86" s="43" t="s">
        <v>2208</v>
      </c>
      <c r="B86" s="200" t="s">
        <v>74</v>
      </c>
      <c r="C86" s="63" t="s">
        <v>415</v>
      </c>
      <c r="D86" s="64" t="s">
        <v>18</v>
      </c>
      <c r="E86" s="83">
        <v>15</v>
      </c>
      <c r="F86" s="76">
        <v>1625.54</v>
      </c>
      <c r="G86" s="59">
        <f t="shared" si="3"/>
        <v>24383.1</v>
      </c>
    </row>
    <row r="87" spans="1:9" s="333" customFormat="1" ht="30" x14ac:dyDescent="0.25">
      <c r="A87" s="43" t="s">
        <v>2208</v>
      </c>
      <c r="B87" s="200" t="s">
        <v>75</v>
      </c>
      <c r="C87" s="63" t="s">
        <v>3121</v>
      </c>
      <c r="D87" s="64" t="s">
        <v>9</v>
      </c>
      <c r="E87" s="83">
        <v>141.66</v>
      </c>
      <c r="F87" s="76">
        <v>3200</v>
      </c>
      <c r="G87" s="59">
        <f t="shared" si="3"/>
        <v>453312</v>
      </c>
      <c r="H87" s="341"/>
      <c r="I87" s="342"/>
    </row>
    <row r="88" spans="1:9" s="333" customFormat="1" ht="60" x14ac:dyDescent="0.25">
      <c r="A88" s="43" t="s">
        <v>2208</v>
      </c>
      <c r="B88" s="200" t="s">
        <v>76</v>
      </c>
      <c r="C88" s="63" t="s">
        <v>3122</v>
      </c>
      <c r="D88" s="22" t="s">
        <v>582</v>
      </c>
      <c r="E88" s="83">
        <v>1</v>
      </c>
      <c r="F88" s="76">
        <v>15339.11</v>
      </c>
      <c r="G88" s="59">
        <f t="shared" si="3"/>
        <v>15339.11</v>
      </c>
      <c r="H88" s="341"/>
      <c r="I88" s="342"/>
    </row>
    <row r="89" spans="1:9" s="333" customFormat="1" ht="45" x14ac:dyDescent="0.25">
      <c r="A89" s="43" t="s">
        <v>2208</v>
      </c>
      <c r="B89" s="200" t="s">
        <v>77</v>
      </c>
      <c r="C89" s="63" t="s">
        <v>3123</v>
      </c>
      <c r="D89" s="22" t="s">
        <v>582</v>
      </c>
      <c r="E89" s="83">
        <v>1</v>
      </c>
      <c r="F89" s="76">
        <v>35932.449999999997</v>
      </c>
      <c r="G89" s="59">
        <f t="shared" si="3"/>
        <v>35932.449999999997</v>
      </c>
      <c r="H89" s="341"/>
      <c r="I89" s="342"/>
    </row>
    <row r="90" spans="1:9" s="333" customFormat="1" ht="75" x14ac:dyDescent="0.25">
      <c r="A90" s="43" t="s">
        <v>2208</v>
      </c>
      <c r="B90" s="200" t="s">
        <v>122</v>
      </c>
      <c r="C90" s="63" t="s">
        <v>3124</v>
      </c>
      <c r="D90" s="22" t="s">
        <v>582</v>
      </c>
      <c r="E90" s="83">
        <v>1</v>
      </c>
      <c r="F90" s="76">
        <v>61050.35</v>
      </c>
      <c r="G90" s="59">
        <f t="shared" si="3"/>
        <v>61050.35</v>
      </c>
      <c r="H90" s="341"/>
      <c r="I90" s="342"/>
    </row>
    <row r="91" spans="1:9" s="333" customFormat="1" ht="30" x14ac:dyDescent="0.25">
      <c r="A91" s="43" t="s">
        <v>2208</v>
      </c>
      <c r="B91" s="200" t="s">
        <v>123</v>
      </c>
      <c r="C91" s="63" t="s">
        <v>3125</v>
      </c>
      <c r="D91" s="22" t="s">
        <v>9</v>
      </c>
      <c r="E91" s="83">
        <v>14.42</v>
      </c>
      <c r="F91" s="76">
        <v>3850.67</v>
      </c>
      <c r="G91" s="59">
        <f t="shared" si="3"/>
        <v>55526.66</v>
      </c>
      <c r="H91" s="341"/>
      <c r="I91" s="342"/>
    </row>
    <row r="92" spans="1:9" s="333" customFormat="1" ht="30" x14ac:dyDescent="0.25">
      <c r="A92" s="43" t="s">
        <v>2208</v>
      </c>
      <c r="B92" s="200" t="s">
        <v>124</v>
      </c>
      <c r="C92" s="63" t="s">
        <v>799</v>
      </c>
      <c r="D92" s="64" t="s">
        <v>10</v>
      </c>
      <c r="E92" s="83">
        <v>25</v>
      </c>
      <c r="F92" s="76">
        <v>143.94</v>
      </c>
      <c r="G92" s="59">
        <f t="shared" si="3"/>
        <v>3598.5</v>
      </c>
      <c r="H92" s="341"/>
      <c r="I92" s="342"/>
    </row>
    <row r="93" spans="1:9" s="333" customFormat="1" ht="30" x14ac:dyDescent="0.25">
      <c r="A93" s="43" t="s">
        <v>2208</v>
      </c>
      <c r="B93" s="200" t="s">
        <v>125</v>
      </c>
      <c r="C93" s="63" t="s">
        <v>800</v>
      </c>
      <c r="D93" s="64" t="s">
        <v>8</v>
      </c>
      <c r="E93" s="83">
        <v>415</v>
      </c>
      <c r="F93" s="76">
        <v>14.39</v>
      </c>
      <c r="G93" s="59">
        <f t="shared" si="3"/>
        <v>5971.85</v>
      </c>
      <c r="H93" s="341"/>
      <c r="I93" s="342"/>
    </row>
    <row r="94" spans="1:9" s="333" customFormat="1" ht="45" x14ac:dyDescent="0.25">
      <c r="A94" s="43" t="s">
        <v>2208</v>
      </c>
      <c r="B94" s="200" t="s">
        <v>126</v>
      </c>
      <c r="C94" s="63" t="s">
        <v>3126</v>
      </c>
      <c r="D94" s="22" t="s">
        <v>582</v>
      </c>
      <c r="E94" s="83">
        <v>1</v>
      </c>
      <c r="F94" s="76">
        <v>29484.37</v>
      </c>
      <c r="G94" s="59">
        <f t="shared" si="3"/>
        <v>29484.37</v>
      </c>
      <c r="H94" s="341"/>
      <c r="I94" s="342"/>
    </row>
    <row r="95" spans="1:9" s="333" customFormat="1" ht="105" x14ac:dyDescent="0.25">
      <c r="A95" s="43" t="s">
        <v>2208</v>
      </c>
      <c r="B95" s="200" t="s">
        <v>216</v>
      </c>
      <c r="C95" s="63" t="s">
        <v>3127</v>
      </c>
      <c r="D95" s="22" t="s">
        <v>582</v>
      </c>
      <c r="E95" s="83">
        <v>1</v>
      </c>
      <c r="F95" s="76">
        <v>38087.17</v>
      </c>
      <c r="G95" s="59">
        <f t="shared" si="3"/>
        <v>38087.17</v>
      </c>
      <c r="H95" s="341"/>
      <c r="I95" s="342"/>
    </row>
    <row r="96" spans="1:9" s="333" customFormat="1" ht="30" x14ac:dyDescent="0.25">
      <c r="A96" s="43" t="s">
        <v>2208</v>
      </c>
      <c r="B96" s="200" t="s">
        <v>217</v>
      </c>
      <c r="C96" s="63" t="s">
        <v>2371</v>
      </c>
      <c r="D96" s="64" t="s">
        <v>8</v>
      </c>
      <c r="E96" s="83">
        <v>399</v>
      </c>
      <c r="F96" s="76">
        <v>14.39</v>
      </c>
      <c r="G96" s="59">
        <f>ROUND((E96*F96),2)</f>
        <v>5741.61</v>
      </c>
      <c r="H96" s="341"/>
      <c r="I96" s="342"/>
    </row>
    <row r="97" spans="1:9" s="333" customFormat="1" x14ac:dyDescent="0.25">
      <c r="A97" s="43" t="s">
        <v>2208</v>
      </c>
      <c r="B97" s="200" t="s">
        <v>218</v>
      </c>
      <c r="C97" s="63" t="s">
        <v>2372</v>
      </c>
      <c r="D97" s="64" t="s">
        <v>8</v>
      </c>
      <c r="E97" s="83">
        <v>399</v>
      </c>
      <c r="F97" s="76">
        <v>20.2</v>
      </c>
      <c r="G97" s="59">
        <f t="shared" ref="G97:G107" si="4">ROUND((E97*F97),2)</f>
        <v>8059.8</v>
      </c>
      <c r="H97" s="341"/>
      <c r="I97" s="342"/>
    </row>
    <row r="98" spans="1:9" s="333" customFormat="1" ht="30" x14ac:dyDescent="0.25">
      <c r="A98" s="43" t="s">
        <v>2208</v>
      </c>
      <c r="B98" s="200" t="s">
        <v>219</v>
      </c>
      <c r="C98" s="63" t="s">
        <v>2373</v>
      </c>
      <c r="D98" s="64" t="s">
        <v>8</v>
      </c>
      <c r="E98" s="83">
        <v>399</v>
      </c>
      <c r="F98" s="76">
        <v>83.92</v>
      </c>
      <c r="G98" s="59">
        <f t="shared" si="4"/>
        <v>33484.080000000002</v>
      </c>
      <c r="H98" s="341"/>
      <c r="I98" s="342"/>
    </row>
    <row r="99" spans="1:9" s="333" customFormat="1" x14ac:dyDescent="0.25">
      <c r="A99" s="43" t="s">
        <v>2208</v>
      </c>
      <c r="B99" s="200" t="s">
        <v>220</v>
      </c>
      <c r="C99" s="63" t="s">
        <v>2374</v>
      </c>
      <c r="D99" s="64" t="s">
        <v>10</v>
      </c>
      <c r="E99" s="83">
        <v>93.2</v>
      </c>
      <c r="F99" s="76">
        <v>14.53</v>
      </c>
      <c r="G99" s="59">
        <f t="shared" si="4"/>
        <v>1354.2</v>
      </c>
      <c r="H99" s="341"/>
      <c r="I99" s="342"/>
    </row>
    <row r="100" spans="1:9" s="333" customFormat="1" ht="165" x14ac:dyDescent="0.25">
      <c r="A100" s="43" t="s">
        <v>2208</v>
      </c>
      <c r="B100" s="200" t="s">
        <v>221</v>
      </c>
      <c r="C100" s="63" t="s">
        <v>3697</v>
      </c>
      <c r="D100" s="22" t="s">
        <v>582</v>
      </c>
      <c r="E100" s="83">
        <v>1</v>
      </c>
      <c r="F100" s="76">
        <v>22844.55</v>
      </c>
      <c r="G100" s="59">
        <f t="shared" si="4"/>
        <v>22844.55</v>
      </c>
      <c r="H100" s="341"/>
      <c r="I100" s="342"/>
    </row>
    <row r="101" spans="1:9" s="333" customFormat="1" ht="45" x14ac:dyDescent="0.25">
      <c r="A101" s="43" t="s">
        <v>2208</v>
      </c>
      <c r="B101" s="200" t="s">
        <v>222</v>
      </c>
      <c r="C101" s="63" t="s">
        <v>3128</v>
      </c>
      <c r="D101" s="22" t="s">
        <v>582</v>
      </c>
      <c r="E101" s="83">
        <v>1</v>
      </c>
      <c r="F101" s="76">
        <v>1211.04</v>
      </c>
      <c r="G101" s="59">
        <f t="shared" si="4"/>
        <v>1211.04</v>
      </c>
      <c r="H101" s="341"/>
      <c r="I101" s="342"/>
    </row>
    <row r="102" spans="1:9" s="333" customFormat="1" x14ac:dyDescent="0.25">
      <c r="A102" s="43" t="s">
        <v>2208</v>
      </c>
      <c r="B102" s="200" t="s">
        <v>223</v>
      </c>
      <c r="C102" s="63" t="s">
        <v>805</v>
      </c>
      <c r="D102" s="22" t="s">
        <v>8</v>
      </c>
      <c r="E102" s="83">
        <v>75.28</v>
      </c>
      <c r="F102" s="76">
        <v>58.07</v>
      </c>
      <c r="G102" s="59">
        <f t="shared" si="4"/>
        <v>4371.51</v>
      </c>
      <c r="H102" s="341"/>
      <c r="I102" s="342"/>
    </row>
    <row r="103" spans="1:9" s="333" customFormat="1" ht="30" x14ac:dyDescent="0.25">
      <c r="A103" s="43" t="s">
        <v>2208</v>
      </c>
      <c r="B103" s="200" t="s">
        <v>224</v>
      </c>
      <c r="C103" s="63" t="s">
        <v>3129</v>
      </c>
      <c r="D103" s="22" t="s">
        <v>9</v>
      </c>
      <c r="E103" s="83">
        <v>10.6</v>
      </c>
      <c r="F103" s="76">
        <v>1980.14</v>
      </c>
      <c r="G103" s="59">
        <f t="shared" si="4"/>
        <v>20989.48</v>
      </c>
      <c r="H103" s="341"/>
      <c r="I103" s="342"/>
    </row>
    <row r="104" spans="1:9" s="333" customFormat="1" ht="30" x14ac:dyDescent="0.25">
      <c r="A104" s="43" t="s">
        <v>2208</v>
      </c>
      <c r="B104" s="200" t="s">
        <v>225</v>
      </c>
      <c r="C104" s="63" t="s">
        <v>2842</v>
      </c>
      <c r="D104" s="22" t="s">
        <v>9</v>
      </c>
      <c r="E104" s="83">
        <v>1.21</v>
      </c>
      <c r="F104" s="76">
        <v>1902.67</v>
      </c>
      <c r="G104" s="59">
        <f t="shared" si="4"/>
        <v>2302.23</v>
      </c>
    </row>
    <row r="105" spans="1:9" s="333" customFormat="1" x14ac:dyDescent="0.25">
      <c r="A105" s="43" t="s">
        <v>2208</v>
      </c>
      <c r="B105" s="200" t="s">
        <v>226</v>
      </c>
      <c r="C105" s="63" t="s">
        <v>806</v>
      </c>
      <c r="D105" s="64" t="s">
        <v>10</v>
      </c>
      <c r="E105" s="83">
        <v>3.7</v>
      </c>
      <c r="F105" s="76">
        <v>47.21</v>
      </c>
      <c r="G105" s="59">
        <f t="shared" si="4"/>
        <v>174.68</v>
      </c>
    </row>
    <row r="106" spans="1:9" s="333" customFormat="1" ht="30" x14ac:dyDescent="0.25">
      <c r="A106" s="43" t="s">
        <v>2208</v>
      </c>
      <c r="B106" s="200" t="s">
        <v>227</v>
      </c>
      <c r="C106" s="63" t="s">
        <v>416</v>
      </c>
      <c r="D106" s="64" t="s">
        <v>10</v>
      </c>
      <c r="E106" s="83">
        <v>39.6</v>
      </c>
      <c r="F106" s="76">
        <v>47.17</v>
      </c>
      <c r="G106" s="59">
        <f t="shared" si="4"/>
        <v>1867.93</v>
      </c>
    </row>
    <row r="107" spans="1:9" s="333" customFormat="1" x14ac:dyDescent="0.25">
      <c r="A107" s="43" t="s">
        <v>2208</v>
      </c>
      <c r="B107" s="200" t="s">
        <v>228</v>
      </c>
      <c r="C107" s="63" t="s">
        <v>2226</v>
      </c>
      <c r="D107" s="64" t="s">
        <v>10</v>
      </c>
      <c r="E107" s="83">
        <v>80</v>
      </c>
      <c r="F107" s="76">
        <v>42.79</v>
      </c>
      <c r="G107" s="59">
        <f t="shared" si="4"/>
        <v>3423.2</v>
      </c>
    </row>
    <row r="108" spans="1:9" s="333" customFormat="1" ht="30" x14ac:dyDescent="0.25">
      <c r="A108" s="43" t="s">
        <v>2208</v>
      </c>
      <c r="B108" s="200" t="s">
        <v>229</v>
      </c>
      <c r="C108" s="63" t="s">
        <v>417</v>
      </c>
      <c r="D108" s="64" t="s">
        <v>8</v>
      </c>
      <c r="E108" s="83">
        <v>316.8</v>
      </c>
      <c r="F108" s="76">
        <v>14.19</v>
      </c>
      <c r="G108" s="59">
        <f>ROUND((E108*F108),2)</f>
        <v>4495.3900000000003</v>
      </c>
    </row>
    <row r="109" spans="1:9" s="333" customFormat="1" ht="105" x14ac:dyDescent="0.25">
      <c r="A109" s="43" t="s">
        <v>2208</v>
      </c>
      <c r="B109" s="200" t="s">
        <v>2232</v>
      </c>
      <c r="C109" s="63" t="s">
        <v>3130</v>
      </c>
      <c r="D109" s="22" t="s">
        <v>582</v>
      </c>
      <c r="E109" s="83">
        <v>1</v>
      </c>
      <c r="F109" s="76">
        <v>11705.75</v>
      </c>
      <c r="G109" s="59">
        <f t="shared" ref="G109:G113" si="5">ROUND((E109*F109),2)</f>
        <v>11705.75</v>
      </c>
    </row>
    <row r="110" spans="1:9" s="333" customFormat="1" x14ac:dyDescent="0.25">
      <c r="A110" s="43" t="s">
        <v>2208</v>
      </c>
      <c r="B110" s="200" t="s">
        <v>2233</v>
      </c>
      <c r="C110" s="63" t="s">
        <v>838</v>
      </c>
      <c r="D110" s="64" t="s">
        <v>10</v>
      </c>
      <c r="E110" s="83">
        <v>80</v>
      </c>
      <c r="F110" s="76">
        <v>1.83</v>
      </c>
      <c r="G110" s="59">
        <f t="shared" si="5"/>
        <v>146.4</v>
      </c>
      <c r="H110" s="346"/>
      <c r="I110" s="342"/>
    </row>
    <row r="111" spans="1:9" s="333" customFormat="1" x14ac:dyDescent="0.25">
      <c r="A111" s="43" t="s">
        <v>2208</v>
      </c>
      <c r="B111" s="200" t="s">
        <v>2234</v>
      </c>
      <c r="C111" s="63" t="s">
        <v>2228</v>
      </c>
      <c r="D111" s="64" t="s">
        <v>8</v>
      </c>
      <c r="E111" s="83">
        <v>91</v>
      </c>
      <c r="F111" s="76">
        <v>14.39</v>
      </c>
      <c r="G111" s="59">
        <f t="shared" si="5"/>
        <v>1309.49</v>
      </c>
      <c r="H111" s="340"/>
      <c r="I111" s="340"/>
    </row>
    <row r="112" spans="1:9" s="333" customFormat="1" x14ac:dyDescent="0.25">
      <c r="A112" s="43" t="s">
        <v>2208</v>
      </c>
      <c r="B112" s="200" t="s">
        <v>2235</v>
      </c>
      <c r="C112" s="63" t="s">
        <v>2229</v>
      </c>
      <c r="D112" s="64" t="s">
        <v>8</v>
      </c>
      <c r="E112" s="83">
        <v>91</v>
      </c>
      <c r="F112" s="76">
        <v>139.38</v>
      </c>
      <c r="G112" s="59">
        <f t="shared" si="5"/>
        <v>12683.58</v>
      </c>
      <c r="H112" s="340"/>
      <c r="I112" s="340"/>
    </row>
    <row r="113" spans="1:9" s="333" customFormat="1" ht="60" x14ac:dyDescent="0.25">
      <c r="A113" s="43" t="s">
        <v>2208</v>
      </c>
      <c r="B113" s="200" t="s">
        <v>2236</v>
      </c>
      <c r="C113" s="63" t="s">
        <v>3131</v>
      </c>
      <c r="D113" s="22" t="s">
        <v>582</v>
      </c>
      <c r="E113" s="83">
        <v>1</v>
      </c>
      <c r="F113" s="76">
        <v>13420.99</v>
      </c>
      <c r="G113" s="59">
        <f t="shared" si="5"/>
        <v>13420.99</v>
      </c>
      <c r="H113" s="340"/>
      <c r="I113" s="340"/>
    </row>
    <row r="114" spans="1:9" s="333" customFormat="1" ht="45" x14ac:dyDescent="0.25">
      <c r="A114" s="43" t="s">
        <v>2208</v>
      </c>
      <c r="B114" s="200" t="s">
        <v>2237</v>
      </c>
      <c r="C114" s="63" t="s">
        <v>3132</v>
      </c>
      <c r="D114" s="22" t="s">
        <v>582</v>
      </c>
      <c r="E114" s="83">
        <v>1</v>
      </c>
      <c r="F114" s="76">
        <v>25862.52</v>
      </c>
      <c r="G114" s="59">
        <f>ROUND((E114*F114),2)</f>
        <v>25862.52</v>
      </c>
      <c r="H114" s="340"/>
      <c r="I114" s="340"/>
    </row>
    <row r="115" spans="1:9" s="333" customFormat="1" ht="30.75" thickBot="1" x14ac:dyDescent="0.3">
      <c r="A115" s="43" t="s">
        <v>2208</v>
      </c>
      <c r="B115" s="200" t="s">
        <v>2238</v>
      </c>
      <c r="C115" s="2" t="s">
        <v>2954</v>
      </c>
      <c r="D115" s="64" t="s">
        <v>8</v>
      </c>
      <c r="E115" s="84">
        <v>922</v>
      </c>
      <c r="F115" s="58">
        <v>14.39</v>
      </c>
      <c r="G115" s="59">
        <f t="shared" ref="G115" si="6">ROUND((E115*F115),2)</f>
        <v>13267.58</v>
      </c>
      <c r="H115" s="129"/>
      <c r="I115" s="129"/>
    </row>
    <row r="116" spans="1:9" s="333" customFormat="1" ht="30.75" thickBot="1" x14ac:dyDescent="0.3">
      <c r="A116" s="56" t="s">
        <v>2208</v>
      </c>
      <c r="B116" s="201" t="s">
        <v>2239</v>
      </c>
      <c r="C116" s="50" t="s">
        <v>2955</v>
      </c>
      <c r="D116" s="51" t="s">
        <v>8</v>
      </c>
      <c r="E116" s="85">
        <v>922</v>
      </c>
      <c r="F116" s="60">
        <v>20.2</v>
      </c>
      <c r="G116" s="53">
        <f>ROUND((E116*F116),2)</f>
        <v>18624.400000000001</v>
      </c>
      <c r="H116" s="331" t="s">
        <v>78</v>
      </c>
      <c r="I116" s="339">
        <f>ROUND(SUM(G83:G116),2)</f>
        <v>964770.08</v>
      </c>
    </row>
    <row r="117" spans="1:9" s="333" customFormat="1" ht="45" x14ac:dyDescent="0.25">
      <c r="A117" s="67" t="s">
        <v>2240</v>
      </c>
      <c r="B117" s="64" t="s">
        <v>28</v>
      </c>
      <c r="C117" s="270" t="s">
        <v>3095</v>
      </c>
      <c r="D117" s="64" t="s">
        <v>9</v>
      </c>
      <c r="E117" s="83">
        <v>57</v>
      </c>
      <c r="F117" s="76">
        <v>9.0299999999999994</v>
      </c>
      <c r="G117" s="59">
        <f t="shared" ref="G117:G134" si="7">ROUND((E117*F117),2)</f>
        <v>514.71</v>
      </c>
      <c r="H117" s="340"/>
      <c r="I117" s="340"/>
    </row>
    <row r="118" spans="1:9" s="333" customFormat="1" ht="45" x14ac:dyDescent="0.25">
      <c r="A118" s="43" t="s">
        <v>2240</v>
      </c>
      <c r="B118" s="22" t="s">
        <v>29</v>
      </c>
      <c r="C118" s="270" t="s">
        <v>2459</v>
      </c>
      <c r="D118" s="64" t="s">
        <v>582</v>
      </c>
      <c r="E118" s="83">
        <v>1</v>
      </c>
      <c r="F118" s="76">
        <v>2015.2</v>
      </c>
      <c r="G118" s="59">
        <f t="shared" si="7"/>
        <v>2015.2</v>
      </c>
      <c r="H118" s="340"/>
      <c r="I118" s="340"/>
    </row>
    <row r="119" spans="1:9" s="333" customFormat="1" x14ac:dyDescent="0.25">
      <c r="A119" s="43" t="s">
        <v>2240</v>
      </c>
      <c r="B119" s="22" t="s">
        <v>30</v>
      </c>
      <c r="C119" s="270" t="s">
        <v>419</v>
      </c>
      <c r="D119" s="64" t="s">
        <v>582</v>
      </c>
      <c r="E119" s="83">
        <v>2</v>
      </c>
      <c r="F119" s="76">
        <v>841.68</v>
      </c>
      <c r="G119" s="59">
        <f t="shared" si="7"/>
        <v>1683.36</v>
      </c>
      <c r="H119" s="340"/>
      <c r="I119" s="340"/>
    </row>
    <row r="120" spans="1:9" s="333" customFormat="1" x14ac:dyDescent="0.25">
      <c r="A120" s="43" t="s">
        <v>2240</v>
      </c>
      <c r="B120" s="22" t="s">
        <v>31</v>
      </c>
      <c r="C120" s="270" t="s">
        <v>420</v>
      </c>
      <c r="D120" s="64" t="s">
        <v>10</v>
      </c>
      <c r="E120" s="83">
        <v>48</v>
      </c>
      <c r="F120" s="76">
        <v>74.209999999999994</v>
      </c>
      <c r="G120" s="59">
        <f t="shared" si="7"/>
        <v>3562.08</v>
      </c>
      <c r="H120" s="340"/>
      <c r="I120" s="340"/>
    </row>
    <row r="121" spans="1:9" s="333" customFormat="1" x14ac:dyDescent="0.25">
      <c r="A121" s="43" t="s">
        <v>2240</v>
      </c>
      <c r="B121" s="22" t="s">
        <v>32</v>
      </c>
      <c r="C121" s="270" t="s">
        <v>2461</v>
      </c>
      <c r="D121" s="64" t="s">
        <v>10</v>
      </c>
      <c r="E121" s="83">
        <v>44</v>
      </c>
      <c r="F121" s="76">
        <v>53.93</v>
      </c>
      <c r="G121" s="59">
        <f t="shared" si="7"/>
        <v>2372.92</v>
      </c>
      <c r="H121" s="340"/>
      <c r="I121" s="340"/>
    </row>
    <row r="122" spans="1:9" s="333" customFormat="1" x14ac:dyDescent="0.25">
      <c r="A122" s="43" t="s">
        <v>2240</v>
      </c>
      <c r="B122" s="22" t="s">
        <v>33</v>
      </c>
      <c r="C122" s="270" t="s">
        <v>422</v>
      </c>
      <c r="D122" s="64" t="s">
        <v>8</v>
      </c>
      <c r="E122" s="83">
        <v>56.9</v>
      </c>
      <c r="F122" s="76">
        <v>17.600000000000001</v>
      </c>
      <c r="G122" s="59">
        <f t="shared" si="7"/>
        <v>1001.44</v>
      </c>
      <c r="H122" s="340"/>
      <c r="I122" s="340"/>
    </row>
    <row r="123" spans="1:9" s="333" customFormat="1" x14ac:dyDescent="0.25">
      <c r="A123" s="43" t="s">
        <v>2240</v>
      </c>
      <c r="B123" s="22" t="s">
        <v>47</v>
      </c>
      <c r="C123" s="270" t="s">
        <v>423</v>
      </c>
      <c r="D123" s="64" t="s">
        <v>8</v>
      </c>
      <c r="E123" s="83">
        <v>56.9</v>
      </c>
      <c r="F123" s="76">
        <v>104.52</v>
      </c>
      <c r="G123" s="59">
        <f t="shared" si="7"/>
        <v>5947.19</v>
      </c>
      <c r="H123" s="340"/>
      <c r="I123" s="340"/>
    </row>
    <row r="124" spans="1:9" s="333" customFormat="1" x14ac:dyDescent="0.25">
      <c r="A124" s="43" t="s">
        <v>2240</v>
      </c>
      <c r="B124" s="22" t="s">
        <v>48</v>
      </c>
      <c r="C124" s="270" t="s">
        <v>424</v>
      </c>
      <c r="D124" s="64" t="s">
        <v>10</v>
      </c>
      <c r="E124" s="289">
        <v>33.200000000000003</v>
      </c>
      <c r="F124" s="76">
        <v>19.73</v>
      </c>
      <c r="G124" s="59">
        <f t="shared" si="7"/>
        <v>655.04</v>
      </c>
      <c r="H124" s="340"/>
      <c r="I124" s="340"/>
    </row>
    <row r="125" spans="1:9" s="333" customFormat="1" x14ac:dyDescent="0.25">
      <c r="A125" s="43" t="s">
        <v>2240</v>
      </c>
      <c r="B125" s="22" t="s">
        <v>58</v>
      </c>
      <c r="C125" s="270" t="s">
        <v>425</v>
      </c>
      <c r="D125" s="64" t="s">
        <v>8</v>
      </c>
      <c r="E125" s="83">
        <v>123</v>
      </c>
      <c r="F125" s="76">
        <v>32.17</v>
      </c>
      <c r="G125" s="59">
        <f t="shared" si="7"/>
        <v>3956.91</v>
      </c>
      <c r="H125" s="340"/>
      <c r="I125" s="340"/>
    </row>
    <row r="126" spans="1:9" s="333" customFormat="1" ht="120" x14ac:dyDescent="0.25">
      <c r="A126" s="43" t="s">
        <v>2240</v>
      </c>
      <c r="B126" s="22" t="s">
        <v>64</v>
      </c>
      <c r="C126" s="270" t="s">
        <v>3133</v>
      </c>
      <c r="D126" s="64" t="s">
        <v>582</v>
      </c>
      <c r="E126" s="83">
        <v>1</v>
      </c>
      <c r="F126" s="76">
        <v>14344.01</v>
      </c>
      <c r="G126" s="59">
        <f t="shared" si="7"/>
        <v>14344.01</v>
      </c>
      <c r="H126" s="340"/>
      <c r="I126" s="340"/>
    </row>
    <row r="127" spans="1:9" s="333" customFormat="1" ht="60" x14ac:dyDescent="0.25">
      <c r="A127" s="43" t="s">
        <v>2240</v>
      </c>
      <c r="B127" s="22" t="s">
        <v>65</v>
      </c>
      <c r="C127" s="270" t="s">
        <v>3134</v>
      </c>
      <c r="D127" s="64" t="s">
        <v>582</v>
      </c>
      <c r="E127" s="83">
        <v>1</v>
      </c>
      <c r="F127" s="76">
        <v>5982.97</v>
      </c>
      <c r="G127" s="59">
        <f t="shared" si="7"/>
        <v>5982.97</v>
      </c>
      <c r="H127" s="340"/>
      <c r="I127" s="340"/>
    </row>
    <row r="128" spans="1:9" s="333" customFormat="1" ht="30" x14ac:dyDescent="0.25">
      <c r="A128" s="43" t="s">
        <v>2240</v>
      </c>
      <c r="B128" s="22" t="s">
        <v>66</v>
      </c>
      <c r="C128" s="63" t="s">
        <v>3740</v>
      </c>
      <c r="D128" s="64" t="s">
        <v>582</v>
      </c>
      <c r="E128" s="83">
        <v>1</v>
      </c>
      <c r="F128" s="76">
        <v>14011.3</v>
      </c>
      <c r="G128" s="59">
        <f t="shared" si="7"/>
        <v>14011.3</v>
      </c>
      <c r="H128" s="340"/>
      <c r="I128" s="340"/>
    </row>
    <row r="129" spans="1:9" s="333" customFormat="1" ht="90" x14ac:dyDescent="0.25">
      <c r="A129" s="43" t="s">
        <v>2240</v>
      </c>
      <c r="B129" s="22" t="s">
        <v>79</v>
      </c>
      <c r="C129" s="270" t="s">
        <v>3135</v>
      </c>
      <c r="D129" s="64" t="s">
        <v>582</v>
      </c>
      <c r="E129" s="83">
        <v>1</v>
      </c>
      <c r="F129" s="76">
        <v>5479.48</v>
      </c>
      <c r="G129" s="59">
        <f t="shared" si="7"/>
        <v>5479.48</v>
      </c>
      <c r="H129" s="340"/>
      <c r="I129" s="340"/>
    </row>
    <row r="130" spans="1:9" s="333" customFormat="1" ht="75" x14ac:dyDescent="0.25">
      <c r="A130" s="43" t="s">
        <v>2240</v>
      </c>
      <c r="B130" s="22" t="s">
        <v>215</v>
      </c>
      <c r="C130" s="270" t="s">
        <v>3136</v>
      </c>
      <c r="D130" s="64" t="s">
        <v>582</v>
      </c>
      <c r="E130" s="83">
        <v>1</v>
      </c>
      <c r="F130" s="76">
        <v>4557.8</v>
      </c>
      <c r="G130" s="59">
        <f t="shared" si="7"/>
        <v>4557.8</v>
      </c>
      <c r="H130" s="340"/>
      <c r="I130" s="340"/>
    </row>
    <row r="131" spans="1:9" s="333" customFormat="1" x14ac:dyDescent="0.25">
      <c r="A131" s="43" t="s">
        <v>2240</v>
      </c>
      <c r="B131" s="22" t="s">
        <v>80</v>
      </c>
      <c r="C131" s="270" t="s">
        <v>422</v>
      </c>
      <c r="D131" s="64" t="s">
        <v>8</v>
      </c>
      <c r="E131" s="83">
        <v>22</v>
      </c>
      <c r="F131" s="76">
        <v>35.49</v>
      </c>
      <c r="G131" s="59">
        <f t="shared" si="7"/>
        <v>780.78</v>
      </c>
      <c r="H131" s="340"/>
      <c r="I131" s="340"/>
    </row>
    <row r="132" spans="1:9" s="333" customFormat="1" x14ac:dyDescent="0.25">
      <c r="A132" s="43" t="s">
        <v>2240</v>
      </c>
      <c r="B132" s="22" t="s">
        <v>81</v>
      </c>
      <c r="C132" s="396" t="s">
        <v>2961</v>
      </c>
      <c r="D132" s="84" t="s">
        <v>8</v>
      </c>
      <c r="E132" s="84">
        <v>22</v>
      </c>
      <c r="F132" s="77">
        <v>126.43</v>
      </c>
      <c r="G132" s="59">
        <f t="shared" si="7"/>
        <v>2781.46</v>
      </c>
      <c r="H132" s="340"/>
      <c r="I132" s="340"/>
    </row>
    <row r="133" spans="1:9" s="333" customFormat="1" ht="15.75" thickBot="1" x14ac:dyDescent="0.3">
      <c r="A133" s="43" t="s">
        <v>2240</v>
      </c>
      <c r="B133" s="22" t="s">
        <v>149</v>
      </c>
      <c r="C133" s="397" t="s">
        <v>2962</v>
      </c>
      <c r="D133" s="107" t="s">
        <v>8</v>
      </c>
      <c r="E133" s="107">
        <v>1910</v>
      </c>
      <c r="F133" s="231">
        <v>0.49</v>
      </c>
      <c r="G133" s="59">
        <f t="shared" si="7"/>
        <v>935.9</v>
      </c>
      <c r="H133" s="340"/>
      <c r="I133" s="340"/>
    </row>
    <row r="134" spans="1:9" s="333" customFormat="1" ht="30.75" thickBot="1" x14ac:dyDescent="0.3">
      <c r="A134" s="56" t="s">
        <v>2240</v>
      </c>
      <c r="B134" s="51" t="s">
        <v>150</v>
      </c>
      <c r="C134" s="398" t="s">
        <v>2248</v>
      </c>
      <c r="D134" s="85" t="s">
        <v>8</v>
      </c>
      <c r="E134" s="85">
        <v>1910</v>
      </c>
      <c r="F134" s="60">
        <v>3.66</v>
      </c>
      <c r="G134" s="53">
        <f t="shared" si="7"/>
        <v>6990.6</v>
      </c>
      <c r="H134" s="331" t="s">
        <v>42</v>
      </c>
      <c r="I134" s="332">
        <f>ROUND(SUM(G117:G134),2)</f>
        <v>77573.149999999994</v>
      </c>
    </row>
    <row r="135" spans="1:9" s="333" customFormat="1" ht="29.25" thickBot="1" x14ac:dyDescent="0.3">
      <c r="A135" s="171" t="s">
        <v>2250</v>
      </c>
      <c r="B135" s="61" t="s">
        <v>11</v>
      </c>
      <c r="C135" s="173" t="s">
        <v>2963</v>
      </c>
      <c r="D135" s="61" t="s">
        <v>9</v>
      </c>
      <c r="E135" s="174">
        <v>328</v>
      </c>
      <c r="F135" s="62">
        <v>2.5</v>
      </c>
      <c r="G135" s="35">
        <f>ROUND((E135*F135),2)</f>
        <v>820</v>
      </c>
      <c r="H135" s="331" t="s">
        <v>59</v>
      </c>
      <c r="I135" s="332">
        <f>ROUND(SUM(G135),2)</f>
        <v>820</v>
      </c>
    </row>
    <row r="136" spans="1:9" s="333" customFormat="1" ht="43.5" thickBot="1" x14ac:dyDescent="0.3">
      <c r="A136" s="6"/>
      <c r="B136" s="4"/>
      <c r="C136" s="6"/>
      <c r="D136" s="4"/>
      <c r="E136" s="4"/>
      <c r="F136" s="54" t="s">
        <v>1307</v>
      </c>
      <c r="G136" s="55">
        <f>SUM(G5:G135)</f>
        <v>2580207.8200000008</v>
      </c>
      <c r="H136" s="129"/>
      <c r="I136" s="129"/>
    </row>
    <row r="137" spans="1:9" x14ac:dyDescent="0.25">
      <c r="A137" s="245"/>
      <c r="C137" s="246"/>
      <c r="D137" s="129"/>
      <c r="E137" s="129"/>
      <c r="F137" s="350"/>
    </row>
  </sheetData>
  <sheetProtection algorithmName="SHA-512" hashValue="JsQzasaOe+oRM8EJayyqzlLjEBgIuhHD/3rIC/lDmUpbES/jXRJXYFfHVS3WIkwQ+eVxdgII6rKge1+IgJ1ehg==" saltValue="qrUcOekwlEJTVxfKaPE9cw==" spinCount="100000" sheet="1" objects="1" scenarios="1"/>
  <mergeCells count="3">
    <mergeCell ref="A1:G1"/>
    <mergeCell ref="A3:G3"/>
    <mergeCell ref="H55:H64"/>
  </mergeCells>
  <phoneticPr fontId="10" type="noConversion"/>
  <pageMargins left="0.7" right="0.7" top="0.75" bottom="0.75" header="0.3" footer="0.3"/>
  <pageSetup paperSize="9"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E5A90-A44F-4591-BA34-054824E98D5A}">
  <dimension ref="A1:I403"/>
  <sheetViews>
    <sheetView topLeftCell="A397" zoomScale="85" zoomScaleNormal="85" workbookViewId="0">
      <selection activeCell="H405" sqref="H405"/>
    </sheetView>
  </sheetViews>
  <sheetFormatPr defaultColWidth="9.140625" defaultRowHeight="15" x14ac:dyDescent="0.25"/>
  <cols>
    <col min="1" max="1" width="39.7109375" style="23" customWidth="1"/>
    <col min="2" max="2" width="10.5703125" style="10" customWidth="1"/>
    <col min="3" max="3" width="71.7109375" style="11" customWidth="1"/>
    <col min="4" max="4" width="9.140625" style="10"/>
    <col min="5" max="5" width="16.28515625" style="10" customWidth="1"/>
    <col min="6" max="6" width="20.7109375" style="14" customWidth="1"/>
    <col min="7" max="7" width="14.7109375" style="129" customWidth="1"/>
    <col min="8" max="8" width="21.5703125" style="129" customWidth="1"/>
    <col min="9" max="9" width="20.7109375" style="129" customWidth="1"/>
    <col min="10" max="16384" width="9.140625" style="10"/>
  </cols>
  <sheetData>
    <row r="1" spans="1:9" ht="39.950000000000003" customHeight="1" x14ac:dyDescent="0.25">
      <c r="A1" s="427" t="s">
        <v>3728</v>
      </c>
      <c r="B1" s="427"/>
      <c r="C1" s="427"/>
      <c r="D1" s="427"/>
      <c r="E1" s="427"/>
      <c r="F1" s="427"/>
      <c r="G1" s="427"/>
    </row>
    <row r="2" spans="1:9" ht="21.75" customHeight="1" thickBot="1" x14ac:dyDescent="0.3">
      <c r="A2" s="1"/>
      <c r="B2" s="1"/>
      <c r="C2" s="1"/>
      <c r="D2" s="1"/>
      <c r="E2" s="18"/>
      <c r="F2" s="1"/>
      <c r="G2" s="127"/>
    </row>
    <row r="3" spans="1:9" x14ac:dyDescent="0.25">
      <c r="A3" s="428" t="s">
        <v>1130</v>
      </c>
      <c r="B3" s="429"/>
      <c r="C3" s="429"/>
      <c r="D3" s="429"/>
      <c r="E3" s="429"/>
      <c r="F3" s="429"/>
      <c r="G3" s="430"/>
    </row>
    <row r="4" spans="1:9" ht="43.5" thickBot="1" x14ac:dyDescent="0.3">
      <c r="A4" s="29" t="s">
        <v>38</v>
      </c>
      <c r="B4" s="44" t="s">
        <v>0</v>
      </c>
      <c r="C4" s="30" t="s">
        <v>1</v>
      </c>
      <c r="D4" s="30" t="s">
        <v>2</v>
      </c>
      <c r="E4" s="31" t="s">
        <v>3</v>
      </c>
      <c r="F4" s="32" t="s">
        <v>4</v>
      </c>
      <c r="G4" s="69" t="s">
        <v>5</v>
      </c>
    </row>
    <row r="5" spans="1:9" ht="33" customHeight="1" x14ac:dyDescent="0.25">
      <c r="A5" s="67" t="s">
        <v>2502</v>
      </c>
      <c r="B5" s="253" t="s">
        <v>12</v>
      </c>
      <c r="C5" s="254" t="s">
        <v>433</v>
      </c>
      <c r="D5" s="255" t="s">
        <v>9</v>
      </c>
      <c r="E5" s="256">
        <v>7</v>
      </c>
      <c r="F5" s="353">
        <v>680.7</v>
      </c>
      <c r="G5" s="28">
        <f>ROUND((E5*F5),2)</f>
        <v>4764.8999999999996</v>
      </c>
      <c r="H5" s="340"/>
      <c r="I5" s="340"/>
    </row>
    <row r="6" spans="1:9" ht="45" x14ac:dyDescent="0.25">
      <c r="A6" s="67" t="s">
        <v>2502</v>
      </c>
      <c r="B6" s="195" t="s">
        <v>13</v>
      </c>
      <c r="C6" s="257" t="s">
        <v>2679</v>
      </c>
      <c r="D6" s="195" t="s">
        <v>582</v>
      </c>
      <c r="E6" s="186">
        <v>1</v>
      </c>
      <c r="F6" s="476">
        <v>79864.740000000005</v>
      </c>
      <c r="G6" s="28">
        <f>ROUND((E6*F6),2)</f>
        <v>79864.740000000005</v>
      </c>
      <c r="H6" s="340"/>
      <c r="I6" s="340"/>
    </row>
    <row r="7" spans="1:9" ht="60" x14ac:dyDescent="0.25">
      <c r="A7" s="67" t="s">
        <v>2502</v>
      </c>
      <c r="B7" s="195" t="s">
        <v>56</v>
      </c>
      <c r="C7" s="257" t="s">
        <v>2503</v>
      </c>
      <c r="D7" s="195" t="s">
        <v>582</v>
      </c>
      <c r="E7" s="186">
        <v>1</v>
      </c>
      <c r="F7" s="476">
        <v>51711.85</v>
      </c>
      <c r="G7" s="28">
        <f t="shared" ref="G7:G20" si="0">ROUND((E7*F7),2)</f>
        <v>51711.85</v>
      </c>
      <c r="H7" s="340"/>
      <c r="I7" s="340"/>
    </row>
    <row r="8" spans="1:9" ht="33" customHeight="1" x14ac:dyDescent="0.25">
      <c r="A8" s="67" t="s">
        <v>2502</v>
      </c>
      <c r="B8" s="195" t="s">
        <v>14</v>
      </c>
      <c r="C8" s="257" t="s">
        <v>2504</v>
      </c>
      <c r="D8" s="195" t="s">
        <v>759</v>
      </c>
      <c r="E8" s="186">
        <v>25890.02</v>
      </c>
      <c r="F8" s="354">
        <v>4.7699999999999996</v>
      </c>
      <c r="G8" s="28">
        <f t="shared" si="0"/>
        <v>123495.4</v>
      </c>
      <c r="H8" s="340"/>
      <c r="I8" s="340"/>
    </row>
    <row r="9" spans="1:9" ht="33" customHeight="1" x14ac:dyDescent="0.25">
      <c r="A9" s="67" t="s">
        <v>2502</v>
      </c>
      <c r="B9" s="195" t="s">
        <v>15</v>
      </c>
      <c r="C9" s="257" t="s">
        <v>434</v>
      </c>
      <c r="D9" s="195" t="s">
        <v>9</v>
      </c>
      <c r="E9" s="186">
        <v>1.89</v>
      </c>
      <c r="F9" s="476">
        <v>3728.57</v>
      </c>
      <c r="G9" s="28">
        <f>ROUND((E9*F9),2)</f>
        <v>7047</v>
      </c>
      <c r="H9" s="340"/>
      <c r="I9" s="340"/>
    </row>
    <row r="10" spans="1:9" ht="33" customHeight="1" x14ac:dyDescent="0.25">
      <c r="A10" s="67" t="s">
        <v>2502</v>
      </c>
      <c r="B10" s="195" t="s">
        <v>16</v>
      </c>
      <c r="C10" s="257" t="s">
        <v>435</v>
      </c>
      <c r="D10" s="195" t="s">
        <v>9</v>
      </c>
      <c r="E10" s="186">
        <v>6.2</v>
      </c>
      <c r="F10" s="354">
        <v>141.21</v>
      </c>
      <c r="G10" s="28">
        <f>ROUND((E10*F10),2)</f>
        <v>875.5</v>
      </c>
      <c r="H10" s="340"/>
      <c r="I10" s="340"/>
    </row>
    <row r="11" spans="1:9" ht="33" customHeight="1" x14ac:dyDescent="0.25">
      <c r="A11" s="67" t="s">
        <v>2502</v>
      </c>
      <c r="B11" s="195" t="s">
        <v>57</v>
      </c>
      <c r="C11" s="257" t="s">
        <v>2505</v>
      </c>
      <c r="D11" s="195" t="s">
        <v>9</v>
      </c>
      <c r="E11" s="186">
        <v>28.44</v>
      </c>
      <c r="F11" s="354">
        <v>955.37</v>
      </c>
      <c r="G11" s="28">
        <f t="shared" si="0"/>
        <v>27170.720000000001</v>
      </c>
      <c r="H11" s="340"/>
      <c r="I11" s="340"/>
    </row>
    <row r="12" spans="1:9" ht="45" x14ac:dyDescent="0.25">
      <c r="A12" s="67" t="s">
        <v>2502</v>
      </c>
      <c r="B12" s="195" t="s">
        <v>17</v>
      </c>
      <c r="C12" s="257" t="s">
        <v>2506</v>
      </c>
      <c r="D12" s="195" t="s">
        <v>582</v>
      </c>
      <c r="E12" s="186">
        <v>1</v>
      </c>
      <c r="F12" s="476">
        <v>1849.41</v>
      </c>
      <c r="G12" s="28">
        <f t="shared" si="0"/>
        <v>1849.41</v>
      </c>
      <c r="H12" s="340"/>
      <c r="I12" s="340"/>
    </row>
    <row r="13" spans="1:9" ht="45" x14ac:dyDescent="0.25">
      <c r="A13" s="67" t="s">
        <v>2502</v>
      </c>
      <c r="B13" s="195" t="s">
        <v>60</v>
      </c>
      <c r="C13" s="257" t="s">
        <v>2507</v>
      </c>
      <c r="D13" s="195" t="s">
        <v>582</v>
      </c>
      <c r="E13" s="186">
        <v>1</v>
      </c>
      <c r="F13" s="476">
        <v>198197.82</v>
      </c>
      <c r="G13" s="28">
        <f t="shared" si="0"/>
        <v>198197.82</v>
      </c>
      <c r="H13" s="340"/>
      <c r="I13" s="340"/>
    </row>
    <row r="14" spans="1:9" ht="33" customHeight="1" x14ac:dyDescent="0.25">
      <c r="A14" s="67" t="s">
        <v>2502</v>
      </c>
      <c r="B14" s="195" t="s">
        <v>61</v>
      </c>
      <c r="C14" s="257" t="s">
        <v>436</v>
      </c>
      <c r="D14" s="195" t="s">
        <v>8</v>
      </c>
      <c r="E14" s="186">
        <v>670</v>
      </c>
      <c r="F14" s="354">
        <v>13.49</v>
      </c>
      <c r="G14" s="28">
        <f t="shared" si="0"/>
        <v>9038.2999999999993</v>
      </c>
      <c r="H14" s="340"/>
      <c r="I14" s="340"/>
    </row>
    <row r="15" spans="1:9" ht="33" customHeight="1" x14ac:dyDescent="0.25">
      <c r="A15" s="67" t="s">
        <v>2502</v>
      </c>
      <c r="B15" s="195" t="s">
        <v>46</v>
      </c>
      <c r="C15" s="257" t="s">
        <v>437</v>
      </c>
      <c r="D15" s="195" t="s">
        <v>8</v>
      </c>
      <c r="E15" s="186">
        <v>352</v>
      </c>
      <c r="F15" s="354">
        <v>9.58</v>
      </c>
      <c r="G15" s="28">
        <f t="shared" si="0"/>
        <v>3372.16</v>
      </c>
      <c r="H15" s="340"/>
      <c r="I15" s="340"/>
    </row>
    <row r="16" spans="1:9" ht="33" customHeight="1" x14ac:dyDescent="0.25">
      <c r="A16" s="67" t="s">
        <v>2502</v>
      </c>
      <c r="B16" s="195" t="s">
        <v>62</v>
      </c>
      <c r="C16" s="257" t="s">
        <v>438</v>
      </c>
      <c r="D16" s="195" t="s">
        <v>8</v>
      </c>
      <c r="E16" s="186">
        <v>318</v>
      </c>
      <c r="F16" s="354">
        <v>18.940000000000001</v>
      </c>
      <c r="G16" s="28">
        <f t="shared" si="0"/>
        <v>6022.92</v>
      </c>
      <c r="H16" s="340"/>
      <c r="I16" s="340"/>
    </row>
    <row r="17" spans="1:9" ht="33" customHeight="1" x14ac:dyDescent="0.25">
      <c r="A17" s="67" t="s">
        <v>2502</v>
      </c>
      <c r="B17" s="195" t="s">
        <v>94</v>
      </c>
      <c r="C17" s="257" t="s">
        <v>2508</v>
      </c>
      <c r="D17" s="195" t="s">
        <v>9</v>
      </c>
      <c r="E17" s="186">
        <v>5</v>
      </c>
      <c r="F17" s="354">
        <v>96.42</v>
      </c>
      <c r="G17" s="28">
        <f t="shared" si="0"/>
        <v>482.1</v>
      </c>
      <c r="H17" s="340"/>
      <c r="I17" s="340"/>
    </row>
    <row r="18" spans="1:9" ht="33" customHeight="1" x14ac:dyDescent="0.25">
      <c r="A18" s="67" t="s">
        <v>2502</v>
      </c>
      <c r="B18" s="195" t="s">
        <v>95</v>
      </c>
      <c r="C18" s="257" t="s">
        <v>2509</v>
      </c>
      <c r="D18" s="195" t="s">
        <v>9</v>
      </c>
      <c r="E18" s="186">
        <v>5</v>
      </c>
      <c r="F18" s="354">
        <v>457.23</v>
      </c>
      <c r="G18" s="28">
        <f t="shared" si="0"/>
        <v>2286.15</v>
      </c>
      <c r="H18" s="340"/>
      <c r="I18" s="340"/>
    </row>
    <row r="19" spans="1:9" ht="60.75" thickBot="1" x14ac:dyDescent="0.3">
      <c r="A19" s="67" t="s">
        <v>2502</v>
      </c>
      <c r="B19" s="195" t="s">
        <v>96</v>
      </c>
      <c r="C19" s="257" t="s">
        <v>2510</v>
      </c>
      <c r="D19" s="195" t="s">
        <v>582</v>
      </c>
      <c r="E19" s="186">
        <v>1</v>
      </c>
      <c r="F19" s="354">
        <v>263.02999999999997</v>
      </c>
      <c r="G19" s="28">
        <f t="shared" si="0"/>
        <v>263.02999999999997</v>
      </c>
      <c r="H19" s="340"/>
      <c r="I19" s="340"/>
    </row>
    <row r="20" spans="1:9" ht="183" customHeight="1" thickBot="1" x14ac:dyDescent="0.3">
      <c r="A20" s="178" t="s">
        <v>2502</v>
      </c>
      <c r="B20" s="197" t="s">
        <v>97</v>
      </c>
      <c r="C20" s="258" t="s">
        <v>3668</v>
      </c>
      <c r="D20" s="197" t="s">
        <v>582</v>
      </c>
      <c r="E20" s="184">
        <v>1</v>
      </c>
      <c r="F20" s="481">
        <v>2078.86</v>
      </c>
      <c r="G20" s="53">
        <f t="shared" si="0"/>
        <v>2078.86</v>
      </c>
      <c r="H20" s="331" t="s">
        <v>39</v>
      </c>
      <c r="I20" s="332">
        <f>ROUND(SUM(G5:G20),2)</f>
        <v>518520.86</v>
      </c>
    </row>
    <row r="21" spans="1:9" ht="60" x14ac:dyDescent="0.25">
      <c r="A21" s="67" t="s">
        <v>2511</v>
      </c>
      <c r="B21" s="253" t="s">
        <v>19</v>
      </c>
      <c r="C21" s="254" t="s">
        <v>433</v>
      </c>
      <c r="D21" s="255" t="s">
        <v>9</v>
      </c>
      <c r="E21" s="256">
        <v>25.6</v>
      </c>
      <c r="F21" s="353">
        <v>680.7</v>
      </c>
      <c r="G21" s="28">
        <f>ROUND((E21*F21),2)</f>
        <v>17425.919999999998</v>
      </c>
      <c r="H21" s="340"/>
      <c r="I21" s="340"/>
    </row>
    <row r="22" spans="1:9" ht="60" x14ac:dyDescent="0.25">
      <c r="A22" s="67" t="s">
        <v>2511</v>
      </c>
      <c r="B22" s="195" t="s">
        <v>20</v>
      </c>
      <c r="C22" s="257" t="s">
        <v>2680</v>
      </c>
      <c r="D22" s="195" t="s">
        <v>582</v>
      </c>
      <c r="E22" s="186">
        <v>1</v>
      </c>
      <c r="F22" s="476">
        <v>316961.06</v>
      </c>
      <c r="G22" s="28">
        <f>ROUND((E22*F22),2)</f>
        <v>316961.06</v>
      </c>
      <c r="H22" s="340"/>
      <c r="I22" s="340"/>
    </row>
    <row r="23" spans="1:9" ht="60" x14ac:dyDescent="0.25">
      <c r="A23" s="43" t="s">
        <v>2511</v>
      </c>
      <c r="B23" s="195" t="s">
        <v>21</v>
      </c>
      <c r="C23" s="257" t="s">
        <v>2681</v>
      </c>
      <c r="D23" s="195" t="s">
        <v>582</v>
      </c>
      <c r="E23" s="186">
        <v>1</v>
      </c>
      <c r="F23" s="354">
        <v>382.55</v>
      </c>
      <c r="G23" s="28">
        <f>ROUND((E23*F23),2)</f>
        <v>382.55</v>
      </c>
      <c r="H23" s="340"/>
      <c r="I23" s="340"/>
    </row>
    <row r="24" spans="1:9" ht="60" x14ac:dyDescent="0.25">
      <c r="A24" s="43" t="s">
        <v>2511</v>
      </c>
      <c r="B24" s="195" t="s">
        <v>22</v>
      </c>
      <c r="C24" s="257" t="s">
        <v>2512</v>
      </c>
      <c r="D24" s="195" t="s">
        <v>582</v>
      </c>
      <c r="E24" s="186">
        <v>1</v>
      </c>
      <c r="F24" s="476">
        <v>207834.43</v>
      </c>
      <c r="G24" s="28">
        <f t="shared" ref="G24:G26" si="1">ROUND((E24*F24),2)</f>
        <v>207834.43</v>
      </c>
      <c r="H24" s="340"/>
      <c r="I24" s="340"/>
    </row>
    <row r="25" spans="1:9" ht="60" x14ac:dyDescent="0.25">
      <c r="A25" s="67" t="s">
        <v>2511</v>
      </c>
      <c r="B25" s="195" t="s">
        <v>23</v>
      </c>
      <c r="C25" s="257" t="s">
        <v>2513</v>
      </c>
      <c r="D25" s="195" t="s">
        <v>759</v>
      </c>
      <c r="E25" s="186">
        <v>121767.89</v>
      </c>
      <c r="F25" s="354">
        <v>4.7699999999999996</v>
      </c>
      <c r="G25" s="28">
        <f t="shared" si="1"/>
        <v>580832.84</v>
      </c>
      <c r="H25" s="340"/>
      <c r="I25" s="340"/>
    </row>
    <row r="26" spans="1:9" ht="60" x14ac:dyDescent="0.25">
      <c r="A26" s="67" t="s">
        <v>2511</v>
      </c>
      <c r="B26" s="195" t="s">
        <v>24</v>
      </c>
      <c r="C26" s="257" t="s">
        <v>2514</v>
      </c>
      <c r="D26" s="195" t="s">
        <v>582</v>
      </c>
      <c r="E26" s="186">
        <v>1</v>
      </c>
      <c r="F26" s="476">
        <v>1098.71</v>
      </c>
      <c r="G26" s="28">
        <f t="shared" si="1"/>
        <v>1098.71</v>
      </c>
      <c r="H26" s="340"/>
      <c r="I26" s="340"/>
    </row>
    <row r="27" spans="1:9" ht="60" x14ac:dyDescent="0.25">
      <c r="A27" s="67" t="s">
        <v>2511</v>
      </c>
      <c r="B27" s="195" t="s">
        <v>25</v>
      </c>
      <c r="C27" s="257" t="s">
        <v>434</v>
      </c>
      <c r="D27" s="195" t="s">
        <v>9</v>
      </c>
      <c r="E27" s="186">
        <v>7.04</v>
      </c>
      <c r="F27" s="476">
        <v>3728.57</v>
      </c>
      <c r="G27" s="28">
        <f>ROUND((E27*F27),2)</f>
        <v>26249.13</v>
      </c>
      <c r="H27" s="340"/>
      <c r="I27" s="340"/>
    </row>
    <row r="28" spans="1:9" ht="60" x14ac:dyDescent="0.25">
      <c r="A28" s="67" t="s">
        <v>2511</v>
      </c>
      <c r="B28" s="195" t="s">
        <v>26</v>
      </c>
      <c r="C28" s="257" t="s">
        <v>435</v>
      </c>
      <c r="D28" s="195" t="s">
        <v>9</v>
      </c>
      <c r="E28" s="186">
        <v>22</v>
      </c>
      <c r="F28" s="354">
        <v>141.21</v>
      </c>
      <c r="G28" s="28">
        <f>ROUND((E28*F28),2)</f>
        <v>3106.62</v>
      </c>
      <c r="H28" s="340"/>
      <c r="I28" s="340"/>
    </row>
    <row r="29" spans="1:9" ht="60" x14ac:dyDescent="0.25">
      <c r="A29" s="67" t="s">
        <v>2511</v>
      </c>
      <c r="B29" s="195" t="s">
        <v>27</v>
      </c>
      <c r="C29" s="257" t="s">
        <v>2515</v>
      </c>
      <c r="D29" s="195" t="s">
        <v>9</v>
      </c>
      <c r="E29" s="186">
        <v>103.87</v>
      </c>
      <c r="F29" s="354">
        <v>955.37</v>
      </c>
      <c r="G29" s="28">
        <f t="shared" ref="G29:G49" si="2">ROUND((E29*F29),2)</f>
        <v>99234.28</v>
      </c>
      <c r="H29" s="340"/>
      <c r="I29" s="340"/>
    </row>
    <row r="30" spans="1:9" ht="60" x14ac:dyDescent="0.25">
      <c r="A30" s="67" t="s">
        <v>2511</v>
      </c>
      <c r="B30" s="195" t="s">
        <v>68</v>
      </c>
      <c r="C30" s="257" t="s">
        <v>2516</v>
      </c>
      <c r="D30" s="195" t="s">
        <v>582</v>
      </c>
      <c r="E30" s="186">
        <v>1</v>
      </c>
      <c r="F30" s="476">
        <v>5780.56</v>
      </c>
      <c r="G30" s="28">
        <f t="shared" si="2"/>
        <v>5780.56</v>
      </c>
      <c r="H30" s="340"/>
      <c r="I30" s="340"/>
    </row>
    <row r="31" spans="1:9" ht="60" x14ac:dyDescent="0.25">
      <c r="A31" s="67" t="s">
        <v>2511</v>
      </c>
      <c r="B31" s="195" t="s">
        <v>69</v>
      </c>
      <c r="C31" s="257" t="s">
        <v>2517</v>
      </c>
      <c r="D31" s="195" t="s">
        <v>582</v>
      </c>
      <c r="E31" s="186">
        <v>1</v>
      </c>
      <c r="F31" s="476">
        <v>1759.64</v>
      </c>
      <c r="G31" s="28">
        <f t="shared" si="2"/>
        <v>1759.64</v>
      </c>
      <c r="H31" s="340"/>
      <c r="I31" s="340"/>
    </row>
    <row r="32" spans="1:9" ht="60" x14ac:dyDescent="0.25">
      <c r="A32" s="67" t="s">
        <v>2511</v>
      </c>
      <c r="B32" s="195" t="s">
        <v>70</v>
      </c>
      <c r="C32" s="160" t="s">
        <v>3669</v>
      </c>
      <c r="D32" s="195" t="s">
        <v>582</v>
      </c>
      <c r="E32" s="186">
        <v>1</v>
      </c>
      <c r="F32" s="476">
        <v>931825.44</v>
      </c>
      <c r="G32" s="28">
        <f t="shared" si="2"/>
        <v>931825.44</v>
      </c>
      <c r="H32" s="340"/>
      <c r="I32" s="340"/>
    </row>
    <row r="33" spans="1:9" ht="60" x14ac:dyDescent="0.25">
      <c r="A33" s="67" t="s">
        <v>2511</v>
      </c>
      <c r="B33" s="195" t="s">
        <v>127</v>
      </c>
      <c r="C33" s="257" t="s">
        <v>908</v>
      </c>
      <c r="D33" s="195" t="s">
        <v>18</v>
      </c>
      <c r="E33" s="186">
        <v>1</v>
      </c>
      <c r="F33" s="476">
        <v>3252.1</v>
      </c>
      <c r="G33" s="28">
        <f t="shared" si="2"/>
        <v>3252.1</v>
      </c>
      <c r="H33" s="340"/>
      <c r="I33" s="340"/>
    </row>
    <row r="34" spans="1:9" ht="60" x14ac:dyDescent="0.25">
      <c r="A34" s="67" t="s">
        <v>2511</v>
      </c>
      <c r="B34" s="195" t="s">
        <v>165</v>
      </c>
      <c r="C34" s="257" t="s">
        <v>2518</v>
      </c>
      <c r="D34" s="195" t="s">
        <v>582</v>
      </c>
      <c r="E34" s="186">
        <v>1</v>
      </c>
      <c r="F34" s="354">
        <v>57.31</v>
      </c>
      <c r="G34" s="28">
        <f t="shared" si="2"/>
        <v>57.31</v>
      </c>
      <c r="H34" s="340"/>
      <c r="I34" s="340"/>
    </row>
    <row r="35" spans="1:9" ht="60" x14ac:dyDescent="0.25">
      <c r="A35" s="67" t="s">
        <v>2511</v>
      </c>
      <c r="B35" s="195" t="s">
        <v>166</v>
      </c>
      <c r="C35" s="257" t="s">
        <v>2519</v>
      </c>
      <c r="D35" s="195" t="s">
        <v>582</v>
      </c>
      <c r="E35" s="186">
        <v>1</v>
      </c>
      <c r="F35" s="354">
        <v>156.28</v>
      </c>
      <c r="G35" s="28">
        <f t="shared" si="2"/>
        <v>156.28</v>
      </c>
      <c r="H35" s="340"/>
      <c r="I35" s="340"/>
    </row>
    <row r="36" spans="1:9" ht="60" x14ac:dyDescent="0.25">
      <c r="A36" s="67" t="s">
        <v>2511</v>
      </c>
      <c r="B36" s="195" t="s">
        <v>167</v>
      </c>
      <c r="C36" s="257" t="s">
        <v>436</v>
      </c>
      <c r="D36" s="195" t="s">
        <v>8</v>
      </c>
      <c r="E36" s="186">
        <v>2461</v>
      </c>
      <c r="F36" s="354">
        <v>13.49</v>
      </c>
      <c r="G36" s="28">
        <f t="shared" si="2"/>
        <v>33198.89</v>
      </c>
      <c r="H36" s="340"/>
      <c r="I36" s="340"/>
    </row>
    <row r="37" spans="1:9" ht="60" x14ac:dyDescent="0.25">
      <c r="A37" s="67" t="s">
        <v>2511</v>
      </c>
      <c r="B37" s="195" t="s">
        <v>168</v>
      </c>
      <c r="C37" s="257" t="s">
        <v>437</v>
      </c>
      <c r="D37" s="195" t="s">
        <v>8</v>
      </c>
      <c r="E37" s="186">
        <v>1289</v>
      </c>
      <c r="F37" s="354">
        <v>9.58</v>
      </c>
      <c r="G37" s="28">
        <f t="shared" si="2"/>
        <v>12348.62</v>
      </c>
      <c r="H37" s="340"/>
      <c r="I37" s="340"/>
    </row>
    <row r="38" spans="1:9" ht="60" x14ac:dyDescent="0.25">
      <c r="A38" s="67" t="s">
        <v>2511</v>
      </c>
      <c r="B38" s="195" t="s">
        <v>169</v>
      </c>
      <c r="C38" s="257" t="s">
        <v>438</v>
      </c>
      <c r="D38" s="195" t="s">
        <v>8</v>
      </c>
      <c r="E38" s="186">
        <v>1172</v>
      </c>
      <c r="F38" s="354">
        <v>18.940000000000001</v>
      </c>
      <c r="G38" s="28">
        <f t="shared" si="2"/>
        <v>22197.68</v>
      </c>
      <c r="H38" s="340"/>
      <c r="I38" s="340"/>
    </row>
    <row r="39" spans="1:9" ht="60" x14ac:dyDescent="0.25">
      <c r="A39" s="67" t="s">
        <v>2511</v>
      </c>
      <c r="B39" s="195" t="s">
        <v>170</v>
      </c>
      <c r="C39" s="257" t="s">
        <v>435</v>
      </c>
      <c r="D39" s="195" t="s">
        <v>9</v>
      </c>
      <c r="E39" s="186">
        <v>72.2</v>
      </c>
      <c r="F39" s="354">
        <v>141.21</v>
      </c>
      <c r="G39" s="28">
        <f t="shared" si="2"/>
        <v>10195.36</v>
      </c>
      <c r="H39" s="340"/>
      <c r="I39" s="340"/>
    </row>
    <row r="40" spans="1:9" ht="60" x14ac:dyDescent="0.25">
      <c r="A40" s="67" t="s">
        <v>2511</v>
      </c>
      <c r="B40" s="195" t="s">
        <v>171</v>
      </c>
      <c r="C40" s="257" t="s">
        <v>439</v>
      </c>
      <c r="D40" s="195" t="s">
        <v>10</v>
      </c>
      <c r="E40" s="186">
        <v>827.6</v>
      </c>
      <c r="F40" s="354">
        <v>90.66</v>
      </c>
      <c r="G40" s="28">
        <f t="shared" si="2"/>
        <v>75030.22</v>
      </c>
      <c r="H40" s="340"/>
      <c r="I40" s="340"/>
    </row>
    <row r="41" spans="1:9" ht="60" x14ac:dyDescent="0.25">
      <c r="A41" s="67" t="s">
        <v>2511</v>
      </c>
      <c r="B41" s="195" t="s">
        <v>172</v>
      </c>
      <c r="C41" s="257" t="s">
        <v>440</v>
      </c>
      <c r="D41" s="195" t="s">
        <v>9</v>
      </c>
      <c r="E41" s="186">
        <v>0.8</v>
      </c>
      <c r="F41" s="354">
        <v>141.22</v>
      </c>
      <c r="G41" s="28">
        <f t="shared" si="2"/>
        <v>112.98</v>
      </c>
      <c r="H41" s="340"/>
      <c r="I41" s="340"/>
    </row>
    <row r="42" spans="1:9" ht="60" x14ac:dyDescent="0.25">
      <c r="A42" s="67" t="s">
        <v>2511</v>
      </c>
      <c r="B42" s="195" t="s">
        <v>173</v>
      </c>
      <c r="C42" s="257" t="s">
        <v>3670</v>
      </c>
      <c r="D42" s="195" t="s">
        <v>582</v>
      </c>
      <c r="E42" s="186">
        <v>1</v>
      </c>
      <c r="F42" s="476">
        <v>8063.12</v>
      </c>
      <c r="G42" s="28">
        <f t="shared" si="2"/>
        <v>8063.12</v>
      </c>
      <c r="H42" s="340"/>
      <c r="I42" s="340"/>
    </row>
    <row r="43" spans="1:9" ht="60" x14ac:dyDescent="0.25">
      <c r="A43" s="67" t="s">
        <v>2511</v>
      </c>
      <c r="B43" s="195" t="s">
        <v>174</v>
      </c>
      <c r="C43" s="257" t="s">
        <v>2520</v>
      </c>
      <c r="D43" s="195" t="s">
        <v>9</v>
      </c>
      <c r="E43" s="186">
        <v>0.9</v>
      </c>
      <c r="F43" s="476">
        <v>3544.45</v>
      </c>
      <c r="G43" s="28">
        <f t="shared" si="2"/>
        <v>3190.01</v>
      </c>
      <c r="H43" s="340"/>
      <c r="I43" s="340"/>
    </row>
    <row r="44" spans="1:9" ht="60" x14ac:dyDescent="0.25">
      <c r="A44" s="67" t="s">
        <v>2511</v>
      </c>
      <c r="B44" s="195" t="s">
        <v>175</v>
      </c>
      <c r="C44" s="257" t="s">
        <v>2521</v>
      </c>
      <c r="D44" s="195" t="s">
        <v>8</v>
      </c>
      <c r="E44" s="186">
        <v>5.25</v>
      </c>
      <c r="F44" s="354">
        <v>54.46</v>
      </c>
      <c r="G44" s="28">
        <f t="shared" si="2"/>
        <v>285.92</v>
      </c>
      <c r="H44" s="340"/>
      <c r="I44" s="340"/>
    </row>
    <row r="45" spans="1:9" ht="60" x14ac:dyDescent="0.25">
      <c r="A45" s="67" t="s">
        <v>2511</v>
      </c>
      <c r="B45" s="195" t="s">
        <v>176</v>
      </c>
      <c r="C45" s="257" t="s">
        <v>441</v>
      </c>
      <c r="D45" s="195" t="s">
        <v>10</v>
      </c>
      <c r="E45" s="186">
        <v>68</v>
      </c>
      <c r="F45" s="354">
        <v>67.36</v>
      </c>
      <c r="G45" s="28">
        <f t="shared" si="2"/>
        <v>4580.4799999999996</v>
      </c>
      <c r="H45" s="340"/>
      <c r="I45" s="340"/>
    </row>
    <row r="46" spans="1:9" ht="60" x14ac:dyDescent="0.25">
      <c r="A46" s="67" t="s">
        <v>2511</v>
      </c>
      <c r="B46" s="195" t="s">
        <v>177</v>
      </c>
      <c r="C46" s="257" t="s">
        <v>2522</v>
      </c>
      <c r="D46" s="195" t="s">
        <v>582</v>
      </c>
      <c r="E46" s="186">
        <v>1</v>
      </c>
      <c r="F46" s="476">
        <v>8217.85</v>
      </c>
      <c r="G46" s="28">
        <f t="shared" si="2"/>
        <v>8217.85</v>
      </c>
      <c r="H46" s="340"/>
      <c r="I46" s="340"/>
    </row>
    <row r="47" spans="1:9" ht="60" x14ac:dyDescent="0.25">
      <c r="A47" s="67" t="s">
        <v>2511</v>
      </c>
      <c r="B47" s="195" t="s">
        <v>178</v>
      </c>
      <c r="C47" s="257" t="s">
        <v>442</v>
      </c>
      <c r="D47" s="195" t="s">
        <v>9</v>
      </c>
      <c r="E47" s="186">
        <v>34.5</v>
      </c>
      <c r="F47" s="354">
        <v>96.42</v>
      </c>
      <c r="G47" s="28">
        <f t="shared" si="2"/>
        <v>3326.49</v>
      </c>
      <c r="H47" s="340"/>
      <c r="I47" s="340"/>
    </row>
    <row r="48" spans="1:9" ht="60.75" thickBot="1" x14ac:dyDescent="0.3">
      <c r="A48" s="67" t="s">
        <v>2511</v>
      </c>
      <c r="B48" s="195" t="s">
        <v>179</v>
      </c>
      <c r="C48" s="257" t="s">
        <v>443</v>
      </c>
      <c r="D48" s="195" t="s">
        <v>9</v>
      </c>
      <c r="E48" s="186">
        <v>23.2</v>
      </c>
      <c r="F48" s="354">
        <v>402.32</v>
      </c>
      <c r="G48" s="28">
        <f t="shared" si="2"/>
        <v>9333.82</v>
      </c>
      <c r="H48" s="340"/>
      <c r="I48" s="340"/>
    </row>
    <row r="49" spans="1:9" ht="186.75" customHeight="1" thickBot="1" x14ac:dyDescent="0.3">
      <c r="A49" s="178" t="s">
        <v>2511</v>
      </c>
      <c r="B49" s="197" t="s">
        <v>1496</v>
      </c>
      <c r="C49" s="258" t="s">
        <v>3671</v>
      </c>
      <c r="D49" s="197" t="s">
        <v>582</v>
      </c>
      <c r="E49" s="184">
        <v>1</v>
      </c>
      <c r="F49" s="481">
        <v>7178.16</v>
      </c>
      <c r="G49" s="53">
        <f t="shared" si="2"/>
        <v>7178.16</v>
      </c>
      <c r="H49" s="331" t="s">
        <v>40</v>
      </c>
      <c r="I49" s="332">
        <f>ROUND(SUM(G21:G49),2)</f>
        <v>2393216.4700000002</v>
      </c>
    </row>
    <row r="50" spans="1:9" ht="30" x14ac:dyDescent="0.25">
      <c r="A50" s="67" t="s">
        <v>2523</v>
      </c>
      <c r="B50" s="253" t="s">
        <v>34</v>
      </c>
      <c r="C50" s="254" t="s">
        <v>433</v>
      </c>
      <c r="D50" s="255" t="s">
        <v>9</v>
      </c>
      <c r="E50" s="256">
        <v>1.8</v>
      </c>
      <c r="F50" s="353">
        <v>680.7</v>
      </c>
      <c r="G50" s="28">
        <f>ROUND((E50*F50),2)</f>
        <v>1225.26</v>
      </c>
      <c r="H50" s="340"/>
      <c r="I50" s="340"/>
    </row>
    <row r="51" spans="1:9" ht="45" x14ac:dyDescent="0.25">
      <c r="A51" s="43" t="s">
        <v>2523</v>
      </c>
      <c r="B51" s="195" t="s">
        <v>35</v>
      </c>
      <c r="C51" s="257" t="s">
        <v>2682</v>
      </c>
      <c r="D51" s="195" t="s">
        <v>582</v>
      </c>
      <c r="E51" s="186">
        <v>1</v>
      </c>
      <c r="F51" s="476">
        <v>14154.68</v>
      </c>
      <c r="G51" s="28">
        <f>ROUND((E51*F51),2)</f>
        <v>14154.68</v>
      </c>
      <c r="H51" s="340"/>
      <c r="I51" s="340"/>
    </row>
    <row r="52" spans="1:9" ht="60" x14ac:dyDescent="0.25">
      <c r="A52" s="43" t="s">
        <v>2523</v>
      </c>
      <c r="B52" s="195" t="s">
        <v>36</v>
      </c>
      <c r="C52" s="257" t="s">
        <v>3672</v>
      </c>
      <c r="D52" s="195" t="s">
        <v>582</v>
      </c>
      <c r="E52" s="186">
        <v>1</v>
      </c>
      <c r="F52" s="476">
        <v>6535.58</v>
      </c>
      <c r="G52" s="28">
        <f t="shared" ref="G52:G53" si="3">ROUND((E52*F52),2)</f>
        <v>6535.58</v>
      </c>
      <c r="H52" s="340"/>
      <c r="I52" s="340"/>
    </row>
    <row r="53" spans="1:9" ht="30" x14ac:dyDescent="0.25">
      <c r="A53" s="43" t="s">
        <v>2523</v>
      </c>
      <c r="B53" s="195" t="s">
        <v>37</v>
      </c>
      <c r="C53" s="257" t="s">
        <v>2524</v>
      </c>
      <c r="D53" s="195" t="s">
        <v>759</v>
      </c>
      <c r="E53" s="186">
        <v>4640.55</v>
      </c>
      <c r="F53" s="354">
        <v>4.7699999999999996</v>
      </c>
      <c r="G53" s="28">
        <f t="shared" si="3"/>
        <v>22135.42</v>
      </c>
      <c r="H53" s="340"/>
      <c r="I53" s="340"/>
    </row>
    <row r="54" spans="1:9" ht="30" x14ac:dyDescent="0.25">
      <c r="A54" s="43" t="s">
        <v>2523</v>
      </c>
      <c r="B54" s="195" t="s">
        <v>82</v>
      </c>
      <c r="C54" s="257" t="s">
        <v>434</v>
      </c>
      <c r="D54" s="195" t="s">
        <v>9</v>
      </c>
      <c r="E54" s="186">
        <v>0.74</v>
      </c>
      <c r="F54" s="476">
        <v>3728.56</v>
      </c>
      <c r="G54" s="28">
        <f>ROUND((E54*F54),2)</f>
        <v>2759.13</v>
      </c>
      <c r="H54" s="340"/>
      <c r="I54" s="340"/>
    </row>
    <row r="55" spans="1:9" ht="30" x14ac:dyDescent="0.25">
      <c r="A55" s="43" t="s">
        <v>2523</v>
      </c>
      <c r="B55" s="195" t="s">
        <v>105</v>
      </c>
      <c r="C55" s="257" t="s">
        <v>435</v>
      </c>
      <c r="D55" s="195" t="s">
        <v>9</v>
      </c>
      <c r="E55" s="186">
        <v>5.3</v>
      </c>
      <c r="F55" s="354">
        <v>141.21</v>
      </c>
      <c r="G55" s="28">
        <f>ROUND((E55*F55),2)</f>
        <v>748.41</v>
      </c>
      <c r="H55" s="340"/>
      <c r="I55" s="340"/>
    </row>
    <row r="56" spans="1:9" ht="30" x14ac:dyDescent="0.25">
      <c r="A56" s="43" t="s">
        <v>2523</v>
      </c>
      <c r="B56" s="195" t="s">
        <v>106</v>
      </c>
      <c r="C56" s="257" t="s">
        <v>2525</v>
      </c>
      <c r="D56" s="195" t="s">
        <v>9</v>
      </c>
      <c r="E56" s="186">
        <v>19.38</v>
      </c>
      <c r="F56" s="354">
        <v>955.37</v>
      </c>
      <c r="G56" s="28">
        <f t="shared" ref="G56:G64" si="4">ROUND((E56*F56),2)</f>
        <v>18515.07</v>
      </c>
      <c r="H56" s="340"/>
      <c r="I56" s="340"/>
    </row>
    <row r="57" spans="1:9" ht="45" x14ac:dyDescent="0.25">
      <c r="A57" s="43" t="s">
        <v>2523</v>
      </c>
      <c r="B57" s="195" t="s">
        <v>107</v>
      </c>
      <c r="C57" s="257" t="s">
        <v>2526</v>
      </c>
      <c r="D57" s="195" t="s">
        <v>582</v>
      </c>
      <c r="E57" s="186">
        <v>1</v>
      </c>
      <c r="F57" s="354">
        <v>574.12</v>
      </c>
      <c r="G57" s="28">
        <f t="shared" si="4"/>
        <v>574.12</v>
      </c>
      <c r="H57" s="340"/>
      <c r="I57" s="340"/>
    </row>
    <row r="58" spans="1:9" ht="45" x14ac:dyDescent="0.25">
      <c r="A58" s="43" t="s">
        <v>2523</v>
      </c>
      <c r="B58" s="195" t="s">
        <v>108</v>
      </c>
      <c r="C58" s="257" t="s">
        <v>2527</v>
      </c>
      <c r="D58" s="195" t="s">
        <v>582</v>
      </c>
      <c r="E58" s="186">
        <v>1</v>
      </c>
      <c r="F58" s="476">
        <v>73733.460000000006</v>
      </c>
      <c r="G58" s="28">
        <f t="shared" si="4"/>
        <v>73733.460000000006</v>
      </c>
      <c r="H58" s="340"/>
      <c r="I58" s="340"/>
    </row>
    <row r="59" spans="1:9" ht="30" x14ac:dyDescent="0.25">
      <c r="A59" s="43" t="s">
        <v>2523</v>
      </c>
      <c r="B59" s="195" t="s">
        <v>109</v>
      </c>
      <c r="C59" s="257" t="s">
        <v>436</v>
      </c>
      <c r="D59" s="195" t="s">
        <v>8</v>
      </c>
      <c r="E59" s="186">
        <v>325</v>
      </c>
      <c r="F59" s="354">
        <v>13.49</v>
      </c>
      <c r="G59" s="28">
        <f t="shared" si="4"/>
        <v>4384.25</v>
      </c>
      <c r="H59" s="340"/>
      <c r="I59" s="340"/>
    </row>
    <row r="60" spans="1:9" ht="30" x14ac:dyDescent="0.25">
      <c r="A60" s="43" t="s">
        <v>2523</v>
      </c>
      <c r="B60" s="195" t="s">
        <v>110</v>
      </c>
      <c r="C60" s="257" t="s">
        <v>437</v>
      </c>
      <c r="D60" s="195" t="s">
        <v>8</v>
      </c>
      <c r="E60" s="186">
        <v>159</v>
      </c>
      <c r="F60" s="354">
        <v>9.58</v>
      </c>
      <c r="G60" s="28">
        <f t="shared" si="4"/>
        <v>1523.22</v>
      </c>
      <c r="H60" s="340"/>
      <c r="I60" s="340"/>
    </row>
    <row r="61" spans="1:9" ht="44.25" customHeight="1" x14ac:dyDescent="0.25">
      <c r="A61" s="43" t="s">
        <v>2523</v>
      </c>
      <c r="B61" s="195" t="s">
        <v>111</v>
      </c>
      <c r="C61" s="257" t="s">
        <v>438</v>
      </c>
      <c r="D61" s="195" t="s">
        <v>8</v>
      </c>
      <c r="E61" s="186">
        <v>166</v>
      </c>
      <c r="F61" s="354">
        <v>18.940000000000001</v>
      </c>
      <c r="G61" s="28">
        <f t="shared" si="4"/>
        <v>3144.04</v>
      </c>
      <c r="H61" s="340"/>
      <c r="I61" s="340"/>
    </row>
    <row r="62" spans="1:9" ht="44.25" customHeight="1" x14ac:dyDescent="0.25">
      <c r="A62" s="43" t="s">
        <v>2523</v>
      </c>
      <c r="B62" s="195" t="s">
        <v>112</v>
      </c>
      <c r="C62" s="257" t="s">
        <v>2508</v>
      </c>
      <c r="D62" s="195" t="s">
        <v>9</v>
      </c>
      <c r="E62" s="186">
        <v>2.7</v>
      </c>
      <c r="F62" s="354">
        <v>96.13</v>
      </c>
      <c r="G62" s="28">
        <f t="shared" si="4"/>
        <v>259.55</v>
      </c>
      <c r="H62" s="340"/>
      <c r="I62" s="340"/>
    </row>
    <row r="63" spans="1:9" ht="44.25" customHeight="1" thickBot="1" x14ac:dyDescent="0.3">
      <c r="A63" s="43" t="s">
        <v>2523</v>
      </c>
      <c r="B63" s="195" t="s">
        <v>113</v>
      </c>
      <c r="C63" s="257" t="s">
        <v>2509</v>
      </c>
      <c r="D63" s="195" t="s">
        <v>9</v>
      </c>
      <c r="E63" s="186">
        <v>2.7</v>
      </c>
      <c r="F63" s="354">
        <v>602.85</v>
      </c>
      <c r="G63" s="28">
        <f t="shared" si="4"/>
        <v>1627.7</v>
      </c>
      <c r="H63" s="340"/>
      <c r="I63" s="340"/>
    </row>
    <row r="64" spans="1:9" ht="184.5" customHeight="1" thickBot="1" x14ac:dyDescent="0.3">
      <c r="A64" s="56" t="s">
        <v>2523</v>
      </c>
      <c r="B64" s="197" t="s">
        <v>114</v>
      </c>
      <c r="C64" s="258" t="s">
        <v>3673</v>
      </c>
      <c r="D64" s="197" t="s">
        <v>582</v>
      </c>
      <c r="E64" s="184">
        <v>1</v>
      </c>
      <c r="F64" s="482">
        <v>1461.63</v>
      </c>
      <c r="G64" s="53">
        <f t="shared" si="4"/>
        <v>1461.63</v>
      </c>
      <c r="H64" s="331" t="s">
        <v>41</v>
      </c>
      <c r="I64" s="332">
        <f>ROUND(SUM(G50:G64),2)</f>
        <v>152781.51999999999</v>
      </c>
    </row>
    <row r="65" spans="1:9" ht="44.25" customHeight="1" x14ac:dyDescent="0.25">
      <c r="A65" s="67" t="s">
        <v>2528</v>
      </c>
      <c r="B65" s="253" t="s">
        <v>71</v>
      </c>
      <c r="C65" s="254" t="s">
        <v>433</v>
      </c>
      <c r="D65" s="255" t="s">
        <v>9</v>
      </c>
      <c r="E65" s="256">
        <v>17</v>
      </c>
      <c r="F65" s="353">
        <v>680.7</v>
      </c>
      <c r="G65" s="28">
        <f>ROUND((E65*F65),2)</f>
        <v>11571.9</v>
      </c>
      <c r="H65" s="340"/>
      <c r="I65" s="340"/>
    </row>
    <row r="66" spans="1:9" ht="44.25" customHeight="1" x14ac:dyDescent="0.25">
      <c r="A66" s="43" t="s">
        <v>2528</v>
      </c>
      <c r="B66" s="195" t="s">
        <v>72</v>
      </c>
      <c r="C66" s="257" t="s">
        <v>2683</v>
      </c>
      <c r="D66" s="195" t="s">
        <v>582</v>
      </c>
      <c r="E66" s="186">
        <v>1</v>
      </c>
      <c r="F66" s="476">
        <v>217075.74</v>
      </c>
      <c r="G66" s="28">
        <f>ROUND((E66*F66),2)</f>
        <v>217075.74</v>
      </c>
      <c r="H66" s="340"/>
      <c r="I66" s="340"/>
    </row>
    <row r="67" spans="1:9" ht="44.25" customHeight="1" x14ac:dyDescent="0.25">
      <c r="A67" s="67" t="s">
        <v>2528</v>
      </c>
      <c r="B67" s="195" t="s">
        <v>73</v>
      </c>
      <c r="C67" s="257" t="s">
        <v>2681</v>
      </c>
      <c r="D67" s="195" t="s">
        <v>582</v>
      </c>
      <c r="E67" s="186">
        <v>1</v>
      </c>
      <c r="F67" s="354">
        <v>382.55</v>
      </c>
      <c r="G67" s="28">
        <f>ROUND((E67*F67),2)</f>
        <v>382.55</v>
      </c>
      <c r="H67" s="340"/>
      <c r="I67" s="340"/>
    </row>
    <row r="68" spans="1:9" ht="44.25" customHeight="1" x14ac:dyDescent="0.25">
      <c r="A68" s="67" t="s">
        <v>2528</v>
      </c>
      <c r="B68" s="195" t="s">
        <v>74</v>
      </c>
      <c r="C68" s="257" t="s">
        <v>2529</v>
      </c>
      <c r="D68" s="195" t="s">
        <v>582</v>
      </c>
      <c r="E68" s="186">
        <v>1</v>
      </c>
      <c r="F68" s="476">
        <v>139674.96</v>
      </c>
      <c r="G68" s="28">
        <f t="shared" ref="G68:G70" si="5">ROUND((E68*F68),2)</f>
        <v>139674.96</v>
      </c>
      <c r="H68" s="340"/>
      <c r="I68" s="340"/>
    </row>
    <row r="69" spans="1:9" ht="44.25" customHeight="1" x14ac:dyDescent="0.25">
      <c r="A69" s="67" t="s">
        <v>2528</v>
      </c>
      <c r="B69" s="195" t="s">
        <v>75</v>
      </c>
      <c r="C69" s="257" t="s">
        <v>2530</v>
      </c>
      <c r="D69" s="195" t="s">
        <v>759</v>
      </c>
      <c r="E69" s="186">
        <v>76412.259999999995</v>
      </c>
      <c r="F69" s="354">
        <v>4.7699999999999996</v>
      </c>
      <c r="G69" s="28">
        <f t="shared" si="5"/>
        <v>364486.48</v>
      </c>
      <c r="H69" s="340"/>
      <c r="I69" s="340"/>
    </row>
    <row r="70" spans="1:9" ht="44.25" customHeight="1" x14ac:dyDescent="0.25">
      <c r="A70" s="67" t="s">
        <v>2528</v>
      </c>
      <c r="B70" s="195" t="s">
        <v>76</v>
      </c>
      <c r="C70" s="257" t="s">
        <v>2514</v>
      </c>
      <c r="D70" s="195" t="s">
        <v>582</v>
      </c>
      <c r="E70" s="186">
        <v>1</v>
      </c>
      <c r="F70" s="476">
        <v>1094.58</v>
      </c>
      <c r="G70" s="28">
        <f t="shared" si="5"/>
        <v>1094.58</v>
      </c>
      <c r="H70" s="340"/>
      <c r="I70" s="340"/>
    </row>
    <row r="71" spans="1:9" ht="44.25" customHeight="1" x14ac:dyDescent="0.25">
      <c r="A71" s="67" t="s">
        <v>2528</v>
      </c>
      <c r="B71" s="195" t="s">
        <v>77</v>
      </c>
      <c r="C71" s="257" t="s">
        <v>434</v>
      </c>
      <c r="D71" s="195" t="s">
        <v>9</v>
      </c>
      <c r="E71" s="186">
        <v>4.74</v>
      </c>
      <c r="F71" s="476">
        <v>3728.57</v>
      </c>
      <c r="G71" s="28">
        <f>ROUND((E71*F71),2)</f>
        <v>17673.419999999998</v>
      </c>
      <c r="H71" s="340"/>
      <c r="I71" s="340"/>
    </row>
    <row r="72" spans="1:9" ht="44.25" customHeight="1" x14ac:dyDescent="0.25">
      <c r="A72" s="67" t="s">
        <v>2528</v>
      </c>
      <c r="B72" s="195" t="s">
        <v>122</v>
      </c>
      <c r="C72" s="257" t="s">
        <v>435</v>
      </c>
      <c r="D72" s="195" t="s">
        <v>9</v>
      </c>
      <c r="E72" s="186">
        <v>13.7</v>
      </c>
      <c r="F72" s="354">
        <v>141.21</v>
      </c>
      <c r="G72" s="28">
        <f>ROUND((E72*F72),2)</f>
        <v>1934.58</v>
      </c>
      <c r="H72" s="340"/>
      <c r="I72" s="340"/>
    </row>
    <row r="73" spans="1:9" ht="44.25" customHeight="1" x14ac:dyDescent="0.25">
      <c r="A73" s="67" t="s">
        <v>2528</v>
      </c>
      <c r="B73" s="195" t="s">
        <v>123</v>
      </c>
      <c r="C73" s="257" t="s">
        <v>2531</v>
      </c>
      <c r="D73" s="195" t="s">
        <v>9</v>
      </c>
      <c r="E73" s="186">
        <v>62.89</v>
      </c>
      <c r="F73" s="354">
        <v>955.37</v>
      </c>
      <c r="G73" s="28">
        <f t="shared" ref="G73:G93" si="6">ROUND((E73*F73),2)</f>
        <v>60083.22</v>
      </c>
      <c r="H73" s="340"/>
      <c r="I73" s="340"/>
    </row>
    <row r="74" spans="1:9" ht="44.25" customHeight="1" x14ac:dyDescent="0.25">
      <c r="A74" s="67" t="s">
        <v>2528</v>
      </c>
      <c r="B74" s="195" t="s">
        <v>124</v>
      </c>
      <c r="C74" s="257" t="s">
        <v>2532</v>
      </c>
      <c r="D74" s="195" t="s">
        <v>582</v>
      </c>
      <c r="E74" s="186">
        <v>1</v>
      </c>
      <c r="F74" s="476">
        <v>4565.17</v>
      </c>
      <c r="G74" s="28">
        <f t="shared" si="6"/>
        <v>4565.17</v>
      </c>
      <c r="H74" s="340"/>
      <c r="I74" s="340"/>
    </row>
    <row r="75" spans="1:9" ht="44.25" customHeight="1" x14ac:dyDescent="0.25">
      <c r="A75" s="67" t="s">
        <v>2528</v>
      </c>
      <c r="B75" s="195" t="s">
        <v>125</v>
      </c>
      <c r="C75" s="257" t="s">
        <v>2517</v>
      </c>
      <c r="D75" s="195" t="s">
        <v>582</v>
      </c>
      <c r="E75" s="186">
        <v>1</v>
      </c>
      <c r="F75" s="476">
        <v>1568.04</v>
      </c>
      <c r="G75" s="28">
        <f t="shared" si="6"/>
        <v>1568.04</v>
      </c>
      <c r="H75" s="340"/>
      <c r="I75" s="340"/>
    </row>
    <row r="76" spans="1:9" ht="44.25" customHeight="1" x14ac:dyDescent="0.25">
      <c r="A76" s="67" t="s">
        <v>2528</v>
      </c>
      <c r="B76" s="195" t="s">
        <v>126</v>
      </c>
      <c r="C76" s="257" t="s">
        <v>2533</v>
      </c>
      <c r="D76" s="195" t="s">
        <v>582</v>
      </c>
      <c r="E76" s="186">
        <v>1</v>
      </c>
      <c r="F76" s="476">
        <v>454638.91</v>
      </c>
      <c r="G76" s="28">
        <f t="shared" si="6"/>
        <v>454638.91</v>
      </c>
      <c r="H76" s="340"/>
      <c r="I76" s="340"/>
    </row>
    <row r="77" spans="1:9" ht="44.25" customHeight="1" x14ac:dyDescent="0.25">
      <c r="A77" s="67" t="s">
        <v>2528</v>
      </c>
      <c r="B77" s="195" t="s">
        <v>216</v>
      </c>
      <c r="C77" s="257" t="s">
        <v>908</v>
      </c>
      <c r="D77" s="195" t="s">
        <v>18</v>
      </c>
      <c r="E77" s="186">
        <v>1</v>
      </c>
      <c r="F77" s="476">
        <v>3252.1</v>
      </c>
      <c r="G77" s="28">
        <f t="shared" si="6"/>
        <v>3252.1</v>
      </c>
      <c r="H77" s="340"/>
      <c r="I77" s="340"/>
    </row>
    <row r="78" spans="1:9" ht="44.25" customHeight="1" x14ac:dyDescent="0.25">
      <c r="A78" s="67" t="s">
        <v>2528</v>
      </c>
      <c r="B78" s="195" t="s">
        <v>217</v>
      </c>
      <c r="C78" s="257" t="s">
        <v>2518</v>
      </c>
      <c r="D78" s="195" t="s">
        <v>582</v>
      </c>
      <c r="E78" s="186">
        <v>1</v>
      </c>
      <c r="F78" s="354">
        <v>125.01</v>
      </c>
      <c r="G78" s="28">
        <f t="shared" si="6"/>
        <v>125.01</v>
      </c>
      <c r="H78" s="340"/>
      <c r="I78" s="340"/>
    </row>
    <row r="79" spans="1:9" ht="44.25" customHeight="1" x14ac:dyDescent="0.25">
      <c r="A79" s="67" t="s">
        <v>2528</v>
      </c>
      <c r="B79" s="195" t="s">
        <v>218</v>
      </c>
      <c r="C79" s="257" t="s">
        <v>2519</v>
      </c>
      <c r="D79" s="195" t="s">
        <v>582</v>
      </c>
      <c r="E79" s="186">
        <v>1</v>
      </c>
      <c r="F79" s="354">
        <v>156.28</v>
      </c>
      <c r="G79" s="28">
        <f t="shared" si="6"/>
        <v>156.28</v>
      </c>
      <c r="H79" s="340"/>
      <c r="I79" s="340"/>
    </row>
    <row r="80" spans="1:9" ht="44.25" customHeight="1" x14ac:dyDescent="0.25">
      <c r="A80" s="67" t="s">
        <v>2528</v>
      </c>
      <c r="B80" s="195" t="s">
        <v>219</v>
      </c>
      <c r="C80" s="257" t="s">
        <v>436</v>
      </c>
      <c r="D80" s="195" t="s">
        <v>8</v>
      </c>
      <c r="E80" s="186">
        <v>1538</v>
      </c>
      <c r="F80" s="354">
        <v>13.49</v>
      </c>
      <c r="G80" s="28">
        <f t="shared" si="6"/>
        <v>20747.62</v>
      </c>
      <c r="H80" s="340"/>
      <c r="I80" s="340"/>
    </row>
    <row r="81" spans="1:9" ht="44.25" customHeight="1" x14ac:dyDescent="0.25">
      <c r="A81" s="67" t="s">
        <v>2528</v>
      </c>
      <c r="B81" s="195" t="s">
        <v>220</v>
      </c>
      <c r="C81" s="257" t="s">
        <v>437</v>
      </c>
      <c r="D81" s="195" t="s">
        <v>8</v>
      </c>
      <c r="E81" s="186">
        <v>804</v>
      </c>
      <c r="F81" s="354">
        <v>9.58</v>
      </c>
      <c r="G81" s="28">
        <f t="shared" si="6"/>
        <v>7702.32</v>
      </c>
      <c r="H81" s="340"/>
      <c r="I81" s="340"/>
    </row>
    <row r="82" spans="1:9" ht="44.25" customHeight="1" x14ac:dyDescent="0.25">
      <c r="A82" s="67" t="s">
        <v>2528</v>
      </c>
      <c r="B82" s="195" t="s">
        <v>221</v>
      </c>
      <c r="C82" s="257" t="s">
        <v>438</v>
      </c>
      <c r="D82" s="195" t="s">
        <v>8</v>
      </c>
      <c r="E82" s="186">
        <v>734</v>
      </c>
      <c r="F82" s="354">
        <v>18.940000000000001</v>
      </c>
      <c r="G82" s="28">
        <f t="shared" si="6"/>
        <v>13901.96</v>
      </c>
      <c r="H82" s="340"/>
      <c r="I82" s="340"/>
    </row>
    <row r="83" spans="1:9" ht="44.25" customHeight="1" x14ac:dyDescent="0.25">
      <c r="A83" s="67" t="s">
        <v>2528</v>
      </c>
      <c r="B83" s="195" t="s">
        <v>222</v>
      </c>
      <c r="C83" s="257" t="s">
        <v>435</v>
      </c>
      <c r="D83" s="195" t="s">
        <v>9</v>
      </c>
      <c r="E83" s="186">
        <v>45.7</v>
      </c>
      <c r="F83" s="354">
        <v>141.21</v>
      </c>
      <c r="G83" s="28">
        <f t="shared" si="6"/>
        <v>6453.3</v>
      </c>
      <c r="H83" s="340"/>
      <c r="I83" s="340"/>
    </row>
    <row r="84" spans="1:9" ht="44.25" customHeight="1" x14ac:dyDescent="0.25">
      <c r="A84" s="67" t="s">
        <v>2528</v>
      </c>
      <c r="B84" s="195" t="s">
        <v>223</v>
      </c>
      <c r="C84" s="257" t="s">
        <v>439</v>
      </c>
      <c r="D84" s="195" t="s">
        <v>10</v>
      </c>
      <c r="E84" s="302">
        <v>525.20000000000005</v>
      </c>
      <c r="F84" s="354">
        <v>90.66</v>
      </c>
      <c r="G84" s="28">
        <f t="shared" si="6"/>
        <v>47614.63</v>
      </c>
      <c r="H84" s="340"/>
      <c r="I84" s="340"/>
    </row>
    <row r="85" spans="1:9" ht="44.25" customHeight="1" x14ac:dyDescent="0.25">
      <c r="A85" s="67" t="s">
        <v>2528</v>
      </c>
      <c r="B85" s="195" t="s">
        <v>224</v>
      </c>
      <c r="C85" s="257" t="s">
        <v>440</v>
      </c>
      <c r="D85" s="195" t="s">
        <v>9</v>
      </c>
      <c r="E85" s="186">
        <v>0.5</v>
      </c>
      <c r="F85" s="354">
        <v>141.21</v>
      </c>
      <c r="G85" s="28">
        <f t="shared" si="6"/>
        <v>70.61</v>
      </c>
      <c r="H85" s="340"/>
      <c r="I85" s="340"/>
    </row>
    <row r="86" spans="1:9" ht="44.25" customHeight="1" x14ac:dyDescent="0.25">
      <c r="A86" s="67" t="s">
        <v>2528</v>
      </c>
      <c r="B86" s="195" t="s">
        <v>225</v>
      </c>
      <c r="C86" s="257" t="s">
        <v>2534</v>
      </c>
      <c r="D86" s="195" t="s">
        <v>582</v>
      </c>
      <c r="E86" s="186">
        <v>1</v>
      </c>
      <c r="F86" s="476">
        <v>4728.1899999999996</v>
      </c>
      <c r="G86" s="28">
        <f t="shared" si="6"/>
        <v>4728.1899999999996</v>
      </c>
      <c r="H86" s="340"/>
      <c r="I86" s="340"/>
    </row>
    <row r="87" spans="1:9" ht="44.25" customHeight="1" x14ac:dyDescent="0.25">
      <c r="A87" s="67" t="s">
        <v>2528</v>
      </c>
      <c r="B87" s="195" t="s">
        <v>226</v>
      </c>
      <c r="C87" s="257" t="s">
        <v>2535</v>
      </c>
      <c r="D87" s="195" t="s">
        <v>9</v>
      </c>
      <c r="E87" s="186">
        <v>0.7</v>
      </c>
      <c r="F87" s="476">
        <v>3661.76</v>
      </c>
      <c r="G87" s="28">
        <f t="shared" si="6"/>
        <v>2563.23</v>
      </c>
      <c r="H87" s="340"/>
      <c r="I87" s="340"/>
    </row>
    <row r="88" spans="1:9" ht="44.25" customHeight="1" x14ac:dyDescent="0.25">
      <c r="A88" s="67" t="s">
        <v>2528</v>
      </c>
      <c r="B88" s="195" t="s">
        <v>227</v>
      </c>
      <c r="C88" s="257" t="s">
        <v>2521</v>
      </c>
      <c r="D88" s="195" t="s">
        <v>8</v>
      </c>
      <c r="E88" s="186">
        <v>3.25</v>
      </c>
      <c r="F88" s="354">
        <v>54.46</v>
      </c>
      <c r="G88" s="28">
        <f t="shared" si="6"/>
        <v>177</v>
      </c>
      <c r="H88" s="340"/>
      <c r="I88" s="340"/>
    </row>
    <row r="89" spans="1:9" ht="44.25" customHeight="1" x14ac:dyDescent="0.25">
      <c r="A89" s="67" t="s">
        <v>2528</v>
      </c>
      <c r="B89" s="195" t="s">
        <v>228</v>
      </c>
      <c r="C89" s="257" t="s">
        <v>441</v>
      </c>
      <c r="D89" s="195" t="s">
        <v>10</v>
      </c>
      <c r="E89" s="186">
        <v>39</v>
      </c>
      <c r="F89" s="354">
        <v>67.36</v>
      </c>
      <c r="G89" s="28">
        <f t="shared" si="6"/>
        <v>2627.04</v>
      </c>
      <c r="H89" s="340"/>
      <c r="I89" s="340"/>
    </row>
    <row r="90" spans="1:9" ht="60" x14ac:dyDescent="0.25">
      <c r="A90" s="67" t="s">
        <v>2528</v>
      </c>
      <c r="B90" s="195" t="s">
        <v>229</v>
      </c>
      <c r="C90" s="257" t="s">
        <v>2536</v>
      </c>
      <c r="D90" s="195" t="s">
        <v>582</v>
      </c>
      <c r="E90" s="186">
        <v>1</v>
      </c>
      <c r="F90" s="476">
        <v>7093.38</v>
      </c>
      <c r="G90" s="28">
        <f t="shared" si="6"/>
        <v>7093.38</v>
      </c>
      <c r="H90" s="340"/>
      <c r="I90" s="340"/>
    </row>
    <row r="91" spans="1:9" ht="44.25" customHeight="1" x14ac:dyDescent="0.25">
      <c r="A91" s="67" t="s">
        <v>2528</v>
      </c>
      <c r="B91" s="195" t="s">
        <v>2232</v>
      </c>
      <c r="C91" s="257" t="s">
        <v>442</v>
      </c>
      <c r="D91" s="195" t="s">
        <v>9</v>
      </c>
      <c r="E91" s="186">
        <v>21.5</v>
      </c>
      <c r="F91" s="354">
        <v>96.42</v>
      </c>
      <c r="G91" s="28">
        <f t="shared" si="6"/>
        <v>2073.0300000000002</v>
      </c>
      <c r="H91" s="340"/>
      <c r="I91" s="340"/>
    </row>
    <row r="92" spans="1:9" ht="44.25" customHeight="1" thickBot="1" x14ac:dyDescent="0.3">
      <c r="A92" s="67" t="s">
        <v>2528</v>
      </c>
      <c r="B92" s="195" t="s">
        <v>2233</v>
      </c>
      <c r="C92" s="257" t="s">
        <v>443</v>
      </c>
      <c r="D92" s="195" t="s">
        <v>9</v>
      </c>
      <c r="E92" s="186">
        <v>14.4</v>
      </c>
      <c r="F92" s="354">
        <v>602.85</v>
      </c>
      <c r="G92" s="28">
        <f t="shared" si="6"/>
        <v>8681.0400000000009</v>
      </c>
      <c r="H92" s="340"/>
      <c r="I92" s="340"/>
    </row>
    <row r="93" spans="1:9" ht="183" customHeight="1" thickBot="1" x14ac:dyDescent="0.3">
      <c r="A93" s="178" t="s">
        <v>2528</v>
      </c>
      <c r="B93" s="197" t="s">
        <v>2234</v>
      </c>
      <c r="C93" s="258" t="s">
        <v>3674</v>
      </c>
      <c r="D93" s="197" t="s">
        <v>582</v>
      </c>
      <c r="E93" s="184">
        <v>1</v>
      </c>
      <c r="F93" s="481">
        <v>4794.1000000000004</v>
      </c>
      <c r="G93" s="53">
        <f t="shared" si="6"/>
        <v>4794.1000000000004</v>
      </c>
      <c r="H93" s="331" t="s">
        <v>78</v>
      </c>
      <c r="I93" s="332">
        <f>ROUND(SUM(G65:G93),2)</f>
        <v>1407510.39</v>
      </c>
    </row>
    <row r="94" spans="1:9" ht="60" x14ac:dyDescent="0.25">
      <c r="A94" s="67" t="s">
        <v>2537</v>
      </c>
      <c r="B94" s="253" t="s">
        <v>28</v>
      </c>
      <c r="C94" s="254" t="s">
        <v>433</v>
      </c>
      <c r="D94" s="255" t="s">
        <v>9</v>
      </c>
      <c r="E94" s="256">
        <v>35.299999999999997</v>
      </c>
      <c r="F94" s="353">
        <v>680.7</v>
      </c>
      <c r="G94" s="28">
        <f>ROUND((E94*F94),2)</f>
        <v>24028.71</v>
      </c>
    </row>
    <row r="95" spans="1:9" ht="60" x14ac:dyDescent="0.25">
      <c r="A95" s="67" t="s">
        <v>2537</v>
      </c>
      <c r="B95" s="195" t="s">
        <v>29</v>
      </c>
      <c r="C95" s="257" t="s">
        <v>2684</v>
      </c>
      <c r="D95" s="195" t="s">
        <v>582</v>
      </c>
      <c r="E95" s="186">
        <v>1</v>
      </c>
      <c r="F95" s="476">
        <v>340282.11</v>
      </c>
      <c r="G95" s="28">
        <f>ROUND((E95*F95),2)</f>
        <v>340282.11</v>
      </c>
    </row>
    <row r="96" spans="1:9" ht="60" x14ac:dyDescent="0.25">
      <c r="A96" s="67" t="s">
        <v>2537</v>
      </c>
      <c r="B96" s="195" t="s">
        <v>30</v>
      </c>
      <c r="C96" s="257" t="s">
        <v>2685</v>
      </c>
      <c r="D96" s="195" t="s">
        <v>582</v>
      </c>
      <c r="E96" s="186">
        <v>1</v>
      </c>
      <c r="F96" s="354">
        <v>765.11</v>
      </c>
      <c r="G96" s="28">
        <f>ROUND((E96*F96),2)</f>
        <v>765.11</v>
      </c>
    </row>
    <row r="97" spans="1:7" ht="60" customHeight="1" x14ac:dyDescent="0.25">
      <c r="A97" s="67" t="s">
        <v>2537</v>
      </c>
      <c r="B97" s="195" t="s">
        <v>31</v>
      </c>
      <c r="C97" s="257" t="s">
        <v>2538</v>
      </c>
      <c r="D97" s="195" t="s">
        <v>582</v>
      </c>
      <c r="E97" s="186">
        <v>1</v>
      </c>
      <c r="F97" s="476">
        <v>261416.52</v>
      </c>
      <c r="G97" s="28">
        <f t="shared" ref="G97:G99" si="7">ROUND((E97*F97),2)</f>
        <v>261416.52</v>
      </c>
    </row>
    <row r="98" spans="1:7" ht="60" customHeight="1" x14ac:dyDescent="0.25">
      <c r="A98" s="43" t="s">
        <v>2537</v>
      </c>
      <c r="B98" s="195" t="s">
        <v>32</v>
      </c>
      <c r="C98" s="257" t="s">
        <v>2539</v>
      </c>
      <c r="D98" s="195" t="s">
        <v>759</v>
      </c>
      <c r="E98" s="186">
        <v>63818.61</v>
      </c>
      <c r="F98" s="354">
        <v>4.7699999999999996</v>
      </c>
      <c r="G98" s="28">
        <f t="shared" si="7"/>
        <v>304414.77</v>
      </c>
    </row>
    <row r="99" spans="1:7" ht="60" customHeight="1" x14ac:dyDescent="0.25">
      <c r="A99" s="67" t="s">
        <v>2537</v>
      </c>
      <c r="B99" s="195" t="s">
        <v>33</v>
      </c>
      <c r="C99" s="257" t="s">
        <v>2540</v>
      </c>
      <c r="D99" s="195" t="s">
        <v>582</v>
      </c>
      <c r="E99" s="186">
        <v>1</v>
      </c>
      <c r="F99" s="476">
        <v>2757.07</v>
      </c>
      <c r="G99" s="28">
        <f t="shared" si="7"/>
        <v>2757.07</v>
      </c>
    </row>
    <row r="100" spans="1:7" ht="60" customHeight="1" x14ac:dyDescent="0.25">
      <c r="A100" s="67" t="s">
        <v>2537</v>
      </c>
      <c r="B100" s="195" t="s">
        <v>47</v>
      </c>
      <c r="C100" s="257" t="s">
        <v>434</v>
      </c>
      <c r="D100" s="195" t="s">
        <v>9</v>
      </c>
      <c r="E100" s="186">
        <v>10.25</v>
      </c>
      <c r="F100" s="476">
        <v>3728.57</v>
      </c>
      <c r="G100" s="28">
        <f>ROUND((E100*F100),2)</f>
        <v>38217.839999999997</v>
      </c>
    </row>
    <row r="101" spans="1:7" ht="60" customHeight="1" x14ac:dyDescent="0.25">
      <c r="A101" s="67" t="s">
        <v>2537</v>
      </c>
      <c r="B101" s="195" t="s">
        <v>48</v>
      </c>
      <c r="C101" s="257" t="s">
        <v>435</v>
      </c>
      <c r="D101" s="195" t="s">
        <v>9</v>
      </c>
      <c r="E101" s="186">
        <v>32.6</v>
      </c>
      <c r="F101" s="354">
        <v>141.21</v>
      </c>
      <c r="G101" s="28">
        <f>ROUND((E101*F101),2)</f>
        <v>4603.45</v>
      </c>
    </row>
    <row r="102" spans="1:7" ht="60" customHeight="1" x14ac:dyDescent="0.25">
      <c r="A102" s="67" t="s">
        <v>2537</v>
      </c>
      <c r="B102" s="195" t="s">
        <v>58</v>
      </c>
      <c r="C102" s="257" t="s">
        <v>2541</v>
      </c>
      <c r="D102" s="195" t="s">
        <v>9</v>
      </c>
      <c r="E102" s="186">
        <v>150.12</v>
      </c>
      <c r="F102" s="354">
        <v>955.37</v>
      </c>
      <c r="G102" s="28">
        <f t="shared" ref="G102:G122" si="8">ROUND((E102*F102),2)</f>
        <v>143420.14000000001</v>
      </c>
    </row>
    <row r="103" spans="1:7" ht="60" customHeight="1" x14ac:dyDescent="0.25">
      <c r="A103" s="67" t="s">
        <v>2537</v>
      </c>
      <c r="B103" s="195" t="s">
        <v>64</v>
      </c>
      <c r="C103" s="257" t="s">
        <v>2542</v>
      </c>
      <c r="D103" s="195" t="s">
        <v>582</v>
      </c>
      <c r="E103" s="186">
        <v>1</v>
      </c>
      <c r="F103" s="476">
        <v>9357.9</v>
      </c>
      <c r="G103" s="28">
        <f t="shared" si="8"/>
        <v>9357.9</v>
      </c>
    </row>
    <row r="104" spans="1:7" ht="60" customHeight="1" x14ac:dyDescent="0.25">
      <c r="A104" s="67" t="s">
        <v>2537</v>
      </c>
      <c r="B104" s="195" t="s">
        <v>65</v>
      </c>
      <c r="C104" s="257" t="s">
        <v>2543</v>
      </c>
      <c r="D104" s="195" t="s">
        <v>582</v>
      </c>
      <c r="E104" s="186">
        <v>1</v>
      </c>
      <c r="F104" s="476">
        <v>2808.16</v>
      </c>
      <c r="G104" s="28">
        <f t="shared" si="8"/>
        <v>2808.16</v>
      </c>
    </row>
    <row r="105" spans="1:7" ht="60" customHeight="1" x14ac:dyDescent="0.25">
      <c r="A105" s="67" t="s">
        <v>2537</v>
      </c>
      <c r="B105" s="195" t="s">
        <v>66</v>
      </c>
      <c r="C105" s="257" t="s">
        <v>2544</v>
      </c>
      <c r="D105" s="195" t="s">
        <v>582</v>
      </c>
      <c r="E105" s="186">
        <v>1</v>
      </c>
      <c r="F105" s="476">
        <v>680643.45</v>
      </c>
      <c r="G105" s="28">
        <f t="shared" si="8"/>
        <v>680643.45</v>
      </c>
    </row>
    <row r="106" spans="1:7" ht="60" customHeight="1" x14ac:dyDescent="0.25">
      <c r="A106" s="67" t="s">
        <v>2537</v>
      </c>
      <c r="B106" s="195" t="s">
        <v>79</v>
      </c>
      <c r="C106" s="257" t="s">
        <v>908</v>
      </c>
      <c r="D106" s="195" t="s">
        <v>18</v>
      </c>
      <c r="E106" s="186">
        <v>2</v>
      </c>
      <c r="F106" s="476">
        <v>3252.09</v>
      </c>
      <c r="G106" s="28">
        <f t="shared" si="8"/>
        <v>6504.18</v>
      </c>
    </row>
    <row r="107" spans="1:7" ht="60" customHeight="1" x14ac:dyDescent="0.25">
      <c r="A107" s="67" t="s">
        <v>2537</v>
      </c>
      <c r="B107" s="195" t="s">
        <v>215</v>
      </c>
      <c r="C107" s="257" t="s">
        <v>2545</v>
      </c>
      <c r="D107" s="195" t="s">
        <v>582</v>
      </c>
      <c r="E107" s="186">
        <v>1</v>
      </c>
      <c r="F107" s="354">
        <v>114.64</v>
      </c>
      <c r="G107" s="28">
        <f t="shared" si="8"/>
        <v>114.64</v>
      </c>
    </row>
    <row r="108" spans="1:7" ht="60" customHeight="1" x14ac:dyDescent="0.25">
      <c r="A108" s="67" t="s">
        <v>2537</v>
      </c>
      <c r="B108" s="195" t="s">
        <v>80</v>
      </c>
      <c r="C108" s="257" t="s">
        <v>2546</v>
      </c>
      <c r="D108" s="195" t="s">
        <v>582</v>
      </c>
      <c r="E108" s="186">
        <v>1</v>
      </c>
      <c r="F108" s="354">
        <v>312.55</v>
      </c>
      <c r="G108" s="28">
        <f t="shared" si="8"/>
        <v>312.55</v>
      </c>
    </row>
    <row r="109" spans="1:7" ht="60" customHeight="1" x14ac:dyDescent="0.25">
      <c r="A109" s="67" t="s">
        <v>2537</v>
      </c>
      <c r="B109" s="195" t="s">
        <v>81</v>
      </c>
      <c r="C109" s="257" t="s">
        <v>436</v>
      </c>
      <c r="D109" s="195" t="s">
        <v>8</v>
      </c>
      <c r="E109" s="186">
        <v>3458</v>
      </c>
      <c r="F109" s="354">
        <v>13.49</v>
      </c>
      <c r="G109" s="28">
        <f t="shared" si="8"/>
        <v>46648.42</v>
      </c>
    </row>
    <row r="110" spans="1:7" ht="60" customHeight="1" x14ac:dyDescent="0.25">
      <c r="A110" s="67" t="s">
        <v>2537</v>
      </c>
      <c r="B110" s="195" t="s">
        <v>149</v>
      </c>
      <c r="C110" s="257" t="s">
        <v>437</v>
      </c>
      <c r="D110" s="195" t="s">
        <v>8</v>
      </c>
      <c r="E110" s="186">
        <v>1812</v>
      </c>
      <c r="F110" s="354">
        <v>9.58</v>
      </c>
      <c r="G110" s="28">
        <f t="shared" si="8"/>
        <v>17358.96</v>
      </c>
    </row>
    <row r="111" spans="1:7" ht="60" customHeight="1" x14ac:dyDescent="0.25">
      <c r="A111" s="67" t="s">
        <v>2537</v>
      </c>
      <c r="B111" s="195" t="s">
        <v>150</v>
      </c>
      <c r="C111" s="257" t="s">
        <v>438</v>
      </c>
      <c r="D111" s="195" t="s">
        <v>8</v>
      </c>
      <c r="E111" s="186">
        <v>1646</v>
      </c>
      <c r="F111" s="354">
        <v>18.940000000000001</v>
      </c>
      <c r="G111" s="28">
        <f t="shared" si="8"/>
        <v>31175.24</v>
      </c>
    </row>
    <row r="112" spans="1:7" ht="60" customHeight="1" x14ac:dyDescent="0.25">
      <c r="A112" s="67" t="s">
        <v>2537</v>
      </c>
      <c r="B112" s="195" t="s">
        <v>151</v>
      </c>
      <c r="C112" s="257" t="s">
        <v>435</v>
      </c>
      <c r="D112" s="195" t="s">
        <v>9</v>
      </c>
      <c r="E112" s="186">
        <v>105.6</v>
      </c>
      <c r="F112" s="354">
        <v>141.21</v>
      </c>
      <c r="G112" s="28">
        <f t="shared" si="8"/>
        <v>14911.78</v>
      </c>
    </row>
    <row r="113" spans="1:9" ht="60" customHeight="1" x14ac:dyDescent="0.25">
      <c r="A113" s="67" t="s">
        <v>2537</v>
      </c>
      <c r="B113" s="195" t="s">
        <v>152</v>
      </c>
      <c r="C113" s="257" t="s">
        <v>439</v>
      </c>
      <c r="D113" s="195" t="s">
        <v>10</v>
      </c>
      <c r="E113" s="302">
        <v>1204.8</v>
      </c>
      <c r="F113" s="354">
        <v>90.66</v>
      </c>
      <c r="G113" s="28">
        <f t="shared" si="8"/>
        <v>109227.17</v>
      </c>
    </row>
    <row r="114" spans="1:9" ht="60" customHeight="1" x14ac:dyDescent="0.25">
      <c r="A114" s="67" t="s">
        <v>2537</v>
      </c>
      <c r="B114" s="195" t="s">
        <v>153</v>
      </c>
      <c r="C114" s="257" t="s">
        <v>440</v>
      </c>
      <c r="D114" s="195" t="s">
        <v>9</v>
      </c>
      <c r="E114" s="186">
        <v>1</v>
      </c>
      <c r="F114" s="354">
        <v>141.21</v>
      </c>
      <c r="G114" s="28">
        <f t="shared" si="8"/>
        <v>141.21</v>
      </c>
    </row>
    <row r="115" spans="1:9" ht="60" customHeight="1" x14ac:dyDescent="0.25">
      <c r="A115" s="67" t="s">
        <v>2537</v>
      </c>
      <c r="B115" s="195" t="s">
        <v>154</v>
      </c>
      <c r="C115" s="257" t="s">
        <v>3675</v>
      </c>
      <c r="D115" s="195" t="s">
        <v>582</v>
      </c>
      <c r="E115" s="186">
        <v>1</v>
      </c>
      <c r="F115" s="476">
        <v>11339.33</v>
      </c>
      <c r="G115" s="28">
        <f t="shared" si="8"/>
        <v>11339.33</v>
      </c>
    </row>
    <row r="116" spans="1:9" ht="60" customHeight="1" x14ac:dyDescent="0.25">
      <c r="A116" s="67" t="s">
        <v>2537</v>
      </c>
      <c r="B116" s="195" t="s">
        <v>155</v>
      </c>
      <c r="C116" s="257" t="s">
        <v>2520</v>
      </c>
      <c r="D116" s="195" t="s">
        <v>9</v>
      </c>
      <c r="E116" s="186">
        <v>0.9</v>
      </c>
      <c r="F116" s="476">
        <v>3955.03</v>
      </c>
      <c r="G116" s="28">
        <f t="shared" si="8"/>
        <v>3559.53</v>
      </c>
    </row>
    <row r="117" spans="1:9" ht="60" customHeight="1" x14ac:dyDescent="0.25">
      <c r="A117" s="67" t="s">
        <v>2537</v>
      </c>
      <c r="B117" s="195" t="s">
        <v>2475</v>
      </c>
      <c r="C117" s="257" t="s">
        <v>2521</v>
      </c>
      <c r="D117" s="195" t="s">
        <v>8</v>
      </c>
      <c r="E117" s="186">
        <v>7.25</v>
      </c>
      <c r="F117" s="354">
        <v>54.46</v>
      </c>
      <c r="G117" s="28">
        <f t="shared" si="8"/>
        <v>394.84</v>
      </c>
    </row>
    <row r="118" spans="1:9" ht="60" customHeight="1" x14ac:dyDescent="0.25">
      <c r="A118" s="67" t="s">
        <v>2537</v>
      </c>
      <c r="B118" s="195" t="s">
        <v>2476</v>
      </c>
      <c r="C118" s="257" t="s">
        <v>441</v>
      </c>
      <c r="D118" s="195" t="s">
        <v>10</v>
      </c>
      <c r="E118" s="186">
        <v>93</v>
      </c>
      <c r="F118" s="354">
        <v>67.36</v>
      </c>
      <c r="G118" s="28">
        <f t="shared" si="8"/>
        <v>6264.48</v>
      </c>
    </row>
    <row r="119" spans="1:9" ht="60" customHeight="1" x14ac:dyDescent="0.25">
      <c r="A119" s="67" t="s">
        <v>2537</v>
      </c>
      <c r="B119" s="195" t="s">
        <v>2477</v>
      </c>
      <c r="C119" s="257" t="s">
        <v>2547</v>
      </c>
      <c r="D119" s="195" t="s">
        <v>582</v>
      </c>
      <c r="E119" s="186">
        <v>1</v>
      </c>
      <c r="F119" s="476">
        <v>9755.2099999999991</v>
      </c>
      <c r="G119" s="28">
        <f t="shared" si="8"/>
        <v>9755.2099999999991</v>
      </c>
    </row>
    <row r="120" spans="1:9" ht="60" customHeight="1" x14ac:dyDescent="0.25">
      <c r="A120" s="67" t="s">
        <v>2537</v>
      </c>
      <c r="B120" s="195" t="s">
        <v>2478</v>
      </c>
      <c r="C120" s="257" t="s">
        <v>442</v>
      </c>
      <c r="D120" s="195" t="s">
        <v>9</v>
      </c>
      <c r="E120" s="186">
        <v>51.2</v>
      </c>
      <c r="F120" s="354">
        <v>96.42</v>
      </c>
      <c r="G120" s="28">
        <f t="shared" si="8"/>
        <v>4936.7</v>
      </c>
    </row>
    <row r="121" spans="1:9" ht="60" customHeight="1" thickBot="1" x14ac:dyDescent="0.3">
      <c r="A121" s="67" t="s">
        <v>2537</v>
      </c>
      <c r="B121" s="195" t="s">
        <v>2479</v>
      </c>
      <c r="C121" s="257" t="s">
        <v>443</v>
      </c>
      <c r="D121" s="195" t="s">
        <v>9</v>
      </c>
      <c r="E121" s="186">
        <v>34.5</v>
      </c>
      <c r="F121" s="354">
        <v>392.78</v>
      </c>
      <c r="G121" s="28">
        <f t="shared" si="8"/>
        <v>13550.91</v>
      </c>
    </row>
    <row r="122" spans="1:9" ht="184.5" customHeight="1" thickBot="1" x14ac:dyDescent="0.3">
      <c r="A122" s="178" t="s">
        <v>2537</v>
      </c>
      <c r="B122" s="197" t="s">
        <v>2484</v>
      </c>
      <c r="C122" s="258" t="s">
        <v>3676</v>
      </c>
      <c r="D122" s="197" t="s">
        <v>582</v>
      </c>
      <c r="E122" s="184">
        <v>1</v>
      </c>
      <c r="F122" s="481">
        <v>10925.3</v>
      </c>
      <c r="G122" s="53">
        <f t="shared" si="8"/>
        <v>10925.3</v>
      </c>
      <c r="H122" s="331" t="s">
        <v>42</v>
      </c>
      <c r="I122" s="332">
        <f>ROUND(SUM(G94:G122),2)</f>
        <v>2099835.6800000002</v>
      </c>
    </row>
    <row r="123" spans="1:9" ht="44.25" customHeight="1" x14ac:dyDescent="0.25">
      <c r="A123" s="67" t="s">
        <v>2548</v>
      </c>
      <c r="B123" s="253" t="s">
        <v>11</v>
      </c>
      <c r="C123" s="254" t="s">
        <v>433</v>
      </c>
      <c r="D123" s="255" t="s">
        <v>9</v>
      </c>
      <c r="E123" s="256">
        <v>18.8</v>
      </c>
      <c r="F123" s="353">
        <v>680.7</v>
      </c>
      <c r="G123" s="28">
        <f>ROUND((E123*F123),2)</f>
        <v>12797.16</v>
      </c>
      <c r="H123" s="340"/>
      <c r="I123" s="340"/>
    </row>
    <row r="124" spans="1:9" ht="44.25" customHeight="1" x14ac:dyDescent="0.25">
      <c r="A124" s="43" t="s">
        <v>2548</v>
      </c>
      <c r="B124" s="195" t="s">
        <v>83</v>
      </c>
      <c r="C124" s="257" t="s">
        <v>2686</v>
      </c>
      <c r="D124" s="195" t="s">
        <v>582</v>
      </c>
      <c r="E124" s="186">
        <v>1</v>
      </c>
      <c r="F124" s="476">
        <v>261287.52</v>
      </c>
      <c r="G124" s="28">
        <f>ROUND((E124*F124),2)</f>
        <v>261287.52</v>
      </c>
      <c r="H124" s="340"/>
      <c r="I124" s="340"/>
    </row>
    <row r="125" spans="1:9" ht="60" x14ac:dyDescent="0.25">
      <c r="A125" s="67" t="s">
        <v>2548</v>
      </c>
      <c r="B125" s="195" t="s">
        <v>84</v>
      </c>
      <c r="C125" s="257" t="s">
        <v>2560</v>
      </c>
      <c r="D125" s="195" t="s">
        <v>582</v>
      </c>
      <c r="E125" s="186">
        <v>1</v>
      </c>
      <c r="F125" s="476">
        <v>137898.26</v>
      </c>
      <c r="G125" s="28">
        <f t="shared" ref="G125:G126" si="9">ROUND((E125*F125),2)</f>
        <v>137898.26</v>
      </c>
      <c r="H125" s="340"/>
      <c r="I125" s="340"/>
    </row>
    <row r="126" spans="1:9" ht="44.25" customHeight="1" x14ac:dyDescent="0.25">
      <c r="A126" s="67" t="s">
        <v>2548</v>
      </c>
      <c r="B126" s="195" t="s">
        <v>85</v>
      </c>
      <c r="C126" s="257" t="s">
        <v>2561</v>
      </c>
      <c r="D126" s="195" t="s">
        <v>759</v>
      </c>
      <c r="E126" s="186">
        <v>101176.58</v>
      </c>
      <c r="F126" s="354">
        <v>4.7699999999999996</v>
      </c>
      <c r="G126" s="28">
        <f t="shared" si="9"/>
        <v>482612.29</v>
      </c>
      <c r="H126" s="340"/>
      <c r="I126" s="340"/>
    </row>
    <row r="127" spans="1:9" ht="44.25" customHeight="1" x14ac:dyDescent="0.25">
      <c r="A127" s="67" t="s">
        <v>2548</v>
      </c>
      <c r="B127" s="195" t="s">
        <v>86</v>
      </c>
      <c r="C127" s="257" t="s">
        <v>434</v>
      </c>
      <c r="D127" s="195" t="s">
        <v>9</v>
      </c>
      <c r="E127" s="186">
        <v>5.04</v>
      </c>
      <c r="F127" s="476">
        <v>3728.57</v>
      </c>
      <c r="G127" s="28">
        <f>ROUND((E127*F127),2)</f>
        <v>18791.990000000002</v>
      </c>
      <c r="H127" s="340"/>
      <c r="I127" s="340"/>
    </row>
    <row r="128" spans="1:9" ht="44.25" customHeight="1" x14ac:dyDescent="0.25">
      <c r="A128" s="67" t="s">
        <v>2548</v>
      </c>
      <c r="B128" s="195" t="s">
        <v>87</v>
      </c>
      <c r="C128" s="257" t="s">
        <v>435</v>
      </c>
      <c r="D128" s="195" t="s">
        <v>9</v>
      </c>
      <c r="E128" s="186">
        <v>17.5</v>
      </c>
      <c r="F128" s="354">
        <v>141.21</v>
      </c>
      <c r="G128" s="28">
        <f>ROUND((E128*F128),2)</f>
        <v>2471.1799999999998</v>
      </c>
      <c r="H128" s="340"/>
      <c r="I128" s="340"/>
    </row>
    <row r="129" spans="1:9" ht="44.25" customHeight="1" x14ac:dyDescent="0.25">
      <c r="A129" s="67" t="s">
        <v>2548</v>
      </c>
      <c r="B129" s="195" t="s">
        <v>88</v>
      </c>
      <c r="C129" s="257" t="s">
        <v>2562</v>
      </c>
      <c r="D129" s="195" t="s">
        <v>9</v>
      </c>
      <c r="E129" s="186">
        <v>80.3</v>
      </c>
      <c r="F129" s="354">
        <v>955.37</v>
      </c>
      <c r="G129" s="28">
        <f t="shared" ref="G129:G145" si="10">ROUND((E129*F129),2)</f>
        <v>76716.210000000006</v>
      </c>
      <c r="H129" s="340"/>
      <c r="I129" s="340"/>
    </row>
    <row r="130" spans="1:9" ht="44.25" customHeight="1" x14ac:dyDescent="0.25">
      <c r="A130" s="67" t="s">
        <v>2548</v>
      </c>
      <c r="B130" s="195" t="s">
        <v>89</v>
      </c>
      <c r="C130" s="257" t="s">
        <v>2563</v>
      </c>
      <c r="D130" s="195" t="s">
        <v>582</v>
      </c>
      <c r="E130" s="186">
        <v>1</v>
      </c>
      <c r="F130" s="476">
        <v>4294.58</v>
      </c>
      <c r="G130" s="28">
        <f t="shared" si="10"/>
        <v>4294.58</v>
      </c>
      <c r="H130" s="340"/>
      <c r="I130" s="340"/>
    </row>
    <row r="131" spans="1:9" ht="45" x14ac:dyDescent="0.25">
      <c r="A131" s="67" t="s">
        <v>2548</v>
      </c>
      <c r="B131" s="195" t="s">
        <v>90</v>
      </c>
      <c r="C131" s="257" t="s">
        <v>2564</v>
      </c>
      <c r="D131" s="195" t="s">
        <v>582</v>
      </c>
      <c r="E131" s="186">
        <v>1</v>
      </c>
      <c r="F131" s="476">
        <v>593378.39</v>
      </c>
      <c r="G131" s="28">
        <f t="shared" si="10"/>
        <v>593378.39</v>
      </c>
      <c r="H131" s="340"/>
      <c r="I131" s="340"/>
    </row>
    <row r="132" spans="1:9" ht="44.25" customHeight="1" x14ac:dyDescent="0.25">
      <c r="A132" s="67" t="s">
        <v>2548</v>
      </c>
      <c r="B132" s="195" t="s">
        <v>91</v>
      </c>
      <c r="C132" s="257" t="s">
        <v>436</v>
      </c>
      <c r="D132" s="195" t="s">
        <v>8</v>
      </c>
      <c r="E132" s="186">
        <v>1848</v>
      </c>
      <c r="F132" s="354">
        <v>13.49</v>
      </c>
      <c r="G132" s="28">
        <f t="shared" si="10"/>
        <v>24929.52</v>
      </c>
      <c r="H132" s="340"/>
      <c r="I132" s="340"/>
    </row>
    <row r="133" spans="1:9" ht="44.25" customHeight="1" x14ac:dyDescent="0.25">
      <c r="A133" s="67" t="s">
        <v>2548</v>
      </c>
      <c r="B133" s="195" t="s">
        <v>92</v>
      </c>
      <c r="C133" s="257" t="s">
        <v>437</v>
      </c>
      <c r="D133" s="195" t="s">
        <v>8</v>
      </c>
      <c r="E133" s="186">
        <v>969</v>
      </c>
      <c r="F133" s="354">
        <v>9.58</v>
      </c>
      <c r="G133" s="28">
        <f t="shared" si="10"/>
        <v>9283.02</v>
      </c>
      <c r="H133" s="340"/>
      <c r="I133" s="340"/>
    </row>
    <row r="134" spans="1:9" ht="44.25" customHeight="1" x14ac:dyDescent="0.25">
      <c r="A134" s="67" t="s">
        <v>2548</v>
      </c>
      <c r="B134" s="195" t="s">
        <v>93</v>
      </c>
      <c r="C134" s="257" t="s">
        <v>438</v>
      </c>
      <c r="D134" s="195" t="s">
        <v>8</v>
      </c>
      <c r="E134" s="186">
        <v>879</v>
      </c>
      <c r="F134" s="354">
        <v>18.940000000000001</v>
      </c>
      <c r="G134" s="28">
        <f t="shared" si="10"/>
        <v>16648.259999999998</v>
      </c>
      <c r="H134" s="340"/>
      <c r="I134" s="340"/>
    </row>
    <row r="135" spans="1:9" ht="44.25" customHeight="1" x14ac:dyDescent="0.25">
      <c r="A135" s="67" t="s">
        <v>2548</v>
      </c>
      <c r="B135" s="195" t="s">
        <v>156</v>
      </c>
      <c r="C135" s="257" t="s">
        <v>435</v>
      </c>
      <c r="D135" s="195" t="s">
        <v>9</v>
      </c>
      <c r="E135" s="186">
        <v>56.1</v>
      </c>
      <c r="F135" s="354">
        <v>141.21</v>
      </c>
      <c r="G135" s="28">
        <f t="shared" si="10"/>
        <v>7921.88</v>
      </c>
      <c r="H135" s="340"/>
      <c r="I135" s="340"/>
    </row>
    <row r="136" spans="1:9" ht="44.25" customHeight="1" x14ac:dyDescent="0.25">
      <c r="A136" s="67" t="s">
        <v>2548</v>
      </c>
      <c r="B136" s="195" t="s">
        <v>157</v>
      </c>
      <c r="C136" s="257" t="s">
        <v>439</v>
      </c>
      <c r="D136" s="195" t="s">
        <v>10</v>
      </c>
      <c r="E136" s="186">
        <v>641.20000000000005</v>
      </c>
      <c r="F136" s="354">
        <v>90.66</v>
      </c>
      <c r="G136" s="28">
        <f t="shared" si="10"/>
        <v>58131.19</v>
      </c>
      <c r="H136" s="340"/>
      <c r="I136" s="340"/>
    </row>
    <row r="137" spans="1:9" ht="44.25" customHeight="1" x14ac:dyDescent="0.25">
      <c r="A137" s="67" t="s">
        <v>2548</v>
      </c>
      <c r="B137" s="195" t="s">
        <v>158</v>
      </c>
      <c r="C137" s="257" t="s">
        <v>440</v>
      </c>
      <c r="D137" s="195" t="s">
        <v>9</v>
      </c>
      <c r="E137" s="186">
        <v>0.6</v>
      </c>
      <c r="F137" s="354">
        <v>141.21</v>
      </c>
      <c r="G137" s="28">
        <f t="shared" si="10"/>
        <v>84.73</v>
      </c>
      <c r="H137" s="340"/>
      <c r="I137" s="340"/>
    </row>
    <row r="138" spans="1:9" ht="44.25" customHeight="1" x14ac:dyDescent="0.25">
      <c r="A138" s="67" t="s">
        <v>2548</v>
      </c>
      <c r="B138" s="195" t="s">
        <v>159</v>
      </c>
      <c r="C138" s="257" t="s">
        <v>2565</v>
      </c>
      <c r="D138" s="195" t="s">
        <v>582</v>
      </c>
      <c r="E138" s="186">
        <v>1</v>
      </c>
      <c r="F138" s="476">
        <v>5817.45</v>
      </c>
      <c r="G138" s="28">
        <f t="shared" si="10"/>
        <v>5817.45</v>
      </c>
      <c r="H138" s="340"/>
      <c r="I138" s="340"/>
    </row>
    <row r="139" spans="1:9" ht="44.25" customHeight="1" x14ac:dyDescent="0.25">
      <c r="A139" s="67" t="s">
        <v>2548</v>
      </c>
      <c r="B139" s="195" t="s">
        <v>160</v>
      </c>
      <c r="C139" s="257" t="s">
        <v>2520</v>
      </c>
      <c r="D139" s="195" t="s">
        <v>9</v>
      </c>
      <c r="E139" s="186">
        <v>0.3</v>
      </c>
      <c r="F139" s="476">
        <v>1139.08</v>
      </c>
      <c r="G139" s="28">
        <f t="shared" si="10"/>
        <v>341.72</v>
      </c>
      <c r="H139" s="340"/>
      <c r="I139" s="340"/>
    </row>
    <row r="140" spans="1:9" ht="44.25" customHeight="1" x14ac:dyDescent="0.25">
      <c r="A140" s="67" t="s">
        <v>2548</v>
      </c>
      <c r="B140" s="195" t="s">
        <v>161</v>
      </c>
      <c r="C140" s="257" t="s">
        <v>2521</v>
      </c>
      <c r="D140" s="195" t="s">
        <v>8</v>
      </c>
      <c r="E140" s="186">
        <v>4</v>
      </c>
      <c r="F140" s="354">
        <v>54.46</v>
      </c>
      <c r="G140" s="28">
        <f t="shared" si="10"/>
        <v>217.84</v>
      </c>
      <c r="H140" s="340"/>
      <c r="I140" s="340"/>
    </row>
    <row r="141" spans="1:9" ht="44.25" customHeight="1" x14ac:dyDescent="0.25">
      <c r="A141" s="67" t="s">
        <v>2548</v>
      </c>
      <c r="B141" s="195" t="s">
        <v>162</v>
      </c>
      <c r="C141" s="257" t="s">
        <v>441</v>
      </c>
      <c r="D141" s="195" t="s">
        <v>10</v>
      </c>
      <c r="E141" s="186">
        <v>48</v>
      </c>
      <c r="F141" s="354">
        <v>67.36</v>
      </c>
      <c r="G141" s="28">
        <f t="shared" si="10"/>
        <v>3233.28</v>
      </c>
      <c r="H141" s="340"/>
      <c r="I141" s="340"/>
    </row>
    <row r="142" spans="1:9" ht="60" x14ac:dyDescent="0.25">
      <c r="A142" s="67" t="s">
        <v>2548</v>
      </c>
      <c r="B142" s="195" t="s">
        <v>163</v>
      </c>
      <c r="C142" s="257" t="s">
        <v>2566</v>
      </c>
      <c r="D142" s="195" t="s">
        <v>582</v>
      </c>
      <c r="E142" s="186">
        <v>1</v>
      </c>
      <c r="F142" s="476">
        <v>4598.1499999999996</v>
      </c>
      <c r="G142" s="28">
        <f t="shared" si="10"/>
        <v>4598.1499999999996</v>
      </c>
      <c r="H142" s="340"/>
      <c r="I142" s="340"/>
    </row>
    <row r="143" spans="1:9" ht="44.25" customHeight="1" x14ac:dyDescent="0.25">
      <c r="A143" s="67" t="s">
        <v>2548</v>
      </c>
      <c r="B143" s="195" t="s">
        <v>164</v>
      </c>
      <c r="C143" s="257" t="s">
        <v>442</v>
      </c>
      <c r="D143" s="195" t="s">
        <v>9</v>
      </c>
      <c r="E143" s="186">
        <v>27.4</v>
      </c>
      <c r="F143" s="354">
        <v>96.42</v>
      </c>
      <c r="G143" s="28">
        <f t="shared" si="10"/>
        <v>2641.91</v>
      </c>
      <c r="H143" s="340"/>
      <c r="I143" s="340"/>
    </row>
    <row r="144" spans="1:9" ht="44.25" customHeight="1" thickBot="1" x14ac:dyDescent="0.3">
      <c r="A144" s="67" t="s">
        <v>2548</v>
      </c>
      <c r="B144" s="195" t="s">
        <v>783</v>
      </c>
      <c r="C144" s="257" t="s">
        <v>443</v>
      </c>
      <c r="D144" s="195" t="s">
        <v>9</v>
      </c>
      <c r="E144" s="186">
        <v>18.5</v>
      </c>
      <c r="F144" s="354">
        <v>602.85</v>
      </c>
      <c r="G144" s="28">
        <f t="shared" si="10"/>
        <v>11152.73</v>
      </c>
      <c r="H144" s="340"/>
      <c r="I144" s="340"/>
    </row>
    <row r="145" spans="1:9" ht="184.5" customHeight="1" thickBot="1" x14ac:dyDescent="0.3">
      <c r="A145" s="178" t="s">
        <v>2548</v>
      </c>
      <c r="B145" s="197" t="s">
        <v>784</v>
      </c>
      <c r="C145" s="258" t="s">
        <v>3677</v>
      </c>
      <c r="D145" s="197" t="s">
        <v>582</v>
      </c>
      <c r="E145" s="184">
        <v>1</v>
      </c>
      <c r="F145" s="481">
        <v>5397.65</v>
      </c>
      <c r="G145" s="53">
        <f t="shared" si="10"/>
        <v>5397.65</v>
      </c>
      <c r="H145" s="331" t="s">
        <v>59</v>
      </c>
      <c r="I145" s="332">
        <f>ROUND(SUM(G123:G145),2)</f>
        <v>1740646.91</v>
      </c>
    </row>
    <row r="146" spans="1:9" ht="44.25" customHeight="1" x14ac:dyDescent="0.25">
      <c r="A146" s="67" t="s">
        <v>2549</v>
      </c>
      <c r="B146" s="253" t="s">
        <v>63</v>
      </c>
      <c r="C146" s="254" t="s">
        <v>433</v>
      </c>
      <c r="D146" s="255" t="s">
        <v>9</v>
      </c>
      <c r="E146" s="256">
        <v>0.9</v>
      </c>
      <c r="F146" s="353">
        <v>680.7</v>
      </c>
      <c r="G146" s="28">
        <f>ROUND((E146*F146),2)</f>
        <v>612.63</v>
      </c>
      <c r="H146" s="340"/>
      <c r="I146" s="340"/>
    </row>
    <row r="147" spans="1:9" ht="44.25" customHeight="1" x14ac:dyDescent="0.25">
      <c r="A147" s="43" t="s">
        <v>2549</v>
      </c>
      <c r="B147" s="195" t="s">
        <v>180</v>
      </c>
      <c r="C147" s="257" t="s">
        <v>3678</v>
      </c>
      <c r="D147" s="195" t="s">
        <v>582</v>
      </c>
      <c r="E147" s="186">
        <v>1</v>
      </c>
      <c r="F147" s="476">
        <v>8506.31</v>
      </c>
      <c r="G147" s="28">
        <f>ROUND((E147*F147),2)</f>
        <v>8506.31</v>
      </c>
      <c r="H147" s="340"/>
      <c r="I147" s="340"/>
    </row>
    <row r="148" spans="1:9" ht="60" x14ac:dyDescent="0.25">
      <c r="A148" s="43" t="s">
        <v>2549</v>
      </c>
      <c r="B148" s="195" t="s">
        <v>181</v>
      </c>
      <c r="C148" s="257" t="s">
        <v>2567</v>
      </c>
      <c r="D148" s="195" t="s">
        <v>582</v>
      </c>
      <c r="E148" s="186">
        <v>1</v>
      </c>
      <c r="F148" s="354">
        <v>317.37</v>
      </c>
      <c r="G148" s="28">
        <f t="shared" ref="G148:G149" si="11">ROUND((E148*F148),2)</f>
        <v>317.37</v>
      </c>
      <c r="H148" s="340"/>
      <c r="I148" s="340"/>
    </row>
    <row r="149" spans="1:9" ht="44.25" customHeight="1" x14ac:dyDescent="0.25">
      <c r="A149" s="43" t="s">
        <v>2549</v>
      </c>
      <c r="B149" s="195" t="s">
        <v>182</v>
      </c>
      <c r="C149" s="257" t="s">
        <v>2568</v>
      </c>
      <c r="D149" s="195" t="s">
        <v>759</v>
      </c>
      <c r="E149" s="186">
        <v>2829.66</v>
      </c>
      <c r="F149" s="354">
        <v>4.7699999999999996</v>
      </c>
      <c r="G149" s="28">
        <f t="shared" si="11"/>
        <v>13497.48</v>
      </c>
      <c r="H149" s="340"/>
      <c r="I149" s="340"/>
    </row>
    <row r="150" spans="1:9" ht="44.25" customHeight="1" x14ac:dyDescent="0.25">
      <c r="A150" s="43" t="s">
        <v>2549</v>
      </c>
      <c r="B150" s="195" t="s">
        <v>183</v>
      </c>
      <c r="C150" s="257" t="s">
        <v>434</v>
      </c>
      <c r="D150" s="195" t="s">
        <v>9</v>
      </c>
      <c r="E150" s="186">
        <v>0.36</v>
      </c>
      <c r="F150" s="476">
        <v>3728.58</v>
      </c>
      <c r="G150" s="28">
        <f>ROUND((E150*F150),2)</f>
        <v>1342.29</v>
      </c>
      <c r="H150" s="340"/>
      <c r="I150" s="340"/>
    </row>
    <row r="151" spans="1:9" ht="44.25" customHeight="1" x14ac:dyDescent="0.25">
      <c r="A151" s="43" t="s">
        <v>2549</v>
      </c>
      <c r="B151" s="195" t="s">
        <v>207</v>
      </c>
      <c r="C151" s="257" t="s">
        <v>435</v>
      </c>
      <c r="D151" s="195" t="s">
        <v>9</v>
      </c>
      <c r="E151" s="186">
        <v>2</v>
      </c>
      <c r="F151" s="354">
        <v>141.21</v>
      </c>
      <c r="G151" s="28">
        <f>ROUND((E151*F151),2)</f>
        <v>282.42</v>
      </c>
      <c r="H151" s="340"/>
      <c r="I151" s="340"/>
    </row>
    <row r="152" spans="1:9" ht="44.25" customHeight="1" x14ac:dyDescent="0.25">
      <c r="A152" s="43" t="s">
        <v>2549</v>
      </c>
      <c r="B152" s="195" t="s">
        <v>208</v>
      </c>
      <c r="C152" s="257" t="s">
        <v>2569</v>
      </c>
      <c r="D152" s="195" t="s">
        <v>9</v>
      </c>
      <c r="E152" s="186">
        <v>6.05</v>
      </c>
      <c r="F152" s="354">
        <v>955.26</v>
      </c>
      <c r="G152" s="28">
        <f t="shared" ref="G152:G174" si="12">ROUND((E152*F152),2)</f>
        <v>5779.32</v>
      </c>
      <c r="H152" s="340"/>
      <c r="I152" s="340"/>
    </row>
    <row r="153" spans="1:9" ht="44.25" customHeight="1" x14ac:dyDescent="0.25">
      <c r="A153" s="43" t="s">
        <v>2549</v>
      </c>
      <c r="B153" s="195" t="s">
        <v>209</v>
      </c>
      <c r="C153" s="257" t="s">
        <v>2570</v>
      </c>
      <c r="D153" s="195" t="s">
        <v>582</v>
      </c>
      <c r="E153" s="186">
        <v>1</v>
      </c>
      <c r="F153" s="354">
        <v>216.27</v>
      </c>
      <c r="G153" s="28">
        <f t="shared" si="12"/>
        <v>216.27</v>
      </c>
      <c r="H153" s="340"/>
      <c r="I153" s="340"/>
    </row>
    <row r="154" spans="1:9" ht="44.25" customHeight="1" x14ac:dyDescent="0.25">
      <c r="A154" s="43" t="s">
        <v>2549</v>
      </c>
      <c r="B154" s="195" t="s">
        <v>211</v>
      </c>
      <c r="C154" s="257" t="s">
        <v>2571</v>
      </c>
      <c r="D154" s="195" t="s">
        <v>582</v>
      </c>
      <c r="E154" s="186">
        <v>1</v>
      </c>
      <c r="F154" s="476">
        <v>1718.22</v>
      </c>
      <c r="G154" s="28">
        <f t="shared" si="12"/>
        <v>1718.22</v>
      </c>
      <c r="H154" s="340"/>
      <c r="I154" s="340"/>
    </row>
    <row r="155" spans="1:9" ht="45" x14ac:dyDescent="0.25">
      <c r="A155" s="43" t="s">
        <v>2549</v>
      </c>
      <c r="B155" s="195" t="s">
        <v>212</v>
      </c>
      <c r="C155" s="257" t="s">
        <v>2572</v>
      </c>
      <c r="D155" s="195" t="s">
        <v>582</v>
      </c>
      <c r="E155" s="186">
        <v>1</v>
      </c>
      <c r="F155" s="476">
        <v>42359.31</v>
      </c>
      <c r="G155" s="28">
        <f t="shared" si="12"/>
        <v>42359.31</v>
      </c>
      <c r="H155" s="340"/>
      <c r="I155" s="340"/>
    </row>
    <row r="156" spans="1:9" ht="44.25" customHeight="1" x14ac:dyDescent="0.25">
      <c r="A156" s="43" t="s">
        <v>2549</v>
      </c>
      <c r="B156" s="195" t="s">
        <v>213</v>
      </c>
      <c r="C156" s="257" t="s">
        <v>436</v>
      </c>
      <c r="D156" s="195" t="s">
        <v>8</v>
      </c>
      <c r="E156" s="186">
        <v>131</v>
      </c>
      <c r="F156" s="354">
        <v>13.49</v>
      </c>
      <c r="G156" s="28">
        <f t="shared" si="12"/>
        <v>1767.19</v>
      </c>
      <c r="H156" s="340"/>
      <c r="I156" s="340"/>
    </row>
    <row r="157" spans="1:9" ht="44.25" customHeight="1" x14ac:dyDescent="0.25">
      <c r="A157" s="43" t="s">
        <v>2549</v>
      </c>
      <c r="B157" s="195" t="s">
        <v>214</v>
      </c>
      <c r="C157" s="257" t="s">
        <v>437</v>
      </c>
      <c r="D157" s="195" t="s">
        <v>8</v>
      </c>
      <c r="E157" s="186">
        <v>70</v>
      </c>
      <c r="F157" s="354">
        <v>9.58</v>
      </c>
      <c r="G157" s="28">
        <f t="shared" si="12"/>
        <v>670.6</v>
      </c>
      <c r="H157" s="340"/>
      <c r="I157" s="340"/>
    </row>
    <row r="158" spans="1:9" ht="44.25" customHeight="1" x14ac:dyDescent="0.25">
      <c r="A158" s="43" t="s">
        <v>2549</v>
      </c>
      <c r="B158" s="195" t="s">
        <v>230</v>
      </c>
      <c r="C158" s="257" t="s">
        <v>438</v>
      </c>
      <c r="D158" s="195" t="s">
        <v>8</v>
      </c>
      <c r="E158" s="186">
        <v>61</v>
      </c>
      <c r="F158" s="354">
        <v>18.940000000000001</v>
      </c>
      <c r="G158" s="28">
        <f t="shared" si="12"/>
        <v>1155.3399999999999</v>
      </c>
      <c r="H158" s="340"/>
      <c r="I158" s="340"/>
    </row>
    <row r="159" spans="1:9" ht="44.25" customHeight="1" x14ac:dyDescent="0.25">
      <c r="A159" s="43" t="s">
        <v>2549</v>
      </c>
      <c r="B159" s="195" t="s">
        <v>231</v>
      </c>
      <c r="C159" s="257" t="s">
        <v>435</v>
      </c>
      <c r="D159" s="195" t="s">
        <v>9</v>
      </c>
      <c r="E159" s="186">
        <v>3.2</v>
      </c>
      <c r="F159" s="354">
        <v>141.21</v>
      </c>
      <c r="G159" s="28">
        <f t="shared" si="12"/>
        <v>451.87</v>
      </c>
      <c r="H159" s="340"/>
      <c r="I159" s="340"/>
    </row>
    <row r="160" spans="1:9" ht="44.25" customHeight="1" x14ac:dyDescent="0.25">
      <c r="A160" s="43" t="s">
        <v>2549</v>
      </c>
      <c r="B160" s="195" t="s">
        <v>232</v>
      </c>
      <c r="C160" s="257" t="s">
        <v>439</v>
      </c>
      <c r="D160" s="195" t="s">
        <v>10</v>
      </c>
      <c r="E160" s="186">
        <v>23</v>
      </c>
      <c r="F160" s="354">
        <v>90.66</v>
      </c>
      <c r="G160" s="28">
        <f t="shared" si="12"/>
        <v>2085.1799999999998</v>
      </c>
      <c r="H160" s="340"/>
      <c r="I160" s="340"/>
    </row>
    <row r="161" spans="1:9" ht="44.25" customHeight="1" x14ac:dyDescent="0.25">
      <c r="A161" s="43" t="s">
        <v>2549</v>
      </c>
      <c r="B161" s="195" t="s">
        <v>233</v>
      </c>
      <c r="C161" s="257" t="s">
        <v>2573</v>
      </c>
      <c r="D161" s="195" t="s">
        <v>10</v>
      </c>
      <c r="E161" s="186">
        <v>29</v>
      </c>
      <c r="F161" s="354">
        <v>51.04</v>
      </c>
      <c r="G161" s="28">
        <f t="shared" si="12"/>
        <v>1480.16</v>
      </c>
      <c r="H161" s="340"/>
      <c r="I161" s="340"/>
    </row>
    <row r="162" spans="1:9" ht="45" x14ac:dyDescent="0.25">
      <c r="A162" s="43" t="s">
        <v>2549</v>
      </c>
      <c r="B162" s="195" t="s">
        <v>909</v>
      </c>
      <c r="C162" s="257" t="s">
        <v>2574</v>
      </c>
      <c r="D162" s="195" t="s">
        <v>582</v>
      </c>
      <c r="E162" s="186">
        <v>1</v>
      </c>
      <c r="F162" s="476">
        <v>5961.93</v>
      </c>
      <c r="G162" s="28">
        <f t="shared" si="12"/>
        <v>5961.93</v>
      </c>
      <c r="H162" s="340"/>
      <c r="I162" s="340"/>
    </row>
    <row r="163" spans="1:9" ht="44.25" customHeight="1" x14ac:dyDescent="0.25">
      <c r="A163" s="43" t="s">
        <v>2549</v>
      </c>
      <c r="B163" s="195" t="s">
        <v>910</v>
      </c>
      <c r="C163" s="257" t="s">
        <v>440</v>
      </c>
      <c r="D163" s="195" t="s">
        <v>9</v>
      </c>
      <c r="E163" s="186">
        <v>0.1</v>
      </c>
      <c r="F163" s="354">
        <v>141.21</v>
      </c>
      <c r="G163" s="28">
        <f t="shared" si="12"/>
        <v>14.12</v>
      </c>
      <c r="H163" s="340"/>
      <c r="I163" s="340"/>
    </row>
    <row r="164" spans="1:9" ht="75" x14ac:dyDescent="0.25">
      <c r="A164" s="43" t="s">
        <v>2549</v>
      </c>
      <c r="B164" s="195" t="s">
        <v>911</v>
      </c>
      <c r="C164" s="257" t="s">
        <v>2694</v>
      </c>
      <c r="D164" s="195" t="s">
        <v>582</v>
      </c>
      <c r="E164" s="186">
        <v>1</v>
      </c>
      <c r="F164" s="476">
        <v>1116.28</v>
      </c>
      <c r="G164" s="28">
        <f t="shared" si="12"/>
        <v>1116.28</v>
      </c>
      <c r="H164" s="340"/>
      <c r="I164" s="340"/>
    </row>
    <row r="165" spans="1:9" ht="44.25" customHeight="1" x14ac:dyDescent="0.25">
      <c r="A165" s="43" t="s">
        <v>2549</v>
      </c>
      <c r="B165" s="195" t="s">
        <v>912</v>
      </c>
      <c r="C165" s="257" t="s">
        <v>2520</v>
      </c>
      <c r="D165" s="195" t="s">
        <v>9</v>
      </c>
      <c r="E165" s="186">
        <v>0.1</v>
      </c>
      <c r="F165" s="476">
        <v>1338.57</v>
      </c>
      <c r="G165" s="28">
        <f t="shared" si="12"/>
        <v>133.86000000000001</v>
      </c>
      <c r="H165" s="340"/>
      <c r="I165" s="340"/>
    </row>
    <row r="166" spans="1:9" ht="44.25" customHeight="1" x14ac:dyDescent="0.25">
      <c r="A166" s="43" t="s">
        <v>2549</v>
      </c>
      <c r="B166" s="195" t="s">
        <v>913</v>
      </c>
      <c r="C166" s="257" t="s">
        <v>441</v>
      </c>
      <c r="D166" s="195" t="s">
        <v>10</v>
      </c>
      <c r="E166" s="186">
        <v>11</v>
      </c>
      <c r="F166" s="354">
        <v>67.36</v>
      </c>
      <c r="G166" s="28">
        <f t="shared" si="12"/>
        <v>740.96</v>
      </c>
      <c r="H166" s="340"/>
      <c r="I166" s="340"/>
    </row>
    <row r="167" spans="1:9" ht="44.25" customHeight="1" x14ac:dyDescent="0.25">
      <c r="A167" s="43" t="s">
        <v>2549</v>
      </c>
      <c r="B167" s="195" t="s">
        <v>914</v>
      </c>
      <c r="C167" s="257" t="s">
        <v>3679</v>
      </c>
      <c r="D167" s="195" t="s">
        <v>582</v>
      </c>
      <c r="E167" s="186">
        <v>1</v>
      </c>
      <c r="F167" s="476">
        <v>1241.46</v>
      </c>
      <c r="G167" s="28">
        <f t="shared" si="12"/>
        <v>1241.46</v>
      </c>
      <c r="H167" s="340"/>
      <c r="I167" s="340"/>
    </row>
    <row r="168" spans="1:9" ht="44.25" customHeight="1" x14ac:dyDescent="0.25">
      <c r="A168" s="43" t="s">
        <v>2549</v>
      </c>
      <c r="B168" s="195" t="s">
        <v>915</v>
      </c>
      <c r="C168" s="257" t="s">
        <v>442</v>
      </c>
      <c r="D168" s="195" t="s">
        <v>9</v>
      </c>
      <c r="E168" s="186">
        <v>1.1000000000000001</v>
      </c>
      <c r="F168" s="354">
        <v>96.42</v>
      </c>
      <c r="G168" s="28">
        <f t="shared" si="12"/>
        <v>106.06</v>
      </c>
      <c r="H168" s="340"/>
      <c r="I168" s="340"/>
    </row>
    <row r="169" spans="1:9" ht="44.25" customHeight="1" x14ac:dyDescent="0.25">
      <c r="A169" s="43" t="s">
        <v>2549</v>
      </c>
      <c r="B169" s="195" t="s">
        <v>916</v>
      </c>
      <c r="C169" s="257" t="s">
        <v>443</v>
      </c>
      <c r="D169" s="195" t="s">
        <v>9</v>
      </c>
      <c r="E169" s="186">
        <v>0.7</v>
      </c>
      <c r="F169" s="354">
        <v>602.85</v>
      </c>
      <c r="G169" s="28">
        <f t="shared" si="12"/>
        <v>422</v>
      </c>
      <c r="H169" s="340"/>
      <c r="I169" s="340"/>
    </row>
    <row r="170" spans="1:9" ht="44.25" customHeight="1" x14ac:dyDescent="0.25">
      <c r="A170" s="43" t="s">
        <v>2549</v>
      </c>
      <c r="B170" s="195" t="s">
        <v>2578</v>
      </c>
      <c r="C170" s="260" t="s">
        <v>2575</v>
      </c>
      <c r="D170" s="196" t="s">
        <v>10</v>
      </c>
      <c r="E170" s="187">
        <v>42</v>
      </c>
      <c r="F170" s="357">
        <v>45</v>
      </c>
      <c r="G170" s="28">
        <f t="shared" si="12"/>
        <v>1890</v>
      </c>
      <c r="H170" s="340"/>
      <c r="I170" s="340"/>
    </row>
    <row r="171" spans="1:9" ht="44.25" customHeight="1" x14ac:dyDescent="0.25">
      <c r="A171" s="43" t="s">
        <v>2549</v>
      </c>
      <c r="B171" s="195" t="s">
        <v>2579</v>
      </c>
      <c r="C171" s="303" t="s">
        <v>3680</v>
      </c>
      <c r="D171" s="304" t="s">
        <v>9</v>
      </c>
      <c r="E171" s="305">
        <v>0.08</v>
      </c>
      <c r="F171" s="483">
        <v>1919.93</v>
      </c>
      <c r="G171" s="28">
        <f t="shared" si="12"/>
        <v>153.59</v>
      </c>
      <c r="H171" s="340"/>
      <c r="I171" s="340"/>
    </row>
    <row r="172" spans="1:9" ht="44.25" customHeight="1" x14ac:dyDescent="0.25">
      <c r="A172" s="43" t="s">
        <v>2549</v>
      </c>
      <c r="B172" s="195" t="s">
        <v>2580</v>
      </c>
      <c r="C172" s="260" t="s">
        <v>2576</v>
      </c>
      <c r="D172" s="196" t="s">
        <v>9</v>
      </c>
      <c r="E172" s="187">
        <v>2.2000000000000002</v>
      </c>
      <c r="F172" s="357">
        <v>96.42</v>
      </c>
      <c r="G172" s="28">
        <f t="shared" si="12"/>
        <v>212.12</v>
      </c>
      <c r="H172" s="340"/>
      <c r="I172" s="340"/>
    </row>
    <row r="173" spans="1:9" ht="44.25" customHeight="1" thickBot="1" x14ac:dyDescent="0.3">
      <c r="A173" s="43" t="s">
        <v>2549</v>
      </c>
      <c r="B173" s="195" t="s">
        <v>2581</v>
      </c>
      <c r="C173" s="260" t="s">
        <v>2577</v>
      </c>
      <c r="D173" s="196" t="s">
        <v>8</v>
      </c>
      <c r="E173" s="187">
        <v>15</v>
      </c>
      <c r="F173" s="357">
        <v>6.13</v>
      </c>
      <c r="G173" s="28">
        <f t="shared" si="12"/>
        <v>91.95</v>
      </c>
      <c r="H173" s="340"/>
      <c r="I173" s="340"/>
    </row>
    <row r="174" spans="1:9" ht="182.25" customHeight="1" thickBot="1" x14ac:dyDescent="0.3">
      <c r="A174" s="56" t="s">
        <v>2549</v>
      </c>
      <c r="B174" s="197" t="s">
        <v>2809</v>
      </c>
      <c r="C174" s="258" t="s">
        <v>3681</v>
      </c>
      <c r="D174" s="197" t="s">
        <v>582</v>
      </c>
      <c r="E174" s="184">
        <v>1</v>
      </c>
      <c r="F174" s="355">
        <v>765.03</v>
      </c>
      <c r="G174" s="53">
        <f t="shared" si="12"/>
        <v>765.03</v>
      </c>
      <c r="H174" s="331" t="s">
        <v>43</v>
      </c>
      <c r="I174" s="332">
        <f>ROUND(SUM(G146:G174),2)</f>
        <v>95091.32</v>
      </c>
    </row>
    <row r="175" spans="1:9" ht="44.25" customHeight="1" x14ac:dyDescent="0.25">
      <c r="A175" s="67" t="s">
        <v>2550</v>
      </c>
      <c r="B175" s="253" t="s">
        <v>185</v>
      </c>
      <c r="C175" s="254" t="s">
        <v>433</v>
      </c>
      <c r="D175" s="255" t="s">
        <v>9</v>
      </c>
      <c r="E175" s="256">
        <v>15.6</v>
      </c>
      <c r="F175" s="353">
        <v>680.7</v>
      </c>
      <c r="G175" s="28">
        <f>ROUND((E175*F175),2)</f>
        <v>10618.92</v>
      </c>
      <c r="H175" s="340"/>
      <c r="I175" s="340"/>
    </row>
    <row r="176" spans="1:9" ht="44.25" customHeight="1" x14ac:dyDescent="0.25">
      <c r="A176" s="43" t="s">
        <v>2550</v>
      </c>
      <c r="B176" s="195" t="s">
        <v>186</v>
      </c>
      <c r="C176" s="257" t="s">
        <v>2687</v>
      </c>
      <c r="D176" s="195" t="s">
        <v>582</v>
      </c>
      <c r="E176" s="186">
        <v>1</v>
      </c>
      <c r="F176" s="476">
        <v>207931.87</v>
      </c>
      <c r="G176" s="28">
        <f>ROUND((E176*F176),2)</f>
        <v>207931.87</v>
      </c>
      <c r="H176" s="340"/>
      <c r="I176" s="340"/>
    </row>
    <row r="177" spans="1:9" ht="60" x14ac:dyDescent="0.25">
      <c r="A177" s="67" t="s">
        <v>2550</v>
      </c>
      <c r="B177" s="195" t="s">
        <v>187</v>
      </c>
      <c r="C177" s="257" t="s">
        <v>2582</v>
      </c>
      <c r="D177" s="195" t="s">
        <v>582</v>
      </c>
      <c r="E177" s="186">
        <v>1</v>
      </c>
      <c r="F177" s="476">
        <v>114915.23</v>
      </c>
      <c r="G177" s="28">
        <f t="shared" ref="G177:G178" si="13">ROUND((E177*F177),2)</f>
        <v>114915.23</v>
      </c>
      <c r="H177" s="340"/>
      <c r="I177" s="340"/>
    </row>
    <row r="178" spans="1:9" ht="44.25" customHeight="1" x14ac:dyDescent="0.25">
      <c r="A178" s="67" t="s">
        <v>2550</v>
      </c>
      <c r="B178" s="195" t="s">
        <v>188</v>
      </c>
      <c r="C178" s="257" t="s">
        <v>2583</v>
      </c>
      <c r="D178" s="195" t="s">
        <v>759</v>
      </c>
      <c r="E178" s="186">
        <v>80389.2</v>
      </c>
      <c r="F178" s="354">
        <v>4.7699999999999996</v>
      </c>
      <c r="G178" s="28">
        <f t="shared" si="13"/>
        <v>383456.48</v>
      </c>
      <c r="H178" s="340"/>
      <c r="I178" s="340"/>
    </row>
    <row r="179" spans="1:9" ht="44.25" customHeight="1" x14ac:dyDescent="0.25">
      <c r="A179" s="67" t="s">
        <v>2550</v>
      </c>
      <c r="B179" s="195" t="s">
        <v>189</v>
      </c>
      <c r="C179" s="257" t="s">
        <v>434</v>
      </c>
      <c r="D179" s="195" t="s">
        <v>9</v>
      </c>
      <c r="E179" s="186">
        <v>4.2</v>
      </c>
      <c r="F179" s="476">
        <v>3728.57</v>
      </c>
      <c r="G179" s="28">
        <f>ROUND((E179*F179),2)</f>
        <v>15659.99</v>
      </c>
      <c r="H179" s="340"/>
      <c r="I179" s="340"/>
    </row>
    <row r="180" spans="1:9" ht="44.25" customHeight="1" x14ac:dyDescent="0.25">
      <c r="A180" s="67" t="s">
        <v>2550</v>
      </c>
      <c r="B180" s="195" t="s">
        <v>206</v>
      </c>
      <c r="C180" s="257" t="s">
        <v>435</v>
      </c>
      <c r="D180" s="195" t="s">
        <v>9</v>
      </c>
      <c r="E180" s="186">
        <v>14.5</v>
      </c>
      <c r="F180" s="354">
        <v>141.21</v>
      </c>
      <c r="G180" s="28">
        <f>ROUND((E180*F180),2)</f>
        <v>2047.55</v>
      </c>
      <c r="H180" s="340"/>
      <c r="I180" s="340"/>
    </row>
    <row r="181" spans="1:9" ht="44.25" customHeight="1" x14ac:dyDescent="0.25">
      <c r="A181" s="67" t="s">
        <v>2550</v>
      </c>
      <c r="B181" s="195" t="s">
        <v>190</v>
      </c>
      <c r="C181" s="257" t="s">
        <v>2584</v>
      </c>
      <c r="D181" s="195" t="s">
        <v>9</v>
      </c>
      <c r="E181" s="186">
        <v>66.62</v>
      </c>
      <c r="F181" s="354">
        <v>955.37</v>
      </c>
      <c r="G181" s="28">
        <f t="shared" ref="G181:G197" si="14">ROUND((E181*F181),2)</f>
        <v>63646.75</v>
      </c>
      <c r="H181" s="340"/>
      <c r="I181" s="340"/>
    </row>
    <row r="182" spans="1:9" ht="45" x14ac:dyDescent="0.25">
      <c r="A182" s="67" t="s">
        <v>2550</v>
      </c>
      <c r="B182" s="195" t="s">
        <v>191</v>
      </c>
      <c r="C182" s="257" t="s">
        <v>2585</v>
      </c>
      <c r="D182" s="195" t="s">
        <v>582</v>
      </c>
      <c r="E182" s="186">
        <v>1</v>
      </c>
      <c r="F182" s="476">
        <v>3634.79</v>
      </c>
      <c r="G182" s="28">
        <f t="shared" si="14"/>
        <v>3634.79</v>
      </c>
      <c r="H182" s="340"/>
      <c r="I182" s="340"/>
    </row>
    <row r="183" spans="1:9" ht="45" x14ac:dyDescent="0.25">
      <c r="A183" s="67" t="s">
        <v>2550</v>
      </c>
      <c r="B183" s="195" t="s">
        <v>192</v>
      </c>
      <c r="C183" s="257" t="s">
        <v>2586</v>
      </c>
      <c r="D183" s="195" t="s">
        <v>582</v>
      </c>
      <c r="E183" s="186">
        <v>1</v>
      </c>
      <c r="F183" s="476">
        <v>473395.88</v>
      </c>
      <c r="G183" s="28">
        <f t="shared" si="14"/>
        <v>473395.88</v>
      </c>
      <c r="H183" s="340"/>
      <c r="I183" s="340"/>
    </row>
    <row r="184" spans="1:9" ht="44.25" customHeight="1" x14ac:dyDescent="0.25">
      <c r="A184" s="67" t="s">
        <v>2550</v>
      </c>
      <c r="B184" s="195" t="s">
        <v>193</v>
      </c>
      <c r="C184" s="257" t="s">
        <v>436</v>
      </c>
      <c r="D184" s="195" t="s">
        <v>8</v>
      </c>
      <c r="E184" s="186">
        <v>1536</v>
      </c>
      <c r="F184" s="354">
        <v>13.49</v>
      </c>
      <c r="G184" s="28">
        <f t="shared" si="14"/>
        <v>20720.64</v>
      </c>
      <c r="H184" s="340"/>
      <c r="I184" s="340"/>
    </row>
    <row r="185" spans="1:9" ht="44.25" customHeight="1" x14ac:dyDescent="0.25">
      <c r="A185" s="67" t="s">
        <v>2550</v>
      </c>
      <c r="B185" s="195" t="s">
        <v>194</v>
      </c>
      <c r="C185" s="257" t="s">
        <v>437</v>
      </c>
      <c r="D185" s="195" t="s">
        <v>8</v>
      </c>
      <c r="E185" s="186">
        <v>805</v>
      </c>
      <c r="F185" s="354">
        <v>9.58</v>
      </c>
      <c r="G185" s="28">
        <f t="shared" si="14"/>
        <v>7711.9</v>
      </c>
      <c r="H185" s="340"/>
      <c r="I185" s="340"/>
    </row>
    <row r="186" spans="1:9" ht="44.25" customHeight="1" x14ac:dyDescent="0.25">
      <c r="A186" s="67" t="s">
        <v>2550</v>
      </c>
      <c r="B186" s="195" t="s">
        <v>386</v>
      </c>
      <c r="C186" s="257" t="s">
        <v>438</v>
      </c>
      <c r="D186" s="195" t="s">
        <v>8</v>
      </c>
      <c r="E186" s="186">
        <v>731</v>
      </c>
      <c r="F186" s="354">
        <v>18.940000000000001</v>
      </c>
      <c r="G186" s="28">
        <f t="shared" si="14"/>
        <v>13845.14</v>
      </c>
      <c r="H186" s="340"/>
      <c r="I186" s="340"/>
    </row>
    <row r="187" spans="1:9" ht="44.25" customHeight="1" x14ac:dyDescent="0.25">
      <c r="A187" s="67" t="s">
        <v>2550</v>
      </c>
      <c r="B187" s="195" t="s">
        <v>789</v>
      </c>
      <c r="C187" s="257" t="s">
        <v>435</v>
      </c>
      <c r="D187" s="195" t="s">
        <v>9</v>
      </c>
      <c r="E187" s="186">
        <v>46.6</v>
      </c>
      <c r="F187" s="354">
        <v>141.21</v>
      </c>
      <c r="G187" s="28">
        <f t="shared" si="14"/>
        <v>6580.39</v>
      </c>
      <c r="H187" s="340"/>
      <c r="I187" s="340"/>
    </row>
    <row r="188" spans="1:9" ht="44.25" customHeight="1" x14ac:dyDescent="0.25">
      <c r="A188" s="67" t="s">
        <v>2550</v>
      </c>
      <c r="B188" s="195" t="s">
        <v>790</v>
      </c>
      <c r="C188" s="257" t="s">
        <v>439</v>
      </c>
      <c r="D188" s="195" t="s">
        <v>10</v>
      </c>
      <c r="E188" s="186">
        <v>532.79999999999995</v>
      </c>
      <c r="F188" s="354">
        <v>90.66</v>
      </c>
      <c r="G188" s="28">
        <f t="shared" si="14"/>
        <v>48303.65</v>
      </c>
      <c r="H188" s="340"/>
      <c r="I188" s="340"/>
    </row>
    <row r="189" spans="1:9" ht="44.25" customHeight="1" x14ac:dyDescent="0.25">
      <c r="A189" s="67" t="s">
        <v>2550</v>
      </c>
      <c r="B189" s="195" t="s">
        <v>791</v>
      </c>
      <c r="C189" s="257" t="s">
        <v>440</v>
      </c>
      <c r="D189" s="195" t="s">
        <v>9</v>
      </c>
      <c r="E189" s="186">
        <v>0.5</v>
      </c>
      <c r="F189" s="354">
        <v>141.21</v>
      </c>
      <c r="G189" s="28">
        <f t="shared" si="14"/>
        <v>70.61</v>
      </c>
      <c r="H189" s="340"/>
      <c r="I189" s="340"/>
    </row>
    <row r="190" spans="1:9" ht="45" x14ac:dyDescent="0.25">
      <c r="A190" s="67" t="s">
        <v>2550</v>
      </c>
      <c r="B190" s="195" t="s">
        <v>792</v>
      </c>
      <c r="C190" s="257" t="s">
        <v>2534</v>
      </c>
      <c r="D190" s="195" t="s">
        <v>582</v>
      </c>
      <c r="E190" s="186">
        <v>1</v>
      </c>
      <c r="F190" s="476">
        <v>4728.1899999999996</v>
      </c>
      <c r="G190" s="28">
        <f t="shared" si="14"/>
        <v>4728.1899999999996</v>
      </c>
      <c r="H190" s="340"/>
      <c r="I190" s="340"/>
    </row>
    <row r="191" spans="1:9" ht="44.25" customHeight="1" x14ac:dyDescent="0.25">
      <c r="A191" s="67" t="s">
        <v>2550</v>
      </c>
      <c r="B191" s="195" t="s">
        <v>917</v>
      </c>
      <c r="C191" s="257" t="s">
        <v>2520</v>
      </c>
      <c r="D191" s="195" t="s">
        <v>9</v>
      </c>
      <c r="E191" s="186">
        <v>0.3</v>
      </c>
      <c r="F191" s="476">
        <v>1139.08</v>
      </c>
      <c r="G191" s="28">
        <f t="shared" si="14"/>
        <v>341.72</v>
      </c>
      <c r="H191" s="340"/>
      <c r="I191" s="340"/>
    </row>
    <row r="192" spans="1:9" ht="44.25" customHeight="1" x14ac:dyDescent="0.25">
      <c r="A192" s="67" t="s">
        <v>2550</v>
      </c>
      <c r="B192" s="195" t="s">
        <v>918</v>
      </c>
      <c r="C192" s="257" t="s">
        <v>2521</v>
      </c>
      <c r="D192" s="195" t="s">
        <v>8</v>
      </c>
      <c r="E192" s="186">
        <v>3.25</v>
      </c>
      <c r="F192" s="354">
        <v>54.46</v>
      </c>
      <c r="G192" s="28">
        <f t="shared" si="14"/>
        <v>177</v>
      </c>
      <c r="H192" s="340"/>
      <c r="I192" s="340"/>
    </row>
    <row r="193" spans="1:9" ht="44.25" customHeight="1" x14ac:dyDescent="0.25">
      <c r="A193" s="67" t="s">
        <v>2550</v>
      </c>
      <c r="B193" s="195" t="s">
        <v>919</v>
      </c>
      <c r="C193" s="257" t="s">
        <v>441</v>
      </c>
      <c r="D193" s="195" t="s">
        <v>10</v>
      </c>
      <c r="E193" s="186">
        <v>46</v>
      </c>
      <c r="F193" s="354">
        <v>67.36</v>
      </c>
      <c r="G193" s="28">
        <f t="shared" si="14"/>
        <v>3098.56</v>
      </c>
      <c r="H193" s="340"/>
      <c r="I193" s="340"/>
    </row>
    <row r="194" spans="1:9" ht="60" x14ac:dyDescent="0.25">
      <c r="A194" s="67" t="s">
        <v>2550</v>
      </c>
      <c r="B194" s="195" t="s">
        <v>920</v>
      </c>
      <c r="C194" s="257" t="s">
        <v>2587</v>
      </c>
      <c r="D194" s="195" t="s">
        <v>582</v>
      </c>
      <c r="E194" s="186">
        <v>1</v>
      </c>
      <c r="F194" s="476">
        <v>4245.6899999999996</v>
      </c>
      <c r="G194" s="28">
        <f t="shared" si="14"/>
        <v>4245.6899999999996</v>
      </c>
      <c r="H194" s="340"/>
      <c r="I194" s="340"/>
    </row>
    <row r="195" spans="1:9" ht="44.25" customHeight="1" x14ac:dyDescent="0.25">
      <c r="A195" s="67" t="s">
        <v>2550</v>
      </c>
      <c r="B195" s="195" t="s">
        <v>921</v>
      </c>
      <c r="C195" s="257" t="s">
        <v>442</v>
      </c>
      <c r="D195" s="195" t="s">
        <v>9</v>
      </c>
      <c r="E195" s="186">
        <v>22.7</v>
      </c>
      <c r="F195" s="354">
        <v>96.42</v>
      </c>
      <c r="G195" s="28">
        <f t="shared" si="14"/>
        <v>2188.73</v>
      </c>
      <c r="H195" s="340"/>
      <c r="I195" s="340"/>
    </row>
    <row r="196" spans="1:9" ht="44.25" customHeight="1" thickBot="1" x14ac:dyDescent="0.3">
      <c r="A196" s="67" t="s">
        <v>2550</v>
      </c>
      <c r="B196" s="195" t="s">
        <v>922</v>
      </c>
      <c r="C196" s="257" t="s">
        <v>443</v>
      </c>
      <c r="D196" s="195" t="s">
        <v>9</v>
      </c>
      <c r="E196" s="186">
        <v>15.3</v>
      </c>
      <c r="F196" s="354">
        <v>602.85</v>
      </c>
      <c r="G196" s="28">
        <f t="shared" si="14"/>
        <v>9223.61</v>
      </c>
      <c r="H196" s="340"/>
      <c r="I196" s="340"/>
    </row>
    <row r="197" spans="1:9" ht="185.25" customHeight="1" thickBot="1" x14ac:dyDescent="0.3">
      <c r="A197" s="178" t="s">
        <v>2550</v>
      </c>
      <c r="B197" s="197" t="s">
        <v>923</v>
      </c>
      <c r="C197" s="258" t="s">
        <v>3682</v>
      </c>
      <c r="D197" s="197" t="s">
        <v>582</v>
      </c>
      <c r="E197" s="184">
        <v>1</v>
      </c>
      <c r="F197" s="481">
        <v>4465.6499999999996</v>
      </c>
      <c r="G197" s="53">
        <f t="shared" si="14"/>
        <v>4465.6499999999996</v>
      </c>
      <c r="H197" s="331" t="s">
        <v>184</v>
      </c>
      <c r="I197" s="332">
        <f>ROUND(SUM(G175:G197),2)</f>
        <v>1401008.94</v>
      </c>
    </row>
    <row r="198" spans="1:9" ht="44.25" customHeight="1" x14ac:dyDescent="0.25">
      <c r="A198" s="67" t="s">
        <v>2551</v>
      </c>
      <c r="B198" s="253" t="s">
        <v>195</v>
      </c>
      <c r="C198" s="254" t="s">
        <v>433</v>
      </c>
      <c r="D198" s="255" t="s">
        <v>9</v>
      </c>
      <c r="E198" s="256">
        <v>4.5</v>
      </c>
      <c r="F198" s="353">
        <v>680.7</v>
      </c>
      <c r="G198" s="28">
        <f>ROUND((E198*F198),2)</f>
        <v>3063.15</v>
      </c>
      <c r="H198" s="340"/>
      <c r="I198" s="340"/>
    </row>
    <row r="199" spans="1:9" ht="45" x14ac:dyDescent="0.25">
      <c r="A199" s="43" t="s">
        <v>2551</v>
      </c>
      <c r="B199" s="195" t="s">
        <v>234</v>
      </c>
      <c r="C199" s="257" t="s">
        <v>2677</v>
      </c>
      <c r="D199" s="195" t="s">
        <v>582</v>
      </c>
      <c r="E199" s="186">
        <v>1</v>
      </c>
      <c r="F199" s="476">
        <v>42306.5</v>
      </c>
      <c r="G199" s="28">
        <f>ROUND((E199*F199),2)</f>
        <v>42306.5</v>
      </c>
      <c r="H199" s="340"/>
      <c r="I199" s="340"/>
    </row>
    <row r="200" spans="1:9" ht="44.25" customHeight="1" x14ac:dyDescent="0.25">
      <c r="A200" s="67" t="s">
        <v>2551</v>
      </c>
      <c r="B200" s="195" t="s">
        <v>235</v>
      </c>
      <c r="C200" s="257" t="s">
        <v>2588</v>
      </c>
      <c r="D200" s="195" t="s">
        <v>582</v>
      </c>
      <c r="E200" s="186">
        <v>1</v>
      </c>
      <c r="F200" s="476">
        <v>32832.93</v>
      </c>
      <c r="G200" s="28">
        <f t="shared" ref="G200:G201" si="15">ROUND((E200*F200),2)</f>
        <v>32832.93</v>
      </c>
      <c r="H200" s="340"/>
      <c r="I200" s="340"/>
    </row>
    <row r="201" spans="1:9" ht="44.25" customHeight="1" x14ac:dyDescent="0.25">
      <c r="A201" s="67" t="s">
        <v>2551</v>
      </c>
      <c r="B201" s="195" t="s">
        <v>236</v>
      </c>
      <c r="C201" s="257" t="s">
        <v>2589</v>
      </c>
      <c r="D201" s="195" t="s">
        <v>759</v>
      </c>
      <c r="E201" s="186">
        <v>7064.46</v>
      </c>
      <c r="F201" s="354">
        <v>4.7699999999999996</v>
      </c>
      <c r="G201" s="28">
        <f t="shared" si="15"/>
        <v>33697.47</v>
      </c>
      <c r="H201" s="340"/>
      <c r="I201" s="340"/>
    </row>
    <row r="202" spans="1:9" ht="44.25" customHeight="1" x14ac:dyDescent="0.25">
      <c r="A202" s="67" t="s">
        <v>2551</v>
      </c>
      <c r="B202" s="195" t="s">
        <v>196</v>
      </c>
      <c r="C202" s="257" t="s">
        <v>434</v>
      </c>
      <c r="D202" s="195" t="s">
        <v>9</v>
      </c>
      <c r="E202" s="186">
        <v>1.2</v>
      </c>
      <c r="F202" s="476">
        <v>3728.57</v>
      </c>
      <c r="G202" s="28">
        <f>ROUND((E202*F202),2)</f>
        <v>4474.28</v>
      </c>
      <c r="H202" s="340"/>
      <c r="I202" s="340"/>
    </row>
    <row r="203" spans="1:9" ht="44.25" customHeight="1" x14ac:dyDescent="0.25">
      <c r="A203" s="67" t="s">
        <v>2551</v>
      </c>
      <c r="B203" s="195" t="s">
        <v>237</v>
      </c>
      <c r="C203" s="257" t="s">
        <v>435</v>
      </c>
      <c r="D203" s="195" t="s">
        <v>9</v>
      </c>
      <c r="E203" s="186">
        <v>3.8</v>
      </c>
      <c r="F203" s="354">
        <v>141.21</v>
      </c>
      <c r="G203" s="28">
        <f>ROUND((E203*F203),2)</f>
        <v>536.6</v>
      </c>
      <c r="H203" s="340"/>
      <c r="I203" s="340"/>
    </row>
    <row r="204" spans="1:9" ht="44.25" customHeight="1" x14ac:dyDescent="0.25">
      <c r="A204" s="67" t="s">
        <v>2551</v>
      </c>
      <c r="B204" s="195" t="s">
        <v>238</v>
      </c>
      <c r="C204" s="257" t="s">
        <v>2590</v>
      </c>
      <c r="D204" s="195" t="s">
        <v>9</v>
      </c>
      <c r="E204" s="186">
        <v>17.420000000000002</v>
      </c>
      <c r="F204" s="354">
        <v>955.37</v>
      </c>
      <c r="G204" s="28">
        <f t="shared" ref="G204:G220" si="16">ROUND((E204*F204),2)</f>
        <v>16642.55</v>
      </c>
      <c r="H204" s="340"/>
      <c r="I204" s="340"/>
    </row>
    <row r="205" spans="1:9" ht="60" x14ac:dyDescent="0.25">
      <c r="A205" s="67" t="s">
        <v>2551</v>
      </c>
      <c r="B205" s="195" t="s">
        <v>239</v>
      </c>
      <c r="C205" s="257" t="s">
        <v>2591</v>
      </c>
      <c r="D205" s="195" t="s">
        <v>582</v>
      </c>
      <c r="E205" s="186">
        <v>1</v>
      </c>
      <c r="F205" s="476">
        <v>1301.4000000000001</v>
      </c>
      <c r="G205" s="28">
        <f t="shared" si="16"/>
        <v>1301.4000000000001</v>
      </c>
      <c r="H205" s="340"/>
      <c r="I205" s="340"/>
    </row>
    <row r="206" spans="1:9" ht="45" x14ac:dyDescent="0.25">
      <c r="A206" s="67" t="s">
        <v>2551</v>
      </c>
      <c r="B206" s="195" t="s">
        <v>240</v>
      </c>
      <c r="C206" s="257" t="s">
        <v>2592</v>
      </c>
      <c r="D206" s="195" t="s">
        <v>582</v>
      </c>
      <c r="E206" s="186">
        <v>1</v>
      </c>
      <c r="F206" s="476">
        <v>79707.59</v>
      </c>
      <c r="G206" s="28">
        <f t="shared" si="16"/>
        <v>79707.59</v>
      </c>
      <c r="H206" s="340"/>
      <c r="I206" s="340"/>
    </row>
    <row r="207" spans="1:9" ht="44.25" customHeight="1" x14ac:dyDescent="0.25">
      <c r="A207" s="67" t="s">
        <v>2551</v>
      </c>
      <c r="B207" s="195" t="s">
        <v>241</v>
      </c>
      <c r="C207" s="257" t="s">
        <v>436</v>
      </c>
      <c r="D207" s="195" t="s">
        <v>8</v>
      </c>
      <c r="E207" s="186">
        <v>417</v>
      </c>
      <c r="F207" s="354">
        <v>13.49</v>
      </c>
      <c r="G207" s="28">
        <f t="shared" si="16"/>
        <v>5625.33</v>
      </c>
      <c r="H207" s="340"/>
      <c r="I207" s="340"/>
    </row>
    <row r="208" spans="1:9" ht="44.25" customHeight="1" x14ac:dyDescent="0.25">
      <c r="A208" s="67" t="s">
        <v>2551</v>
      </c>
      <c r="B208" s="195" t="s">
        <v>242</v>
      </c>
      <c r="C208" s="257" t="s">
        <v>437</v>
      </c>
      <c r="D208" s="195" t="s">
        <v>8</v>
      </c>
      <c r="E208" s="186">
        <v>220</v>
      </c>
      <c r="F208" s="354">
        <v>9.58</v>
      </c>
      <c r="G208" s="28">
        <f t="shared" si="16"/>
        <v>2107.6</v>
      </c>
      <c r="H208" s="340"/>
      <c r="I208" s="340"/>
    </row>
    <row r="209" spans="1:9" ht="44.25" customHeight="1" x14ac:dyDescent="0.25">
      <c r="A209" s="67" t="s">
        <v>2551</v>
      </c>
      <c r="B209" s="195" t="s">
        <v>243</v>
      </c>
      <c r="C209" s="257" t="s">
        <v>438</v>
      </c>
      <c r="D209" s="195" t="s">
        <v>8</v>
      </c>
      <c r="E209" s="186">
        <v>197</v>
      </c>
      <c r="F209" s="354">
        <v>18.940000000000001</v>
      </c>
      <c r="G209" s="28">
        <f t="shared" si="16"/>
        <v>3731.18</v>
      </c>
      <c r="H209" s="340"/>
      <c r="I209" s="340"/>
    </row>
    <row r="210" spans="1:9" ht="44.25" customHeight="1" x14ac:dyDescent="0.25">
      <c r="A210" s="67" t="s">
        <v>2551</v>
      </c>
      <c r="B210" s="195" t="s">
        <v>244</v>
      </c>
      <c r="C210" s="257" t="s">
        <v>435</v>
      </c>
      <c r="D210" s="195" t="s">
        <v>9</v>
      </c>
      <c r="E210" s="186">
        <v>12.4</v>
      </c>
      <c r="F210" s="354">
        <v>141.21</v>
      </c>
      <c r="G210" s="28">
        <f t="shared" si="16"/>
        <v>1751</v>
      </c>
      <c r="H210" s="340"/>
      <c r="I210" s="340"/>
    </row>
    <row r="211" spans="1:9" ht="44.25" customHeight="1" x14ac:dyDescent="0.25">
      <c r="A211" s="67" t="s">
        <v>2551</v>
      </c>
      <c r="B211" s="195" t="s">
        <v>254</v>
      </c>
      <c r="C211" s="257" t="s">
        <v>439</v>
      </c>
      <c r="D211" s="195" t="s">
        <v>10</v>
      </c>
      <c r="E211" s="186">
        <v>142</v>
      </c>
      <c r="F211" s="354">
        <v>90.66</v>
      </c>
      <c r="G211" s="28">
        <f t="shared" si="16"/>
        <v>12873.72</v>
      </c>
      <c r="H211" s="340"/>
      <c r="I211" s="340"/>
    </row>
    <row r="212" spans="1:9" ht="44.25" customHeight="1" x14ac:dyDescent="0.25">
      <c r="A212" s="67" t="s">
        <v>2551</v>
      </c>
      <c r="B212" s="195" t="s">
        <v>370</v>
      </c>
      <c r="C212" s="257" t="s">
        <v>440</v>
      </c>
      <c r="D212" s="195" t="s">
        <v>9</v>
      </c>
      <c r="E212" s="186">
        <v>0.2</v>
      </c>
      <c r="F212" s="354">
        <v>141.21</v>
      </c>
      <c r="G212" s="28">
        <f t="shared" si="16"/>
        <v>28.24</v>
      </c>
      <c r="H212" s="340"/>
      <c r="I212" s="340"/>
    </row>
    <row r="213" spans="1:9" ht="44.25" customHeight="1" x14ac:dyDescent="0.25">
      <c r="A213" s="67" t="s">
        <v>2551</v>
      </c>
      <c r="B213" s="195" t="s">
        <v>372</v>
      </c>
      <c r="C213" s="257" t="s">
        <v>2593</v>
      </c>
      <c r="D213" s="195" t="s">
        <v>582</v>
      </c>
      <c r="E213" s="186">
        <v>1</v>
      </c>
      <c r="F213" s="476">
        <v>1459.96</v>
      </c>
      <c r="G213" s="28">
        <f t="shared" si="16"/>
        <v>1459.96</v>
      </c>
      <c r="H213" s="340"/>
      <c r="I213" s="340"/>
    </row>
    <row r="214" spans="1:9" ht="44.25" customHeight="1" x14ac:dyDescent="0.25">
      <c r="A214" s="67" t="s">
        <v>2551</v>
      </c>
      <c r="B214" s="195" t="s">
        <v>575</v>
      </c>
      <c r="C214" s="257" t="s">
        <v>2520</v>
      </c>
      <c r="D214" s="195" t="s">
        <v>9</v>
      </c>
      <c r="E214" s="186">
        <v>0.1</v>
      </c>
      <c r="F214" s="476">
        <v>1338.57</v>
      </c>
      <c r="G214" s="28">
        <f t="shared" si="16"/>
        <v>133.86000000000001</v>
      </c>
      <c r="H214" s="340"/>
      <c r="I214" s="340"/>
    </row>
    <row r="215" spans="1:9" ht="44.25" customHeight="1" x14ac:dyDescent="0.25">
      <c r="A215" s="67" t="s">
        <v>2551</v>
      </c>
      <c r="B215" s="195" t="s">
        <v>576</v>
      </c>
      <c r="C215" s="257" t="s">
        <v>2521</v>
      </c>
      <c r="D215" s="195" t="s">
        <v>8</v>
      </c>
      <c r="E215" s="186">
        <v>1</v>
      </c>
      <c r="F215" s="354">
        <v>54.46</v>
      </c>
      <c r="G215" s="28">
        <f t="shared" si="16"/>
        <v>54.46</v>
      </c>
      <c r="H215" s="340"/>
      <c r="I215" s="340"/>
    </row>
    <row r="216" spans="1:9" ht="44.25" customHeight="1" x14ac:dyDescent="0.25">
      <c r="A216" s="67" t="s">
        <v>2551</v>
      </c>
      <c r="B216" s="195" t="s">
        <v>577</v>
      </c>
      <c r="C216" s="257" t="s">
        <v>441</v>
      </c>
      <c r="D216" s="195" t="s">
        <v>10</v>
      </c>
      <c r="E216" s="186">
        <v>12</v>
      </c>
      <c r="F216" s="354">
        <v>67.36</v>
      </c>
      <c r="G216" s="28">
        <f t="shared" si="16"/>
        <v>808.32</v>
      </c>
      <c r="H216" s="340"/>
      <c r="I216" s="340"/>
    </row>
    <row r="217" spans="1:9" ht="44.25" customHeight="1" x14ac:dyDescent="0.25">
      <c r="A217" s="67" t="s">
        <v>2551</v>
      </c>
      <c r="B217" s="195" t="s">
        <v>578</v>
      </c>
      <c r="C217" s="257" t="s">
        <v>2594</v>
      </c>
      <c r="D217" s="195" t="s">
        <v>582</v>
      </c>
      <c r="E217" s="186">
        <v>1</v>
      </c>
      <c r="F217" s="476">
        <v>1487.32</v>
      </c>
      <c r="G217" s="28">
        <f t="shared" si="16"/>
        <v>1487.32</v>
      </c>
      <c r="H217" s="340"/>
      <c r="I217" s="340"/>
    </row>
    <row r="218" spans="1:9" ht="44.25" customHeight="1" x14ac:dyDescent="0.25">
      <c r="A218" s="67" t="s">
        <v>2551</v>
      </c>
      <c r="B218" s="195" t="s">
        <v>579</v>
      </c>
      <c r="C218" s="257" t="s">
        <v>442</v>
      </c>
      <c r="D218" s="195" t="s">
        <v>9</v>
      </c>
      <c r="E218" s="186">
        <v>6</v>
      </c>
      <c r="F218" s="354">
        <v>96.42</v>
      </c>
      <c r="G218" s="28">
        <f t="shared" si="16"/>
        <v>578.52</v>
      </c>
      <c r="H218" s="340"/>
      <c r="I218" s="340"/>
    </row>
    <row r="219" spans="1:9" ht="44.25" customHeight="1" thickBot="1" x14ac:dyDescent="0.3">
      <c r="A219" s="67" t="s">
        <v>2551</v>
      </c>
      <c r="B219" s="195" t="s">
        <v>580</v>
      </c>
      <c r="C219" s="257" t="s">
        <v>443</v>
      </c>
      <c r="D219" s="195" t="s">
        <v>9</v>
      </c>
      <c r="E219" s="186">
        <v>4</v>
      </c>
      <c r="F219" s="354">
        <v>602.85</v>
      </c>
      <c r="G219" s="28">
        <f t="shared" si="16"/>
        <v>2411.4</v>
      </c>
      <c r="H219" s="340"/>
      <c r="I219" s="340"/>
    </row>
    <row r="220" spans="1:9" ht="183.75" customHeight="1" thickBot="1" x14ac:dyDescent="0.3">
      <c r="A220" s="178" t="s">
        <v>2551</v>
      </c>
      <c r="B220" s="197" t="s">
        <v>581</v>
      </c>
      <c r="C220" s="258" t="s">
        <v>3683</v>
      </c>
      <c r="D220" s="197" t="s">
        <v>582</v>
      </c>
      <c r="E220" s="184">
        <v>1</v>
      </c>
      <c r="F220" s="481">
        <v>1393.2</v>
      </c>
      <c r="G220" s="53">
        <f t="shared" si="16"/>
        <v>1393.2</v>
      </c>
      <c r="H220" s="331" t="s">
        <v>197</v>
      </c>
      <c r="I220" s="332">
        <f>ROUND(SUM(G198:G220),2)</f>
        <v>249006.58</v>
      </c>
    </row>
    <row r="221" spans="1:9" ht="60" x14ac:dyDescent="0.25">
      <c r="A221" s="67" t="s">
        <v>2552</v>
      </c>
      <c r="B221" s="253" t="s">
        <v>514</v>
      </c>
      <c r="C221" s="254" t="s">
        <v>433</v>
      </c>
      <c r="D221" s="255" t="s">
        <v>9</v>
      </c>
      <c r="E221" s="256">
        <v>24.9</v>
      </c>
      <c r="F221" s="353">
        <v>680.7</v>
      </c>
      <c r="G221" s="28">
        <f>ROUND((E221*F221),2)</f>
        <v>16949.43</v>
      </c>
      <c r="H221" s="340"/>
      <c r="I221" s="340"/>
    </row>
    <row r="222" spans="1:9" ht="60" x14ac:dyDescent="0.25">
      <c r="A222" s="43" t="s">
        <v>2552</v>
      </c>
      <c r="B222" s="195" t="s">
        <v>515</v>
      </c>
      <c r="C222" s="257" t="s">
        <v>2678</v>
      </c>
      <c r="D222" s="195" t="s">
        <v>582</v>
      </c>
      <c r="E222" s="186">
        <v>1</v>
      </c>
      <c r="F222" s="476">
        <v>370166.7</v>
      </c>
      <c r="G222" s="28">
        <f>ROUND((E222*F222),2)</f>
        <v>370166.7</v>
      </c>
      <c r="H222" s="340"/>
      <c r="I222" s="340"/>
    </row>
    <row r="223" spans="1:9" ht="60" x14ac:dyDescent="0.25">
      <c r="A223" s="67" t="s">
        <v>2552</v>
      </c>
      <c r="B223" s="195" t="s">
        <v>516</v>
      </c>
      <c r="C223" s="257" t="s">
        <v>2595</v>
      </c>
      <c r="D223" s="195" t="s">
        <v>582</v>
      </c>
      <c r="E223" s="186">
        <v>1</v>
      </c>
      <c r="F223" s="476">
        <v>197288.42</v>
      </c>
      <c r="G223" s="28">
        <f t="shared" ref="G223:G224" si="17">ROUND((E223*F223),2)</f>
        <v>197288.42</v>
      </c>
      <c r="H223" s="340"/>
      <c r="I223" s="340"/>
    </row>
    <row r="224" spans="1:9" ht="44.25" customHeight="1" x14ac:dyDescent="0.25">
      <c r="A224" s="67" t="s">
        <v>2552</v>
      </c>
      <c r="B224" s="195" t="s">
        <v>517</v>
      </c>
      <c r="C224" s="257" t="s">
        <v>2596</v>
      </c>
      <c r="D224" s="195" t="s">
        <v>759</v>
      </c>
      <c r="E224" s="186">
        <v>78426.02</v>
      </c>
      <c r="F224" s="354">
        <v>4.7699999999999996</v>
      </c>
      <c r="G224" s="28">
        <f t="shared" si="17"/>
        <v>374092.12</v>
      </c>
      <c r="H224" s="340"/>
      <c r="I224" s="340"/>
    </row>
    <row r="225" spans="1:9" ht="44.25" customHeight="1" x14ac:dyDescent="0.25">
      <c r="A225" s="67" t="s">
        <v>2552</v>
      </c>
      <c r="B225" s="195" t="s">
        <v>518</v>
      </c>
      <c r="C225" s="257" t="s">
        <v>434</v>
      </c>
      <c r="D225" s="195" t="s">
        <v>9</v>
      </c>
      <c r="E225" s="186">
        <v>6.47</v>
      </c>
      <c r="F225" s="476">
        <v>3728.57</v>
      </c>
      <c r="G225" s="28">
        <f>ROUND((E225*F225),2)</f>
        <v>24123.85</v>
      </c>
      <c r="H225" s="340"/>
      <c r="I225" s="340"/>
    </row>
    <row r="226" spans="1:9" ht="44.25" customHeight="1" x14ac:dyDescent="0.25">
      <c r="A226" s="67" t="s">
        <v>2552</v>
      </c>
      <c r="B226" s="195" t="s">
        <v>519</v>
      </c>
      <c r="C226" s="257" t="s">
        <v>435</v>
      </c>
      <c r="D226" s="195" t="s">
        <v>9</v>
      </c>
      <c r="E226" s="186">
        <v>22</v>
      </c>
      <c r="F226" s="354">
        <v>141.21</v>
      </c>
      <c r="G226" s="28">
        <f>ROUND((E226*F226),2)</f>
        <v>3106.62</v>
      </c>
      <c r="H226" s="340"/>
      <c r="I226" s="340"/>
    </row>
    <row r="227" spans="1:9" ht="44.25" customHeight="1" x14ac:dyDescent="0.25">
      <c r="A227" s="67" t="s">
        <v>2552</v>
      </c>
      <c r="B227" s="195" t="s">
        <v>520</v>
      </c>
      <c r="C227" s="257" t="s">
        <v>2597</v>
      </c>
      <c r="D227" s="195" t="s">
        <v>9</v>
      </c>
      <c r="E227" s="186">
        <v>101.26</v>
      </c>
      <c r="F227" s="354">
        <v>955.37</v>
      </c>
      <c r="G227" s="28">
        <f t="shared" ref="G227:G244" si="18">ROUND((E227*F227),2)</f>
        <v>96740.77</v>
      </c>
      <c r="H227" s="340"/>
      <c r="I227" s="340"/>
    </row>
    <row r="228" spans="1:9" ht="44.25" customHeight="1" x14ac:dyDescent="0.25">
      <c r="A228" s="67" t="s">
        <v>2552</v>
      </c>
      <c r="B228" s="195" t="s">
        <v>1419</v>
      </c>
      <c r="C228" s="257" t="s">
        <v>2598</v>
      </c>
      <c r="D228" s="195" t="s">
        <v>582</v>
      </c>
      <c r="E228" s="186">
        <v>1</v>
      </c>
      <c r="F228" s="476">
        <v>6401.68</v>
      </c>
      <c r="G228" s="28">
        <f t="shared" si="18"/>
        <v>6401.68</v>
      </c>
      <c r="H228" s="340"/>
      <c r="I228" s="340"/>
    </row>
    <row r="229" spans="1:9" ht="44.25" customHeight="1" x14ac:dyDescent="0.25">
      <c r="A229" s="67" t="s">
        <v>2552</v>
      </c>
      <c r="B229" s="195" t="s">
        <v>1420</v>
      </c>
      <c r="C229" s="257" t="s">
        <v>2599</v>
      </c>
      <c r="D229" s="195" t="s">
        <v>582</v>
      </c>
      <c r="E229" s="186">
        <v>1</v>
      </c>
      <c r="F229" s="354">
        <v>742.28</v>
      </c>
      <c r="G229" s="28">
        <f t="shared" si="18"/>
        <v>742.28</v>
      </c>
      <c r="H229" s="340"/>
      <c r="I229" s="340"/>
    </row>
    <row r="230" spans="1:9" ht="60" x14ac:dyDescent="0.25">
      <c r="A230" s="67" t="s">
        <v>2552</v>
      </c>
      <c r="B230" s="195" t="s">
        <v>1421</v>
      </c>
      <c r="C230" s="257" t="s">
        <v>2600</v>
      </c>
      <c r="D230" s="195" t="s">
        <v>582</v>
      </c>
      <c r="E230" s="186">
        <v>1</v>
      </c>
      <c r="F230" s="476">
        <v>553507.94999999995</v>
      </c>
      <c r="G230" s="28">
        <f t="shared" si="18"/>
        <v>553507.94999999995</v>
      </c>
      <c r="H230" s="340"/>
      <c r="I230" s="340"/>
    </row>
    <row r="231" spans="1:9" ht="44.25" customHeight="1" x14ac:dyDescent="0.25">
      <c r="A231" s="67" t="s">
        <v>2552</v>
      </c>
      <c r="B231" s="195" t="s">
        <v>1422</v>
      </c>
      <c r="C231" s="257" t="s">
        <v>436</v>
      </c>
      <c r="D231" s="195" t="s">
        <v>8</v>
      </c>
      <c r="E231" s="186">
        <v>2384</v>
      </c>
      <c r="F231" s="354">
        <v>13.49</v>
      </c>
      <c r="G231" s="28">
        <f t="shared" si="18"/>
        <v>32160.16</v>
      </c>
      <c r="H231" s="340"/>
      <c r="I231" s="340"/>
    </row>
    <row r="232" spans="1:9" ht="44.25" customHeight="1" x14ac:dyDescent="0.25">
      <c r="A232" s="67" t="s">
        <v>2552</v>
      </c>
      <c r="B232" s="195" t="s">
        <v>1423</v>
      </c>
      <c r="C232" s="257" t="s">
        <v>437</v>
      </c>
      <c r="D232" s="195" t="s">
        <v>8</v>
      </c>
      <c r="E232" s="186">
        <v>1246</v>
      </c>
      <c r="F232" s="354">
        <v>9.58</v>
      </c>
      <c r="G232" s="28">
        <f t="shared" si="18"/>
        <v>11936.68</v>
      </c>
      <c r="H232" s="340"/>
      <c r="I232" s="340"/>
    </row>
    <row r="233" spans="1:9" ht="44.25" customHeight="1" x14ac:dyDescent="0.25">
      <c r="A233" s="67" t="s">
        <v>2552</v>
      </c>
      <c r="B233" s="195" t="s">
        <v>1424</v>
      </c>
      <c r="C233" s="257" t="s">
        <v>438</v>
      </c>
      <c r="D233" s="195" t="s">
        <v>8</v>
      </c>
      <c r="E233" s="186">
        <v>1138</v>
      </c>
      <c r="F233" s="354">
        <v>18.940000000000001</v>
      </c>
      <c r="G233" s="28">
        <f t="shared" si="18"/>
        <v>21553.72</v>
      </c>
      <c r="H233" s="340"/>
      <c r="I233" s="340"/>
    </row>
    <row r="234" spans="1:9" ht="44.25" customHeight="1" x14ac:dyDescent="0.25">
      <c r="A234" s="67" t="s">
        <v>2552</v>
      </c>
      <c r="B234" s="195" t="s">
        <v>1425</v>
      </c>
      <c r="C234" s="257" t="s">
        <v>435</v>
      </c>
      <c r="D234" s="195" t="s">
        <v>9</v>
      </c>
      <c r="E234" s="186">
        <v>71.7</v>
      </c>
      <c r="F234" s="354">
        <v>141.21</v>
      </c>
      <c r="G234" s="28">
        <f t="shared" si="18"/>
        <v>10124.76</v>
      </c>
      <c r="H234" s="340"/>
      <c r="I234" s="340"/>
    </row>
    <row r="235" spans="1:9" ht="44.25" customHeight="1" x14ac:dyDescent="0.25">
      <c r="A235" s="67" t="s">
        <v>2552</v>
      </c>
      <c r="B235" s="195" t="s">
        <v>1426</v>
      </c>
      <c r="C235" s="257" t="s">
        <v>439</v>
      </c>
      <c r="D235" s="195" t="s">
        <v>10</v>
      </c>
      <c r="E235" s="186">
        <v>825.2</v>
      </c>
      <c r="F235" s="354">
        <v>90.66</v>
      </c>
      <c r="G235" s="28">
        <f t="shared" si="18"/>
        <v>74812.63</v>
      </c>
      <c r="H235" s="340"/>
      <c r="I235" s="340"/>
    </row>
    <row r="236" spans="1:9" ht="44.25" customHeight="1" x14ac:dyDescent="0.25">
      <c r="A236" s="67" t="s">
        <v>2552</v>
      </c>
      <c r="B236" s="195" t="s">
        <v>1427</v>
      </c>
      <c r="C236" s="257" t="s">
        <v>440</v>
      </c>
      <c r="D236" s="195" t="s">
        <v>9</v>
      </c>
      <c r="E236" s="186">
        <v>0.7</v>
      </c>
      <c r="F236" s="354">
        <v>141.21</v>
      </c>
      <c r="G236" s="28">
        <f t="shared" si="18"/>
        <v>98.85</v>
      </c>
      <c r="H236" s="340"/>
      <c r="I236" s="340"/>
    </row>
    <row r="237" spans="1:9" ht="60" x14ac:dyDescent="0.25">
      <c r="A237" s="67" t="s">
        <v>2552</v>
      </c>
      <c r="B237" s="195" t="s">
        <v>1428</v>
      </c>
      <c r="C237" s="257" t="s">
        <v>2601</v>
      </c>
      <c r="D237" s="195" t="s">
        <v>582</v>
      </c>
      <c r="E237" s="186">
        <v>1</v>
      </c>
      <c r="F237" s="476">
        <v>7280.08</v>
      </c>
      <c r="G237" s="28">
        <f t="shared" si="18"/>
        <v>7280.08</v>
      </c>
      <c r="H237" s="340"/>
      <c r="I237" s="340"/>
    </row>
    <row r="238" spans="1:9" ht="44.25" customHeight="1" x14ac:dyDescent="0.25">
      <c r="A238" s="67" t="s">
        <v>2552</v>
      </c>
      <c r="B238" s="195" t="s">
        <v>1429</v>
      </c>
      <c r="C238" s="257" t="s">
        <v>2520</v>
      </c>
      <c r="D238" s="195" t="s">
        <v>9</v>
      </c>
      <c r="E238" s="186">
        <v>0.4</v>
      </c>
      <c r="F238" s="476">
        <v>1813.5</v>
      </c>
      <c r="G238" s="28">
        <f t="shared" si="18"/>
        <v>725.4</v>
      </c>
      <c r="H238" s="340"/>
      <c r="I238" s="340"/>
    </row>
    <row r="239" spans="1:9" ht="44.25" customHeight="1" x14ac:dyDescent="0.25">
      <c r="A239" s="67" t="s">
        <v>2552</v>
      </c>
      <c r="B239" s="195" t="s">
        <v>1430</v>
      </c>
      <c r="C239" s="257" t="s">
        <v>2521</v>
      </c>
      <c r="D239" s="195" t="s">
        <v>8</v>
      </c>
      <c r="E239" s="186">
        <v>5</v>
      </c>
      <c r="F239" s="354">
        <v>54.46</v>
      </c>
      <c r="G239" s="28">
        <f t="shared" si="18"/>
        <v>272.3</v>
      </c>
      <c r="H239" s="340"/>
      <c r="I239" s="340"/>
    </row>
    <row r="240" spans="1:9" ht="44.25" customHeight="1" x14ac:dyDescent="0.25">
      <c r="A240" s="67" t="s">
        <v>2552</v>
      </c>
      <c r="B240" s="195" t="s">
        <v>2603</v>
      </c>
      <c r="C240" s="257" t="s">
        <v>441</v>
      </c>
      <c r="D240" s="195" t="s">
        <v>10</v>
      </c>
      <c r="E240" s="186">
        <v>60</v>
      </c>
      <c r="F240" s="354">
        <v>67.36</v>
      </c>
      <c r="G240" s="28">
        <f t="shared" si="18"/>
        <v>4041.6</v>
      </c>
      <c r="H240" s="340"/>
      <c r="I240" s="340"/>
    </row>
    <row r="241" spans="1:9" ht="60" x14ac:dyDescent="0.25">
      <c r="A241" s="67" t="s">
        <v>2552</v>
      </c>
      <c r="B241" s="195" t="s">
        <v>2604</v>
      </c>
      <c r="C241" s="257" t="s">
        <v>2602</v>
      </c>
      <c r="D241" s="195" t="s">
        <v>582</v>
      </c>
      <c r="E241" s="186">
        <v>1</v>
      </c>
      <c r="F241" s="476">
        <v>6601.37</v>
      </c>
      <c r="G241" s="28">
        <f t="shared" si="18"/>
        <v>6601.37</v>
      </c>
      <c r="H241" s="340"/>
      <c r="I241" s="340"/>
    </row>
    <row r="242" spans="1:9" ht="44.25" customHeight="1" x14ac:dyDescent="0.25">
      <c r="A242" s="67" t="s">
        <v>2552</v>
      </c>
      <c r="B242" s="195" t="s">
        <v>2605</v>
      </c>
      <c r="C242" s="257" t="s">
        <v>442</v>
      </c>
      <c r="D242" s="195" t="s">
        <v>9</v>
      </c>
      <c r="E242" s="186">
        <v>34.6</v>
      </c>
      <c r="F242" s="354">
        <v>96.42</v>
      </c>
      <c r="G242" s="28">
        <f t="shared" si="18"/>
        <v>3336.13</v>
      </c>
      <c r="H242" s="340"/>
      <c r="I242" s="340"/>
    </row>
    <row r="243" spans="1:9" ht="44.25" customHeight="1" thickBot="1" x14ac:dyDescent="0.3">
      <c r="A243" s="67" t="s">
        <v>2552</v>
      </c>
      <c r="B243" s="195" t="s">
        <v>2606</v>
      </c>
      <c r="C243" s="257" t="s">
        <v>443</v>
      </c>
      <c r="D243" s="195" t="s">
        <v>9</v>
      </c>
      <c r="E243" s="186">
        <v>23.3</v>
      </c>
      <c r="F243" s="354">
        <v>602.85</v>
      </c>
      <c r="G243" s="28">
        <f t="shared" si="18"/>
        <v>14046.41</v>
      </c>
      <c r="H243" s="340"/>
      <c r="I243" s="340"/>
    </row>
    <row r="244" spans="1:9" ht="185.25" customHeight="1" thickBot="1" x14ac:dyDescent="0.3">
      <c r="A244" s="178" t="s">
        <v>2552</v>
      </c>
      <c r="B244" s="197" t="s">
        <v>2607</v>
      </c>
      <c r="C244" s="258" t="s">
        <v>3684</v>
      </c>
      <c r="D244" s="197" t="s">
        <v>582</v>
      </c>
      <c r="E244" s="184">
        <v>1</v>
      </c>
      <c r="F244" s="481">
        <v>6756.64</v>
      </c>
      <c r="G244" s="53">
        <f t="shared" si="18"/>
        <v>6756.64</v>
      </c>
      <c r="H244" s="331" t="s">
        <v>513</v>
      </c>
      <c r="I244" s="332">
        <f>ROUND(SUM(G221:G244),2)</f>
        <v>1836866.55</v>
      </c>
    </row>
    <row r="245" spans="1:9" ht="60" x14ac:dyDescent="0.25">
      <c r="A245" s="67" t="s">
        <v>2553</v>
      </c>
      <c r="B245" s="253" t="s">
        <v>522</v>
      </c>
      <c r="C245" s="254" t="s">
        <v>433</v>
      </c>
      <c r="D245" s="255" t="s">
        <v>9</v>
      </c>
      <c r="E245" s="256">
        <v>13.5</v>
      </c>
      <c r="F245" s="353">
        <v>680.7</v>
      </c>
      <c r="G245" s="28">
        <f>ROUND((E245*F245),2)</f>
        <v>9189.4500000000007</v>
      </c>
      <c r="H245" s="340"/>
      <c r="I245" s="340"/>
    </row>
    <row r="246" spans="1:9" ht="60" x14ac:dyDescent="0.25">
      <c r="A246" s="43" t="s">
        <v>2553</v>
      </c>
      <c r="B246" s="195" t="s">
        <v>523</v>
      </c>
      <c r="C246" s="257" t="s">
        <v>2688</v>
      </c>
      <c r="D246" s="195" t="s">
        <v>582</v>
      </c>
      <c r="E246" s="186">
        <v>1</v>
      </c>
      <c r="F246" s="476">
        <v>127977.1</v>
      </c>
      <c r="G246" s="28">
        <f>ROUND((E246*F246),2)</f>
        <v>127977.1</v>
      </c>
      <c r="H246" s="340"/>
      <c r="I246" s="340"/>
    </row>
    <row r="247" spans="1:9" ht="60" x14ac:dyDescent="0.25">
      <c r="A247" s="67" t="s">
        <v>2553</v>
      </c>
      <c r="B247" s="195" t="s">
        <v>524</v>
      </c>
      <c r="C247" s="257" t="s">
        <v>2608</v>
      </c>
      <c r="D247" s="195" t="s">
        <v>582</v>
      </c>
      <c r="E247" s="186">
        <v>1</v>
      </c>
      <c r="F247" s="476">
        <v>99319.57</v>
      </c>
      <c r="G247" s="28">
        <f t="shared" ref="G247:G248" si="19">ROUND((E247*F247),2)</f>
        <v>99319.57</v>
      </c>
      <c r="H247" s="340"/>
      <c r="I247" s="340"/>
    </row>
    <row r="248" spans="1:9" ht="60" x14ac:dyDescent="0.25">
      <c r="A248" s="67" t="s">
        <v>2553</v>
      </c>
      <c r="B248" s="195" t="s">
        <v>525</v>
      </c>
      <c r="C248" s="257" t="s">
        <v>2609</v>
      </c>
      <c r="D248" s="195" t="s">
        <v>759</v>
      </c>
      <c r="E248" s="186">
        <v>21359.39</v>
      </c>
      <c r="F248" s="354">
        <v>4.7699999999999996</v>
      </c>
      <c r="G248" s="28">
        <f t="shared" si="19"/>
        <v>101884.29</v>
      </c>
      <c r="H248" s="340"/>
      <c r="I248" s="340"/>
    </row>
    <row r="249" spans="1:9" ht="60" x14ac:dyDescent="0.25">
      <c r="A249" s="67" t="s">
        <v>2553</v>
      </c>
      <c r="B249" s="195" t="s">
        <v>526</v>
      </c>
      <c r="C249" s="257" t="s">
        <v>434</v>
      </c>
      <c r="D249" s="195" t="s">
        <v>9</v>
      </c>
      <c r="E249" s="186">
        <v>3.63</v>
      </c>
      <c r="F249" s="476">
        <v>3728.57</v>
      </c>
      <c r="G249" s="28">
        <f>ROUND((E249*F249),2)</f>
        <v>13534.71</v>
      </c>
      <c r="H249" s="340"/>
      <c r="I249" s="340"/>
    </row>
    <row r="250" spans="1:9" ht="60" x14ac:dyDescent="0.25">
      <c r="A250" s="67" t="s">
        <v>2553</v>
      </c>
      <c r="B250" s="195" t="s">
        <v>527</v>
      </c>
      <c r="C250" s="257" t="s">
        <v>435</v>
      </c>
      <c r="D250" s="195" t="s">
        <v>9</v>
      </c>
      <c r="E250" s="186">
        <v>12.2</v>
      </c>
      <c r="F250" s="354">
        <v>141.21</v>
      </c>
      <c r="G250" s="28">
        <f>ROUND((E250*F250),2)</f>
        <v>1722.76</v>
      </c>
      <c r="H250" s="340"/>
      <c r="I250" s="340"/>
    </row>
    <row r="251" spans="1:9" ht="60" x14ac:dyDescent="0.25">
      <c r="A251" s="67" t="s">
        <v>2553</v>
      </c>
      <c r="B251" s="195" t="s">
        <v>528</v>
      </c>
      <c r="C251" s="257" t="s">
        <v>2610</v>
      </c>
      <c r="D251" s="195" t="s">
        <v>9</v>
      </c>
      <c r="E251" s="186">
        <v>56.2</v>
      </c>
      <c r="F251" s="354">
        <v>955.37</v>
      </c>
      <c r="G251" s="28">
        <f t="shared" ref="G251:G267" si="20">ROUND((E251*F251),2)</f>
        <v>53691.79</v>
      </c>
      <c r="H251" s="340"/>
      <c r="I251" s="340"/>
    </row>
    <row r="252" spans="1:9" ht="60" x14ac:dyDescent="0.25">
      <c r="A252" s="67" t="s">
        <v>2553</v>
      </c>
      <c r="B252" s="195" t="s">
        <v>529</v>
      </c>
      <c r="C252" s="257" t="s">
        <v>2611</v>
      </c>
      <c r="D252" s="195" t="s">
        <v>582</v>
      </c>
      <c r="E252" s="186">
        <v>1</v>
      </c>
      <c r="F252" s="476">
        <v>3386.75</v>
      </c>
      <c r="G252" s="28">
        <f t="shared" si="20"/>
        <v>3386.75</v>
      </c>
      <c r="H252" s="340"/>
      <c r="I252" s="340"/>
    </row>
    <row r="253" spans="1:9" ht="60" x14ac:dyDescent="0.25">
      <c r="A253" s="67" t="s">
        <v>2553</v>
      </c>
      <c r="B253" s="195" t="s">
        <v>530</v>
      </c>
      <c r="C253" s="257" t="s">
        <v>2695</v>
      </c>
      <c r="D253" s="195" t="s">
        <v>582</v>
      </c>
      <c r="E253" s="186">
        <v>1</v>
      </c>
      <c r="F253" s="476">
        <v>265147.02</v>
      </c>
      <c r="G253" s="28">
        <f t="shared" si="20"/>
        <v>265147.02</v>
      </c>
      <c r="H253" s="340"/>
      <c r="I253" s="340"/>
    </row>
    <row r="254" spans="1:9" ht="60" x14ac:dyDescent="0.25">
      <c r="A254" s="67" t="s">
        <v>2553</v>
      </c>
      <c r="B254" s="195" t="s">
        <v>531</v>
      </c>
      <c r="C254" s="257" t="s">
        <v>436</v>
      </c>
      <c r="D254" s="195" t="s">
        <v>8</v>
      </c>
      <c r="E254" s="186">
        <v>1309</v>
      </c>
      <c r="F254" s="354">
        <v>13.49</v>
      </c>
      <c r="G254" s="28">
        <f t="shared" si="20"/>
        <v>17658.41</v>
      </c>
      <c r="H254" s="340"/>
      <c r="I254" s="340"/>
    </row>
    <row r="255" spans="1:9" ht="60" x14ac:dyDescent="0.25">
      <c r="A255" s="67" t="s">
        <v>2553</v>
      </c>
      <c r="B255" s="195" t="s">
        <v>532</v>
      </c>
      <c r="C255" s="257" t="s">
        <v>437</v>
      </c>
      <c r="D255" s="195" t="s">
        <v>8</v>
      </c>
      <c r="E255" s="186">
        <v>687</v>
      </c>
      <c r="F255" s="354">
        <v>9.58</v>
      </c>
      <c r="G255" s="28">
        <f t="shared" si="20"/>
        <v>6581.46</v>
      </c>
      <c r="H255" s="340"/>
      <c r="I255" s="340"/>
    </row>
    <row r="256" spans="1:9" ht="60" x14ac:dyDescent="0.25">
      <c r="A256" s="67" t="s">
        <v>2553</v>
      </c>
      <c r="B256" s="195" t="s">
        <v>533</v>
      </c>
      <c r="C256" s="257" t="s">
        <v>438</v>
      </c>
      <c r="D256" s="195" t="s">
        <v>8</v>
      </c>
      <c r="E256" s="186">
        <v>622</v>
      </c>
      <c r="F256" s="354">
        <v>18.940000000000001</v>
      </c>
      <c r="G256" s="28">
        <f t="shared" si="20"/>
        <v>11780.68</v>
      </c>
      <c r="H256" s="340"/>
      <c r="I256" s="340"/>
    </row>
    <row r="257" spans="1:9" ht="60" x14ac:dyDescent="0.25">
      <c r="A257" s="67" t="s">
        <v>2553</v>
      </c>
      <c r="B257" s="195" t="s">
        <v>534</v>
      </c>
      <c r="C257" s="257" t="s">
        <v>435</v>
      </c>
      <c r="D257" s="195" t="s">
        <v>9</v>
      </c>
      <c r="E257" s="186">
        <v>33.299999999999997</v>
      </c>
      <c r="F257" s="354">
        <v>141.21</v>
      </c>
      <c r="G257" s="28">
        <f t="shared" si="20"/>
        <v>4702.29</v>
      </c>
      <c r="H257" s="340"/>
      <c r="I257" s="340"/>
    </row>
    <row r="258" spans="1:9" ht="60" x14ac:dyDescent="0.25">
      <c r="A258" s="67" t="s">
        <v>2553</v>
      </c>
      <c r="B258" s="195" t="s">
        <v>535</v>
      </c>
      <c r="C258" s="257" t="s">
        <v>439</v>
      </c>
      <c r="D258" s="195" t="s">
        <v>10</v>
      </c>
      <c r="E258" s="186">
        <v>381.2</v>
      </c>
      <c r="F258" s="354">
        <v>90.66</v>
      </c>
      <c r="G258" s="28">
        <f t="shared" si="20"/>
        <v>34559.589999999997</v>
      </c>
      <c r="H258" s="340"/>
      <c r="I258" s="340"/>
    </row>
    <row r="259" spans="1:9" ht="60" x14ac:dyDescent="0.25">
      <c r="A259" s="67" t="s">
        <v>2553</v>
      </c>
      <c r="B259" s="195" t="s">
        <v>536</v>
      </c>
      <c r="C259" s="257" t="s">
        <v>440</v>
      </c>
      <c r="D259" s="195" t="s">
        <v>9</v>
      </c>
      <c r="E259" s="186">
        <v>0.4</v>
      </c>
      <c r="F259" s="354">
        <v>141.21</v>
      </c>
      <c r="G259" s="28">
        <f t="shared" si="20"/>
        <v>56.48</v>
      </c>
      <c r="H259" s="340"/>
      <c r="I259" s="340"/>
    </row>
    <row r="260" spans="1:9" ht="60" x14ac:dyDescent="0.25">
      <c r="A260" s="67" t="s">
        <v>2553</v>
      </c>
      <c r="B260" s="195" t="s">
        <v>537</v>
      </c>
      <c r="C260" s="257" t="s">
        <v>2612</v>
      </c>
      <c r="D260" s="195" t="s">
        <v>582</v>
      </c>
      <c r="E260" s="186">
        <v>1</v>
      </c>
      <c r="F260" s="476">
        <v>3638.66</v>
      </c>
      <c r="G260" s="28">
        <f t="shared" si="20"/>
        <v>3638.66</v>
      </c>
      <c r="H260" s="340"/>
      <c r="I260" s="340"/>
    </row>
    <row r="261" spans="1:9" ht="60" x14ac:dyDescent="0.25">
      <c r="A261" s="67" t="s">
        <v>2553</v>
      </c>
      <c r="B261" s="195" t="s">
        <v>538</v>
      </c>
      <c r="C261" s="257" t="s">
        <v>2520</v>
      </c>
      <c r="D261" s="195" t="s">
        <v>9</v>
      </c>
      <c r="E261" s="186">
        <v>0.3</v>
      </c>
      <c r="F261" s="476">
        <v>1139.08</v>
      </c>
      <c r="G261" s="28">
        <f t="shared" si="20"/>
        <v>341.72</v>
      </c>
      <c r="H261" s="340"/>
      <c r="I261" s="340"/>
    </row>
    <row r="262" spans="1:9" ht="60" x14ac:dyDescent="0.25">
      <c r="A262" s="67" t="s">
        <v>2553</v>
      </c>
      <c r="B262" s="195" t="s">
        <v>539</v>
      </c>
      <c r="C262" s="257" t="s">
        <v>2521</v>
      </c>
      <c r="D262" s="195" t="s">
        <v>8</v>
      </c>
      <c r="E262" s="186">
        <v>2.5</v>
      </c>
      <c r="F262" s="354">
        <v>54.46</v>
      </c>
      <c r="G262" s="28">
        <f t="shared" si="20"/>
        <v>136.15</v>
      </c>
      <c r="H262" s="340"/>
      <c r="I262" s="340"/>
    </row>
    <row r="263" spans="1:9" ht="60" x14ac:dyDescent="0.25">
      <c r="A263" s="67" t="s">
        <v>2553</v>
      </c>
      <c r="B263" s="195" t="s">
        <v>540</v>
      </c>
      <c r="C263" s="257" t="s">
        <v>441</v>
      </c>
      <c r="D263" s="195" t="s">
        <v>10</v>
      </c>
      <c r="E263" s="186">
        <v>30</v>
      </c>
      <c r="F263" s="354">
        <v>67.36</v>
      </c>
      <c r="G263" s="28">
        <f t="shared" si="20"/>
        <v>2020.8</v>
      </c>
      <c r="H263" s="340"/>
      <c r="I263" s="340"/>
    </row>
    <row r="264" spans="1:9" ht="60" x14ac:dyDescent="0.25">
      <c r="A264" s="67" t="s">
        <v>2553</v>
      </c>
      <c r="B264" s="195" t="s">
        <v>1437</v>
      </c>
      <c r="C264" s="257" t="s">
        <v>2613</v>
      </c>
      <c r="D264" s="195" t="s">
        <v>582</v>
      </c>
      <c r="E264" s="186">
        <v>1</v>
      </c>
      <c r="F264" s="476">
        <v>3247.31</v>
      </c>
      <c r="G264" s="28">
        <f t="shared" si="20"/>
        <v>3247.31</v>
      </c>
      <c r="H264" s="340"/>
      <c r="I264" s="340"/>
    </row>
    <row r="265" spans="1:9" ht="60" x14ac:dyDescent="0.25">
      <c r="A265" s="67" t="s">
        <v>2553</v>
      </c>
      <c r="B265" s="195" t="s">
        <v>1438</v>
      </c>
      <c r="C265" s="257" t="s">
        <v>442</v>
      </c>
      <c r="D265" s="195" t="s">
        <v>9</v>
      </c>
      <c r="E265" s="186">
        <v>19.2</v>
      </c>
      <c r="F265" s="354">
        <v>96.42</v>
      </c>
      <c r="G265" s="28">
        <f t="shared" si="20"/>
        <v>1851.26</v>
      </c>
      <c r="H265" s="340"/>
      <c r="I265" s="340"/>
    </row>
    <row r="266" spans="1:9" ht="60.75" thickBot="1" x14ac:dyDescent="0.3">
      <c r="A266" s="67" t="s">
        <v>2553</v>
      </c>
      <c r="B266" s="195" t="s">
        <v>1439</v>
      </c>
      <c r="C266" s="257" t="s">
        <v>443</v>
      </c>
      <c r="D266" s="195" t="s">
        <v>9</v>
      </c>
      <c r="E266" s="186">
        <v>12.9</v>
      </c>
      <c r="F266" s="354">
        <v>602.85</v>
      </c>
      <c r="G266" s="28">
        <f t="shared" si="20"/>
        <v>7776.77</v>
      </c>
      <c r="H266" s="340"/>
      <c r="I266" s="340"/>
    </row>
    <row r="267" spans="1:9" ht="184.5" customHeight="1" thickBot="1" x14ac:dyDescent="0.3">
      <c r="A267" s="178" t="s">
        <v>2553</v>
      </c>
      <c r="B267" s="197" t="s">
        <v>1440</v>
      </c>
      <c r="C267" s="258" t="s">
        <v>3685</v>
      </c>
      <c r="D267" s="197" t="s">
        <v>582</v>
      </c>
      <c r="E267" s="184">
        <v>1</v>
      </c>
      <c r="F267" s="481">
        <v>3885.38</v>
      </c>
      <c r="G267" s="53">
        <f t="shared" si="20"/>
        <v>3885.38</v>
      </c>
      <c r="H267" s="331" t="s">
        <v>521</v>
      </c>
      <c r="I267" s="332">
        <f>ROUND(SUM(G245:G267),2)</f>
        <v>774090.4</v>
      </c>
    </row>
    <row r="268" spans="1:9" ht="60" x14ac:dyDescent="0.25">
      <c r="A268" s="67" t="s">
        <v>2554</v>
      </c>
      <c r="B268" s="253" t="s">
        <v>541</v>
      </c>
      <c r="C268" s="254" t="s">
        <v>433</v>
      </c>
      <c r="D268" s="255" t="s">
        <v>9</v>
      </c>
      <c r="E268" s="256">
        <v>14.4</v>
      </c>
      <c r="F268" s="353">
        <v>680.7</v>
      </c>
      <c r="G268" s="28">
        <f>ROUND((E268*F268),2)</f>
        <v>9802.08</v>
      </c>
      <c r="H268" s="340"/>
      <c r="I268" s="340"/>
    </row>
    <row r="269" spans="1:9" ht="60" x14ac:dyDescent="0.25">
      <c r="A269" s="67" t="s">
        <v>2554</v>
      </c>
      <c r="B269" s="195" t="s">
        <v>542</v>
      </c>
      <c r="C269" s="257" t="s">
        <v>3686</v>
      </c>
      <c r="D269" s="195" t="s">
        <v>582</v>
      </c>
      <c r="E269" s="186">
        <v>1</v>
      </c>
      <c r="F269" s="476">
        <v>240787.44</v>
      </c>
      <c r="G269" s="28">
        <f>ROUND((E269*F269),2)</f>
        <v>240787.44</v>
      </c>
      <c r="H269" s="340"/>
      <c r="I269" s="340"/>
    </row>
    <row r="270" spans="1:9" ht="60" x14ac:dyDescent="0.25">
      <c r="A270" s="67" t="s">
        <v>2554</v>
      </c>
      <c r="B270" s="195" t="s">
        <v>543</v>
      </c>
      <c r="C270" s="257" t="s">
        <v>2614</v>
      </c>
      <c r="D270" s="195" t="s">
        <v>582</v>
      </c>
      <c r="E270" s="186">
        <v>1</v>
      </c>
      <c r="F270" s="476">
        <v>120588.25</v>
      </c>
      <c r="G270" s="28">
        <f t="shared" ref="G270:G271" si="21">ROUND((E270*F270),2)</f>
        <v>120588.25</v>
      </c>
      <c r="H270" s="340"/>
      <c r="I270" s="340"/>
    </row>
    <row r="271" spans="1:9" ht="60" x14ac:dyDescent="0.25">
      <c r="A271" s="67" t="s">
        <v>2554</v>
      </c>
      <c r="B271" s="195" t="s">
        <v>544</v>
      </c>
      <c r="C271" s="257" t="s">
        <v>2615</v>
      </c>
      <c r="D271" s="195" t="s">
        <v>759</v>
      </c>
      <c r="E271" s="186">
        <v>66439.42</v>
      </c>
      <c r="F271" s="354">
        <v>4.7699999999999996</v>
      </c>
      <c r="G271" s="28">
        <f t="shared" si="21"/>
        <v>316916.03000000003</v>
      </c>
      <c r="H271" s="340"/>
      <c r="I271" s="340"/>
    </row>
    <row r="272" spans="1:9" ht="60" x14ac:dyDescent="0.25">
      <c r="A272" s="67" t="s">
        <v>2554</v>
      </c>
      <c r="B272" s="195" t="s">
        <v>545</v>
      </c>
      <c r="C272" s="257" t="s">
        <v>434</v>
      </c>
      <c r="D272" s="195" t="s">
        <v>9</v>
      </c>
      <c r="E272" s="186">
        <v>3.66</v>
      </c>
      <c r="F272" s="476">
        <v>3728.57</v>
      </c>
      <c r="G272" s="28">
        <f>ROUND((E272*F272),2)</f>
        <v>13646.57</v>
      </c>
      <c r="H272" s="340"/>
      <c r="I272" s="340"/>
    </row>
    <row r="273" spans="1:9" ht="60" x14ac:dyDescent="0.25">
      <c r="A273" s="67" t="s">
        <v>2554</v>
      </c>
      <c r="B273" s="195" t="s">
        <v>546</v>
      </c>
      <c r="C273" s="257" t="s">
        <v>435</v>
      </c>
      <c r="D273" s="195" t="s">
        <v>9</v>
      </c>
      <c r="E273" s="186">
        <v>11.2</v>
      </c>
      <c r="F273" s="354">
        <v>141.21</v>
      </c>
      <c r="G273" s="28">
        <f>ROUND((E273*F273),2)</f>
        <v>1581.55</v>
      </c>
      <c r="H273" s="340"/>
      <c r="I273" s="340"/>
    </row>
    <row r="274" spans="1:9" ht="60" x14ac:dyDescent="0.25">
      <c r="A274" s="67" t="s">
        <v>2554</v>
      </c>
      <c r="B274" s="195" t="s">
        <v>547</v>
      </c>
      <c r="C274" s="257" t="s">
        <v>2616</v>
      </c>
      <c r="D274" s="195" t="s">
        <v>9</v>
      </c>
      <c r="E274" s="186">
        <v>51.62</v>
      </c>
      <c r="F274" s="354">
        <v>955.37</v>
      </c>
      <c r="G274" s="28">
        <f t="shared" ref="G274:G291" si="22">ROUND((E274*F274),2)</f>
        <v>49316.2</v>
      </c>
      <c r="H274" s="340"/>
      <c r="I274" s="340"/>
    </row>
    <row r="275" spans="1:9" ht="60" x14ac:dyDescent="0.25">
      <c r="A275" s="67" t="s">
        <v>2554</v>
      </c>
      <c r="B275" s="195" t="s">
        <v>548</v>
      </c>
      <c r="C275" s="257" t="s">
        <v>2617</v>
      </c>
      <c r="D275" s="195" t="s">
        <v>582</v>
      </c>
      <c r="E275" s="186">
        <v>1</v>
      </c>
      <c r="F275" s="476">
        <v>3458.26</v>
      </c>
      <c r="G275" s="28">
        <f t="shared" si="22"/>
        <v>3458.26</v>
      </c>
      <c r="H275" s="340"/>
      <c r="I275" s="340"/>
    </row>
    <row r="276" spans="1:9" ht="60" x14ac:dyDescent="0.25">
      <c r="A276" s="67" t="s">
        <v>2554</v>
      </c>
      <c r="B276" s="195" t="s">
        <v>549</v>
      </c>
      <c r="C276" s="257" t="s">
        <v>2599</v>
      </c>
      <c r="D276" s="195" t="s">
        <v>582</v>
      </c>
      <c r="E276" s="186">
        <v>1</v>
      </c>
      <c r="F276" s="354">
        <v>618.30999999999995</v>
      </c>
      <c r="G276" s="28">
        <f t="shared" si="22"/>
        <v>618.30999999999995</v>
      </c>
      <c r="H276" s="340"/>
      <c r="I276" s="340"/>
    </row>
    <row r="277" spans="1:9" ht="60" x14ac:dyDescent="0.25">
      <c r="A277" s="67" t="s">
        <v>2554</v>
      </c>
      <c r="B277" s="195" t="s">
        <v>550</v>
      </c>
      <c r="C277" s="257" t="s">
        <v>2618</v>
      </c>
      <c r="D277" s="195" t="s">
        <v>582</v>
      </c>
      <c r="E277" s="186">
        <v>1</v>
      </c>
      <c r="F277" s="476">
        <v>382892.13</v>
      </c>
      <c r="G277" s="28">
        <f t="shared" si="22"/>
        <v>382892.13</v>
      </c>
      <c r="H277" s="340"/>
      <c r="I277" s="340"/>
    </row>
    <row r="278" spans="1:9" ht="60" x14ac:dyDescent="0.25">
      <c r="A278" s="67" t="s">
        <v>2554</v>
      </c>
      <c r="B278" s="195" t="s">
        <v>551</v>
      </c>
      <c r="C278" s="257" t="s">
        <v>436</v>
      </c>
      <c r="D278" s="195" t="s">
        <v>8</v>
      </c>
      <c r="E278" s="186">
        <v>1280</v>
      </c>
      <c r="F278" s="354">
        <v>13.49</v>
      </c>
      <c r="G278" s="28">
        <f t="shared" si="22"/>
        <v>17267.2</v>
      </c>
      <c r="H278" s="340"/>
      <c r="I278" s="340"/>
    </row>
    <row r="279" spans="1:9" ht="60" x14ac:dyDescent="0.25">
      <c r="A279" s="67" t="s">
        <v>2554</v>
      </c>
      <c r="B279" s="195" t="s">
        <v>552</v>
      </c>
      <c r="C279" s="257" t="s">
        <v>437</v>
      </c>
      <c r="D279" s="195" t="s">
        <v>8</v>
      </c>
      <c r="E279" s="186">
        <v>668</v>
      </c>
      <c r="F279" s="354">
        <v>9.58</v>
      </c>
      <c r="G279" s="28">
        <f t="shared" si="22"/>
        <v>6399.44</v>
      </c>
      <c r="H279" s="340"/>
      <c r="I279" s="340"/>
    </row>
    <row r="280" spans="1:9" ht="60" x14ac:dyDescent="0.25">
      <c r="A280" s="67" t="s">
        <v>2554</v>
      </c>
      <c r="B280" s="195" t="s">
        <v>553</v>
      </c>
      <c r="C280" s="257" t="s">
        <v>438</v>
      </c>
      <c r="D280" s="195" t="s">
        <v>8</v>
      </c>
      <c r="E280" s="186">
        <v>612</v>
      </c>
      <c r="F280" s="354">
        <v>18.940000000000001</v>
      </c>
      <c r="G280" s="28">
        <f t="shared" si="22"/>
        <v>11591.28</v>
      </c>
      <c r="H280" s="340"/>
      <c r="I280" s="340"/>
    </row>
    <row r="281" spans="1:9" ht="60" x14ac:dyDescent="0.25">
      <c r="A281" s="67" t="s">
        <v>2554</v>
      </c>
      <c r="B281" s="195" t="s">
        <v>554</v>
      </c>
      <c r="C281" s="257" t="s">
        <v>435</v>
      </c>
      <c r="D281" s="195" t="s">
        <v>9</v>
      </c>
      <c r="E281" s="186">
        <v>37.6</v>
      </c>
      <c r="F281" s="354">
        <v>141.21</v>
      </c>
      <c r="G281" s="28">
        <f t="shared" si="22"/>
        <v>5309.5</v>
      </c>
      <c r="H281" s="340"/>
      <c r="I281" s="340"/>
    </row>
    <row r="282" spans="1:9" ht="60" x14ac:dyDescent="0.25">
      <c r="A282" s="67" t="s">
        <v>2554</v>
      </c>
      <c r="B282" s="195" t="s">
        <v>555</v>
      </c>
      <c r="C282" s="257" t="s">
        <v>439</v>
      </c>
      <c r="D282" s="195" t="s">
        <v>10</v>
      </c>
      <c r="E282" s="186">
        <v>437.6</v>
      </c>
      <c r="F282" s="354">
        <v>90.66</v>
      </c>
      <c r="G282" s="28">
        <f t="shared" si="22"/>
        <v>39672.82</v>
      </c>
      <c r="H282" s="340"/>
      <c r="I282" s="340"/>
    </row>
    <row r="283" spans="1:9" ht="60" x14ac:dyDescent="0.25">
      <c r="A283" s="67" t="s">
        <v>2554</v>
      </c>
      <c r="B283" s="195" t="s">
        <v>556</v>
      </c>
      <c r="C283" s="257" t="s">
        <v>440</v>
      </c>
      <c r="D283" s="195" t="s">
        <v>9</v>
      </c>
      <c r="E283" s="186">
        <v>0.4</v>
      </c>
      <c r="F283" s="354">
        <v>141.22</v>
      </c>
      <c r="G283" s="28">
        <f t="shared" si="22"/>
        <v>56.49</v>
      </c>
      <c r="H283" s="340"/>
      <c r="I283" s="340"/>
    </row>
    <row r="284" spans="1:9" ht="60" x14ac:dyDescent="0.25">
      <c r="A284" s="67" t="s">
        <v>2554</v>
      </c>
      <c r="B284" s="195" t="s">
        <v>557</v>
      </c>
      <c r="C284" s="257" t="s">
        <v>2619</v>
      </c>
      <c r="D284" s="195" t="s">
        <v>582</v>
      </c>
      <c r="E284" s="186">
        <v>1</v>
      </c>
      <c r="F284" s="476">
        <v>4009.29</v>
      </c>
      <c r="G284" s="28">
        <f t="shared" si="22"/>
        <v>4009.29</v>
      </c>
      <c r="H284" s="340"/>
      <c r="I284" s="340"/>
    </row>
    <row r="285" spans="1:9" ht="60" x14ac:dyDescent="0.25">
      <c r="A285" s="67" t="s">
        <v>2554</v>
      </c>
      <c r="B285" s="195" t="s">
        <v>558</v>
      </c>
      <c r="C285" s="257" t="s">
        <v>2520</v>
      </c>
      <c r="D285" s="195" t="s">
        <v>9</v>
      </c>
      <c r="E285" s="186">
        <v>0.3</v>
      </c>
      <c r="F285" s="476">
        <v>1139.08</v>
      </c>
      <c r="G285" s="28">
        <f t="shared" si="22"/>
        <v>341.72</v>
      </c>
      <c r="H285" s="340"/>
      <c r="I285" s="340"/>
    </row>
    <row r="286" spans="1:9" ht="60" x14ac:dyDescent="0.25">
      <c r="A286" s="67" t="s">
        <v>2554</v>
      </c>
      <c r="B286" s="195" t="s">
        <v>559</v>
      </c>
      <c r="C286" s="257" t="s">
        <v>2521</v>
      </c>
      <c r="D286" s="195" t="s">
        <v>8</v>
      </c>
      <c r="E286" s="186">
        <v>2.75</v>
      </c>
      <c r="F286" s="354">
        <v>54.46</v>
      </c>
      <c r="G286" s="28">
        <f t="shared" si="22"/>
        <v>149.77000000000001</v>
      </c>
      <c r="H286" s="340"/>
      <c r="I286" s="340"/>
    </row>
    <row r="287" spans="1:9" ht="60" x14ac:dyDescent="0.25">
      <c r="A287" s="67" t="s">
        <v>2554</v>
      </c>
      <c r="B287" s="195" t="s">
        <v>560</v>
      </c>
      <c r="C287" s="257" t="s">
        <v>441</v>
      </c>
      <c r="D287" s="195" t="s">
        <v>10</v>
      </c>
      <c r="E287" s="186">
        <v>33</v>
      </c>
      <c r="F287" s="354">
        <v>67.36</v>
      </c>
      <c r="G287" s="28">
        <f t="shared" si="22"/>
        <v>2222.88</v>
      </c>
      <c r="H287" s="340"/>
      <c r="I287" s="340"/>
    </row>
    <row r="288" spans="1:9" ht="60" x14ac:dyDescent="0.25">
      <c r="A288" s="67" t="s">
        <v>2554</v>
      </c>
      <c r="B288" s="195" t="s">
        <v>561</v>
      </c>
      <c r="C288" s="257" t="s">
        <v>2620</v>
      </c>
      <c r="D288" s="195" t="s">
        <v>582</v>
      </c>
      <c r="E288" s="186">
        <v>1</v>
      </c>
      <c r="F288" s="476">
        <v>3421.95</v>
      </c>
      <c r="G288" s="28">
        <f t="shared" si="22"/>
        <v>3421.95</v>
      </c>
      <c r="H288" s="340"/>
      <c r="I288" s="340"/>
    </row>
    <row r="289" spans="1:9" ht="60" x14ac:dyDescent="0.25">
      <c r="A289" s="67" t="s">
        <v>2554</v>
      </c>
      <c r="B289" s="195" t="s">
        <v>562</v>
      </c>
      <c r="C289" s="257" t="s">
        <v>442</v>
      </c>
      <c r="D289" s="195" t="s">
        <v>9</v>
      </c>
      <c r="E289" s="186">
        <v>17.600000000000001</v>
      </c>
      <c r="F289" s="354">
        <v>96.42</v>
      </c>
      <c r="G289" s="28">
        <f t="shared" si="22"/>
        <v>1696.99</v>
      </c>
      <c r="H289" s="340"/>
      <c r="I289" s="340"/>
    </row>
    <row r="290" spans="1:9" ht="60.75" thickBot="1" x14ac:dyDescent="0.3">
      <c r="A290" s="43" t="s">
        <v>2554</v>
      </c>
      <c r="B290" s="195" t="s">
        <v>563</v>
      </c>
      <c r="C290" s="257" t="s">
        <v>443</v>
      </c>
      <c r="D290" s="195" t="s">
        <v>9</v>
      </c>
      <c r="E290" s="186">
        <v>11.9</v>
      </c>
      <c r="F290" s="354">
        <v>602.85</v>
      </c>
      <c r="G290" s="28">
        <f t="shared" si="22"/>
        <v>7173.92</v>
      </c>
      <c r="H290" s="340"/>
      <c r="I290" s="340"/>
    </row>
    <row r="291" spans="1:9" ht="180" customHeight="1" thickBot="1" x14ac:dyDescent="0.3">
      <c r="A291" s="178" t="s">
        <v>2554</v>
      </c>
      <c r="B291" s="197" t="s">
        <v>564</v>
      </c>
      <c r="C291" s="258" t="s">
        <v>3687</v>
      </c>
      <c r="D291" s="197" t="s">
        <v>582</v>
      </c>
      <c r="E291" s="184">
        <v>1</v>
      </c>
      <c r="F291" s="481">
        <v>3708.82</v>
      </c>
      <c r="G291" s="53">
        <f t="shared" si="22"/>
        <v>3708.82</v>
      </c>
      <c r="H291" s="331" t="s">
        <v>571</v>
      </c>
      <c r="I291" s="332">
        <f>ROUND(SUM(G268:G291),2)</f>
        <v>1242628.8899999999</v>
      </c>
    </row>
    <row r="292" spans="1:9" ht="45" x14ac:dyDescent="0.25">
      <c r="A292" s="67" t="s">
        <v>2555</v>
      </c>
      <c r="B292" s="253" t="s">
        <v>813</v>
      </c>
      <c r="C292" s="254" t="s">
        <v>433</v>
      </c>
      <c r="D292" s="255" t="s">
        <v>9</v>
      </c>
      <c r="E292" s="256">
        <v>20</v>
      </c>
      <c r="F292" s="353">
        <v>680.7</v>
      </c>
      <c r="G292" s="28">
        <f>ROUND((E292*F292),2)</f>
        <v>13614</v>
      </c>
      <c r="H292" s="340"/>
      <c r="I292" s="340"/>
    </row>
    <row r="293" spans="1:9" ht="45" x14ac:dyDescent="0.25">
      <c r="A293" s="43" t="s">
        <v>2555</v>
      </c>
      <c r="B293" s="195" t="s">
        <v>814</v>
      </c>
      <c r="C293" s="257" t="s">
        <v>2689</v>
      </c>
      <c r="D293" s="195" t="s">
        <v>582</v>
      </c>
      <c r="E293" s="186">
        <v>1</v>
      </c>
      <c r="F293" s="476">
        <v>218043.4</v>
      </c>
      <c r="G293" s="28">
        <f>ROUND((E293*F293),2)</f>
        <v>218043.4</v>
      </c>
      <c r="H293" s="340"/>
      <c r="I293" s="340"/>
    </row>
    <row r="294" spans="1:9" ht="45" x14ac:dyDescent="0.25">
      <c r="A294" s="67" t="s">
        <v>2555</v>
      </c>
      <c r="B294" s="195" t="s">
        <v>815</v>
      </c>
      <c r="C294" s="257" t="s">
        <v>2696</v>
      </c>
      <c r="D294" s="195" t="s">
        <v>582</v>
      </c>
      <c r="E294" s="186">
        <v>1</v>
      </c>
      <c r="F294" s="476">
        <v>4515.71</v>
      </c>
      <c r="G294" s="28">
        <f>ROUND((E294*F294),2)</f>
        <v>4515.71</v>
      </c>
      <c r="H294" s="340"/>
      <c r="I294" s="340"/>
    </row>
    <row r="295" spans="1:9" ht="60" x14ac:dyDescent="0.25">
      <c r="A295" s="67" t="s">
        <v>2555</v>
      </c>
      <c r="B295" s="195" t="s">
        <v>816</v>
      </c>
      <c r="C295" s="257" t="s">
        <v>2621</v>
      </c>
      <c r="D295" s="195" t="s">
        <v>582</v>
      </c>
      <c r="E295" s="186">
        <v>1</v>
      </c>
      <c r="F295" s="476">
        <v>150448.98000000001</v>
      </c>
      <c r="G295" s="28">
        <f t="shared" ref="G295:G296" si="23">ROUND((E295*F295),2)</f>
        <v>150448.98000000001</v>
      </c>
      <c r="H295" s="340"/>
      <c r="I295" s="340"/>
    </row>
    <row r="296" spans="1:9" ht="45" x14ac:dyDescent="0.25">
      <c r="A296" s="67" t="s">
        <v>2555</v>
      </c>
      <c r="B296" s="195" t="s">
        <v>817</v>
      </c>
      <c r="C296" s="257" t="s">
        <v>2622</v>
      </c>
      <c r="D296" s="195" t="s">
        <v>759</v>
      </c>
      <c r="E296" s="186">
        <v>70345.119999999995</v>
      </c>
      <c r="F296" s="354">
        <v>4.7699999999999996</v>
      </c>
      <c r="G296" s="28">
        <f t="shared" si="23"/>
        <v>335546.22</v>
      </c>
      <c r="H296" s="340"/>
      <c r="I296" s="340"/>
    </row>
    <row r="297" spans="1:9" ht="45" x14ac:dyDescent="0.25">
      <c r="A297" s="67" t="s">
        <v>2555</v>
      </c>
      <c r="B297" s="195" t="s">
        <v>818</v>
      </c>
      <c r="C297" s="257" t="s">
        <v>434</v>
      </c>
      <c r="D297" s="195" t="s">
        <v>9</v>
      </c>
      <c r="E297" s="186">
        <v>5.28</v>
      </c>
      <c r="F297" s="476">
        <v>3728.57</v>
      </c>
      <c r="G297" s="28">
        <f>ROUND((E297*F297),2)</f>
        <v>19686.849999999999</v>
      </c>
      <c r="H297" s="340"/>
      <c r="I297" s="340"/>
    </row>
    <row r="298" spans="1:9" ht="45" x14ac:dyDescent="0.25">
      <c r="A298" s="67" t="s">
        <v>2555</v>
      </c>
      <c r="B298" s="195" t="s">
        <v>819</v>
      </c>
      <c r="C298" s="257" t="s">
        <v>435</v>
      </c>
      <c r="D298" s="195" t="s">
        <v>9</v>
      </c>
      <c r="E298" s="186">
        <v>18.2</v>
      </c>
      <c r="F298" s="354">
        <v>141.21</v>
      </c>
      <c r="G298" s="28">
        <f>ROUND((E298*F298),2)</f>
        <v>2570.02</v>
      </c>
      <c r="H298" s="340"/>
      <c r="I298" s="340"/>
    </row>
    <row r="299" spans="1:9" ht="45" x14ac:dyDescent="0.25">
      <c r="A299" s="67" t="s">
        <v>2555</v>
      </c>
      <c r="B299" s="195" t="s">
        <v>820</v>
      </c>
      <c r="C299" s="257" t="s">
        <v>2623</v>
      </c>
      <c r="D299" s="195" t="s">
        <v>9</v>
      </c>
      <c r="E299" s="186">
        <v>83.76</v>
      </c>
      <c r="F299" s="354">
        <v>955.37</v>
      </c>
      <c r="G299" s="28">
        <f t="shared" ref="G299:G307" si="24">ROUND((E299*F299),2)</f>
        <v>80021.789999999994</v>
      </c>
      <c r="H299" s="340"/>
      <c r="I299" s="340"/>
    </row>
    <row r="300" spans="1:9" ht="45" x14ac:dyDescent="0.25">
      <c r="A300" s="67" t="s">
        <v>2555</v>
      </c>
      <c r="B300" s="195" t="s">
        <v>821</v>
      </c>
      <c r="C300" s="257" t="s">
        <v>2624</v>
      </c>
      <c r="D300" s="195" t="s">
        <v>582</v>
      </c>
      <c r="E300" s="186">
        <v>1</v>
      </c>
      <c r="F300" s="476">
        <v>4573.79</v>
      </c>
      <c r="G300" s="28">
        <f t="shared" si="24"/>
        <v>4573.79</v>
      </c>
      <c r="H300" s="340"/>
      <c r="I300" s="340"/>
    </row>
    <row r="301" spans="1:9" ht="45" x14ac:dyDescent="0.25">
      <c r="A301" s="67" t="s">
        <v>2555</v>
      </c>
      <c r="B301" s="195" t="s">
        <v>822</v>
      </c>
      <c r="C301" s="257" t="s">
        <v>2625</v>
      </c>
      <c r="D301" s="195" t="s">
        <v>582</v>
      </c>
      <c r="E301" s="186">
        <v>1</v>
      </c>
      <c r="F301" s="476">
        <v>444163.02</v>
      </c>
      <c r="G301" s="28">
        <f t="shared" si="24"/>
        <v>444163.02</v>
      </c>
      <c r="H301" s="340"/>
      <c r="I301" s="340"/>
    </row>
    <row r="302" spans="1:9" ht="45" x14ac:dyDescent="0.25">
      <c r="A302" s="67" t="s">
        <v>2555</v>
      </c>
      <c r="B302" s="195" t="s">
        <v>823</v>
      </c>
      <c r="C302" s="257" t="s">
        <v>436</v>
      </c>
      <c r="D302" s="195" t="s">
        <v>8</v>
      </c>
      <c r="E302" s="186">
        <v>1941</v>
      </c>
      <c r="F302" s="354">
        <v>13.49</v>
      </c>
      <c r="G302" s="28">
        <f t="shared" si="24"/>
        <v>26184.09</v>
      </c>
      <c r="H302" s="340"/>
      <c r="I302" s="340"/>
    </row>
    <row r="303" spans="1:9" ht="45" x14ac:dyDescent="0.25">
      <c r="A303" s="67" t="s">
        <v>2555</v>
      </c>
      <c r="B303" s="195" t="s">
        <v>824</v>
      </c>
      <c r="C303" s="257" t="s">
        <v>437</v>
      </c>
      <c r="D303" s="195" t="s">
        <v>8</v>
      </c>
      <c r="E303" s="186">
        <v>1016</v>
      </c>
      <c r="F303" s="354">
        <v>9.58</v>
      </c>
      <c r="G303" s="28">
        <f t="shared" si="24"/>
        <v>9733.2800000000007</v>
      </c>
      <c r="H303" s="340"/>
      <c r="I303" s="340"/>
    </row>
    <row r="304" spans="1:9" ht="45" x14ac:dyDescent="0.25">
      <c r="A304" s="67" t="s">
        <v>2555</v>
      </c>
      <c r="B304" s="195" t="s">
        <v>825</v>
      </c>
      <c r="C304" s="257" t="s">
        <v>438</v>
      </c>
      <c r="D304" s="195" t="s">
        <v>8</v>
      </c>
      <c r="E304" s="186">
        <v>925</v>
      </c>
      <c r="F304" s="354">
        <v>18.940000000000001</v>
      </c>
      <c r="G304" s="28">
        <f t="shared" si="24"/>
        <v>17519.5</v>
      </c>
      <c r="H304" s="340"/>
      <c r="I304" s="340"/>
    </row>
    <row r="305" spans="1:9" ht="45" x14ac:dyDescent="0.25">
      <c r="A305" s="67" t="s">
        <v>2555</v>
      </c>
      <c r="B305" s="195" t="s">
        <v>826</v>
      </c>
      <c r="C305" s="257" t="s">
        <v>2626</v>
      </c>
      <c r="D305" s="195" t="s">
        <v>9</v>
      </c>
      <c r="E305" s="186">
        <v>28.6</v>
      </c>
      <c r="F305" s="354">
        <v>96.42</v>
      </c>
      <c r="G305" s="28">
        <f t="shared" si="24"/>
        <v>2757.61</v>
      </c>
      <c r="H305" s="340"/>
      <c r="I305" s="340"/>
    </row>
    <row r="306" spans="1:9" ht="45.75" thickBot="1" x14ac:dyDescent="0.3">
      <c r="A306" s="67" t="s">
        <v>2555</v>
      </c>
      <c r="B306" s="195" t="s">
        <v>827</v>
      </c>
      <c r="C306" s="257" t="s">
        <v>443</v>
      </c>
      <c r="D306" s="195" t="s">
        <v>9</v>
      </c>
      <c r="E306" s="186">
        <v>19.2</v>
      </c>
      <c r="F306" s="354">
        <v>602.85</v>
      </c>
      <c r="G306" s="28">
        <f t="shared" si="24"/>
        <v>11574.72</v>
      </c>
      <c r="H306" s="340"/>
      <c r="I306" s="340"/>
    </row>
    <row r="307" spans="1:9" ht="183.75" customHeight="1" thickBot="1" x14ac:dyDescent="0.3">
      <c r="A307" s="178" t="s">
        <v>2555</v>
      </c>
      <c r="B307" s="197" t="s">
        <v>828</v>
      </c>
      <c r="C307" s="258" t="s">
        <v>3688</v>
      </c>
      <c r="D307" s="197" t="s">
        <v>582</v>
      </c>
      <c r="E307" s="184">
        <v>1</v>
      </c>
      <c r="F307" s="481">
        <v>5553.66</v>
      </c>
      <c r="G307" s="53">
        <f t="shared" si="24"/>
        <v>5553.66</v>
      </c>
      <c r="H307" s="331" t="s">
        <v>873</v>
      </c>
      <c r="I307" s="332">
        <f>ROUND(SUM(G292:G307),2)</f>
        <v>1346506.64</v>
      </c>
    </row>
    <row r="308" spans="1:9" ht="45" x14ac:dyDescent="0.25">
      <c r="A308" s="67" t="s">
        <v>2556</v>
      </c>
      <c r="B308" s="253" t="s">
        <v>839</v>
      </c>
      <c r="C308" s="254" t="s">
        <v>433</v>
      </c>
      <c r="D308" s="255" t="s">
        <v>9</v>
      </c>
      <c r="E308" s="256">
        <v>3.9</v>
      </c>
      <c r="F308" s="353">
        <v>680.7</v>
      </c>
      <c r="G308" s="28">
        <f>ROUND((E308*F308),2)</f>
        <v>2654.73</v>
      </c>
      <c r="H308" s="340"/>
      <c r="I308" s="340"/>
    </row>
    <row r="309" spans="1:9" ht="45" x14ac:dyDescent="0.25">
      <c r="A309" s="43" t="s">
        <v>2556</v>
      </c>
      <c r="B309" s="195" t="s">
        <v>840</v>
      </c>
      <c r="C309" s="257" t="s">
        <v>2690</v>
      </c>
      <c r="D309" s="195" t="s">
        <v>582</v>
      </c>
      <c r="E309" s="186">
        <v>1</v>
      </c>
      <c r="F309" s="476">
        <v>37018.17</v>
      </c>
      <c r="G309" s="28">
        <f>ROUND((E309*F309),2)</f>
        <v>37018.17</v>
      </c>
      <c r="H309" s="340"/>
      <c r="I309" s="340"/>
    </row>
    <row r="310" spans="1:9" ht="60" x14ac:dyDescent="0.25">
      <c r="A310" s="67" t="s">
        <v>2556</v>
      </c>
      <c r="B310" s="195" t="s">
        <v>841</v>
      </c>
      <c r="C310" s="257" t="s">
        <v>2627</v>
      </c>
      <c r="D310" s="195" t="s">
        <v>582</v>
      </c>
      <c r="E310" s="186">
        <v>1</v>
      </c>
      <c r="F310" s="476">
        <v>28728.81</v>
      </c>
      <c r="G310" s="28">
        <f t="shared" ref="G310:G311" si="25">ROUND((E310*F310),2)</f>
        <v>28728.81</v>
      </c>
      <c r="H310" s="340"/>
      <c r="I310" s="340"/>
    </row>
    <row r="311" spans="1:9" ht="45" x14ac:dyDescent="0.25">
      <c r="A311" s="67" t="s">
        <v>2556</v>
      </c>
      <c r="B311" s="195" t="s">
        <v>842</v>
      </c>
      <c r="C311" s="257" t="s">
        <v>2628</v>
      </c>
      <c r="D311" s="195" t="s">
        <v>759</v>
      </c>
      <c r="E311" s="186">
        <v>6311.2</v>
      </c>
      <c r="F311" s="354">
        <v>4.7699999999999996</v>
      </c>
      <c r="G311" s="28">
        <f t="shared" si="25"/>
        <v>30104.42</v>
      </c>
      <c r="H311" s="340"/>
      <c r="I311" s="340"/>
    </row>
    <row r="312" spans="1:9" ht="45" x14ac:dyDescent="0.25">
      <c r="A312" s="67" t="s">
        <v>2556</v>
      </c>
      <c r="B312" s="195" t="s">
        <v>843</v>
      </c>
      <c r="C312" s="257" t="s">
        <v>434</v>
      </c>
      <c r="D312" s="195" t="s">
        <v>9</v>
      </c>
      <c r="E312" s="186">
        <v>1.05</v>
      </c>
      <c r="F312" s="476">
        <v>3728.57</v>
      </c>
      <c r="G312" s="28">
        <f>ROUND((E312*F312),2)</f>
        <v>3915</v>
      </c>
      <c r="H312" s="340"/>
      <c r="I312" s="340"/>
    </row>
    <row r="313" spans="1:9" ht="45" x14ac:dyDescent="0.25">
      <c r="A313" s="67" t="s">
        <v>2556</v>
      </c>
      <c r="B313" s="195" t="s">
        <v>844</v>
      </c>
      <c r="C313" s="257" t="s">
        <v>435</v>
      </c>
      <c r="D313" s="195" t="s">
        <v>9</v>
      </c>
      <c r="E313" s="186">
        <v>3.4</v>
      </c>
      <c r="F313" s="354">
        <v>141.21</v>
      </c>
      <c r="G313" s="28">
        <f>ROUND((E313*F313),2)</f>
        <v>480.11</v>
      </c>
      <c r="H313" s="340"/>
      <c r="I313" s="340"/>
    </row>
    <row r="314" spans="1:9" ht="45" x14ac:dyDescent="0.25">
      <c r="A314" s="67" t="s">
        <v>2556</v>
      </c>
      <c r="B314" s="195" t="s">
        <v>845</v>
      </c>
      <c r="C314" s="257" t="s">
        <v>2525</v>
      </c>
      <c r="D314" s="195" t="s">
        <v>9</v>
      </c>
      <c r="E314" s="186">
        <v>15.4</v>
      </c>
      <c r="F314" s="354">
        <v>955.37</v>
      </c>
      <c r="G314" s="28">
        <f t="shared" ref="G314:G330" si="26">ROUND((E314*F314),2)</f>
        <v>14712.7</v>
      </c>
      <c r="H314" s="340"/>
      <c r="I314" s="340"/>
    </row>
    <row r="315" spans="1:9" ht="45" x14ac:dyDescent="0.25">
      <c r="A315" s="67" t="s">
        <v>2556</v>
      </c>
      <c r="B315" s="195" t="s">
        <v>846</v>
      </c>
      <c r="C315" s="257" t="s">
        <v>2629</v>
      </c>
      <c r="D315" s="195" t="s">
        <v>582</v>
      </c>
      <c r="E315" s="186">
        <v>1</v>
      </c>
      <c r="F315" s="476">
        <v>1177.32</v>
      </c>
      <c r="G315" s="28">
        <f t="shared" si="26"/>
        <v>1177.32</v>
      </c>
      <c r="H315" s="340"/>
      <c r="I315" s="340"/>
    </row>
    <row r="316" spans="1:9" ht="45" x14ac:dyDescent="0.25">
      <c r="A316" s="67" t="s">
        <v>2556</v>
      </c>
      <c r="B316" s="195" t="s">
        <v>847</v>
      </c>
      <c r="C316" s="257" t="s">
        <v>2630</v>
      </c>
      <c r="D316" s="195" t="s">
        <v>582</v>
      </c>
      <c r="E316" s="186">
        <v>1</v>
      </c>
      <c r="F316" s="476">
        <v>73798.039999999994</v>
      </c>
      <c r="G316" s="28">
        <f t="shared" si="26"/>
        <v>73798.039999999994</v>
      </c>
      <c r="H316" s="340"/>
      <c r="I316" s="340"/>
    </row>
    <row r="317" spans="1:9" ht="45" x14ac:dyDescent="0.25">
      <c r="A317" s="67" t="s">
        <v>2556</v>
      </c>
      <c r="B317" s="195" t="s">
        <v>848</v>
      </c>
      <c r="C317" s="257" t="s">
        <v>436</v>
      </c>
      <c r="D317" s="195" t="s">
        <v>8</v>
      </c>
      <c r="E317" s="186">
        <v>367</v>
      </c>
      <c r="F317" s="354">
        <v>13.49</v>
      </c>
      <c r="G317" s="28">
        <f t="shared" si="26"/>
        <v>4950.83</v>
      </c>
      <c r="H317" s="340"/>
      <c r="I317" s="340"/>
    </row>
    <row r="318" spans="1:9" ht="45" x14ac:dyDescent="0.25">
      <c r="A318" s="67" t="s">
        <v>2556</v>
      </c>
      <c r="B318" s="195" t="s">
        <v>849</v>
      </c>
      <c r="C318" s="257" t="s">
        <v>437</v>
      </c>
      <c r="D318" s="195" t="s">
        <v>8</v>
      </c>
      <c r="E318" s="186">
        <v>193</v>
      </c>
      <c r="F318" s="354">
        <v>9.58</v>
      </c>
      <c r="G318" s="28">
        <f t="shared" si="26"/>
        <v>1848.94</v>
      </c>
      <c r="H318" s="340"/>
      <c r="I318" s="340"/>
    </row>
    <row r="319" spans="1:9" ht="45" x14ac:dyDescent="0.25">
      <c r="A319" s="67" t="s">
        <v>2556</v>
      </c>
      <c r="B319" s="195" t="s">
        <v>850</v>
      </c>
      <c r="C319" s="257" t="s">
        <v>438</v>
      </c>
      <c r="D319" s="195" t="s">
        <v>8</v>
      </c>
      <c r="E319" s="186">
        <v>174</v>
      </c>
      <c r="F319" s="354">
        <v>18.940000000000001</v>
      </c>
      <c r="G319" s="28">
        <f t="shared" si="26"/>
        <v>3295.56</v>
      </c>
      <c r="H319" s="340"/>
      <c r="I319" s="340"/>
    </row>
    <row r="320" spans="1:9" ht="45" x14ac:dyDescent="0.25">
      <c r="A320" s="67" t="s">
        <v>2556</v>
      </c>
      <c r="B320" s="195" t="s">
        <v>851</v>
      </c>
      <c r="C320" s="257" t="s">
        <v>435</v>
      </c>
      <c r="D320" s="195" t="s">
        <v>9</v>
      </c>
      <c r="E320" s="186">
        <v>10.9</v>
      </c>
      <c r="F320" s="354">
        <v>141.21</v>
      </c>
      <c r="G320" s="28">
        <f t="shared" si="26"/>
        <v>1539.19</v>
      </c>
      <c r="H320" s="340"/>
      <c r="I320" s="340"/>
    </row>
    <row r="321" spans="1:9" ht="45" x14ac:dyDescent="0.25">
      <c r="A321" s="67" t="s">
        <v>2556</v>
      </c>
      <c r="B321" s="195" t="s">
        <v>852</v>
      </c>
      <c r="C321" s="257" t="s">
        <v>439</v>
      </c>
      <c r="D321" s="195" t="s">
        <v>10</v>
      </c>
      <c r="E321" s="186">
        <v>125.2</v>
      </c>
      <c r="F321" s="354">
        <v>90.66</v>
      </c>
      <c r="G321" s="28">
        <f t="shared" si="26"/>
        <v>11350.63</v>
      </c>
      <c r="H321" s="340"/>
      <c r="I321" s="340"/>
    </row>
    <row r="322" spans="1:9" ht="45" x14ac:dyDescent="0.25">
      <c r="A322" s="67" t="s">
        <v>2556</v>
      </c>
      <c r="B322" s="195" t="s">
        <v>853</v>
      </c>
      <c r="C322" s="257" t="s">
        <v>440</v>
      </c>
      <c r="D322" s="195" t="s">
        <v>9</v>
      </c>
      <c r="E322" s="186">
        <v>0.2</v>
      </c>
      <c r="F322" s="354">
        <v>141.21</v>
      </c>
      <c r="G322" s="28">
        <f t="shared" si="26"/>
        <v>28.24</v>
      </c>
      <c r="H322" s="340"/>
      <c r="I322" s="340"/>
    </row>
    <row r="323" spans="1:9" ht="45" x14ac:dyDescent="0.25">
      <c r="A323" s="67" t="s">
        <v>2556</v>
      </c>
      <c r="B323" s="195" t="s">
        <v>854</v>
      </c>
      <c r="C323" s="257" t="s">
        <v>2593</v>
      </c>
      <c r="D323" s="195" t="s">
        <v>582</v>
      </c>
      <c r="E323" s="186">
        <v>1</v>
      </c>
      <c r="F323" s="476">
        <v>1459.96</v>
      </c>
      <c r="G323" s="28">
        <f t="shared" si="26"/>
        <v>1459.96</v>
      </c>
      <c r="H323" s="340"/>
      <c r="I323" s="340"/>
    </row>
    <row r="324" spans="1:9" ht="45" x14ac:dyDescent="0.25">
      <c r="A324" s="67" t="s">
        <v>2556</v>
      </c>
      <c r="B324" s="195" t="s">
        <v>855</v>
      </c>
      <c r="C324" s="257" t="s">
        <v>2520</v>
      </c>
      <c r="D324" s="195" t="s">
        <v>9</v>
      </c>
      <c r="E324" s="186">
        <v>0.1</v>
      </c>
      <c r="F324" s="476">
        <v>1338.57</v>
      </c>
      <c r="G324" s="28">
        <f t="shared" si="26"/>
        <v>133.86000000000001</v>
      </c>
      <c r="H324" s="340"/>
      <c r="I324" s="340"/>
    </row>
    <row r="325" spans="1:9" ht="45" x14ac:dyDescent="0.25">
      <c r="A325" s="67" t="s">
        <v>2556</v>
      </c>
      <c r="B325" s="195" t="s">
        <v>856</v>
      </c>
      <c r="C325" s="257" t="s">
        <v>2521</v>
      </c>
      <c r="D325" s="195" t="s">
        <v>8</v>
      </c>
      <c r="E325" s="186">
        <v>1</v>
      </c>
      <c r="F325" s="354">
        <v>54.46</v>
      </c>
      <c r="G325" s="28">
        <f t="shared" si="26"/>
        <v>54.46</v>
      </c>
      <c r="H325" s="340"/>
      <c r="I325" s="340"/>
    </row>
    <row r="326" spans="1:9" ht="45" x14ac:dyDescent="0.25">
      <c r="A326" s="67" t="s">
        <v>2556</v>
      </c>
      <c r="B326" s="195" t="s">
        <v>857</v>
      </c>
      <c r="C326" s="257" t="s">
        <v>441</v>
      </c>
      <c r="D326" s="195" t="s">
        <v>10</v>
      </c>
      <c r="E326" s="186">
        <v>12</v>
      </c>
      <c r="F326" s="354">
        <v>67.36</v>
      </c>
      <c r="G326" s="28">
        <f t="shared" si="26"/>
        <v>808.32</v>
      </c>
      <c r="H326" s="340"/>
      <c r="I326" s="340"/>
    </row>
    <row r="327" spans="1:9" ht="60" x14ac:dyDescent="0.25">
      <c r="A327" s="67" t="s">
        <v>2556</v>
      </c>
      <c r="B327" s="195" t="s">
        <v>858</v>
      </c>
      <c r="C327" s="257" t="s">
        <v>2631</v>
      </c>
      <c r="D327" s="195" t="s">
        <v>582</v>
      </c>
      <c r="E327" s="186">
        <v>1</v>
      </c>
      <c r="F327" s="476">
        <v>1631.45</v>
      </c>
      <c r="G327" s="28">
        <f t="shared" si="26"/>
        <v>1631.45</v>
      </c>
      <c r="H327" s="340"/>
      <c r="I327" s="340"/>
    </row>
    <row r="328" spans="1:9" ht="45" x14ac:dyDescent="0.25">
      <c r="A328" s="67" t="s">
        <v>2556</v>
      </c>
      <c r="B328" s="195" t="s">
        <v>859</v>
      </c>
      <c r="C328" s="257" t="s">
        <v>442</v>
      </c>
      <c r="D328" s="195" t="s">
        <v>9</v>
      </c>
      <c r="E328" s="186">
        <v>5.3</v>
      </c>
      <c r="F328" s="354">
        <v>96.42</v>
      </c>
      <c r="G328" s="28">
        <f t="shared" si="26"/>
        <v>511.03</v>
      </c>
      <c r="H328" s="340"/>
      <c r="I328" s="340"/>
    </row>
    <row r="329" spans="1:9" ht="45.75" thickBot="1" x14ac:dyDescent="0.3">
      <c r="A329" s="67" t="s">
        <v>2556</v>
      </c>
      <c r="B329" s="195" t="s">
        <v>860</v>
      </c>
      <c r="C329" s="257" t="s">
        <v>443</v>
      </c>
      <c r="D329" s="195" t="s">
        <v>9</v>
      </c>
      <c r="E329" s="186">
        <v>3.6</v>
      </c>
      <c r="F329" s="354">
        <v>602.85</v>
      </c>
      <c r="G329" s="28">
        <f t="shared" si="26"/>
        <v>2170.2600000000002</v>
      </c>
      <c r="H329" s="340"/>
      <c r="I329" s="340"/>
    </row>
    <row r="330" spans="1:9" ht="181.5" customHeight="1" thickBot="1" x14ac:dyDescent="0.3">
      <c r="A330" s="178" t="s">
        <v>2556</v>
      </c>
      <c r="B330" s="197" t="s">
        <v>861</v>
      </c>
      <c r="C330" s="258" t="s">
        <v>3689</v>
      </c>
      <c r="D330" s="197" t="s">
        <v>582</v>
      </c>
      <c r="E330" s="184">
        <v>1</v>
      </c>
      <c r="F330" s="481">
        <v>2890.42</v>
      </c>
      <c r="G330" s="53">
        <f t="shared" si="26"/>
        <v>2890.42</v>
      </c>
      <c r="H330" s="331" t="s">
        <v>874</v>
      </c>
      <c r="I330" s="332">
        <f>ROUND(SUM(G308:G330),2)</f>
        <v>225262.45</v>
      </c>
    </row>
    <row r="331" spans="1:9" ht="60" x14ac:dyDescent="0.25">
      <c r="A331" s="67" t="s">
        <v>2557</v>
      </c>
      <c r="B331" s="253" t="s">
        <v>876</v>
      </c>
      <c r="C331" s="254" t="s">
        <v>433</v>
      </c>
      <c r="D331" s="255" t="s">
        <v>9</v>
      </c>
      <c r="E331" s="256">
        <v>10.6</v>
      </c>
      <c r="F331" s="353">
        <v>680.7</v>
      </c>
      <c r="G331" s="28">
        <f>ROUND((E331*F331),2)</f>
        <v>7215.42</v>
      </c>
      <c r="H331" s="340"/>
      <c r="I331" s="340"/>
    </row>
    <row r="332" spans="1:9" ht="60" x14ac:dyDescent="0.25">
      <c r="A332" s="43" t="s">
        <v>2557</v>
      </c>
      <c r="B332" s="195" t="s">
        <v>878</v>
      </c>
      <c r="C332" s="257" t="s">
        <v>2691</v>
      </c>
      <c r="D332" s="195" t="s">
        <v>582</v>
      </c>
      <c r="E332" s="186">
        <v>1</v>
      </c>
      <c r="F332" s="476">
        <v>112824.76</v>
      </c>
      <c r="G332" s="28">
        <f>ROUND((E332*F332),2)</f>
        <v>112824.76</v>
      </c>
      <c r="H332" s="340"/>
      <c r="I332" s="340"/>
    </row>
    <row r="333" spans="1:9" ht="60" x14ac:dyDescent="0.25">
      <c r="A333" s="67" t="s">
        <v>2557</v>
      </c>
      <c r="B333" s="195" t="s">
        <v>879</v>
      </c>
      <c r="C333" s="257" t="s">
        <v>2632</v>
      </c>
      <c r="D333" s="195" t="s">
        <v>582</v>
      </c>
      <c r="E333" s="186">
        <v>1</v>
      </c>
      <c r="F333" s="476">
        <v>79661.37</v>
      </c>
      <c r="G333" s="28">
        <f t="shared" ref="G333:G334" si="27">ROUND((E333*F333),2)</f>
        <v>79661.37</v>
      </c>
      <c r="H333" s="340"/>
      <c r="I333" s="340"/>
    </row>
    <row r="334" spans="1:9" ht="60" x14ac:dyDescent="0.25">
      <c r="A334" s="67" t="s">
        <v>2557</v>
      </c>
      <c r="B334" s="195" t="s">
        <v>880</v>
      </c>
      <c r="C334" s="257" t="s">
        <v>2633</v>
      </c>
      <c r="D334" s="195" t="s">
        <v>759</v>
      </c>
      <c r="E334" s="186">
        <v>16228.8</v>
      </c>
      <c r="F334" s="354">
        <v>4.7699999999999996</v>
      </c>
      <c r="G334" s="28">
        <f t="shared" si="27"/>
        <v>77411.38</v>
      </c>
      <c r="H334" s="340"/>
      <c r="I334" s="340"/>
    </row>
    <row r="335" spans="1:9" ht="60" x14ac:dyDescent="0.25">
      <c r="A335" s="67" t="s">
        <v>2557</v>
      </c>
      <c r="B335" s="195" t="s">
        <v>881</v>
      </c>
      <c r="C335" s="257" t="s">
        <v>434</v>
      </c>
      <c r="D335" s="195" t="s">
        <v>9</v>
      </c>
      <c r="E335" s="186">
        <v>2.76</v>
      </c>
      <c r="F335" s="476">
        <v>3728.57</v>
      </c>
      <c r="G335" s="28">
        <f>ROUND((E335*F335),2)</f>
        <v>10290.85</v>
      </c>
      <c r="H335" s="340"/>
      <c r="I335" s="340"/>
    </row>
    <row r="336" spans="1:9" ht="60" x14ac:dyDescent="0.25">
      <c r="A336" s="67" t="s">
        <v>2557</v>
      </c>
      <c r="B336" s="195" t="s">
        <v>882</v>
      </c>
      <c r="C336" s="257" t="s">
        <v>435</v>
      </c>
      <c r="D336" s="195" t="s">
        <v>9</v>
      </c>
      <c r="E336" s="186">
        <v>9.1</v>
      </c>
      <c r="F336" s="354">
        <v>141.21</v>
      </c>
      <c r="G336" s="28">
        <f>ROUND((E336*F336),2)</f>
        <v>1285.01</v>
      </c>
      <c r="H336" s="340"/>
      <c r="I336" s="340"/>
    </row>
    <row r="337" spans="1:9" ht="60" x14ac:dyDescent="0.25">
      <c r="A337" s="67" t="s">
        <v>2557</v>
      </c>
      <c r="B337" s="195" t="s">
        <v>883</v>
      </c>
      <c r="C337" s="257" t="s">
        <v>2634</v>
      </c>
      <c r="D337" s="195" t="s">
        <v>9</v>
      </c>
      <c r="E337" s="186">
        <v>41.9</v>
      </c>
      <c r="F337" s="354">
        <v>955.37</v>
      </c>
      <c r="G337" s="28">
        <f t="shared" ref="G337:G353" si="28">ROUND((E337*F337),2)</f>
        <v>40030</v>
      </c>
      <c r="H337" s="340"/>
      <c r="I337" s="340"/>
    </row>
    <row r="338" spans="1:9" ht="60" x14ac:dyDescent="0.25">
      <c r="A338" s="67" t="s">
        <v>2557</v>
      </c>
      <c r="B338" s="195" t="s">
        <v>884</v>
      </c>
      <c r="C338" s="257" t="s">
        <v>2635</v>
      </c>
      <c r="D338" s="195" t="s">
        <v>582</v>
      </c>
      <c r="E338" s="186">
        <v>1</v>
      </c>
      <c r="F338" s="476">
        <v>2654.66</v>
      </c>
      <c r="G338" s="28">
        <f t="shared" si="28"/>
        <v>2654.66</v>
      </c>
      <c r="H338" s="340"/>
      <c r="I338" s="340"/>
    </row>
    <row r="339" spans="1:9" ht="60" x14ac:dyDescent="0.25">
      <c r="A339" s="67" t="s">
        <v>2557</v>
      </c>
      <c r="B339" s="195" t="s">
        <v>885</v>
      </c>
      <c r="C339" s="257" t="s">
        <v>2636</v>
      </c>
      <c r="D339" s="195" t="s">
        <v>582</v>
      </c>
      <c r="E339" s="186">
        <v>1</v>
      </c>
      <c r="F339" s="476">
        <v>199991.27</v>
      </c>
      <c r="G339" s="28">
        <f t="shared" si="28"/>
        <v>199991.27</v>
      </c>
      <c r="H339" s="340"/>
      <c r="I339" s="340"/>
    </row>
    <row r="340" spans="1:9" ht="60" x14ac:dyDescent="0.25">
      <c r="A340" s="67" t="s">
        <v>2557</v>
      </c>
      <c r="B340" s="195" t="s">
        <v>886</v>
      </c>
      <c r="C340" s="257" t="s">
        <v>436</v>
      </c>
      <c r="D340" s="195" t="s">
        <v>8</v>
      </c>
      <c r="E340" s="186">
        <v>989</v>
      </c>
      <c r="F340" s="354">
        <v>13.49</v>
      </c>
      <c r="G340" s="28">
        <f t="shared" si="28"/>
        <v>13341.61</v>
      </c>
      <c r="H340" s="340"/>
      <c r="I340" s="340"/>
    </row>
    <row r="341" spans="1:9" ht="60" x14ac:dyDescent="0.25">
      <c r="A341" s="67" t="s">
        <v>2557</v>
      </c>
      <c r="B341" s="195" t="s">
        <v>887</v>
      </c>
      <c r="C341" s="257" t="s">
        <v>437</v>
      </c>
      <c r="D341" s="195" t="s">
        <v>8</v>
      </c>
      <c r="E341" s="186">
        <v>518</v>
      </c>
      <c r="F341" s="354">
        <v>9.58</v>
      </c>
      <c r="G341" s="28">
        <f t="shared" si="28"/>
        <v>4962.4399999999996</v>
      </c>
      <c r="H341" s="340"/>
      <c r="I341" s="340"/>
    </row>
    <row r="342" spans="1:9" ht="60" x14ac:dyDescent="0.25">
      <c r="A342" s="67" t="s">
        <v>2557</v>
      </c>
      <c r="B342" s="195" t="s">
        <v>888</v>
      </c>
      <c r="C342" s="257" t="s">
        <v>438</v>
      </c>
      <c r="D342" s="195" t="s">
        <v>8</v>
      </c>
      <c r="E342" s="186">
        <v>471</v>
      </c>
      <c r="F342" s="354">
        <v>18.940000000000001</v>
      </c>
      <c r="G342" s="28">
        <f t="shared" si="28"/>
        <v>8920.74</v>
      </c>
      <c r="H342" s="340"/>
      <c r="I342" s="340"/>
    </row>
    <row r="343" spans="1:9" ht="60" x14ac:dyDescent="0.25">
      <c r="A343" s="67" t="s">
        <v>2557</v>
      </c>
      <c r="B343" s="195" t="s">
        <v>889</v>
      </c>
      <c r="C343" s="257" t="s">
        <v>435</v>
      </c>
      <c r="D343" s="195" t="s">
        <v>9</v>
      </c>
      <c r="E343" s="186">
        <v>29.8</v>
      </c>
      <c r="F343" s="354">
        <v>141.21</v>
      </c>
      <c r="G343" s="28">
        <f t="shared" si="28"/>
        <v>4208.0600000000004</v>
      </c>
      <c r="H343" s="340"/>
      <c r="I343" s="340"/>
    </row>
    <row r="344" spans="1:9" ht="60" x14ac:dyDescent="0.25">
      <c r="A344" s="67" t="s">
        <v>2557</v>
      </c>
      <c r="B344" s="195" t="s">
        <v>890</v>
      </c>
      <c r="C344" s="257" t="s">
        <v>439</v>
      </c>
      <c r="D344" s="195" t="s">
        <v>10</v>
      </c>
      <c r="E344" s="186">
        <v>342.4</v>
      </c>
      <c r="F344" s="354">
        <v>90.66</v>
      </c>
      <c r="G344" s="28">
        <f t="shared" si="28"/>
        <v>31041.98</v>
      </c>
      <c r="H344" s="340"/>
      <c r="I344" s="340"/>
    </row>
    <row r="345" spans="1:9" ht="60" x14ac:dyDescent="0.25">
      <c r="A345" s="67" t="s">
        <v>2557</v>
      </c>
      <c r="B345" s="195" t="s">
        <v>891</v>
      </c>
      <c r="C345" s="257" t="s">
        <v>440</v>
      </c>
      <c r="D345" s="195" t="s">
        <v>9</v>
      </c>
      <c r="E345" s="186">
        <v>0.3</v>
      </c>
      <c r="F345" s="354">
        <v>141.22</v>
      </c>
      <c r="G345" s="28">
        <f t="shared" si="28"/>
        <v>42.37</v>
      </c>
      <c r="H345" s="340"/>
      <c r="I345" s="340"/>
    </row>
    <row r="346" spans="1:9" ht="60" x14ac:dyDescent="0.25">
      <c r="A346" s="67" t="s">
        <v>2557</v>
      </c>
      <c r="B346" s="195" t="s">
        <v>892</v>
      </c>
      <c r="C346" s="257" t="s">
        <v>2637</v>
      </c>
      <c r="D346" s="195" t="s">
        <v>582</v>
      </c>
      <c r="E346" s="186">
        <v>1</v>
      </c>
      <c r="F346" s="476">
        <v>3268.12</v>
      </c>
      <c r="G346" s="28">
        <f t="shared" si="28"/>
        <v>3268.12</v>
      </c>
      <c r="H346" s="340"/>
      <c r="I346" s="340"/>
    </row>
    <row r="347" spans="1:9" ht="60" x14ac:dyDescent="0.25">
      <c r="A347" s="67" t="s">
        <v>2557</v>
      </c>
      <c r="B347" s="195" t="s">
        <v>893</v>
      </c>
      <c r="C347" s="257" t="s">
        <v>2520</v>
      </c>
      <c r="D347" s="195" t="s">
        <v>9</v>
      </c>
      <c r="E347" s="186">
        <v>0.2</v>
      </c>
      <c r="F347" s="476">
        <v>1338.57</v>
      </c>
      <c r="G347" s="28">
        <f t="shared" si="28"/>
        <v>267.70999999999998</v>
      </c>
      <c r="H347" s="340"/>
      <c r="I347" s="340"/>
    </row>
    <row r="348" spans="1:9" ht="60" x14ac:dyDescent="0.25">
      <c r="A348" s="67" t="s">
        <v>2557</v>
      </c>
      <c r="B348" s="195" t="s">
        <v>894</v>
      </c>
      <c r="C348" s="257" t="s">
        <v>2521</v>
      </c>
      <c r="D348" s="195" t="s">
        <v>8</v>
      </c>
      <c r="E348" s="186">
        <v>2.25</v>
      </c>
      <c r="F348" s="354">
        <v>54.46</v>
      </c>
      <c r="G348" s="28">
        <f t="shared" si="28"/>
        <v>122.54</v>
      </c>
      <c r="H348" s="340"/>
      <c r="I348" s="340"/>
    </row>
    <row r="349" spans="1:9" ht="60" x14ac:dyDescent="0.25">
      <c r="A349" s="67" t="s">
        <v>2557</v>
      </c>
      <c r="B349" s="195" t="s">
        <v>895</v>
      </c>
      <c r="C349" s="257" t="s">
        <v>441</v>
      </c>
      <c r="D349" s="195" t="s">
        <v>10</v>
      </c>
      <c r="E349" s="186">
        <v>27</v>
      </c>
      <c r="F349" s="354">
        <v>67.36</v>
      </c>
      <c r="G349" s="28">
        <f t="shared" si="28"/>
        <v>1818.72</v>
      </c>
      <c r="H349" s="340"/>
      <c r="I349" s="340"/>
    </row>
    <row r="350" spans="1:9" ht="60" x14ac:dyDescent="0.25">
      <c r="A350" s="67" t="s">
        <v>2557</v>
      </c>
      <c r="B350" s="195" t="s">
        <v>896</v>
      </c>
      <c r="C350" s="257" t="s">
        <v>2638</v>
      </c>
      <c r="D350" s="195" t="s">
        <v>582</v>
      </c>
      <c r="E350" s="186">
        <v>1</v>
      </c>
      <c r="F350" s="476">
        <v>4141.9799999999996</v>
      </c>
      <c r="G350" s="28">
        <f t="shared" si="28"/>
        <v>4141.9799999999996</v>
      </c>
      <c r="H350" s="340"/>
      <c r="I350" s="340"/>
    </row>
    <row r="351" spans="1:9" ht="60" x14ac:dyDescent="0.25">
      <c r="A351" s="67" t="s">
        <v>2557</v>
      </c>
      <c r="B351" s="195" t="s">
        <v>897</v>
      </c>
      <c r="C351" s="257" t="s">
        <v>442</v>
      </c>
      <c r="D351" s="195" t="s">
        <v>9</v>
      </c>
      <c r="E351" s="186">
        <v>14.3</v>
      </c>
      <c r="F351" s="354">
        <v>96.42</v>
      </c>
      <c r="G351" s="28">
        <f t="shared" si="28"/>
        <v>1378.81</v>
      </c>
      <c r="H351" s="340"/>
      <c r="I351" s="340"/>
    </row>
    <row r="352" spans="1:9" ht="60.75" thickBot="1" x14ac:dyDescent="0.3">
      <c r="A352" s="67" t="s">
        <v>2557</v>
      </c>
      <c r="B352" s="195" t="s">
        <v>898</v>
      </c>
      <c r="C352" s="257" t="s">
        <v>443</v>
      </c>
      <c r="D352" s="195" t="s">
        <v>9</v>
      </c>
      <c r="E352" s="186">
        <v>9.6</v>
      </c>
      <c r="F352" s="354">
        <v>602.85</v>
      </c>
      <c r="G352" s="28">
        <f t="shared" si="28"/>
        <v>5787.36</v>
      </c>
      <c r="H352" s="340"/>
      <c r="I352" s="340"/>
    </row>
    <row r="353" spans="1:9" ht="180.75" customHeight="1" thickBot="1" x14ac:dyDescent="0.3">
      <c r="A353" s="178" t="s">
        <v>2557</v>
      </c>
      <c r="B353" s="197" t="s">
        <v>899</v>
      </c>
      <c r="C353" s="258" t="s">
        <v>3690</v>
      </c>
      <c r="D353" s="197" t="s">
        <v>582</v>
      </c>
      <c r="E353" s="184">
        <v>1</v>
      </c>
      <c r="F353" s="481">
        <v>3562.4</v>
      </c>
      <c r="G353" s="53">
        <f t="shared" si="28"/>
        <v>3562.4</v>
      </c>
      <c r="H353" s="331" t="s">
        <v>875</v>
      </c>
      <c r="I353" s="332">
        <f>ROUND(SUM(G331:G353),2)</f>
        <v>614229.56000000006</v>
      </c>
    </row>
    <row r="354" spans="1:9" ht="45" x14ac:dyDescent="0.25">
      <c r="A354" s="67" t="s">
        <v>2558</v>
      </c>
      <c r="B354" s="253" t="s">
        <v>904</v>
      </c>
      <c r="C354" s="254" t="s">
        <v>433</v>
      </c>
      <c r="D354" s="255" t="s">
        <v>9</v>
      </c>
      <c r="E354" s="256">
        <v>12.5</v>
      </c>
      <c r="F354" s="353">
        <v>680.7</v>
      </c>
      <c r="G354" s="28">
        <f>ROUND((E354*F354),2)</f>
        <v>8508.75</v>
      </c>
      <c r="H354" s="340"/>
      <c r="I354" s="340"/>
    </row>
    <row r="355" spans="1:9" ht="45" x14ac:dyDescent="0.25">
      <c r="A355" s="43" t="s">
        <v>2558</v>
      </c>
      <c r="B355" s="195" t="s">
        <v>905</v>
      </c>
      <c r="C355" s="257" t="s">
        <v>2692</v>
      </c>
      <c r="D355" s="195" t="s">
        <v>582</v>
      </c>
      <c r="E355" s="186">
        <v>1</v>
      </c>
      <c r="F355" s="476">
        <v>166345.46</v>
      </c>
      <c r="G355" s="28">
        <f>ROUND((E355*F355),2)</f>
        <v>166345.46</v>
      </c>
      <c r="H355" s="340"/>
      <c r="I355" s="340"/>
    </row>
    <row r="356" spans="1:9" ht="60" x14ac:dyDescent="0.25">
      <c r="A356" s="67" t="s">
        <v>2558</v>
      </c>
      <c r="B356" s="195" t="s">
        <v>1919</v>
      </c>
      <c r="C356" s="257" t="s">
        <v>2639</v>
      </c>
      <c r="D356" s="195" t="s">
        <v>582</v>
      </c>
      <c r="E356" s="186">
        <v>1</v>
      </c>
      <c r="F356" s="476">
        <v>91932.17</v>
      </c>
      <c r="G356" s="28">
        <f t="shared" ref="G356:G357" si="29">ROUND((E356*F356),2)</f>
        <v>91932.17</v>
      </c>
      <c r="H356" s="340"/>
      <c r="I356" s="340"/>
    </row>
    <row r="357" spans="1:9" ht="45" x14ac:dyDescent="0.25">
      <c r="A357" s="67" t="s">
        <v>2558</v>
      </c>
      <c r="B357" s="195" t="s">
        <v>1920</v>
      </c>
      <c r="C357" s="257" t="s">
        <v>2640</v>
      </c>
      <c r="D357" s="195" t="s">
        <v>759</v>
      </c>
      <c r="E357" s="186">
        <v>47885.61</v>
      </c>
      <c r="F357" s="354">
        <v>4.7699999999999996</v>
      </c>
      <c r="G357" s="28">
        <f t="shared" si="29"/>
        <v>228414.36</v>
      </c>
      <c r="H357" s="340"/>
      <c r="I357" s="340"/>
    </row>
    <row r="358" spans="1:9" ht="45" x14ac:dyDescent="0.25">
      <c r="A358" s="67" t="s">
        <v>2558</v>
      </c>
      <c r="B358" s="195" t="s">
        <v>1921</v>
      </c>
      <c r="C358" s="257" t="s">
        <v>434</v>
      </c>
      <c r="D358" s="195" t="s">
        <v>9</v>
      </c>
      <c r="E358" s="186">
        <v>3.36</v>
      </c>
      <c r="F358" s="476">
        <v>3728.57</v>
      </c>
      <c r="G358" s="28">
        <f>ROUND((E358*F358),2)</f>
        <v>12528</v>
      </c>
      <c r="H358" s="340"/>
      <c r="I358" s="340"/>
    </row>
    <row r="359" spans="1:9" ht="45" x14ac:dyDescent="0.25">
      <c r="A359" s="67" t="s">
        <v>2558</v>
      </c>
      <c r="B359" s="195" t="s">
        <v>1922</v>
      </c>
      <c r="C359" s="257" t="s">
        <v>435</v>
      </c>
      <c r="D359" s="195" t="s">
        <v>9</v>
      </c>
      <c r="E359" s="186">
        <v>11.6</v>
      </c>
      <c r="F359" s="354">
        <v>141.21</v>
      </c>
      <c r="G359" s="28">
        <f>ROUND((E359*F359),2)</f>
        <v>1638.04</v>
      </c>
      <c r="H359" s="340"/>
      <c r="I359" s="340"/>
    </row>
    <row r="360" spans="1:9" ht="45" x14ac:dyDescent="0.25">
      <c r="A360" s="67" t="s">
        <v>2558</v>
      </c>
      <c r="B360" s="195" t="s">
        <v>1923</v>
      </c>
      <c r="C360" s="257" t="s">
        <v>2641</v>
      </c>
      <c r="D360" s="195" t="s">
        <v>9</v>
      </c>
      <c r="E360" s="186">
        <v>53.1</v>
      </c>
      <c r="F360" s="354">
        <v>955.37</v>
      </c>
      <c r="G360" s="28">
        <f t="shared" ref="G360:G376" si="30">ROUND((E360*F360),2)</f>
        <v>50730.15</v>
      </c>
      <c r="H360" s="340"/>
      <c r="I360" s="340"/>
    </row>
    <row r="361" spans="1:9" ht="45" x14ac:dyDescent="0.25">
      <c r="A361" s="67" t="s">
        <v>2558</v>
      </c>
      <c r="B361" s="195" t="s">
        <v>1924</v>
      </c>
      <c r="C361" s="257" t="s">
        <v>2642</v>
      </c>
      <c r="D361" s="195" t="s">
        <v>582</v>
      </c>
      <c r="E361" s="186">
        <v>1</v>
      </c>
      <c r="F361" s="476">
        <v>2996.73</v>
      </c>
      <c r="G361" s="28">
        <f t="shared" si="30"/>
        <v>2996.73</v>
      </c>
      <c r="H361" s="340"/>
      <c r="I361" s="340"/>
    </row>
    <row r="362" spans="1:9" ht="45" x14ac:dyDescent="0.25">
      <c r="A362" s="67" t="s">
        <v>2558</v>
      </c>
      <c r="B362" s="195" t="s">
        <v>1925</v>
      </c>
      <c r="C362" s="257" t="s">
        <v>2643</v>
      </c>
      <c r="D362" s="195" t="s">
        <v>582</v>
      </c>
      <c r="E362" s="186">
        <v>1</v>
      </c>
      <c r="F362" s="476">
        <v>291925.87</v>
      </c>
      <c r="G362" s="28">
        <f t="shared" si="30"/>
        <v>291925.87</v>
      </c>
      <c r="H362" s="340"/>
      <c r="I362" s="340"/>
    </row>
    <row r="363" spans="1:9" ht="45" x14ac:dyDescent="0.25">
      <c r="A363" s="67" t="s">
        <v>2558</v>
      </c>
      <c r="B363" s="195" t="s">
        <v>1926</v>
      </c>
      <c r="C363" s="257" t="s">
        <v>436</v>
      </c>
      <c r="D363" s="195" t="s">
        <v>8</v>
      </c>
      <c r="E363" s="186">
        <v>1226</v>
      </c>
      <c r="F363" s="354">
        <v>13.49</v>
      </c>
      <c r="G363" s="28">
        <f t="shared" si="30"/>
        <v>16538.740000000002</v>
      </c>
      <c r="H363" s="340"/>
      <c r="I363" s="340"/>
    </row>
    <row r="364" spans="1:9" ht="45" x14ac:dyDescent="0.25">
      <c r="A364" s="67" t="s">
        <v>2558</v>
      </c>
      <c r="B364" s="195" t="s">
        <v>2645</v>
      </c>
      <c r="C364" s="257" t="s">
        <v>437</v>
      </c>
      <c r="D364" s="195" t="s">
        <v>8</v>
      </c>
      <c r="E364" s="186">
        <v>643</v>
      </c>
      <c r="F364" s="354">
        <v>9.58</v>
      </c>
      <c r="G364" s="28">
        <f t="shared" si="30"/>
        <v>6159.94</v>
      </c>
      <c r="H364" s="340"/>
      <c r="I364" s="340"/>
    </row>
    <row r="365" spans="1:9" ht="45" x14ac:dyDescent="0.25">
      <c r="A365" s="67" t="s">
        <v>2558</v>
      </c>
      <c r="B365" s="195" t="s">
        <v>2646</v>
      </c>
      <c r="C365" s="257" t="s">
        <v>438</v>
      </c>
      <c r="D365" s="195" t="s">
        <v>8</v>
      </c>
      <c r="E365" s="186">
        <v>623</v>
      </c>
      <c r="F365" s="354">
        <v>18.940000000000001</v>
      </c>
      <c r="G365" s="28">
        <f t="shared" si="30"/>
        <v>11799.62</v>
      </c>
      <c r="H365" s="340"/>
      <c r="I365" s="340"/>
    </row>
    <row r="366" spans="1:9" ht="45" x14ac:dyDescent="0.25">
      <c r="A366" s="67" t="s">
        <v>2558</v>
      </c>
      <c r="B366" s="195" t="s">
        <v>2647</v>
      </c>
      <c r="C366" s="257" t="s">
        <v>435</v>
      </c>
      <c r="D366" s="195" t="s">
        <v>9</v>
      </c>
      <c r="E366" s="186">
        <v>37.200000000000003</v>
      </c>
      <c r="F366" s="354">
        <v>141.21</v>
      </c>
      <c r="G366" s="28">
        <f t="shared" si="30"/>
        <v>5253.01</v>
      </c>
      <c r="H366" s="340"/>
      <c r="I366" s="340"/>
    </row>
    <row r="367" spans="1:9" ht="45" x14ac:dyDescent="0.25">
      <c r="A367" s="67" t="s">
        <v>2558</v>
      </c>
      <c r="B367" s="195" t="s">
        <v>2648</v>
      </c>
      <c r="C367" s="257" t="s">
        <v>439</v>
      </c>
      <c r="D367" s="195" t="s">
        <v>10</v>
      </c>
      <c r="E367" s="186">
        <v>425.2</v>
      </c>
      <c r="F367" s="354">
        <v>90.66</v>
      </c>
      <c r="G367" s="28">
        <f t="shared" si="30"/>
        <v>38548.629999999997</v>
      </c>
      <c r="H367" s="340"/>
      <c r="I367" s="340"/>
    </row>
    <row r="368" spans="1:9" ht="45" x14ac:dyDescent="0.25">
      <c r="A368" s="67" t="s">
        <v>2558</v>
      </c>
      <c r="B368" s="195" t="s">
        <v>2649</v>
      </c>
      <c r="C368" s="257" t="s">
        <v>440</v>
      </c>
      <c r="D368" s="195" t="s">
        <v>9</v>
      </c>
      <c r="E368" s="186">
        <v>0.4</v>
      </c>
      <c r="F368" s="354">
        <v>141.21</v>
      </c>
      <c r="G368" s="28">
        <f t="shared" si="30"/>
        <v>56.48</v>
      </c>
      <c r="H368" s="340"/>
      <c r="I368" s="340"/>
    </row>
    <row r="369" spans="1:9" ht="45" x14ac:dyDescent="0.25">
      <c r="A369" s="67" t="s">
        <v>2558</v>
      </c>
      <c r="B369" s="195" t="s">
        <v>2650</v>
      </c>
      <c r="C369" s="257" t="s">
        <v>2612</v>
      </c>
      <c r="D369" s="195" t="s">
        <v>582</v>
      </c>
      <c r="E369" s="186">
        <v>1</v>
      </c>
      <c r="F369" s="476">
        <v>3638.66</v>
      </c>
      <c r="G369" s="28">
        <f t="shared" si="30"/>
        <v>3638.66</v>
      </c>
      <c r="H369" s="340"/>
      <c r="I369" s="340"/>
    </row>
    <row r="370" spans="1:9" ht="45" x14ac:dyDescent="0.25">
      <c r="A370" s="67" t="s">
        <v>2558</v>
      </c>
      <c r="B370" s="195" t="s">
        <v>2651</v>
      </c>
      <c r="C370" s="257" t="s">
        <v>2520</v>
      </c>
      <c r="D370" s="195" t="s">
        <v>9</v>
      </c>
      <c r="E370" s="186">
        <v>0.2</v>
      </c>
      <c r="F370" s="476">
        <v>1338.57</v>
      </c>
      <c r="G370" s="28">
        <f t="shared" si="30"/>
        <v>267.70999999999998</v>
      </c>
      <c r="H370" s="340"/>
      <c r="I370" s="340"/>
    </row>
    <row r="371" spans="1:9" ht="45" x14ac:dyDescent="0.25">
      <c r="A371" s="67" t="s">
        <v>2558</v>
      </c>
      <c r="B371" s="195" t="s">
        <v>2652</v>
      </c>
      <c r="C371" s="257" t="s">
        <v>2521</v>
      </c>
      <c r="D371" s="195" t="s">
        <v>8</v>
      </c>
      <c r="E371" s="186">
        <v>2.5</v>
      </c>
      <c r="F371" s="354">
        <v>54.46</v>
      </c>
      <c r="G371" s="28">
        <f t="shared" si="30"/>
        <v>136.15</v>
      </c>
      <c r="H371" s="340"/>
      <c r="I371" s="340"/>
    </row>
    <row r="372" spans="1:9" ht="45" x14ac:dyDescent="0.25">
      <c r="A372" s="67" t="s">
        <v>2558</v>
      </c>
      <c r="B372" s="195" t="s">
        <v>2653</v>
      </c>
      <c r="C372" s="257" t="s">
        <v>441</v>
      </c>
      <c r="D372" s="195" t="s">
        <v>10</v>
      </c>
      <c r="E372" s="186">
        <v>30</v>
      </c>
      <c r="F372" s="354">
        <v>67.36</v>
      </c>
      <c r="G372" s="28">
        <f t="shared" si="30"/>
        <v>2020.8</v>
      </c>
      <c r="H372" s="340"/>
      <c r="I372" s="340"/>
    </row>
    <row r="373" spans="1:9" ht="60" x14ac:dyDescent="0.25">
      <c r="A373" s="67" t="s">
        <v>2558</v>
      </c>
      <c r="B373" s="195" t="s">
        <v>2654</v>
      </c>
      <c r="C373" s="257" t="s">
        <v>2644</v>
      </c>
      <c r="D373" s="195" t="s">
        <v>582</v>
      </c>
      <c r="E373" s="186">
        <v>1</v>
      </c>
      <c r="F373" s="476">
        <v>3612.26</v>
      </c>
      <c r="G373" s="28">
        <f t="shared" si="30"/>
        <v>3612.26</v>
      </c>
      <c r="H373" s="340"/>
      <c r="I373" s="340"/>
    </row>
    <row r="374" spans="1:9" ht="45" x14ac:dyDescent="0.25">
      <c r="A374" s="67" t="s">
        <v>2558</v>
      </c>
      <c r="B374" s="195" t="s">
        <v>2655</v>
      </c>
      <c r="C374" s="257" t="s">
        <v>442</v>
      </c>
      <c r="D374" s="195" t="s">
        <v>9</v>
      </c>
      <c r="E374" s="186">
        <v>18.100000000000001</v>
      </c>
      <c r="F374" s="354">
        <v>96.42</v>
      </c>
      <c r="G374" s="28">
        <f t="shared" si="30"/>
        <v>1745.2</v>
      </c>
      <c r="H374" s="340"/>
      <c r="I374" s="340"/>
    </row>
    <row r="375" spans="1:9" ht="45.75" thickBot="1" x14ac:dyDescent="0.3">
      <c r="A375" s="67" t="s">
        <v>2558</v>
      </c>
      <c r="B375" s="195" t="s">
        <v>2656</v>
      </c>
      <c r="C375" s="257" t="s">
        <v>443</v>
      </c>
      <c r="D375" s="195" t="s">
        <v>9</v>
      </c>
      <c r="E375" s="186">
        <v>12.2</v>
      </c>
      <c r="F375" s="354">
        <v>602.85</v>
      </c>
      <c r="G375" s="28">
        <f t="shared" si="30"/>
        <v>7354.77</v>
      </c>
      <c r="H375" s="340"/>
      <c r="I375" s="340"/>
    </row>
    <row r="376" spans="1:9" ht="182.25" customHeight="1" thickBot="1" x14ac:dyDescent="0.3">
      <c r="A376" s="178" t="s">
        <v>2558</v>
      </c>
      <c r="B376" s="197" t="s">
        <v>2657</v>
      </c>
      <c r="C376" s="258" t="s">
        <v>3691</v>
      </c>
      <c r="D376" s="197" t="s">
        <v>582</v>
      </c>
      <c r="E376" s="184">
        <v>1</v>
      </c>
      <c r="F376" s="481">
        <v>2972.54</v>
      </c>
      <c r="G376" s="53">
        <f t="shared" si="30"/>
        <v>2972.54</v>
      </c>
      <c r="H376" s="331" t="s">
        <v>902</v>
      </c>
      <c r="I376" s="332">
        <f>ROUND(SUM(G354:G376),2)</f>
        <v>955124.04</v>
      </c>
    </row>
    <row r="377" spans="1:9" ht="45" x14ac:dyDescent="0.25">
      <c r="A377" s="67" t="s">
        <v>2559</v>
      </c>
      <c r="B377" s="253" t="s">
        <v>1928</v>
      </c>
      <c r="C377" s="254" t="s">
        <v>433</v>
      </c>
      <c r="D377" s="255" t="s">
        <v>9</v>
      </c>
      <c r="E377" s="256">
        <v>10</v>
      </c>
      <c r="F377" s="353">
        <v>680.7</v>
      </c>
      <c r="G377" s="28">
        <f>ROUND((E377*F377),2)</f>
        <v>6807</v>
      </c>
      <c r="H377" s="340"/>
      <c r="I377" s="340"/>
    </row>
    <row r="378" spans="1:9" ht="45" x14ac:dyDescent="0.25">
      <c r="A378" s="43" t="s">
        <v>2559</v>
      </c>
      <c r="B378" s="195" t="s">
        <v>1929</v>
      </c>
      <c r="C378" s="257" t="s">
        <v>2693</v>
      </c>
      <c r="D378" s="195" t="s">
        <v>582</v>
      </c>
      <c r="E378" s="186">
        <v>1</v>
      </c>
      <c r="F378" s="476">
        <v>133670.46</v>
      </c>
      <c r="G378" s="28">
        <f>ROUND((E378*F378),2)</f>
        <v>133670.46</v>
      </c>
      <c r="H378" s="340"/>
      <c r="I378" s="340"/>
    </row>
    <row r="379" spans="1:9" ht="60" x14ac:dyDescent="0.25">
      <c r="A379" s="67" t="s">
        <v>2559</v>
      </c>
      <c r="B379" s="195" t="s">
        <v>1930</v>
      </c>
      <c r="C379" s="257" t="s">
        <v>2658</v>
      </c>
      <c r="D379" s="195" t="s">
        <v>582</v>
      </c>
      <c r="E379" s="186">
        <v>1</v>
      </c>
      <c r="F379" s="476">
        <v>73874.06</v>
      </c>
      <c r="G379" s="28">
        <f t="shared" ref="G379:G380" si="31">ROUND((E379*F379),2)</f>
        <v>73874.06</v>
      </c>
      <c r="H379" s="340"/>
      <c r="I379" s="340"/>
    </row>
    <row r="380" spans="1:9" ht="45" x14ac:dyDescent="0.25">
      <c r="A380" s="67" t="s">
        <v>2559</v>
      </c>
      <c r="B380" s="195" t="s">
        <v>1931</v>
      </c>
      <c r="C380" s="257" t="s">
        <v>2633</v>
      </c>
      <c r="D380" s="195" t="s">
        <v>759</v>
      </c>
      <c r="E380" s="186">
        <v>38737.57</v>
      </c>
      <c r="F380" s="354">
        <v>4.7699999999999996</v>
      </c>
      <c r="G380" s="28">
        <f t="shared" si="31"/>
        <v>184778.21</v>
      </c>
      <c r="H380" s="340"/>
      <c r="I380" s="340"/>
    </row>
    <row r="381" spans="1:9" ht="45" x14ac:dyDescent="0.25">
      <c r="A381" s="67" t="s">
        <v>2559</v>
      </c>
      <c r="B381" s="195" t="s">
        <v>1932</v>
      </c>
      <c r="C381" s="257" t="s">
        <v>434</v>
      </c>
      <c r="D381" s="195" t="s">
        <v>9</v>
      </c>
      <c r="E381" s="186">
        <v>2.7</v>
      </c>
      <c r="F381" s="476">
        <v>3728.57</v>
      </c>
      <c r="G381" s="28">
        <f>ROUND((E381*F381),2)</f>
        <v>10067.14</v>
      </c>
      <c r="H381" s="340"/>
      <c r="I381" s="340"/>
    </row>
    <row r="382" spans="1:9" ht="45" x14ac:dyDescent="0.25">
      <c r="A382" s="67" t="s">
        <v>2559</v>
      </c>
      <c r="B382" s="195" t="s">
        <v>1933</v>
      </c>
      <c r="C382" s="257" t="s">
        <v>435</v>
      </c>
      <c r="D382" s="195" t="s">
        <v>9</v>
      </c>
      <c r="E382" s="186">
        <v>9.1999999999999993</v>
      </c>
      <c r="F382" s="354">
        <v>141.21</v>
      </c>
      <c r="G382" s="28">
        <f>ROUND((E382*F382),2)</f>
        <v>1299.1300000000001</v>
      </c>
      <c r="H382" s="340"/>
      <c r="I382" s="340"/>
    </row>
    <row r="383" spans="1:9" ht="45" x14ac:dyDescent="0.25">
      <c r="A383" s="67" t="s">
        <v>2559</v>
      </c>
      <c r="B383" s="195" t="s">
        <v>1934</v>
      </c>
      <c r="C383" s="257" t="s">
        <v>2659</v>
      </c>
      <c r="D383" s="195" t="s">
        <v>9</v>
      </c>
      <c r="E383" s="186">
        <v>42.1</v>
      </c>
      <c r="F383" s="354">
        <v>955.37</v>
      </c>
      <c r="G383" s="28">
        <f t="shared" ref="G383:G402" si="32">ROUND((E383*F383),2)</f>
        <v>40221.08</v>
      </c>
      <c r="H383" s="340"/>
      <c r="I383" s="340"/>
    </row>
    <row r="384" spans="1:9" ht="60" x14ac:dyDescent="0.25">
      <c r="A384" s="67" t="s">
        <v>2559</v>
      </c>
      <c r="B384" s="195" t="s">
        <v>1935</v>
      </c>
      <c r="C384" s="257" t="s">
        <v>2660</v>
      </c>
      <c r="D384" s="195" t="s">
        <v>582</v>
      </c>
      <c r="E384" s="186">
        <v>1</v>
      </c>
      <c r="F384" s="476">
        <v>2472.7199999999998</v>
      </c>
      <c r="G384" s="28">
        <f t="shared" si="32"/>
        <v>2472.7199999999998</v>
      </c>
      <c r="H384" s="340"/>
      <c r="I384" s="340"/>
    </row>
    <row r="385" spans="1:9" ht="45" x14ac:dyDescent="0.25">
      <c r="A385" s="67" t="s">
        <v>2559</v>
      </c>
      <c r="B385" s="195" t="s">
        <v>1936</v>
      </c>
      <c r="C385" s="257" t="s">
        <v>2661</v>
      </c>
      <c r="D385" s="195" t="s">
        <v>582</v>
      </c>
      <c r="E385" s="186">
        <v>1</v>
      </c>
      <c r="F385" s="476">
        <v>233400.89</v>
      </c>
      <c r="G385" s="28">
        <f t="shared" si="32"/>
        <v>233400.89</v>
      </c>
      <c r="H385" s="340"/>
      <c r="I385" s="340"/>
    </row>
    <row r="386" spans="1:9" ht="45" x14ac:dyDescent="0.25">
      <c r="A386" s="67" t="s">
        <v>2559</v>
      </c>
      <c r="B386" s="195" t="s">
        <v>1937</v>
      </c>
      <c r="C386" s="257" t="s">
        <v>436</v>
      </c>
      <c r="D386" s="195" t="s">
        <v>8</v>
      </c>
      <c r="E386" s="186">
        <v>978</v>
      </c>
      <c r="F386" s="354">
        <v>13.49</v>
      </c>
      <c r="G386" s="28">
        <f t="shared" si="32"/>
        <v>13193.22</v>
      </c>
      <c r="H386" s="340"/>
      <c r="I386" s="340"/>
    </row>
    <row r="387" spans="1:9" ht="45" x14ac:dyDescent="0.25">
      <c r="A387" s="67" t="s">
        <v>2559</v>
      </c>
      <c r="B387" s="195" t="s">
        <v>2664</v>
      </c>
      <c r="C387" s="257" t="s">
        <v>437</v>
      </c>
      <c r="D387" s="195" t="s">
        <v>8</v>
      </c>
      <c r="E387" s="186">
        <v>513</v>
      </c>
      <c r="F387" s="354">
        <v>9.58</v>
      </c>
      <c r="G387" s="28">
        <f t="shared" si="32"/>
        <v>4914.54</v>
      </c>
      <c r="H387" s="340"/>
      <c r="I387" s="340"/>
    </row>
    <row r="388" spans="1:9" ht="45" x14ac:dyDescent="0.25">
      <c r="A388" s="67" t="s">
        <v>2559</v>
      </c>
      <c r="B388" s="195" t="s">
        <v>2665</v>
      </c>
      <c r="C388" s="257" t="s">
        <v>438</v>
      </c>
      <c r="D388" s="195" t="s">
        <v>8</v>
      </c>
      <c r="E388" s="186">
        <v>465</v>
      </c>
      <c r="F388" s="354">
        <v>18.940000000000001</v>
      </c>
      <c r="G388" s="28">
        <f t="shared" si="32"/>
        <v>8807.1</v>
      </c>
      <c r="H388" s="340"/>
      <c r="I388" s="340"/>
    </row>
    <row r="389" spans="1:9" ht="45" x14ac:dyDescent="0.25">
      <c r="A389" s="67" t="s">
        <v>2559</v>
      </c>
      <c r="B389" s="195" t="s">
        <v>2666</v>
      </c>
      <c r="C389" s="257" t="s">
        <v>435</v>
      </c>
      <c r="D389" s="195" t="s">
        <v>9</v>
      </c>
      <c r="E389" s="186">
        <v>29.5</v>
      </c>
      <c r="F389" s="354">
        <v>141.21</v>
      </c>
      <c r="G389" s="28">
        <f t="shared" si="32"/>
        <v>4165.7</v>
      </c>
      <c r="H389" s="340"/>
      <c r="I389" s="340"/>
    </row>
    <row r="390" spans="1:9" ht="45" x14ac:dyDescent="0.25">
      <c r="A390" s="67" t="s">
        <v>2559</v>
      </c>
      <c r="B390" s="195" t="s">
        <v>2667</v>
      </c>
      <c r="C390" s="257" t="s">
        <v>439</v>
      </c>
      <c r="D390" s="195" t="s">
        <v>10</v>
      </c>
      <c r="E390" s="186">
        <v>338</v>
      </c>
      <c r="F390" s="354">
        <v>90.66</v>
      </c>
      <c r="G390" s="28">
        <f t="shared" si="32"/>
        <v>30643.08</v>
      </c>
      <c r="H390" s="340"/>
      <c r="I390" s="340"/>
    </row>
    <row r="391" spans="1:9" ht="45" x14ac:dyDescent="0.25">
      <c r="A391" s="67" t="s">
        <v>2559</v>
      </c>
      <c r="B391" s="195" t="s">
        <v>2668</v>
      </c>
      <c r="C391" s="257" t="s">
        <v>440</v>
      </c>
      <c r="D391" s="195" t="s">
        <v>9</v>
      </c>
      <c r="E391" s="186">
        <v>0.3</v>
      </c>
      <c r="F391" s="354">
        <v>141.21</v>
      </c>
      <c r="G391" s="28">
        <f t="shared" si="32"/>
        <v>42.36</v>
      </c>
      <c r="H391" s="340"/>
      <c r="I391" s="340"/>
    </row>
    <row r="392" spans="1:9" ht="45" x14ac:dyDescent="0.25">
      <c r="A392" s="67" t="s">
        <v>2559</v>
      </c>
      <c r="B392" s="195" t="s">
        <v>2669</v>
      </c>
      <c r="C392" s="257" t="s">
        <v>2662</v>
      </c>
      <c r="D392" s="195" t="s">
        <v>582</v>
      </c>
      <c r="E392" s="186">
        <v>1</v>
      </c>
      <c r="F392" s="476">
        <v>2919.92</v>
      </c>
      <c r="G392" s="28">
        <f t="shared" si="32"/>
        <v>2919.92</v>
      </c>
      <c r="H392" s="340"/>
      <c r="I392" s="340"/>
    </row>
    <row r="393" spans="1:9" ht="45" x14ac:dyDescent="0.25">
      <c r="A393" s="67" t="s">
        <v>2559</v>
      </c>
      <c r="B393" s="195" t="s">
        <v>2670</v>
      </c>
      <c r="C393" s="257" t="s">
        <v>2520</v>
      </c>
      <c r="D393" s="195" t="s">
        <v>9</v>
      </c>
      <c r="E393" s="186">
        <v>0.2</v>
      </c>
      <c r="F393" s="476">
        <v>1338.57</v>
      </c>
      <c r="G393" s="28">
        <f t="shared" si="32"/>
        <v>267.70999999999998</v>
      </c>
      <c r="H393" s="340"/>
      <c r="I393" s="340"/>
    </row>
    <row r="394" spans="1:9" ht="45" x14ac:dyDescent="0.25">
      <c r="A394" s="67" t="s">
        <v>2559</v>
      </c>
      <c r="B394" s="195" t="s">
        <v>2671</v>
      </c>
      <c r="C394" s="257" t="s">
        <v>2521</v>
      </c>
      <c r="D394" s="195" t="s">
        <v>8</v>
      </c>
      <c r="E394" s="186">
        <v>2</v>
      </c>
      <c r="F394" s="354">
        <v>54.46</v>
      </c>
      <c r="G394" s="28">
        <f t="shared" si="32"/>
        <v>108.92</v>
      </c>
      <c r="H394" s="340"/>
      <c r="I394" s="340"/>
    </row>
    <row r="395" spans="1:9" ht="45" x14ac:dyDescent="0.25">
      <c r="A395" s="67" t="s">
        <v>2559</v>
      </c>
      <c r="B395" s="195" t="s">
        <v>2672</v>
      </c>
      <c r="C395" s="257" t="s">
        <v>441</v>
      </c>
      <c r="D395" s="195" t="s">
        <v>10</v>
      </c>
      <c r="E395" s="186">
        <v>24</v>
      </c>
      <c r="F395" s="354">
        <v>67.36</v>
      </c>
      <c r="G395" s="28">
        <f t="shared" si="32"/>
        <v>1616.64</v>
      </c>
      <c r="H395" s="340"/>
      <c r="I395" s="340"/>
    </row>
    <row r="396" spans="1:9" ht="60" x14ac:dyDescent="0.25">
      <c r="A396" s="67" t="s">
        <v>2559</v>
      </c>
      <c r="B396" s="195" t="s">
        <v>2673</v>
      </c>
      <c r="C396" s="257" t="s">
        <v>2663</v>
      </c>
      <c r="D396" s="195" t="s">
        <v>582</v>
      </c>
      <c r="E396" s="186">
        <v>1</v>
      </c>
      <c r="F396" s="476">
        <v>2798.81</v>
      </c>
      <c r="G396" s="28">
        <f t="shared" si="32"/>
        <v>2798.81</v>
      </c>
      <c r="H396" s="340"/>
      <c r="I396" s="340"/>
    </row>
    <row r="397" spans="1:9" ht="45" x14ac:dyDescent="0.25">
      <c r="A397" s="67" t="s">
        <v>2559</v>
      </c>
      <c r="B397" s="195" t="s">
        <v>2674</v>
      </c>
      <c r="C397" s="257" t="s">
        <v>442</v>
      </c>
      <c r="D397" s="195" t="s">
        <v>9</v>
      </c>
      <c r="E397" s="186">
        <v>14.4</v>
      </c>
      <c r="F397" s="354">
        <v>96.42</v>
      </c>
      <c r="G397" s="28">
        <f t="shared" si="32"/>
        <v>1388.45</v>
      </c>
      <c r="H397" s="340"/>
      <c r="I397" s="340"/>
    </row>
    <row r="398" spans="1:9" ht="45" x14ac:dyDescent="0.25">
      <c r="A398" s="67" t="s">
        <v>2559</v>
      </c>
      <c r="B398" s="195" t="s">
        <v>2675</v>
      </c>
      <c r="C398" s="257" t="s">
        <v>443</v>
      </c>
      <c r="D398" s="195" t="s">
        <v>9</v>
      </c>
      <c r="E398" s="186">
        <v>9.6999999999999993</v>
      </c>
      <c r="F398" s="354">
        <v>602.85</v>
      </c>
      <c r="G398" s="28">
        <f t="shared" si="32"/>
        <v>5847.65</v>
      </c>
      <c r="H398" s="340"/>
      <c r="I398" s="340"/>
    </row>
    <row r="399" spans="1:9" ht="180.75" customHeight="1" thickBot="1" x14ac:dyDescent="0.3">
      <c r="A399" s="98" t="s">
        <v>2559</v>
      </c>
      <c r="B399" s="197" t="s">
        <v>2676</v>
      </c>
      <c r="C399" s="258" t="s">
        <v>3692</v>
      </c>
      <c r="D399" s="197" t="s">
        <v>582</v>
      </c>
      <c r="E399" s="184">
        <v>1</v>
      </c>
      <c r="F399" s="481">
        <v>2972.54</v>
      </c>
      <c r="G399" s="53">
        <f t="shared" si="32"/>
        <v>2972.54</v>
      </c>
      <c r="H399" s="335"/>
      <c r="I399" s="336"/>
    </row>
    <row r="400" spans="1:9" ht="96" customHeight="1" x14ac:dyDescent="0.25">
      <c r="A400" s="229" t="s">
        <v>3628</v>
      </c>
      <c r="B400" s="194" t="s">
        <v>3623</v>
      </c>
      <c r="C400" s="261" t="s">
        <v>3631</v>
      </c>
      <c r="D400" s="194" t="s">
        <v>582</v>
      </c>
      <c r="E400" s="277">
        <v>1</v>
      </c>
      <c r="F400" s="484">
        <v>7272.02</v>
      </c>
      <c r="G400" s="27">
        <f t="shared" si="32"/>
        <v>7272.02</v>
      </c>
      <c r="H400" s="335"/>
      <c r="I400" s="336"/>
    </row>
    <row r="401" spans="1:9" ht="75.75" thickBot="1" x14ac:dyDescent="0.3">
      <c r="A401" s="43" t="s">
        <v>3628</v>
      </c>
      <c r="B401" s="195" t="s">
        <v>3624</v>
      </c>
      <c r="C401" s="351" t="s">
        <v>3629</v>
      </c>
      <c r="D401" s="196" t="s">
        <v>582</v>
      </c>
      <c r="E401" s="186">
        <v>1</v>
      </c>
      <c r="F401" s="476">
        <v>7272.02</v>
      </c>
      <c r="G401" s="28">
        <f t="shared" si="32"/>
        <v>7272.02</v>
      </c>
      <c r="H401" s="335"/>
      <c r="I401" s="336"/>
    </row>
    <row r="402" spans="1:9" ht="60.75" thickBot="1" x14ac:dyDescent="0.3">
      <c r="A402" s="178" t="s">
        <v>3628</v>
      </c>
      <c r="B402" s="288" t="s">
        <v>3625</v>
      </c>
      <c r="C402" s="352" t="s">
        <v>3630</v>
      </c>
      <c r="D402" s="197" t="s">
        <v>582</v>
      </c>
      <c r="E402" s="184">
        <v>1</v>
      </c>
      <c r="F402" s="481">
        <v>32845.71</v>
      </c>
      <c r="G402" s="53">
        <f t="shared" si="32"/>
        <v>32845.71</v>
      </c>
      <c r="H402" s="337" t="s">
        <v>1927</v>
      </c>
      <c r="I402" s="332">
        <f>ROUND(SUM(G377:G402),2)</f>
        <v>813667.08</v>
      </c>
    </row>
    <row r="403" spans="1:9" ht="43.5" thickBot="1" x14ac:dyDescent="0.3">
      <c r="F403" s="54" t="s">
        <v>1308</v>
      </c>
      <c r="G403" s="55">
        <f>SUM(G5:G402)</f>
        <v>17865994.27999999</v>
      </c>
    </row>
  </sheetData>
  <sheetProtection algorithmName="SHA-512" hashValue="PmHUZtJb17+V/nYcPFALUXn+0rnYo/w2qdoawq1aAvdREL4DmQqi/TOLfoKy7bZmKs3jB1UqvlX0KsNw0Gl/8Q==" saltValue="zsydJYB6I8uXB4O+AoZD2Q==" spinCount="100000" sheet="1" objects="1" scenarios="1"/>
  <mergeCells count="2">
    <mergeCell ref="A1:G1"/>
    <mergeCell ref="A3:G3"/>
  </mergeCells>
  <phoneticPr fontId="10" type="noConversion"/>
  <pageMargins left="0.7" right="0.7" top="0.75" bottom="0.75" header="0.3" footer="0.3"/>
  <pageSetup paperSize="9"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835C6-0131-4557-8F4C-98D5244E0409}">
  <dimension ref="A1:J78"/>
  <sheetViews>
    <sheetView topLeftCell="A61" zoomScale="80" zoomScaleNormal="80" workbookViewId="0">
      <selection activeCell="H75" sqref="H75"/>
    </sheetView>
  </sheetViews>
  <sheetFormatPr defaultColWidth="9.140625" defaultRowHeight="15" x14ac:dyDescent="0.25"/>
  <cols>
    <col min="1" max="1" width="39.7109375" style="23" customWidth="1"/>
    <col min="2" max="2" width="10.5703125" style="10" customWidth="1"/>
    <col min="3" max="3" width="71.7109375" style="11" customWidth="1"/>
    <col min="4" max="4" width="9.140625" style="10"/>
    <col min="5" max="5" width="16.28515625" style="10" customWidth="1"/>
    <col min="6" max="6" width="20.7109375" style="14" customWidth="1"/>
    <col min="7" max="7" width="14.7109375" style="129" customWidth="1"/>
    <col min="8" max="8" width="21.5703125" style="129" customWidth="1"/>
    <col min="9" max="9" width="20.7109375" style="129" customWidth="1"/>
    <col min="10" max="16384" width="9.140625" style="10"/>
  </cols>
  <sheetData>
    <row r="1" spans="1:10" ht="39.950000000000003" customHeight="1" x14ac:dyDescent="0.25">
      <c r="A1" s="427" t="s">
        <v>3728</v>
      </c>
      <c r="B1" s="427"/>
      <c r="C1" s="427"/>
      <c r="D1" s="427"/>
      <c r="E1" s="427"/>
      <c r="F1" s="427"/>
      <c r="G1" s="427"/>
    </row>
    <row r="2" spans="1:10" ht="21.75" customHeight="1" thickBot="1" x14ac:dyDescent="0.3">
      <c r="A2" s="1"/>
      <c r="B2" s="1"/>
      <c r="C2" s="1"/>
      <c r="D2" s="1"/>
      <c r="E2" s="18"/>
      <c r="F2" s="1"/>
      <c r="G2" s="127"/>
    </row>
    <row r="3" spans="1:10" ht="34.5" customHeight="1" x14ac:dyDescent="0.25">
      <c r="A3" s="461" t="s">
        <v>1132</v>
      </c>
      <c r="B3" s="462"/>
      <c r="C3" s="462"/>
      <c r="D3" s="462"/>
      <c r="E3" s="462"/>
      <c r="F3" s="462"/>
      <c r="G3" s="463"/>
    </row>
    <row r="4" spans="1:10" ht="45" customHeight="1" thickBot="1" x14ac:dyDescent="0.3">
      <c r="A4" s="29" t="s">
        <v>38</v>
      </c>
      <c r="B4" s="44" t="s">
        <v>0</v>
      </c>
      <c r="C4" s="30" t="s">
        <v>1</v>
      </c>
      <c r="D4" s="30" t="s">
        <v>2</v>
      </c>
      <c r="E4" s="31" t="s">
        <v>3</v>
      </c>
      <c r="F4" s="32" t="s">
        <v>4</v>
      </c>
      <c r="G4" s="69" t="s">
        <v>5</v>
      </c>
    </row>
    <row r="5" spans="1:10" ht="33" customHeight="1" x14ac:dyDescent="0.25">
      <c r="A5" s="67" t="s">
        <v>3152</v>
      </c>
      <c r="B5" s="253" t="s">
        <v>12</v>
      </c>
      <c r="C5" s="254" t="s">
        <v>3137</v>
      </c>
      <c r="D5" s="255" t="s">
        <v>9</v>
      </c>
      <c r="E5" s="256">
        <v>90</v>
      </c>
      <c r="F5" s="353">
        <v>15.51</v>
      </c>
      <c r="G5" s="28">
        <f>ROUND((E5*F5),2)</f>
        <v>1395.9</v>
      </c>
      <c r="H5" s="340"/>
      <c r="I5" s="340"/>
    </row>
    <row r="6" spans="1:10" ht="33" customHeight="1" x14ac:dyDescent="0.25">
      <c r="A6" s="43" t="s">
        <v>3152</v>
      </c>
      <c r="B6" s="195" t="s">
        <v>13</v>
      </c>
      <c r="C6" s="257" t="s">
        <v>3138</v>
      </c>
      <c r="D6" s="195" t="s">
        <v>9</v>
      </c>
      <c r="E6" s="186">
        <v>90</v>
      </c>
      <c r="F6" s="354">
        <v>55.45</v>
      </c>
      <c r="G6" s="28">
        <f>ROUND((E6*F6),2)</f>
        <v>4990.5</v>
      </c>
      <c r="H6" s="340"/>
      <c r="I6" s="340"/>
    </row>
    <row r="7" spans="1:10" ht="60" x14ac:dyDescent="0.25">
      <c r="A7" s="43" t="s">
        <v>3152</v>
      </c>
      <c r="B7" s="195" t="s">
        <v>56</v>
      </c>
      <c r="C7" s="257" t="s">
        <v>3139</v>
      </c>
      <c r="D7" s="195" t="s">
        <v>582</v>
      </c>
      <c r="E7" s="186">
        <v>1</v>
      </c>
      <c r="F7" s="476">
        <v>5444.82</v>
      </c>
      <c r="G7" s="28">
        <f t="shared" ref="G7:G14" si="0">ROUND((E7*F7),2)</f>
        <v>5444.82</v>
      </c>
      <c r="H7" s="340"/>
      <c r="I7" s="340"/>
    </row>
    <row r="8" spans="1:10" ht="30" x14ac:dyDescent="0.25">
      <c r="A8" s="43" t="s">
        <v>3152</v>
      </c>
      <c r="B8" s="195" t="s">
        <v>14</v>
      </c>
      <c r="C8" s="257" t="s">
        <v>3140</v>
      </c>
      <c r="D8" s="195" t="s">
        <v>9</v>
      </c>
      <c r="E8" s="186">
        <v>11.7</v>
      </c>
      <c r="F8" s="354">
        <v>134.47999999999999</v>
      </c>
      <c r="G8" s="28">
        <f t="shared" si="0"/>
        <v>1573.42</v>
      </c>
      <c r="H8" s="340"/>
      <c r="I8" s="340"/>
    </row>
    <row r="9" spans="1:10" ht="30" x14ac:dyDescent="0.25">
      <c r="A9" s="43" t="s">
        <v>3152</v>
      </c>
      <c r="B9" s="195" t="s">
        <v>15</v>
      </c>
      <c r="C9" s="257" t="s">
        <v>925</v>
      </c>
      <c r="D9" s="195" t="s">
        <v>9</v>
      </c>
      <c r="E9" s="186">
        <v>4.5</v>
      </c>
      <c r="F9" s="354">
        <v>262.70999999999998</v>
      </c>
      <c r="G9" s="28">
        <f t="shared" si="0"/>
        <v>1182.2</v>
      </c>
      <c r="H9" s="340"/>
      <c r="I9" s="340"/>
    </row>
    <row r="10" spans="1:10" ht="60" x14ac:dyDescent="0.25">
      <c r="A10" s="43" t="s">
        <v>3152</v>
      </c>
      <c r="B10" s="195" t="s">
        <v>16</v>
      </c>
      <c r="C10" s="257" t="s">
        <v>3141</v>
      </c>
      <c r="D10" s="195" t="s">
        <v>582</v>
      </c>
      <c r="E10" s="186">
        <v>1</v>
      </c>
      <c r="F10" s="476">
        <v>3513.09</v>
      </c>
      <c r="G10" s="28">
        <f t="shared" si="0"/>
        <v>3513.09</v>
      </c>
      <c r="H10" s="340"/>
      <c r="I10" s="340"/>
    </row>
    <row r="11" spans="1:10" ht="33" customHeight="1" x14ac:dyDescent="0.25">
      <c r="A11" s="43" t="s">
        <v>3152</v>
      </c>
      <c r="B11" s="195" t="s">
        <v>57</v>
      </c>
      <c r="C11" s="257" t="s">
        <v>3142</v>
      </c>
      <c r="D11" s="195" t="s">
        <v>9</v>
      </c>
      <c r="E11" s="186">
        <v>0.9</v>
      </c>
      <c r="F11" s="476">
        <v>1994.09</v>
      </c>
      <c r="G11" s="28">
        <f>ROUND((E11*F11),2)</f>
        <v>1794.68</v>
      </c>
      <c r="H11" s="340"/>
      <c r="I11" s="340"/>
    </row>
    <row r="12" spans="1:10" ht="30" x14ac:dyDescent="0.25">
      <c r="A12" s="43" t="s">
        <v>3152</v>
      </c>
      <c r="B12" s="195" t="s">
        <v>17</v>
      </c>
      <c r="C12" s="257" t="s">
        <v>436</v>
      </c>
      <c r="D12" s="195" t="s">
        <v>8</v>
      </c>
      <c r="E12" s="186">
        <v>81</v>
      </c>
      <c r="F12" s="354">
        <v>10.14</v>
      </c>
      <c r="G12" s="28">
        <f t="shared" si="0"/>
        <v>821.34</v>
      </c>
      <c r="H12" s="340"/>
      <c r="I12" s="340"/>
    </row>
    <row r="13" spans="1:10" ht="33" customHeight="1" thickBot="1" x14ac:dyDescent="0.3">
      <c r="A13" s="43" t="s">
        <v>3152</v>
      </c>
      <c r="B13" s="195" t="s">
        <v>60</v>
      </c>
      <c r="C13" s="257" t="s">
        <v>437</v>
      </c>
      <c r="D13" s="195" t="s">
        <v>8</v>
      </c>
      <c r="E13" s="186">
        <v>81</v>
      </c>
      <c r="F13" s="354">
        <v>15.38</v>
      </c>
      <c r="G13" s="28">
        <f t="shared" si="0"/>
        <v>1245.78</v>
      </c>
      <c r="H13" s="340"/>
      <c r="I13" s="340"/>
    </row>
    <row r="14" spans="1:10" ht="30.75" thickBot="1" x14ac:dyDescent="0.3">
      <c r="A14" s="56" t="s">
        <v>3152</v>
      </c>
      <c r="B14" s="197" t="s">
        <v>61</v>
      </c>
      <c r="C14" s="258" t="s">
        <v>3143</v>
      </c>
      <c r="D14" s="197" t="s">
        <v>9</v>
      </c>
      <c r="E14" s="184">
        <v>36</v>
      </c>
      <c r="F14" s="355">
        <v>33.409999999999997</v>
      </c>
      <c r="G14" s="53">
        <f t="shared" si="0"/>
        <v>1202.76</v>
      </c>
      <c r="H14" s="331" t="s">
        <v>39</v>
      </c>
      <c r="I14" s="332">
        <f>ROUND(SUM(G5:G14),2)</f>
        <v>23164.49</v>
      </c>
    </row>
    <row r="15" spans="1:10" s="129" customFormat="1" ht="33" customHeight="1" x14ac:dyDescent="0.25">
      <c r="A15" s="67" t="s">
        <v>3153</v>
      </c>
      <c r="B15" s="253" t="s">
        <v>19</v>
      </c>
      <c r="C15" s="254" t="s">
        <v>3149</v>
      </c>
      <c r="D15" s="255" t="s">
        <v>759</v>
      </c>
      <c r="E15" s="256">
        <v>5101.74</v>
      </c>
      <c r="F15" s="353">
        <v>5.15</v>
      </c>
      <c r="G15" s="59">
        <f>ROUND((E15*F15),2)</f>
        <v>26273.96</v>
      </c>
      <c r="H15" s="340"/>
      <c r="I15" s="340"/>
      <c r="J15" s="10"/>
    </row>
    <row r="16" spans="1:10" s="129" customFormat="1" ht="33" customHeight="1" x14ac:dyDescent="0.25">
      <c r="A16" s="43" t="s">
        <v>3153</v>
      </c>
      <c r="B16" s="195" t="s">
        <v>20</v>
      </c>
      <c r="C16" s="257" t="s">
        <v>3150</v>
      </c>
      <c r="D16" s="195" t="s">
        <v>759</v>
      </c>
      <c r="E16" s="186">
        <v>6642.81</v>
      </c>
      <c r="F16" s="354">
        <v>5.15</v>
      </c>
      <c r="G16" s="28">
        <f>ROUND((E16*F16),2)</f>
        <v>34210.47</v>
      </c>
      <c r="H16" s="340"/>
      <c r="I16" s="340"/>
      <c r="J16" s="10"/>
    </row>
    <row r="17" spans="1:10" s="129" customFormat="1" ht="30" x14ac:dyDescent="0.25">
      <c r="A17" s="43" t="s">
        <v>3153</v>
      </c>
      <c r="B17" s="195" t="s">
        <v>21</v>
      </c>
      <c r="C17" s="257" t="s">
        <v>3144</v>
      </c>
      <c r="D17" s="195" t="s">
        <v>18</v>
      </c>
      <c r="E17" s="186">
        <v>108</v>
      </c>
      <c r="F17" s="354">
        <v>7.12</v>
      </c>
      <c r="G17" s="28">
        <f t="shared" ref="G17:G19" si="1">ROUND((E17*F17),2)</f>
        <v>768.96</v>
      </c>
      <c r="H17" s="340"/>
      <c r="I17" s="340"/>
      <c r="J17" s="10"/>
    </row>
    <row r="18" spans="1:10" s="129" customFormat="1" ht="30" x14ac:dyDescent="0.25">
      <c r="A18" s="43" t="s">
        <v>3153</v>
      </c>
      <c r="B18" s="195" t="s">
        <v>22</v>
      </c>
      <c r="C18" s="257" t="s">
        <v>3145</v>
      </c>
      <c r="D18" s="195" t="s">
        <v>8</v>
      </c>
      <c r="E18" s="186">
        <v>198</v>
      </c>
      <c r="F18" s="354">
        <v>58.3</v>
      </c>
      <c r="G18" s="28">
        <f t="shared" si="1"/>
        <v>11543.4</v>
      </c>
      <c r="H18" s="340"/>
      <c r="I18" s="340"/>
      <c r="J18" s="10"/>
    </row>
    <row r="19" spans="1:10" s="129" customFormat="1" ht="33" customHeight="1" x14ac:dyDescent="0.25">
      <c r="A19" s="43" t="s">
        <v>3153</v>
      </c>
      <c r="B19" s="195" t="s">
        <v>23</v>
      </c>
      <c r="C19" s="257" t="s">
        <v>3146</v>
      </c>
      <c r="D19" s="195" t="s">
        <v>8</v>
      </c>
      <c r="E19" s="186">
        <v>18</v>
      </c>
      <c r="F19" s="354">
        <v>64.790000000000006</v>
      </c>
      <c r="G19" s="28">
        <f t="shared" si="1"/>
        <v>1166.22</v>
      </c>
      <c r="H19" s="340"/>
      <c r="I19" s="340"/>
      <c r="J19" s="10"/>
    </row>
    <row r="20" spans="1:10" s="129" customFormat="1" ht="33" customHeight="1" x14ac:dyDescent="0.25">
      <c r="A20" s="43" t="s">
        <v>3153</v>
      </c>
      <c r="B20" s="195" t="s">
        <v>24</v>
      </c>
      <c r="C20" s="257" t="s">
        <v>3151</v>
      </c>
      <c r="D20" s="195" t="s">
        <v>759</v>
      </c>
      <c r="E20" s="186">
        <v>135</v>
      </c>
      <c r="F20" s="354">
        <v>14.74</v>
      </c>
      <c r="G20" s="28">
        <f>ROUND((E20*F20),2)</f>
        <v>1989.9</v>
      </c>
      <c r="H20" s="340"/>
      <c r="I20" s="340"/>
      <c r="J20" s="10"/>
    </row>
    <row r="21" spans="1:10" s="129" customFormat="1" ht="33" customHeight="1" thickBot="1" x14ac:dyDescent="0.3">
      <c r="A21" s="43" t="s">
        <v>3153</v>
      </c>
      <c r="B21" s="195" t="s">
        <v>25</v>
      </c>
      <c r="C21" s="257" t="s">
        <v>3147</v>
      </c>
      <c r="D21" s="195" t="s">
        <v>10</v>
      </c>
      <c r="E21" s="186">
        <v>54</v>
      </c>
      <c r="F21" s="354">
        <v>31.66</v>
      </c>
      <c r="G21" s="28">
        <f>ROUND((E21*F21),2)</f>
        <v>1709.64</v>
      </c>
      <c r="H21" s="340"/>
      <c r="I21" s="340"/>
      <c r="J21" s="10"/>
    </row>
    <row r="22" spans="1:10" s="129" customFormat="1" ht="30.75" thickBot="1" x14ac:dyDescent="0.3">
      <c r="A22" s="56" t="s">
        <v>3153</v>
      </c>
      <c r="B22" s="197" t="s">
        <v>26</v>
      </c>
      <c r="C22" s="258" t="s">
        <v>3148</v>
      </c>
      <c r="D22" s="197" t="s">
        <v>18</v>
      </c>
      <c r="E22" s="184">
        <v>36</v>
      </c>
      <c r="F22" s="355">
        <v>19.559999999999999</v>
      </c>
      <c r="G22" s="53">
        <f t="shared" ref="G22" si="2">ROUND((E22*F22),2)</f>
        <v>704.16</v>
      </c>
      <c r="H22" s="331" t="s">
        <v>40</v>
      </c>
      <c r="I22" s="332">
        <f>ROUND(SUM(G15:G22),2)</f>
        <v>78366.710000000006</v>
      </c>
      <c r="J22" s="10"/>
    </row>
    <row r="23" spans="1:10" ht="33" customHeight="1" x14ac:dyDescent="0.25">
      <c r="A23" s="67" t="s">
        <v>3154</v>
      </c>
      <c r="B23" s="253" t="s">
        <v>34</v>
      </c>
      <c r="C23" s="254" t="s">
        <v>3137</v>
      </c>
      <c r="D23" s="255" t="s">
        <v>9</v>
      </c>
      <c r="E23" s="256">
        <v>60</v>
      </c>
      <c r="F23" s="353">
        <v>15.51</v>
      </c>
      <c r="G23" s="59">
        <f>ROUND((E23*F23),2)</f>
        <v>930.6</v>
      </c>
      <c r="H23" s="340"/>
      <c r="I23" s="340"/>
    </row>
    <row r="24" spans="1:10" ht="33" customHeight="1" x14ac:dyDescent="0.25">
      <c r="A24" s="43" t="s">
        <v>3154</v>
      </c>
      <c r="B24" s="195" t="s">
        <v>35</v>
      </c>
      <c r="C24" s="257" t="s">
        <v>3138</v>
      </c>
      <c r="D24" s="195" t="s">
        <v>9</v>
      </c>
      <c r="E24" s="186">
        <v>60</v>
      </c>
      <c r="F24" s="354">
        <v>55.45</v>
      </c>
      <c r="G24" s="28">
        <f>ROUND((E24*F24),2)</f>
        <v>3327</v>
      </c>
      <c r="H24" s="340"/>
      <c r="I24" s="340"/>
    </row>
    <row r="25" spans="1:10" ht="60" x14ac:dyDescent="0.25">
      <c r="A25" s="67" t="s">
        <v>3154</v>
      </c>
      <c r="B25" s="195" t="s">
        <v>36</v>
      </c>
      <c r="C25" s="257" t="s">
        <v>3155</v>
      </c>
      <c r="D25" s="195" t="s">
        <v>582</v>
      </c>
      <c r="E25" s="186">
        <v>1</v>
      </c>
      <c r="F25" s="476">
        <v>8139.95</v>
      </c>
      <c r="G25" s="28">
        <f t="shared" ref="G25:G28" si="3">ROUND((E25*F25),2)</f>
        <v>8139.95</v>
      </c>
      <c r="H25" s="340"/>
      <c r="I25" s="340"/>
    </row>
    <row r="26" spans="1:10" ht="30" x14ac:dyDescent="0.25">
      <c r="A26" s="67" t="s">
        <v>3154</v>
      </c>
      <c r="B26" s="195" t="s">
        <v>37</v>
      </c>
      <c r="C26" s="257" t="s">
        <v>3156</v>
      </c>
      <c r="D26" s="195" t="s">
        <v>9</v>
      </c>
      <c r="E26" s="186">
        <v>11</v>
      </c>
      <c r="F26" s="354">
        <v>102.22</v>
      </c>
      <c r="G26" s="28">
        <f t="shared" si="3"/>
        <v>1124.42</v>
      </c>
      <c r="H26" s="340"/>
      <c r="I26" s="340"/>
    </row>
    <row r="27" spans="1:10" ht="30" x14ac:dyDescent="0.25">
      <c r="A27" s="67" t="s">
        <v>3154</v>
      </c>
      <c r="B27" s="195" t="s">
        <v>82</v>
      </c>
      <c r="C27" s="257" t="s">
        <v>925</v>
      </c>
      <c r="D27" s="195" t="s">
        <v>9</v>
      </c>
      <c r="E27" s="186">
        <v>0.5</v>
      </c>
      <c r="F27" s="354">
        <v>262.70999999999998</v>
      </c>
      <c r="G27" s="28">
        <f t="shared" si="3"/>
        <v>131.36000000000001</v>
      </c>
      <c r="H27" s="340"/>
      <c r="I27" s="340"/>
    </row>
    <row r="28" spans="1:10" ht="60" x14ac:dyDescent="0.25">
      <c r="A28" s="67" t="s">
        <v>3154</v>
      </c>
      <c r="B28" s="195" t="s">
        <v>105</v>
      </c>
      <c r="C28" s="257" t="s">
        <v>3157</v>
      </c>
      <c r="D28" s="195" t="s">
        <v>582</v>
      </c>
      <c r="E28" s="186">
        <v>1</v>
      </c>
      <c r="F28" s="476">
        <v>21128.55</v>
      </c>
      <c r="G28" s="28">
        <f t="shared" si="3"/>
        <v>21128.55</v>
      </c>
      <c r="H28" s="340"/>
      <c r="I28" s="340"/>
    </row>
    <row r="29" spans="1:10" s="129" customFormat="1" ht="33" customHeight="1" thickBot="1" x14ac:dyDescent="0.3">
      <c r="A29" s="67" t="s">
        <v>3154</v>
      </c>
      <c r="B29" s="195" t="s">
        <v>106</v>
      </c>
      <c r="C29" s="257" t="s">
        <v>436</v>
      </c>
      <c r="D29" s="195" t="s">
        <v>8</v>
      </c>
      <c r="E29" s="186">
        <v>10</v>
      </c>
      <c r="F29" s="354">
        <v>10.14</v>
      </c>
      <c r="G29" s="28">
        <f>ROUND((E29*F29),2)</f>
        <v>101.4</v>
      </c>
      <c r="H29" s="340"/>
      <c r="I29" s="340"/>
      <c r="J29" s="10"/>
    </row>
    <row r="30" spans="1:10" s="129" customFormat="1" ht="33" customHeight="1" thickBot="1" x14ac:dyDescent="0.3">
      <c r="A30" s="178" t="s">
        <v>3154</v>
      </c>
      <c r="B30" s="197" t="s">
        <v>107</v>
      </c>
      <c r="C30" s="258" t="s">
        <v>3158</v>
      </c>
      <c r="D30" s="197" t="s">
        <v>9</v>
      </c>
      <c r="E30" s="184">
        <v>30</v>
      </c>
      <c r="F30" s="355">
        <v>33.409999999999997</v>
      </c>
      <c r="G30" s="53">
        <f>ROUND((E30*F30),2)</f>
        <v>1002.3</v>
      </c>
      <c r="H30" s="331" t="s">
        <v>41</v>
      </c>
      <c r="I30" s="332">
        <f>ROUND(SUM(G23:G30),2)</f>
        <v>35885.58</v>
      </c>
      <c r="J30" s="10"/>
    </row>
    <row r="31" spans="1:10" ht="60" x14ac:dyDescent="0.25">
      <c r="A31" s="67" t="s">
        <v>3159</v>
      </c>
      <c r="B31" s="253" t="s">
        <v>71</v>
      </c>
      <c r="C31" s="254" t="s">
        <v>3160</v>
      </c>
      <c r="D31" s="255" t="s">
        <v>582</v>
      </c>
      <c r="E31" s="256">
        <v>1</v>
      </c>
      <c r="F31" s="480">
        <v>15431.07</v>
      </c>
      <c r="G31" s="59">
        <f>ROUND((E31*F31),2)</f>
        <v>15431.07</v>
      </c>
      <c r="H31" s="340"/>
      <c r="I31" s="340"/>
    </row>
    <row r="32" spans="1:10" ht="90" x14ac:dyDescent="0.25">
      <c r="A32" s="43" t="s">
        <v>3159</v>
      </c>
      <c r="B32" s="195" t="s">
        <v>72</v>
      </c>
      <c r="C32" s="257" t="s">
        <v>3161</v>
      </c>
      <c r="D32" s="195" t="s">
        <v>582</v>
      </c>
      <c r="E32" s="186">
        <v>1</v>
      </c>
      <c r="F32" s="476">
        <v>59667.29</v>
      </c>
      <c r="G32" s="28">
        <f>ROUND((E32*F32),2)</f>
        <v>59667.29</v>
      </c>
      <c r="H32" s="340"/>
      <c r="I32" s="340"/>
    </row>
    <row r="33" spans="1:9" ht="33" customHeight="1" x14ac:dyDescent="0.25">
      <c r="A33" s="67" t="s">
        <v>3159</v>
      </c>
      <c r="B33" s="195" t="s">
        <v>73</v>
      </c>
      <c r="C33" s="257" t="s">
        <v>3163</v>
      </c>
      <c r="D33" s="195" t="s">
        <v>9</v>
      </c>
      <c r="E33" s="186">
        <v>12.62</v>
      </c>
      <c r="F33" s="354">
        <v>718.55</v>
      </c>
      <c r="G33" s="28">
        <f t="shared" ref="G33:G47" si="4">ROUND((E33*F33),2)</f>
        <v>9068.1</v>
      </c>
      <c r="H33" s="340"/>
      <c r="I33" s="340"/>
    </row>
    <row r="34" spans="1:9" ht="45" x14ac:dyDescent="0.25">
      <c r="A34" s="67" t="s">
        <v>3159</v>
      </c>
      <c r="B34" s="195" t="s">
        <v>74</v>
      </c>
      <c r="C34" s="257" t="s">
        <v>3162</v>
      </c>
      <c r="D34" s="195" t="s">
        <v>582</v>
      </c>
      <c r="E34" s="186">
        <v>1</v>
      </c>
      <c r="F34" s="476">
        <v>11241.73</v>
      </c>
      <c r="G34" s="28">
        <f t="shared" si="4"/>
        <v>11241.73</v>
      </c>
      <c r="H34" s="340"/>
      <c r="I34" s="340"/>
    </row>
    <row r="35" spans="1:9" ht="33" customHeight="1" x14ac:dyDescent="0.25">
      <c r="A35" s="67" t="s">
        <v>3159</v>
      </c>
      <c r="B35" s="195" t="s">
        <v>75</v>
      </c>
      <c r="C35" s="257" t="s">
        <v>3164</v>
      </c>
      <c r="D35" s="195" t="s">
        <v>10</v>
      </c>
      <c r="E35" s="186">
        <v>63</v>
      </c>
      <c r="F35" s="354">
        <v>66.23</v>
      </c>
      <c r="G35" s="28">
        <f t="shared" si="4"/>
        <v>4172.49</v>
      </c>
      <c r="H35" s="340"/>
      <c r="I35" s="340"/>
    </row>
    <row r="36" spans="1:9" ht="33" customHeight="1" x14ac:dyDescent="0.25">
      <c r="A36" s="67" t="s">
        <v>3159</v>
      </c>
      <c r="B36" s="195" t="s">
        <v>76</v>
      </c>
      <c r="C36" s="257" t="s">
        <v>3165</v>
      </c>
      <c r="D36" s="195" t="s">
        <v>18</v>
      </c>
      <c r="E36" s="186">
        <v>11</v>
      </c>
      <c r="F36" s="354">
        <v>199.05</v>
      </c>
      <c r="G36" s="28">
        <f t="shared" si="4"/>
        <v>2189.5500000000002</v>
      </c>
      <c r="H36" s="340"/>
      <c r="I36" s="340"/>
    </row>
    <row r="37" spans="1:9" ht="33" customHeight="1" x14ac:dyDescent="0.25">
      <c r="A37" s="67" t="s">
        <v>3159</v>
      </c>
      <c r="B37" s="195" t="s">
        <v>77</v>
      </c>
      <c r="C37" s="257" t="s">
        <v>3166</v>
      </c>
      <c r="D37" s="195" t="s">
        <v>18</v>
      </c>
      <c r="E37" s="186">
        <v>2</v>
      </c>
      <c r="F37" s="354">
        <v>548.82000000000005</v>
      </c>
      <c r="G37" s="28">
        <f t="shared" si="4"/>
        <v>1097.6400000000001</v>
      </c>
      <c r="H37" s="340"/>
      <c r="I37" s="340"/>
    </row>
    <row r="38" spans="1:9" ht="33" customHeight="1" x14ac:dyDescent="0.25">
      <c r="A38" s="67" t="s">
        <v>3159</v>
      </c>
      <c r="B38" s="195" t="s">
        <v>122</v>
      </c>
      <c r="C38" s="257" t="s">
        <v>3167</v>
      </c>
      <c r="D38" s="195" t="s">
        <v>18</v>
      </c>
      <c r="E38" s="186">
        <v>26</v>
      </c>
      <c r="F38" s="354">
        <v>96.01</v>
      </c>
      <c r="G38" s="28">
        <f t="shared" si="4"/>
        <v>2496.2600000000002</v>
      </c>
      <c r="H38" s="340"/>
      <c r="I38" s="340"/>
    </row>
    <row r="39" spans="1:9" ht="33" customHeight="1" x14ac:dyDescent="0.25">
      <c r="A39" s="67" t="s">
        <v>3159</v>
      </c>
      <c r="B39" s="195" t="s">
        <v>123</v>
      </c>
      <c r="C39" s="257" t="s">
        <v>3168</v>
      </c>
      <c r="D39" s="195" t="s">
        <v>8</v>
      </c>
      <c r="E39" s="186">
        <v>101</v>
      </c>
      <c r="F39" s="354">
        <v>178.02</v>
      </c>
      <c r="G39" s="28">
        <f t="shared" si="4"/>
        <v>17980.02</v>
      </c>
      <c r="H39" s="340"/>
      <c r="I39" s="340"/>
    </row>
    <row r="40" spans="1:9" ht="33" customHeight="1" x14ac:dyDescent="0.25">
      <c r="A40" s="67" t="s">
        <v>3159</v>
      </c>
      <c r="B40" s="195" t="s">
        <v>124</v>
      </c>
      <c r="C40" s="257" t="s">
        <v>3169</v>
      </c>
      <c r="D40" s="195" t="s">
        <v>8</v>
      </c>
      <c r="E40" s="186">
        <v>117</v>
      </c>
      <c r="F40" s="354">
        <v>108.52</v>
      </c>
      <c r="G40" s="28">
        <f t="shared" si="4"/>
        <v>12696.84</v>
      </c>
      <c r="H40" s="340"/>
      <c r="I40" s="340"/>
    </row>
    <row r="41" spans="1:9" ht="33" customHeight="1" x14ac:dyDescent="0.25">
      <c r="A41" s="67" t="s">
        <v>3159</v>
      </c>
      <c r="B41" s="195" t="s">
        <v>125</v>
      </c>
      <c r="C41" s="257" t="s">
        <v>3170</v>
      </c>
      <c r="D41" s="195" t="s">
        <v>18</v>
      </c>
      <c r="E41" s="186">
        <v>11</v>
      </c>
      <c r="F41" s="476">
        <v>1179.8900000000001</v>
      </c>
      <c r="G41" s="28">
        <f t="shared" si="4"/>
        <v>12978.79</v>
      </c>
      <c r="H41" s="340"/>
      <c r="I41" s="340"/>
    </row>
    <row r="42" spans="1:9" ht="33" customHeight="1" x14ac:dyDescent="0.25">
      <c r="A42" s="67" t="s">
        <v>3159</v>
      </c>
      <c r="B42" s="195" t="s">
        <v>126</v>
      </c>
      <c r="C42" s="257" t="s">
        <v>3171</v>
      </c>
      <c r="D42" s="195" t="s">
        <v>18</v>
      </c>
      <c r="E42" s="186">
        <v>3</v>
      </c>
      <c r="F42" s="476">
        <v>1231.94</v>
      </c>
      <c r="G42" s="28">
        <f t="shared" si="4"/>
        <v>3695.82</v>
      </c>
      <c r="H42" s="340"/>
      <c r="I42" s="340"/>
    </row>
    <row r="43" spans="1:9" ht="33" customHeight="1" x14ac:dyDescent="0.25">
      <c r="A43" s="67" t="s">
        <v>3159</v>
      </c>
      <c r="B43" s="195" t="s">
        <v>216</v>
      </c>
      <c r="C43" s="257" t="s">
        <v>3172</v>
      </c>
      <c r="D43" s="195" t="s">
        <v>18</v>
      </c>
      <c r="E43" s="186">
        <v>6</v>
      </c>
      <c r="F43" s="354">
        <v>256.7</v>
      </c>
      <c r="G43" s="28">
        <f t="shared" si="4"/>
        <v>1540.2</v>
      </c>
      <c r="H43" s="340"/>
      <c r="I43" s="340"/>
    </row>
    <row r="44" spans="1:9" ht="33" customHeight="1" x14ac:dyDescent="0.25">
      <c r="A44" s="67" t="s">
        <v>3159</v>
      </c>
      <c r="B44" s="195" t="s">
        <v>217</v>
      </c>
      <c r="C44" s="257" t="s">
        <v>3173</v>
      </c>
      <c r="D44" s="195" t="s">
        <v>10</v>
      </c>
      <c r="E44" s="186">
        <v>184.6</v>
      </c>
      <c r="F44" s="354">
        <v>2.42</v>
      </c>
      <c r="G44" s="28">
        <f t="shared" si="4"/>
        <v>446.73</v>
      </c>
      <c r="H44" s="340"/>
      <c r="I44" s="340"/>
    </row>
    <row r="45" spans="1:9" ht="33" customHeight="1" x14ac:dyDescent="0.25">
      <c r="A45" s="67" t="s">
        <v>3159</v>
      </c>
      <c r="B45" s="195" t="s">
        <v>218</v>
      </c>
      <c r="C45" s="257" t="s">
        <v>3174</v>
      </c>
      <c r="D45" s="195" t="s">
        <v>8</v>
      </c>
      <c r="E45" s="186">
        <v>35.1</v>
      </c>
      <c r="F45" s="354">
        <v>80.16</v>
      </c>
      <c r="G45" s="28">
        <f t="shared" si="4"/>
        <v>2813.62</v>
      </c>
      <c r="H45" s="340"/>
      <c r="I45" s="340"/>
    </row>
    <row r="46" spans="1:9" ht="33" customHeight="1" thickBot="1" x14ac:dyDescent="0.3">
      <c r="A46" s="67" t="s">
        <v>3159</v>
      </c>
      <c r="B46" s="195" t="s">
        <v>219</v>
      </c>
      <c r="C46" s="257" t="s">
        <v>3175</v>
      </c>
      <c r="D46" s="195" t="s">
        <v>10</v>
      </c>
      <c r="E46" s="186">
        <v>3.6</v>
      </c>
      <c r="F46" s="354">
        <v>35.92</v>
      </c>
      <c r="G46" s="28">
        <f t="shared" si="4"/>
        <v>129.31</v>
      </c>
      <c r="H46" s="340"/>
      <c r="I46" s="340"/>
    </row>
    <row r="47" spans="1:9" ht="33" customHeight="1" thickBot="1" x14ac:dyDescent="0.3">
      <c r="A47" s="178" t="s">
        <v>3159</v>
      </c>
      <c r="B47" s="197" t="s">
        <v>220</v>
      </c>
      <c r="C47" s="258" t="s">
        <v>3176</v>
      </c>
      <c r="D47" s="197" t="s">
        <v>10</v>
      </c>
      <c r="E47" s="184">
        <v>3.6</v>
      </c>
      <c r="F47" s="355">
        <v>53</v>
      </c>
      <c r="G47" s="53">
        <f t="shared" si="4"/>
        <v>190.8</v>
      </c>
      <c r="H47" s="331" t="s">
        <v>78</v>
      </c>
      <c r="I47" s="332">
        <f>ROUND(SUM(G31:G47),2)</f>
        <v>157836.26</v>
      </c>
    </row>
    <row r="48" spans="1:9" ht="33" customHeight="1" x14ac:dyDescent="0.25">
      <c r="A48" s="67" t="s">
        <v>3177</v>
      </c>
      <c r="B48" s="253" t="s">
        <v>28</v>
      </c>
      <c r="C48" s="254" t="s">
        <v>3200</v>
      </c>
      <c r="D48" s="255" t="s">
        <v>582</v>
      </c>
      <c r="E48" s="256">
        <v>1</v>
      </c>
      <c r="F48" s="480">
        <v>3259.05</v>
      </c>
      <c r="G48" s="59">
        <f>ROUND((E48*F48),2)</f>
        <v>3259.05</v>
      </c>
      <c r="H48" s="340"/>
      <c r="I48" s="340"/>
    </row>
    <row r="49" spans="1:9" ht="33" customHeight="1" x14ac:dyDescent="0.25">
      <c r="A49" s="43" t="s">
        <v>3177</v>
      </c>
      <c r="B49" s="195" t="s">
        <v>29</v>
      </c>
      <c r="C49" s="257" t="s">
        <v>3178</v>
      </c>
      <c r="D49" s="195" t="s">
        <v>8</v>
      </c>
      <c r="E49" s="186">
        <v>58</v>
      </c>
      <c r="F49" s="354">
        <v>145.24</v>
      </c>
      <c r="G49" s="28">
        <f>ROUND((E49*F49),2)</f>
        <v>8423.92</v>
      </c>
      <c r="H49" s="340"/>
      <c r="I49" s="340"/>
    </row>
    <row r="50" spans="1:9" ht="45" x14ac:dyDescent="0.25">
      <c r="A50" s="67" t="s">
        <v>3177</v>
      </c>
      <c r="B50" s="195" t="s">
        <v>30</v>
      </c>
      <c r="C50" s="257" t="s">
        <v>3179</v>
      </c>
      <c r="D50" s="195" t="s">
        <v>18</v>
      </c>
      <c r="E50" s="186">
        <v>18</v>
      </c>
      <c r="F50" s="354">
        <v>78.069999999999993</v>
      </c>
      <c r="G50" s="28">
        <f t="shared" ref="G50:G66" si="5">ROUND((E50*F50),2)</f>
        <v>1405.26</v>
      </c>
      <c r="H50" s="340"/>
      <c r="I50" s="340"/>
    </row>
    <row r="51" spans="1:9" ht="45" x14ac:dyDescent="0.25">
      <c r="A51" s="67" t="s">
        <v>3177</v>
      </c>
      <c r="B51" s="195" t="s">
        <v>31</v>
      </c>
      <c r="C51" s="257" t="s">
        <v>3180</v>
      </c>
      <c r="D51" s="195" t="s">
        <v>8</v>
      </c>
      <c r="E51" s="186">
        <v>101</v>
      </c>
      <c r="F51" s="354">
        <v>56.69</v>
      </c>
      <c r="G51" s="28">
        <f t="shared" si="5"/>
        <v>5725.69</v>
      </c>
      <c r="H51" s="340"/>
      <c r="I51" s="340"/>
    </row>
    <row r="52" spans="1:9" ht="45" x14ac:dyDescent="0.25">
      <c r="A52" s="67" t="s">
        <v>3177</v>
      </c>
      <c r="B52" s="195" t="s">
        <v>32</v>
      </c>
      <c r="C52" s="257" t="s">
        <v>3181</v>
      </c>
      <c r="D52" s="195" t="s">
        <v>8</v>
      </c>
      <c r="E52" s="186">
        <v>252</v>
      </c>
      <c r="F52" s="354">
        <v>31.19</v>
      </c>
      <c r="G52" s="28">
        <f t="shared" si="5"/>
        <v>7859.88</v>
      </c>
      <c r="H52" s="340"/>
      <c r="I52" s="340"/>
    </row>
    <row r="53" spans="1:9" ht="45" x14ac:dyDescent="0.25">
      <c r="A53" s="67" t="s">
        <v>3177</v>
      </c>
      <c r="B53" s="195" t="s">
        <v>33</v>
      </c>
      <c r="C53" s="257" t="s">
        <v>3182</v>
      </c>
      <c r="D53" s="195" t="s">
        <v>18</v>
      </c>
      <c r="E53" s="186">
        <v>3</v>
      </c>
      <c r="F53" s="476">
        <v>1927.01</v>
      </c>
      <c r="G53" s="28">
        <f t="shared" si="5"/>
        <v>5781.03</v>
      </c>
      <c r="H53" s="340"/>
      <c r="I53" s="340"/>
    </row>
    <row r="54" spans="1:9" ht="45" x14ac:dyDescent="0.25">
      <c r="A54" s="67" t="s">
        <v>3177</v>
      </c>
      <c r="B54" s="195" t="s">
        <v>47</v>
      </c>
      <c r="C54" s="257" t="s">
        <v>3183</v>
      </c>
      <c r="D54" s="195" t="s">
        <v>18</v>
      </c>
      <c r="E54" s="186">
        <v>2</v>
      </c>
      <c r="F54" s="354">
        <v>290.67</v>
      </c>
      <c r="G54" s="28">
        <f t="shared" si="5"/>
        <v>581.34</v>
      </c>
      <c r="H54" s="340"/>
      <c r="I54" s="340"/>
    </row>
    <row r="55" spans="1:9" ht="45" x14ac:dyDescent="0.25">
      <c r="A55" s="67" t="s">
        <v>3177</v>
      </c>
      <c r="B55" s="195" t="s">
        <v>48</v>
      </c>
      <c r="C55" s="257" t="s">
        <v>3184</v>
      </c>
      <c r="D55" s="195" t="s">
        <v>18</v>
      </c>
      <c r="E55" s="186">
        <v>18</v>
      </c>
      <c r="F55" s="354">
        <v>192.46</v>
      </c>
      <c r="G55" s="28">
        <f t="shared" si="5"/>
        <v>3464.28</v>
      </c>
      <c r="H55" s="340"/>
      <c r="I55" s="340"/>
    </row>
    <row r="56" spans="1:9" ht="45" x14ac:dyDescent="0.25">
      <c r="A56" s="67" t="s">
        <v>3177</v>
      </c>
      <c r="B56" s="195" t="s">
        <v>58</v>
      </c>
      <c r="C56" s="257" t="s">
        <v>3185</v>
      </c>
      <c r="D56" s="195" t="s">
        <v>18</v>
      </c>
      <c r="E56" s="186">
        <v>18</v>
      </c>
      <c r="F56" s="476">
        <v>1552.47</v>
      </c>
      <c r="G56" s="28">
        <f t="shared" si="5"/>
        <v>27944.46</v>
      </c>
      <c r="H56" s="340"/>
      <c r="I56" s="340"/>
    </row>
    <row r="57" spans="1:9" ht="45" x14ac:dyDescent="0.25">
      <c r="A57" s="67" t="s">
        <v>3177</v>
      </c>
      <c r="B57" s="195" t="s">
        <v>64</v>
      </c>
      <c r="C57" s="257" t="s">
        <v>3186</v>
      </c>
      <c r="D57" s="195" t="s">
        <v>18</v>
      </c>
      <c r="E57" s="186">
        <v>18</v>
      </c>
      <c r="F57" s="476">
        <v>2569.8200000000002</v>
      </c>
      <c r="G57" s="28">
        <f t="shared" si="5"/>
        <v>46256.76</v>
      </c>
      <c r="H57" s="340"/>
      <c r="I57" s="340"/>
    </row>
    <row r="58" spans="1:9" ht="45" x14ac:dyDescent="0.25">
      <c r="A58" s="67" t="s">
        <v>3177</v>
      </c>
      <c r="B58" s="195" t="s">
        <v>65</v>
      </c>
      <c r="C58" s="257" t="s">
        <v>3187</v>
      </c>
      <c r="D58" s="195" t="s">
        <v>18</v>
      </c>
      <c r="E58" s="186">
        <v>2</v>
      </c>
      <c r="F58" s="476">
        <v>2718.32</v>
      </c>
      <c r="G58" s="28">
        <f t="shared" si="5"/>
        <v>5436.64</v>
      </c>
      <c r="H58" s="340"/>
      <c r="I58" s="340"/>
    </row>
    <row r="59" spans="1:9" ht="45" x14ac:dyDescent="0.25">
      <c r="A59" s="67" t="s">
        <v>3177</v>
      </c>
      <c r="B59" s="195" t="s">
        <v>66</v>
      </c>
      <c r="C59" s="257" t="s">
        <v>3188</v>
      </c>
      <c r="D59" s="195" t="s">
        <v>18</v>
      </c>
      <c r="E59" s="186">
        <v>8</v>
      </c>
      <c r="F59" s="476">
        <v>1871.68</v>
      </c>
      <c r="G59" s="28">
        <f t="shared" si="5"/>
        <v>14973.44</v>
      </c>
      <c r="H59" s="340"/>
      <c r="I59" s="340"/>
    </row>
    <row r="60" spans="1:9" ht="45" x14ac:dyDescent="0.25">
      <c r="A60" s="67" t="s">
        <v>3177</v>
      </c>
      <c r="B60" s="195" t="s">
        <v>79</v>
      </c>
      <c r="C60" s="257" t="s">
        <v>3201</v>
      </c>
      <c r="D60" s="195" t="s">
        <v>8</v>
      </c>
      <c r="E60" s="186">
        <v>4</v>
      </c>
      <c r="F60" s="354">
        <v>712.43</v>
      </c>
      <c r="G60" s="28">
        <f t="shared" si="5"/>
        <v>2849.72</v>
      </c>
      <c r="H60" s="340"/>
      <c r="I60" s="340"/>
    </row>
    <row r="61" spans="1:9" ht="45" x14ac:dyDescent="0.25">
      <c r="A61" s="67" t="s">
        <v>3177</v>
      </c>
      <c r="B61" s="195" t="s">
        <v>215</v>
      </c>
      <c r="C61" s="257" t="s">
        <v>3189</v>
      </c>
      <c r="D61" s="195" t="s">
        <v>18</v>
      </c>
      <c r="E61" s="186">
        <v>6</v>
      </c>
      <c r="F61" s="476">
        <v>2887.32</v>
      </c>
      <c r="G61" s="28">
        <f t="shared" si="5"/>
        <v>17323.919999999998</v>
      </c>
      <c r="H61" s="340"/>
      <c r="I61" s="340"/>
    </row>
    <row r="62" spans="1:9" ht="45" x14ac:dyDescent="0.25">
      <c r="A62" s="67" t="s">
        <v>3177</v>
      </c>
      <c r="B62" s="195" t="s">
        <v>80</v>
      </c>
      <c r="C62" s="257" t="s">
        <v>3190</v>
      </c>
      <c r="D62" s="195" t="s">
        <v>18</v>
      </c>
      <c r="E62" s="186">
        <v>1</v>
      </c>
      <c r="F62" s="476">
        <v>6381.25</v>
      </c>
      <c r="G62" s="28">
        <f t="shared" si="5"/>
        <v>6381.25</v>
      </c>
      <c r="H62" s="340"/>
      <c r="I62" s="340"/>
    </row>
    <row r="63" spans="1:9" ht="45" x14ac:dyDescent="0.25">
      <c r="A63" s="67" t="s">
        <v>3177</v>
      </c>
      <c r="B63" s="195" t="s">
        <v>81</v>
      </c>
      <c r="C63" s="257" t="s">
        <v>3191</v>
      </c>
      <c r="D63" s="195" t="s">
        <v>18</v>
      </c>
      <c r="E63" s="186">
        <v>18</v>
      </c>
      <c r="F63" s="354">
        <v>210.77</v>
      </c>
      <c r="G63" s="28">
        <f t="shared" si="5"/>
        <v>3793.86</v>
      </c>
      <c r="H63" s="340"/>
      <c r="I63" s="340"/>
    </row>
    <row r="64" spans="1:9" ht="45" x14ac:dyDescent="0.25">
      <c r="A64" s="67" t="s">
        <v>3177</v>
      </c>
      <c r="B64" s="195" t="s">
        <v>149</v>
      </c>
      <c r="C64" s="257" t="s">
        <v>3192</v>
      </c>
      <c r="D64" s="195" t="s">
        <v>18</v>
      </c>
      <c r="E64" s="186">
        <v>2</v>
      </c>
      <c r="F64" s="476">
        <v>2295</v>
      </c>
      <c r="G64" s="28">
        <f t="shared" si="5"/>
        <v>4590</v>
      </c>
      <c r="H64" s="340"/>
      <c r="I64" s="340"/>
    </row>
    <row r="65" spans="1:10" ht="45" x14ac:dyDescent="0.25">
      <c r="A65" s="67" t="s">
        <v>3177</v>
      </c>
      <c r="B65" s="195" t="s">
        <v>150</v>
      </c>
      <c r="C65" s="257" t="s">
        <v>3193</v>
      </c>
      <c r="D65" s="195" t="s">
        <v>18</v>
      </c>
      <c r="E65" s="186">
        <v>2</v>
      </c>
      <c r="F65" s="354">
        <v>162.44999999999999</v>
      </c>
      <c r="G65" s="28">
        <f t="shared" si="5"/>
        <v>324.89999999999998</v>
      </c>
      <c r="H65" s="340"/>
      <c r="I65" s="340"/>
    </row>
    <row r="66" spans="1:10" ht="33" customHeight="1" x14ac:dyDescent="0.25">
      <c r="A66" s="67" t="s">
        <v>3177</v>
      </c>
      <c r="B66" s="195" t="s">
        <v>151</v>
      </c>
      <c r="C66" s="257" t="s">
        <v>3194</v>
      </c>
      <c r="D66" s="195" t="s">
        <v>18</v>
      </c>
      <c r="E66" s="186">
        <v>2</v>
      </c>
      <c r="F66" s="354">
        <v>152.81</v>
      </c>
      <c r="G66" s="28">
        <f t="shared" si="5"/>
        <v>305.62</v>
      </c>
      <c r="H66" s="340"/>
      <c r="I66" s="340"/>
    </row>
    <row r="67" spans="1:10" ht="33" customHeight="1" x14ac:dyDescent="0.25">
      <c r="A67" s="67" t="s">
        <v>3177</v>
      </c>
      <c r="B67" s="195" t="s">
        <v>152</v>
      </c>
      <c r="C67" s="257" t="s">
        <v>3195</v>
      </c>
      <c r="D67" s="195" t="s">
        <v>18</v>
      </c>
      <c r="E67" s="186">
        <v>2</v>
      </c>
      <c r="F67" s="354">
        <v>145.79</v>
      </c>
      <c r="G67" s="28">
        <f>ROUND((E67*F67),2)</f>
        <v>291.58</v>
      </c>
      <c r="H67" s="340"/>
      <c r="I67" s="340"/>
    </row>
    <row r="68" spans="1:10" s="129" customFormat="1" ht="33" customHeight="1" x14ac:dyDescent="0.25">
      <c r="A68" s="67" t="s">
        <v>3177</v>
      </c>
      <c r="B68" s="195" t="s">
        <v>153</v>
      </c>
      <c r="C68" s="257" t="s">
        <v>3196</v>
      </c>
      <c r="D68" s="195" t="s">
        <v>18</v>
      </c>
      <c r="E68" s="186">
        <v>8</v>
      </c>
      <c r="F68" s="354">
        <v>138.77000000000001</v>
      </c>
      <c r="G68" s="28">
        <f>ROUND((E68*F68),2)</f>
        <v>1110.1600000000001</v>
      </c>
      <c r="H68" s="340"/>
      <c r="I68" s="340"/>
      <c r="J68" s="10"/>
    </row>
    <row r="69" spans="1:10" s="129" customFormat="1" ht="45" x14ac:dyDescent="0.25">
      <c r="A69" s="67" t="s">
        <v>3177</v>
      </c>
      <c r="B69" s="195" t="s">
        <v>154</v>
      </c>
      <c r="C69" s="257" t="s">
        <v>3197</v>
      </c>
      <c r="D69" s="195" t="s">
        <v>18</v>
      </c>
      <c r="E69" s="186">
        <v>20</v>
      </c>
      <c r="F69" s="354">
        <v>51</v>
      </c>
      <c r="G69" s="28">
        <f t="shared" ref="G69:G71" si="6">ROUND((E69*F69),2)</f>
        <v>1020</v>
      </c>
      <c r="H69" s="340"/>
      <c r="I69" s="340"/>
      <c r="J69" s="10"/>
    </row>
    <row r="70" spans="1:10" s="129" customFormat="1" ht="33" customHeight="1" thickBot="1" x14ac:dyDescent="0.3">
      <c r="A70" s="67" t="s">
        <v>3177</v>
      </c>
      <c r="B70" s="195" t="s">
        <v>155</v>
      </c>
      <c r="C70" s="257" t="s">
        <v>3198</v>
      </c>
      <c r="D70" s="195" t="s">
        <v>18</v>
      </c>
      <c r="E70" s="186">
        <v>14</v>
      </c>
      <c r="F70" s="354">
        <v>413.12</v>
      </c>
      <c r="G70" s="28">
        <f t="shared" si="6"/>
        <v>5783.68</v>
      </c>
      <c r="H70" s="340"/>
      <c r="I70" s="340"/>
      <c r="J70" s="10"/>
    </row>
    <row r="71" spans="1:10" ht="45.75" thickBot="1" x14ac:dyDescent="0.3">
      <c r="A71" s="178" t="s">
        <v>3177</v>
      </c>
      <c r="B71" s="197" t="s">
        <v>2475</v>
      </c>
      <c r="C71" s="258" t="s">
        <v>3199</v>
      </c>
      <c r="D71" s="197" t="s">
        <v>18</v>
      </c>
      <c r="E71" s="184">
        <v>14</v>
      </c>
      <c r="F71" s="355">
        <v>130.79</v>
      </c>
      <c r="G71" s="53">
        <f t="shared" si="6"/>
        <v>1831.06</v>
      </c>
      <c r="H71" s="331" t="s">
        <v>42</v>
      </c>
      <c r="I71" s="332">
        <f>ROUND(SUM(G48:G71),2)</f>
        <v>176717.5</v>
      </c>
    </row>
    <row r="72" spans="1:10" ht="44.25" customHeight="1" thickBot="1" x14ac:dyDescent="0.3">
      <c r="A72" s="146"/>
      <c r="B72" s="147"/>
      <c r="C72" s="146"/>
      <c r="D72" s="147"/>
      <c r="E72" s="147"/>
      <c r="F72" s="54" t="s">
        <v>1309</v>
      </c>
      <c r="G72" s="55">
        <f>SUM(G5:G71)</f>
        <v>471970.54000000004</v>
      </c>
      <c r="H72" s="346"/>
      <c r="I72" s="342"/>
    </row>
    <row r="73" spans="1:10" ht="20.25" customHeight="1" x14ac:dyDescent="0.25">
      <c r="A73" s="38"/>
      <c r="B73" s="37"/>
      <c r="C73" s="37"/>
      <c r="D73" s="37"/>
      <c r="E73" s="39"/>
      <c r="F73" s="37"/>
      <c r="G73" s="12"/>
    </row>
    <row r="74" spans="1:10" x14ac:dyDescent="0.25">
      <c r="A74" s="6"/>
      <c r="B74" s="4"/>
      <c r="C74" s="6"/>
      <c r="D74" s="4"/>
      <c r="E74" s="4"/>
      <c r="F74" s="13"/>
      <c r="G74" s="12"/>
    </row>
    <row r="75" spans="1:10" x14ac:dyDescent="0.25">
      <c r="A75" s="6"/>
      <c r="B75" s="4"/>
      <c r="C75" s="6"/>
      <c r="D75" s="4"/>
      <c r="E75" s="4"/>
      <c r="F75" s="13"/>
      <c r="G75" s="12"/>
    </row>
    <row r="77" spans="1:10" s="129" customFormat="1" x14ac:dyDescent="0.25">
      <c r="A77" s="7"/>
      <c r="B77" s="5"/>
      <c r="C77" s="7"/>
      <c r="D77" s="5"/>
      <c r="E77" s="5"/>
      <c r="F77" s="15"/>
      <c r="G77" s="130"/>
      <c r="J77" s="10"/>
    </row>
    <row r="78" spans="1:10" s="129" customFormat="1" ht="26.25" customHeight="1" x14ac:dyDescent="0.25">
      <c r="A78" s="20"/>
      <c r="B78" s="20"/>
      <c r="C78" s="20"/>
      <c r="D78" s="20"/>
      <c r="E78" s="20"/>
      <c r="F78" s="16"/>
      <c r="G78" s="131"/>
      <c r="J78" s="10"/>
    </row>
  </sheetData>
  <sheetProtection algorithmName="SHA-512" hashValue="26Skz/UmkzXctqOmDW1HbOtpVZ+Vl7UpyB7AdusscYpFcn/12BpFcof4TgfuMLCx0wURtOiaiQzO5I+dVC/LfA==" saltValue="a/qkvlVzZxy1IzWQ88bh8A==" spinCount="100000" sheet="1" objects="1" scenarios="1"/>
  <mergeCells count="2">
    <mergeCell ref="A1:G1"/>
    <mergeCell ref="A3:G3"/>
  </mergeCells>
  <phoneticPr fontId="10" type="noConversion"/>
  <pageMargins left="0.7" right="0.7" top="0.75" bottom="0.75" header="0.3" footer="0.3"/>
  <pageSetup paperSize="9"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37D10-F47B-4D41-A268-A02CF51ABD35}">
  <dimension ref="A1:J33"/>
  <sheetViews>
    <sheetView topLeftCell="A10" zoomScale="80" zoomScaleNormal="80" workbookViewId="0">
      <selection activeCell="I30" sqref="I30"/>
    </sheetView>
  </sheetViews>
  <sheetFormatPr defaultColWidth="9.140625" defaultRowHeight="15" x14ac:dyDescent="0.25"/>
  <cols>
    <col min="1" max="1" width="39.7109375" style="23" customWidth="1"/>
    <col min="2" max="2" width="10.5703125" style="10" customWidth="1"/>
    <col min="3" max="3" width="71.7109375" style="11" customWidth="1"/>
    <col min="4" max="4" width="9.140625" style="10"/>
    <col min="5" max="5" width="16.28515625" style="10" customWidth="1"/>
    <col min="6" max="6" width="20.7109375" style="14" customWidth="1"/>
    <col min="7" max="7" width="14.7109375" style="129" customWidth="1"/>
    <col min="8" max="8" width="21.5703125" style="129" customWidth="1"/>
    <col min="9" max="9" width="20.7109375" style="129" customWidth="1"/>
    <col min="10" max="16384" width="9.140625" style="10"/>
  </cols>
  <sheetData>
    <row r="1" spans="1:10" ht="39.950000000000003" customHeight="1" x14ac:dyDescent="0.25">
      <c r="A1" s="427" t="s">
        <v>3728</v>
      </c>
      <c r="B1" s="427"/>
      <c r="C1" s="427"/>
      <c r="D1" s="427"/>
      <c r="E1" s="427"/>
      <c r="F1" s="427"/>
      <c r="G1" s="427"/>
    </row>
    <row r="2" spans="1:10" ht="21.75" customHeight="1" thickBot="1" x14ac:dyDescent="0.3">
      <c r="A2" s="1"/>
      <c r="B2" s="1"/>
      <c r="C2" s="1"/>
      <c r="D2" s="1"/>
      <c r="E2" s="18"/>
      <c r="F2" s="1"/>
      <c r="G2" s="127"/>
    </row>
    <row r="3" spans="1:10" x14ac:dyDescent="0.25">
      <c r="A3" s="428" t="s">
        <v>1133</v>
      </c>
      <c r="B3" s="429"/>
      <c r="C3" s="429"/>
      <c r="D3" s="429"/>
      <c r="E3" s="429"/>
      <c r="F3" s="429"/>
      <c r="G3" s="430"/>
    </row>
    <row r="4" spans="1:10" ht="45" customHeight="1" thickBot="1" x14ac:dyDescent="0.3">
      <c r="A4" s="29" t="s">
        <v>38</v>
      </c>
      <c r="B4" s="44" t="s">
        <v>0</v>
      </c>
      <c r="C4" s="30" t="s">
        <v>1</v>
      </c>
      <c r="D4" s="30" t="s">
        <v>2</v>
      </c>
      <c r="E4" s="31" t="s">
        <v>3</v>
      </c>
      <c r="F4" s="32" t="s">
        <v>4</v>
      </c>
      <c r="G4" s="69" t="s">
        <v>5</v>
      </c>
    </row>
    <row r="5" spans="1:10" ht="33" customHeight="1" x14ac:dyDescent="0.25">
      <c r="A5" s="67" t="s">
        <v>3302</v>
      </c>
      <c r="B5" s="253" t="s">
        <v>12</v>
      </c>
      <c r="C5" s="254" t="s">
        <v>3307</v>
      </c>
      <c r="D5" s="255" t="s">
        <v>18</v>
      </c>
      <c r="E5" s="256">
        <v>1</v>
      </c>
      <c r="F5" s="479">
        <v>1289.92</v>
      </c>
      <c r="G5" s="28">
        <f>ROUND((E5*F5),2)</f>
        <v>1289.92</v>
      </c>
      <c r="H5" s="340"/>
      <c r="I5" s="340"/>
    </row>
    <row r="6" spans="1:10" ht="33" customHeight="1" x14ac:dyDescent="0.25">
      <c r="A6" s="43" t="s">
        <v>3302</v>
      </c>
      <c r="B6" s="195" t="s">
        <v>13</v>
      </c>
      <c r="C6" s="257" t="s">
        <v>3303</v>
      </c>
      <c r="D6" s="195" t="s">
        <v>18</v>
      </c>
      <c r="E6" s="186">
        <v>2</v>
      </c>
      <c r="F6" s="358">
        <v>828.16</v>
      </c>
      <c r="G6" s="28">
        <f>ROUND((E6*F6),2)</f>
        <v>1656.32</v>
      </c>
      <c r="H6" s="340"/>
      <c r="I6" s="340"/>
    </row>
    <row r="7" spans="1:10" x14ac:dyDescent="0.25">
      <c r="A7" s="43" t="s">
        <v>3302</v>
      </c>
      <c r="B7" s="195" t="s">
        <v>56</v>
      </c>
      <c r="C7" s="257" t="s">
        <v>3304</v>
      </c>
      <c r="D7" s="195" t="s">
        <v>9</v>
      </c>
      <c r="E7" s="186">
        <v>6</v>
      </c>
      <c r="F7" s="358">
        <v>15.51</v>
      </c>
      <c r="G7" s="28">
        <f t="shared" ref="G7:G9" si="0">ROUND((E7*F7),2)</f>
        <v>93.06</v>
      </c>
      <c r="H7" s="340"/>
      <c r="I7" s="340"/>
    </row>
    <row r="8" spans="1:10" ht="30.75" thickBot="1" x14ac:dyDescent="0.3">
      <c r="A8" s="43" t="s">
        <v>3302</v>
      </c>
      <c r="B8" s="195" t="s">
        <v>14</v>
      </c>
      <c r="C8" s="257" t="s">
        <v>3305</v>
      </c>
      <c r="D8" s="195" t="s">
        <v>9</v>
      </c>
      <c r="E8" s="186">
        <v>2.1</v>
      </c>
      <c r="F8" s="358">
        <v>372.12</v>
      </c>
      <c r="G8" s="28">
        <f t="shared" si="0"/>
        <v>781.45</v>
      </c>
      <c r="H8" s="340"/>
      <c r="I8" s="340"/>
    </row>
    <row r="9" spans="1:10" ht="29.25" thickBot="1" x14ac:dyDescent="0.3">
      <c r="A9" s="56" t="s">
        <v>3302</v>
      </c>
      <c r="B9" s="197" t="s">
        <v>15</v>
      </c>
      <c r="C9" s="258" t="s">
        <v>3306</v>
      </c>
      <c r="D9" s="197" t="s">
        <v>9</v>
      </c>
      <c r="E9" s="184">
        <v>6</v>
      </c>
      <c r="F9" s="356">
        <v>17.41</v>
      </c>
      <c r="G9" s="53">
        <f t="shared" si="0"/>
        <v>104.46</v>
      </c>
      <c r="H9" s="331" t="s">
        <v>39</v>
      </c>
      <c r="I9" s="332">
        <f>ROUND(SUM(G5:G9),2)</f>
        <v>3925.21</v>
      </c>
    </row>
    <row r="10" spans="1:10" s="129" customFormat="1" ht="33" customHeight="1" x14ac:dyDescent="0.25">
      <c r="A10" s="67" t="s">
        <v>3308</v>
      </c>
      <c r="B10" s="253" t="s">
        <v>19</v>
      </c>
      <c r="C10" s="254" t="s">
        <v>3137</v>
      </c>
      <c r="D10" s="255" t="s">
        <v>9</v>
      </c>
      <c r="E10" s="256">
        <v>10</v>
      </c>
      <c r="F10" s="353">
        <v>15.51</v>
      </c>
      <c r="G10" s="59">
        <f>ROUND((E10*F10),2)</f>
        <v>155.1</v>
      </c>
      <c r="H10" s="340"/>
      <c r="I10" s="340"/>
      <c r="J10" s="10"/>
    </row>
    <row r="11" spans="1:10" s="129" customFormat="1" ht="33" customHeight="1" x14ac:dyDescent="0.25">
      <c r="A11" s="43" t="s">
        <v>3308</v>
      </c>
      <c r="B11" s="195" t="s">
        <v>20</v>
      </c>
      <c r="C11" s="257" t="s">
        <v>3309</v>
      </c>
      <c r="D11" s="195" t="s">
        <v>9</v>
      </c>
      <c r="E11" s="186">
        <v>10</v>
      </c>
      <c r="F11" s="354">
        <v>55.45</v>
      </c>
      <c r="G11" s="28">
        <f>ROUND((E11*F11),2)</f>
        <v>554.5</v>
      </c>
      <c r="H11" s="340"/>
      <c r="I11" s="340"/>
      <c r="J11" s="10"/>
    </row>
    <row r="12" spans="1:10" s="129" customFormat="1" ht="60" x14ac:dyDescent="0.25">
      <c r="A12" s="67" t="s">
        <v>3308</v>
      </c>
      <c r="B12" s="195" t="s">
        <v>21</v>
      </c>
      <c r="C12" s="257" t="s">
        <v>3310</v>
      </c>
      <c r="D12" s="195" t="s">
        <v>582</v>
      </c>
      <c r="E12" s="186">
        <v>1</v>
      </c>
      <c r="F12" s="476">
        <v>2906</v>
      </c>
      <c r="G12" s="28">
        <f t="shared" ref="G12:G14" si="1">ROUND((E12*F12),2)</f>
        <v>2906</v>
      </c>
      <c r="H12" s="340"/>
      <c r="I12" s="340"/>
      <c r="J12" s="10"/>
    </row>
    <row r="13" spans="1:10" s="129" customFormat="1" x14ac:dyDescent="0.25">
      <c r="A13" s="67" t="s">
        <v>3308</v>
      </c>
      <c r="B13" s="195" t="s">
        <v>22</v>
      </c>
      <c r="C13" s="257" t="s">
        <v>3140</v>
      </c>
      <c r="D13" s="195" t="s">
        <v>9</v>
      </c>
      <c r="E13" s="186">
        <v>1.3</v>
      </c>
      <c r="F13" s="354">
        <v>134.47999999999999</v>
      </c>
      <c r="G13" s="28">
        <f t="shared" si="1"/>
        <v>174.82</v>
      </c>
      <c r="H13" s="340"/>
      <c r="I13" s="340"/>
      <c r="J13" s="10"/>
    </row>
    <row r="14" spans="1:10" s="129" customFormat="1" ht="33" customHeight="1" x14ac:dyDescent="0.25">
      <c r="A14" s="67" t="s">
        <v>3308</v>
      </c>
      <c r="B14" s="195" t="s">
        <v>23</v>
      </c>
      <c r="C14" s="257" t="s">
        <v>925</v>
      </c>
      <c r="D14" s="195" t="s">
        <v>9</v>
      </c>
      <c r="E14" s="186">
        <v>0.5</v>
      </c>
      <c r="F14" s="354">
        <v>262.70999999999998</v>
      </c>
      <c r="G14" s="28">
        <f t="shared" si="1"/>
        <v>131.36000000000001</v>
      </c>
      <c r="H14" s="340"/>
      <c r="I14" s="340"/>
      <c r="J14" s="10"/>
    </row>
    <row r="15" spans="1:10" s="129" customFormat="1" ht="60" x14ac:dyDescent="0.25">
      <c r="A15" s="67" t="s">
        <v>3308</v>
      </c>
      <c r="B15" s="195" t="s">
        <v>24</v>
      </c>
      <c r="C15" s="257" t="s">
        <v>3311</v>
      </c>
      <c r="D15" s="195" t="s">
        <v>582</v>
      </c>
      <c r="E15" s="186">
        <v>1</v>
      </c>
      <c r="F15" s="476">
        <v>1999.68</v>
      </c>
      <c r="G15" s="28">
        <f>ROUND((E15*F15),2)</f>
        <v>1999.68</v>
      </c>
      <c r="H15" s="340"/>
      <c r="I15" s="340"/>
      <c r="J15" s="10"/>
    </row>
    <row r="16" spans="1:10" s="129" customFormat="1" ht="33" customHeight="1" x14ac:dyDescent="0.25">
      <c r="A16" s="67" t="s">
        <v>3308</v>
      </c>
      <c r="B16" s="195" t="s">
        <v>25</v>
      </c>
      <c r="C16" s="257" t="s">
        <v>3312</v>
      </c>
      <c r="D16" s="195" t="s">
        <v>9</v>
      </c>
      <c r="E16" s="186">
        <v>0.1</v>
      </c>
      <c r="F16" s="476">
        <v>1994.09</v>
      </c>
      <c r="G16" s="28">
        <f>ROUND((E16*F16),2)</f>
        <v>199.41</v>
      </c>
      <c r="H16" s="340"/>
      <c r="I16" s="340"/>
      <c r="J16" s="10"/>
    </row>
    <row r="17" spans="1:10" s="129" customFormat="1" x14ac:dyDescent="0.25">
      <c r="A17" s="67" t="s">
        <v>3308</v>
      </c>
      <c r="B17" s="195" t="s">
        <v>26</v>
      </c>
      <c r="C17" s="257" t="s">
        <v>436</v>
      </c>
      <c r="D17" s="195" t="s">
        <v>8</v>
      </c>
      <c r="E17" s="186">
        <v>10</v>
      </c>
      <c r="F17" s="354">
        <v>10.14</v>
      </c>
      <c r="G17" s="28">
        <f t="shared" ref="G17:G19" si="2">ROUND((E17*F17),2)</f>
        <v>101.4</v>
      </c>
      <c r="H17" s="340"/>
      <c r="I17" s="340"/>
      <c r="J17" s="10"/>
    </row>
    <row r="18" spans="1:10" s="129" customFormat="1" ht="15.75" thickBot="1" x14ac:dyDescent="0.3">
      <c r="A18" s="67" t="s">
        <v>3308</v>
      </c>
      <c r="B18" s="195" t="s">
        <v>27</v>
      </c>
      <c r="C18" s="257" t="s">
        <v>437</v>
      </c>
      <c r="D18" s="195" t="s">
        <v>8</v>
      </c>
      <c r="E18" s="186">
        <v>10</v>
      </c>
      <c r="F18" s="354">
        <v>15.38</v>
      </c>
      <c r="G18" s="28">
        <f t="shared" si="2"/>
        <v>153.80000000000001</v>
      </c>
      <c r="H18" s="340"/>
      <c r="I18" s="340"/>
      <c r="J18" s="10"/>
    </row>
    <row r="19" spans="1:10" ht="29.25" thickBot="1" x14ac:dyDescent="0.3">
      <c r="A19" s="178" t="s">
        <v>3308</v>
      </c>
      <c r="B19" s="197" t="s">
        <v>68</v>
      </c>
      <c r="C19" s="258" t="s">
        <v>3158</v>
      </c>
      <c r="D19" s="197" t="s">
        <v>9</v>
      </c>
      <c r="E19" s="184">
        <v>5</v>
      </c>
      <c r="F19" s="355">
        <v>33.409999999999997</v>
      </c>
      <c r="G19" s="53">
        <f t="shared" si="2"/>
        <v>167.05</v>
      </c>
      <c r="H19" s="331" t="s">
        <v>40</v>
      </c>
      <c r="I19" s="332">
        <f>ROUND(SUM(G10:G19),2)</f>
        <v>6543.12</v>
      </c>
    </row>
    <row r="20" spans="1:10" ht="33" customHeight="1" x14ac:dyDescent="0.25">
      <c r="A20" s="67" t="s">
        <v>3313</v>
      </c>
      <c r="B20" s="253" t="s">
        <v>34</v>
      </c>
      <c r="C20" s="254" t="s">
        <v>3314</v>
      </c>
      <c r="D20" s="255" t="s">
        <v>8</v>
      </c>
      <c r="E20" s="256">
        <v>1</v>
      </c>
      <c r="F20" s="353">
        <v>30.94</v>
      </c>
      <c r="G20" s="59">
        <f>ROUND((E20*F20),2)</f>
        <v>30.94</v>
      </c>
      <c r="H20" s="340"/>
      <c r="I20" s="340"/>
    </row>
    <row r="21" spans="1:10" ht="33" customHeight="1" x14ac:dyDescent="0.25">
      <c r="A21" s="43" t="s">
        <v>3313</v>
      </c>
      <c r="B21" s="195" t="s">
        <v>35</v>
      </c>
      <c r="C21" s="257" t="s">
        <v>3315</v>
      </c>
      <c r="D21" s="195" t="s">
        <v>18</v>
      </c>
      <c r="E21" s="186">
        <v>2</v>
      </c>
      <c r="F21" s="354">
        <v>681.26</v>
      </c>
      <c r="G21" s="28">
        <f>ROUND((E21*F21),2)</f>
        <v>1362.52</v>
      </c>
      <c r="H21" s="340"/>
      <c r="I21" s="340"/>
    </row>
    <row r="22" spans="1:10" x14ac:dyDescent="0.25">
      <c r="A22" s="67" t="s">
        <v>3313</v>
      </c>
      <c r="B22" s="195" t="s">
        <v>36</v>
      </c>
      <c r="C22" s="257" t="s">
        <v>3316</v>
      </c>
      <c r="D22" s="195" t="s">
        <v>18</v>
      </c>
      <c r="E22" s="186">
        <v>1</v>
      </c>
      <c r="F22" s="476">
        <v>1159.77</v>
      </c>
      <c r="G22" s="28">
        <f t="shared" ref="G22:G23" si="3">ROUND((E22*F22),2)</f>
        <v>1159.77</v>
      </c>
      <c r="H22" s="340"/>
      <c r="I22" s="340"/>
    </row>
    <row r="23" spans="1:10" x14ac:dyDescent="0.25">
      <c r="A23" s="67" t="s">
        <v>3313</v>
      </c>
      <c r="B23" s="195" t="s">
        <v>37</v>
      </c>
      <c r="C23" s="257" t="s">
        <v>3317</v>
      </c>
      <c r="D23" s="195" t="s">
        <v>759</v>
      </c>
      <c r="E23" s="186">
        <v>1.2</v>
      </c>
      <c r="F23" s="354">
        <v>21.18</v>
      </c>
      <c r="G23" s="28">
        <f t="shared" si="3"/>
        <v>25.42</v>
      </c>
      <c r="H23" s="340"/>
      <c r="I23" s="340"/>
    </row>
    <row r="24" spans="1:10" s="129" customFormat="1" ht="33" customHeight="1" x14ac:dyDescent="0.25">
      <c r="A24" s="67" t="s">
        <v>3313</v>
      </c>
      <c r="B24" s="195" t="s">
        <v>82</v>
      </c>
      <c r="C24" s="257" t="s">
        <v>3318</v>
      </c>
      <c r="D24" s="195" t="s">
        <v>8</v>
      </c>
      <c r="E24" s="186">
        <v>1</v>
      </c>
      <c r="F24" s="354">
        <v>64.790000000000006</v>
      </c>
      <c r="G24" s="28">
        <f>ROUND((E24*F24),2)</f>
        <v>64.790000000000006</v>
      </c>
      <c r="H24" s="340"/>
      <c r="I24" s="340"/>
      <c r="J24" s="10"/>
    </row>
    <row r="25" spans="1:10" s="129" customFormat="1" ht="33" customHeight="1" thickBot="1" x14ac:dyDescent="0.3">
      <c r="A25" s="67" t="s">
        <v>3313</v>
      </c>
      <c r="B25" s="195" t="s">
        <v>105</v>
      </c>
      <c r="C25" s="257" t="s">
        <v>3319</v>
      </c>
      <c r="D25" s="195" t="s">
        <v>759</v>
      </c>
      <c r="E25" s="186">
        <v>1</v>
      </c>
      <c r="F25" s="354">
        <v>37.979999999999997</v>
      </c>
      <c r="G25" s="28">
        <f>ROUND((E25*F25),2)</f>
        <v>37.979999999999997</v>
      </c>
      <c r="H25" s="340"/>
      <c r="I25" s="340"/>
      <c r="J25" s="10"/>
    </row>
    <row r="26" spans="1:10" ht="29.25" thickBot="1" x14ac:dyDescent="0.3">
      <c r="A26" s="178" t="s">
        <v>3313</v>
      </c>
      <c r="B26" s="197" t="s">
        <v>106</v>
      </c>
      <c r="C26" s="258" t="s">
        <v>3320</v>
      </c>
      <c r="D26" s="197" t="s">
        <v>10</v>
      </c>
      <c r="E26" s="184">
        <v>4</v>
      </c>
      <c r="F26" s="355">
        <v>31.66</v>
      </c>
      <c r="G26" s="53">
        <f t="shared" ref="G26" si="4">ROUND((E26*F26),2)</f>
        <v>126.64</v>
      </c>
      <c r="H26" s="331" t="s">
        <v>41</v>
      </c>
      <c r="I26" s="332">
        <f>ROUND(SUM(G20:G26),2)</f>
        <v>2808.06</v>
      </c>
    </row>
    <row r="27" spans="1:10" ht="44.25" customHeight="1" thickBot="1" x14ac:dyDescent="0.3">
      <c r="A27" s="146"/>
      <c r="B27" s="147"/>
      <c r="C27" s="146"/>
      <c r="D27" s="147"/>
      <c r="E27" s="147"/>
      <c r="F27" s="54" t="s">
        <v>1310</v>
      </c>
      <c r="G27" s="55">
        <f>SUM(G5:G26)</f>
        <v>13276.389999999998</v>
      </c>
      <c r="H27" s="346"/>
      <c r="I27" s="342"/>
    </row>
    <row r="28" spans="1:10" ht="20.25" customHeight="1" x14ac:dyDescent="0.25">
      <c r="A28" s="38"/>
      <c r="B28" s="37"/>
      <c r="C28" s="37"/>
      <c r="D28" s="37"/>
      <c r="E28" s="39"/>
      <c r="F28" s="37"/>
      <c r="G28" s="12"/>
    </row>
    <row r="29" spans="1:10" x14ac:dyDescent="0.25">
      <c r="A29" s="6"/>
      <c r="B29" s="4"/>
      <c r="C29" s="6"/>
      <c r="D29" s="4"/>
      <c r="E29" s="4"/>
      <c r="F29" s="13"/>
      <c r="G29" s="12"/>
    </row>
    <row r="30" spans="1:10" x14ac:dyDescent="0.25">
      <c r="A30" s="6"/>
      <c r="B30" s="4"/>
      <c r="C30" s="6"/>
      <c r="D30" s="4"/>
      <c r="E30" s="4"/>
      <c r="F30" s="13"/>
      <c r="G30" s="12"/>
    </row>
    <row r="32" spans="1:10" s="129" customFormat="1" x14ac:dyDescent="0.25">
      <c r="A32" s="7"/>
      <c r="B32" s="5"/>
      <c r="C32" s="7"/>
      <c r="D32" s="5"/>
      <c r="E32" s="5"/>
      <c r="F32" s="15"/>
      <c r="G32" s="130"/>
      <c r="J32" s="10"/>
    </row>
    <row r="33" spans="1:10" s="129" customFormat="1" ht="26.25" customHeight="1" x14ac:dyDescent="0.25">
      <c r="A33" s="20"/>
      <c r="B33" s="20"/>
      <c r="C33" s="20"/>
      <c r="D33" s="20"/>
      <c r="E33" s="20"/>
      <c r="F33" s="16"/>
      <c r="G33" s="131"/>
      <c r="J33" s="10"/>
    </row>
  </sheetData>
  <sheetProtection algorithmName="SHA-512" hashValue="Q9bwMQkjattGwJn4JXZqY3lbkDMHct2dFt+zrpI/wHODwrd4q/JQ9Sjta+rnou5c5RVTEz3KPSLlvquYhveecQ==" saltValue="VXsCN1B80lRgYYTXVCwtlQ==" spinCount="100000" sheet="1" objects="1" scenarios="1"/>
  <mergeCells count="2">
    <mergeCell ref="A1:G1"/>
    <mergeCell ref="A3:G3"/>
  </mergeCells>
  <phoneticPr fontId="10" type="noConversion"/>
  <pageMargins left="0.7" right="0.7" top="0.75" bottom="0.75" header="0.3" footer="0.3"/>
  <pageSetup paperSize="9"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469EC-8385-49F7-84EF-B19AD0CD64D5}">
  <dimension ref="A1:J216"/>
  <sheetViews>
    <sheetView topLeftCell="A208" zoomScale="80" zoomScaleNormal="80" workbookViewId="0">
      <selection activeCell="I219" sqref="I219"/>
    </sheetView>
  </sheetViews>
  <sheetFormatPr defaultColWidth="9.140625" defaultRowHeight="15" x14ac:dyDescent="0.25"/>
  <cols>
    <col min="1" max="1" width="39.7109375" style="23" customWidth="1"/>
    <col min="2" max="2" width="10.5703125" style="10" customWidth="1"/>
    <col min="3" max="3" width="71.7109375" style="11" customWidth="1"/>
    <col min="4" max="4" width="9.140625" style="10"/>
    <col min="5" max="5" width="16.28515625" style="10" customWidth="1"/>
    <col min="6" max="6" width="20.7109375" style="14" customWidth="1"/>
    <col min="7" max="7" width="14.7109375" style="129" customWidth="1"/>
    <col min="8" max="8" width="21.5703125" style="129" customWidth="1"/>
    <col min="9" max="9" width="20.7109375" style="129" customWidth="1"/>
    <col min="10" max="16384" width="9.140625" style="10"/>
  </cols>
  <sheetData>
    <row r="1" spans="1:10" ht="39.950000000000003" customHeight="1" x14ac:dyDescent="0.25">
      <c r="A1" s="427" t="s">
        <v>3728</v>
      </c>
      <c r="B1" s="427"/>
      <c r="C1" s="427"/>
      <c r="D1" s="427"/>
      <c r="E1" s="427"/>
      <c r="F1" s="427"/>
      <c r="G1" s="427"/>
    </row>
    <row r="2" spans="1:10" ht="21.75" customHeight="1" thickBot="1" x14ac:dyDescent="0.3">
      <c r="A2" s="1"/>
      <c r="B2" s="1"/>
      <c r="C2" s="1"/>
      <c r="D2" s="1"/>
      <c r="E2" s="18"/>
      <c r="F2" s="1"/>
      <c r="G2" s="127"/>
    </row>
    <row r="3" spans="1:10" x14ac:dyDescent="0.25">
      <c r="A3" s="428" t="s">
        <v>1131</v>
      </c>
      <c r="B3" s="429"/>
      <c r="C3" s="429"/>
      <c r="D3" s="429"/>
      <c r="E3" s="429"/>
      <c r="F3" s="429"/>
      <c r="G3" s="430"/>
    </row>
    <row r="4" spans="1:10" ht="54.6" customHeight="1" thickBot="1" x14ac:dyDescent="0.3">
      <c r="A4" s="29" t="s">
        <v>38</v>
      </c>
      <c r="B4" s="44" t="s">
        <v>0</v>
      </c>
      <c r="C4" s="30" t="s">
        <v>1</v>
      </c>
      <c r="D4" s="30" t="s">
        <v>2</v>
      </c>
      <c r="E4" s="31" t="s">
        <v>3</v>
      </c>
      <c r="F4" s="32" t="s">
        <v>4</v>
      </c>
      <c r="G4" s="69" t="s">
        <v>5</v>
      </c>
    </row>
    <row r="5" spans="1:10" ht="33" customHeight="1" x14ac:dyDescent="0.25">
      <c r="A5" s="67" t="s">
        <v>1883</v>
      </c>
      <c r="B5" s="253" t="s">
        <v>12</v>
      </c>
      <c r="C5" s="254" t="s">
        <v>924</v>
      </c>
      <c r="D5" s="255" t="s">
        <v>9</v>
      </c>
      <c r="E5" s="256">
        <v>1.5</v>
      </c>
      <c r="F5" s="353">
        <v>155.72</v>
      </c>
      <c r="G5" s="28">
        <f>ROUND((E5*F5),2)</f>
        <v>233.58</v>
      </c>
      <c r="H5" s="340"/>
      <c r="I5" s="340"/>
    </row>
    <row r="6" spans="1:10" ht="33" customHeight="1" x14ac:dyDescent="0.25">
      <c r="A6" s="43" t="s">
        <v>1883</v>
      </c>
      <c r="B6" s="195" t="s">
        <v>13</v>
      </c>
      <c r="C6" s="257" t="s">
        <v>925</v>
      </c>
      <c r="D6" s="195" t="s">
        <v>9</v>
      </c>
      <c r="E6" s="186">
        <v>0.44</v>
      </c>
      <c r="F6" s="354">
        <v>550.42999999999995</v>
      </c>
      <c r="G6" s="28">
        <f>ROUND((E6*F6),2)</f>
        <v>242.19</v>
      </c>
      <c r="H6" s="340"/>
      <c r="I6" s="340"/>
    </row>
    <row r="7" spans="1:10" ht="45" x14ac:dyDescent="0.25">
      <c r="A7" s="43" t="s">
        <v>1883</v>
      </c>
      <c r="B7" s="195" t="s">
        <v>56</v>
      </c>
      <c r="C7" s="257" t="s">
        <v>1884</v>
      </c>
      <c r="D7" s="195" t="s">
        <v>582</v>
      </c>
      <c r="E7" s="186">
        <v>1</v>
      </c>
      <c r="F7" s="476">
        <v>7291.06</v>
      </c>
      <c r="G7" s="28">
        <f t="shared" ref="G7:G14" si="0">ROUND((E7*F7),2)</f>
        <v>7291.06</v>
      </c>
      <c r="H7" s="340"/>
      <c r="I7" s="340"/>
    </row>
    <row r="8" spans="1:10" ht="60" x14ac:dyDescent="0.25">
      <c r="A8" s="43" t="s">
        <v>1883</v>
      </c>
      <c r="B8" s="195" t="s">
        <v>14</v>
      </c>
      <c r="C8" s="257" t="s">
        <v>1885</v>
      </c>
      <c r="D8" s="195" t="s">
        <v>582</v>
      </c>
      <c r="E8" s="186">
        <v>1</v>
      </c>
      <c r="F8" s="476">
        <v>6429.8</v>
      </c>
      <c r="G8" s="28">
        <f t="shared" si="0"/>
        <v>6429.8</v>
      </c>
      <c r="H8" s="340"/>
      <c r="I8" s="340"/>
    </row>
    <row r="9" spans="1:10" ht="33" customHeight="1" x14ac:dyDescent="0.25">
      <c r="A9" s="67" t="s">
        <v>1883</v>
      </c>
      <c r="B9" s="195" t="s">
        <v>15</v>
      </c>
      <c r="C9" s="257" t="s">
        <v>436</v>
      </c>
      <c r="D9" s="195" t="s">
        <v>8</v>
      </c>
      <c r="E9" s="186">
        <v>20</v>
      </c>
      <c r="F9" s="354">
        <v>14.39</v>
      </c>
      <c r="G9" s="28">
        <f t="shared" si="0"/>
        <v>287.8</v>
      </c>
      <c r="H9" s="340"/>
      <c r="I9" s="340"/>
    </row>
    <row r="10" spans="1:10" ht="33" customHeight="1" x14ac:dyDescent="0.25">
      <c r="A10" s="67" t="s">
        <v>1883</v>
      </c>
      <c r="B10" s="195" t="s">
        <v>16</v>
      </c>
      <c r="C10" s="257" t="s">
        <v>437</v>
      </c>
      <c r="D10" s="195" t="s">
        <v>8</v>
      </c>
      <c r="E10" s="186">
        <v>8</v>
      </c>
      <c r="F10" s="354">
        <v>20.2</v>
      </c>
      <c r="G10" s="28">
        <f>ROUND((E10*F10),2)</f>
        <v>161.6</v>
      </c>
      <c r="H10" s="340"/>
      <c r="I10" s="340"/>
    </row>
    <row r="11" spans="1:10" ht="33" customHeight="1" x14ac:dyDescent="0.25">
      <c r="A11" s="67" t="s">
        <v>1883</v>
      </c>
      <c r="B11" s="195" t="s">
        <v>57</v>
      </c>
      <c r="C11" s="257" t="s">
        <v>438</v>
      </c>
      <c r="D11" s="195" t="s">
        <v>8</v>
      </c>
      <c r="E11" s="186">
        <v>12</v>
      </c>
      <c r="F11" s="354">
        <v>20.2</v>
      </c>
      <c r="G11" s="28">
        <f>ROUND((E11*F11),2)</f>
        <v>242.4</v>
      </c>
      <c r="H11" s="340"/>
      <c r="I11" s="340"/>
    </row>
    <row r="12" spans="1:10" ht="45" x14ac:dyDescent="0.25">
      <c r="A12" s="67" t="s">
        <v>1883</v>
      </c>
      <c r="B12" s="195" t="s">
        <v>17</v>
      </c>
      <c r="C12" s="257" t="s">
        <v>1886</v>
      </c>
      <c r="D12" s="195" t="s">
        <v>582</v>
      </c>
      <c r="E12" s="186">
        <v>1</v>
      </c>
      <c r="F12" s="476">
        <v>17256.669999999998</v>
      </c>
      <c r="G12" s="28">
        <f t="shared" si="0"/>
        <v>17256.669999999998</v>
      </c>
      <c r="H12" s="340"/>
      <c r="I12" s="340"/>
    </row>
    <row r="13" spans="1:10" ht="33" customHeight="1" thickBot="1" x14ac:dyDescent="0.3">
      <c r="A13" s="67" t="s">
        <v>1883</v>
      </c>
      <c r="B13" s="195" t="s">
        <v>60</v>
      </c>
      <c r="C13" s="257" t="s">
        <v>926</v>
      </c>
      <c r="D13" s="195" t="s">
        <v>9</v>
      </c>
      <c r="E13" s="186">
        <v>0.02</v>
      </c>
      <c r="F13" s="476">
        <v>4016.14</v>
      </c>
      <c r="G13" s="28">
        <f t="shared" si="0"/>
        <v>80.319999999999993</v>
      </c>
      <c r="H13" s="340"/>
      <c r="I13" s="340"/>
    </row>
    <row r="14" spans="1:10" ht="142.5" customHeight="1" thickBot="1" x14ac:dyDescent="0.3">
      <c r="A14" s="178" t="s">
        <v>1883</v>
      </c>
      <c r="B14" s="197" t="s">
        <v>61</v>
      </c>
      <c r="C14" s="258" t="s">
        <v>3698</v>
      </c>
      <c r="D14" s="197" t="s">
        <v>582</v>
      </c>
      <c r="E14" s="184">
        <v>1</v>
      </c>
      <c r="F14" s="355">
        <v>166.38</v>
      </c>
      <c r="G14" s="53">
        <f t="shared" si="0"/>
        <v>166.38</v>
      </c>
      <c r="H14" s="331" t="s">
        <v>39</v>
      </c>
      <c r="I14" s="332">
        <f>ROUND(SUM(G5:G14),2)</f>
        <v>32391.8</v>
      </c>
    </row>
    <row r="15" spans="1:10" s="129" customFormat="1" ht="33" customHeight="1" x14ac:dyDescent="0.25">
      <c r="A15" s="67" t="s">
        <v>1887</v>
      </c>
      <c r="B15" s="253" t="s">
        <v>19</v>
      </c>
      <c r="C15" s="254" t="s">
        <v>924</v>
      </c>
      <c r="D15" s="255" t="s">
        <v>9</v>
      </c>
      <c r="E15" s="256">
        <v>1.5</v>
      </c>
      <c r="F15" s="353">
        <v>155.72</v>
      </c>
      <c r="G15" s="59">
        <f>ROUND((E15*F15),2)</f>
        <v>233.58</v>
      </c>
      <c r="H15" s="340"/>
      <c r="I15" s="340"/>
      <c r="J15" s="10"/>
    </row>
    <row r="16" spans="1:10" s="129" customFormat="1" ht="33" customHeight="1" x14ac:dyDescent="0.25">
      <c r="A16" s="67" t="s">
        <v>1887</v>
      </c>
      <c r="B16" s="195" t="s">
        <v>20</v>
      </c>
      <c r="C16" s="257" t="s">
        <v>925</v>
      </c>
      <c r="D16" s="195" t="s">
        <v>9</v>
      </c>
      <c r="E16" s="186">
        <v>0.44</v>
      </c>
      <c r="F16" s="354">
        <v>550.42999999999995</v>
      </c>
      <c r="G16" s="28">
        <f>ROUND((E16*F16),2)</f>
        <v>242.19</v>
      </c>
      <c r="H16" s="340"/>
      <c r="I16" s="340"/>
      <c r="J16" s="10"/>
    </row>
    <row r="17" spans="1:10" s="129" customFormat="1" ht="45" x14ac:dyDescent="0.25">
      <c r="A17" s="67" t="s">
        <v>1887</v>
      </c>
      <c r="B17" s="195" t="s">
        <v>21</v>
      </c>
      <c r="C17" s="257" t="s">
        <v>1884</v>
      </c>
      <c r="D17" s="195" t="s">
        <v>582</v>
      </c>
      <c r="E17" s="186">
        <v>1</v>
      </c>
      <c r="F17" s="476">
        <v>7291.06</v>
      </c>
      <c r="G17" s="28">
        <f t="shared" ref="G17:G19" si="1">ROUND((E17*F17),2)</f>
        <v>7291.06</v>
      </c>
      <c r="H17" s="340"/>
      <c r="I17" s="340"/>
      <c r="J17" s="10"/>
    </row>
    <row r="18" spans="1:10" s="129" customFormat="1" ht="60" x14ac:dyDescent="0.25">
      <c r="A18" s="67" t="s">
        <v>1887</v>
      </c>
      <c r="B18" s="195" t="s">
        <v>22</v>
      </c>
      <c r="C18" s="257" t="s">
        <v>1888</v>
      </c>
      <c r="D18" s="195" t="s">
        <v>582</v>
      </c>
      <c r="E18" s="186">
        <v>1</v>
      </c>
      <c r="F18" s="476">
        <v>8010.65</v>
      </c>
      <c r="G18" s="28">
        <f t="shared" si="1"/>
        <v>8010.65</v>
      </c>
      <c r="H18" s="340"/>
      <c r="I18" s="340"/>
      <c r="J18" s="10"/>
    </row>
    <row r="19" spans="1:10" s="129" customFormat="1" ht="33" customHeight="1" x14ac:dyDescent="0.25">
      <c r="A19" s="67" t="s">
        <v>1887</v>
      </c>
      <c r="B19" s="195" t="s">
        <v>23</v>
      </c>
      <c r="C19" s="257" t="s">
        <v>436</v>
      </c>
      <c r="D19" s="195" t="s">
        <v>8</v>
      </c>
      <c r="E19" s="186">
        <v>23</v>
      </c>
      <c r="F19" s="354">
        <v>14.39</v>
      </c>
      <c r="G19" s="28">
        <f t="shared" si="1"/>
        <v>330.97</v>
      </c>
      <c r="H19" s="340"/>
      <c r="I19" s="340"/>
      <c r="J19" s="10"/>
    </row>
    <row r="20" spans="1:10" s="129" customFormat="1" ht="33" customHeight="1" x14ac:dyDescent="0.25">
      <c r="A20" s="67" t="s">
        <v>1887</v>
      </c>
      <c r="B20" s="195" t="s">
        <v>24</v>
      </c>
      <c r="C20" s="257" t="s">
        <v>437</v>
      </c>
      <c r="D20" s="195" t="s">
        <v>8</v>
      </c>
      <c r="E20" s="186">
        <v>8</v>
      </c>
      <c r="F20" s="354">
        <v>20.2</v>
      </c>
      <c r="G20" s="28">
        <f>ROUND((E20*F20),2)</f>
        <v>161.6</v>
      </c>
      <c r="H20" s="340"/>
      <c r="I20" s="340"/>
      <c r="J20" s="10"/>
    </row>
    <row r="21" spans="1:10" s="129" customFormat="1" ht="33" customHeight="1" x14ac:dyDescent="0.25">
      <c r="A21" s="67" t="s">
        <v>1887</v>
      </c>
      <c r="B21" s="195" t="s">
        <v>25</v>
      </c>
      <c r="C21" s="257" t="s">
        <v>438</v>
      </c>
      <c r="D21" s="195" t="s">
        <v>8</v>
      </c>
      <c r="E21" s="186">
        <v>15</v>
      </c>
      <c r="F21" s="354">
        <v>20.2</v>
      </c>
      <c r="G21" s="28">
        <f>ROUND((E21*F21),2)</f>
        <v>303</v>
      </c>
      <c r="H21" s="340"/>
      <c r="I21" s="340"/>
      <c r="J21" s="10"/>
    </row>
    <row r="22" spans="1:10" s="129" customFormat="1" ht="45" x14ac:dyDescent="0.25">
      <c r="A22" s="67" t="s">
        <v>1887</v>
      </c>
      <c r="B22" s="195" t="s">
        <v>26</v>
      </c>
      <c r="C22" s="257" t="s">
        <v>1886</v>
      </c>
      <c r="D22" s="195" t="s">
        <v>582</v>
      </c>
      <c r="E22" s="186">
        <v>1</v>
      </c>
      <c r="F22" s="476">
        <v>17256.669999999998</v>
      </c>
      <c r="G22" s="28">
        <f t="shared" ref="G22:G24" si="2">ROUND((E22*F22),2)</f>
        <v>17256.669999999998</v>
      </c>
      <c r="H22" s="340"/>
      <c r="I22" s="340"/>
      <c r="J22" s="10"/>
    </row>
    <row r="23" spans="1:10" s="129" customFormat="1" ht="30.75" thickBot="1" x14ac:dyDescent="0.3">
      <c r="A23" s="67" t="s">
        <v>1887</v>
      </c>
      <c r="B23" s="195" t="s">
        <v>27</v>
      </c>
      <c r="C23" s="257" t="s">
        <v>926</v>
      </c>
      <c r="D23" s="195" t="s">
        <v>9</v>
      </c>
      <c r="E23" s="186">
        <v>0.02</v>
      </c>
      <c r="F23" s="476">
        <v>4016.14</v>
      </c>
      <c r="G23" s="28">
        <f t="shared" si="2"/>
        <v>80.319999999999993</v>
      </c>
      <c r="H23" s="340"/>
      <c r="I23" s="340"/>
      <c r="J23" s="10"/>
    </row>
    <row r="24" spans="1:10" ht="136.5" customHeight="1" thickBot="1" x14ac:dyDescent="0.3">
      <c r="A24" s="56" t="s">
        <v>1887</v>
      </c>
      <c r="B24" s="197" t="s">
        <v>68</v>
      </c>
      <c r="C24" s="258" t="s">
        <v>3698</v>
      </c>
      <c r="D24" s="197" t="s">
        <v>582</v>
      </c>
      <c r="E24" s="184">
        <v>1</v>
      </c>
      <c r="F24" s="355">
        <v>166.38</v>
      </c>
      <c r="G24" s="53">
        <f t="shared" si="2"/>
        <v>166.38</v>
      </c>
      <c r="H24" s="331" t="s">
        <v>40</v>
      </c>
      <c r="I24" s="332">
        <f>ROUND(SUM(G15:G24),2)</f>
        <v>34076.42</v>
      </c>
    </row>
    <row r="25" spans="1:10" ht="33" customHeight="1" x14ac:dyDescent="0.25">
      <c r="A25" s="67" t="s">
        <v>1889</v>
      </c>
      <c r="B25" s="253" t="s">
        <v>34</v>
      </c>
      <c r="C25" s="254" t="s">
        <v>924</v>
      </c>
      <c r="D25" s="255" t="s">
        <v>9</v>
      </c>
      <c r="E25" s="256">
        <v>1.5</v>
      </c>
      <c r="F25" s="353">
        <v>155.72</v>
      </c>
      <c r="G25" s="59">
        <f>ROUND((E25*F25),2)</f>
        <v>233.58</v>
      </c>
      <c r="H25" s="340"/>
      <c r="I25" s="340"/>
    </row>
    <row r="26" spans="1:10" ht="33" customHeight="1" x14ac:dyDescent="0.25">
      <c r="A26" s="67" t="s">
        <v>1889</v>
      </c>
      <c r="B26" s="195" t="s">
        <v>35</v>
      </c>
      <c r="C26" s="257" t="s">
        <v>925</v>
      </c>
      <c r="D26" s="195" t="s">
        <v>9</v>
      </c>
      <c r="E26" s="186">
        <v>0.44</v>
      </c>
      <c r="F26" s="354">
        <v>550.42999999999995</v>
      </c>
      <c r="G26" s="28">
        <f>ROUND((E26*F26),2)</f>
        <v>242.19</v>
      </c>
      <c r="H26" s="340"/>
      <c r="I26" s="340"/>
    </row>
    <row r="27" spans="1:10" ht="45" x14ac:dyDescent="0.25">
      <c r="A27" s="67" t="s">
        <v>1889</v>
      </c>
      <c r="B27" s="195" t="s">
        <v>36</v>
      </c>
      <c r="C27" s="257" t="s">
        <v>1890</v>
      </c>
      <c r="D27" s="195" t="s">
        <v>582</v>
      </c>
      <c r="E27" s="186">
        <v>1</v>
      </c>
      <c r="F27" s="476">
        <v>10238.52</v>
      </c>
      <c r="G27" s="28">
        <f t="shared" ref="G27:G28" si="3">ROUND((E27*F27),2)</f>
        <v>10238.52</v>
      </c>
      <c r="H27" s="340"/>
      <c r="I27" s="340"/>
    </row>
    <row r="28" spans="1:10" ht="60" x14ac:dyDescent="0.25">
      <c r="A28" s="67" t="s">
        <v>1889</v>
      </c>
      <c r="B28" s="195" t="s">
        <v>37</v>
      </c>
      <c r="C28" s="257" t="s">
        <v>1885</v>
      </c>
      <c r="D28" s="195" t="s">
        <v>582</v>
      </c>
      <c r="E28" s="186">
        <v>1</v>
      </c>
      <c r="F28" s="476">
        <v>6429.8</v>
      </c>
      <c r="G28" s="28">
        <f t="shared" si="3"/>
        <v>6429.8</v>
      </c>
      <c r="H28" s="340"/>
      <c r="I28" s="340"/>
    </row>
    <row r="29" spans="1:10" s="129" customFormat="1" ht="33" customHeight="1" x14ac:dyDescent="0.25">
      <c r="A29" s="67" t="s">
        <v>1889</v>
      </c>
      <c r="B29" s="195" t="s">
        <v>82</v>
      </c>
      <c r="C29" s="257" t="s">
        <v>436</v>
      </c>
      <c r="D29" s="195" t="s">
        <v>8</v>
      </c>
      <c r="E29" s="186">
        <v>20</v>
      </c>
      <c r="F29" s="354">
        <v>14.39</v>
      </c>
      <c r="G29" s="28">
        <f>ROUND((E29*F29),2)</f>
        <v>287.8</v>
      </c>
      <c r="H29" s="340"/>
      <c r="I29" s="340"/>
      <c r="J29" s="10"/>
    </row>
    <row r="30" spans="1:10" s="129" customFormat="1" ht="33" customHeight="1" x14ac:dyDescent="0.25">
      <c r="A30" s="67" t="s">
        <v>1889</v>
      </c>
      <c r="B30" s="195" t="s">
        <v>105</v>
      </c>
      <c r="C30" s="257" t="s">
        <v>437</v>
      </c>
      <c r="D30" s="195" t="s">
        <v>8</v>
      </c>
      <c r="E30" s="186">
        <v>8</v>
      </c>
      <c r="F30" s="354">
        <v>20.2</v>
      </c>
      <c r="G30" s="28">
        <f>ROUND((E30*F30),2)</f>
        <v>161.6</v>
      </c>
      <c r="H30" s="340"/>
      <c r="I30" s="340"/>
      <c r="J30" s="10"/>
    </row>
    <row r="31" spans="1:10" s="129" customFormat="1" ht="33" customHeight="1" x14ac:dyDescent="0.25">
      <c r="A31" s="67" t="s">
        <v>1889</v>
      </c>
      <c r="B31" s="195" t="s">
        <v>106</v>
      </c>
      <c r="C31" s="257" t="s">
        <v>438</v>
      </c>
      <c r="D31" s="195" t="s">
        <v>8</v>
      </c>
      <c r="E31" s="186">
        <v>12</v>
      </c>
      <c r="F31" s="354">
        <v>20.2</v>
      </c>
      <c r="G31" s="28">
        <f t="shared" ref="G31:G34" si="4">ROUND((E31*F31),2)</f>
        <v>242.4</v>
      </c>
      <c r="H31" s="340"/>
      <c r="I31" s="340"/>
      <c r="J31" s="10"/>
    </row>
    <row r="32" spans="1:10" s="129" customFormat="1" ht="45" x14ac:dyDescent="0.25">
      <c r="A32" s="67" t="s">
        <v>1889</v>
      </c>
      <c r="B32" s="195" t="s">
        <v>107</v>
      </c>
      <c r="C32" s="257" t="s">
        <v>1886</v>
      </c>
      <c r="D32" s="195" t="s">
        <v>582</v>
      </c>
      <c r="E32" s="186">
        <v>1</v>
      </c>
      <c r="F32" s="476">
        <v>17256.669999999998</v>
      </c>
      <c r="G32" s="28">
        <f t="shared" si="4"/>
        <v>17256.669999999998</v>
      </c>
      <c r="H32" s="340"/>
      <c r="I32" s="340"/>
      <c r="J32" s="10"/>
    </row>
    <row r="33" spans="1:10" s="129" customFormat="1" ht="33" customHeight="1" thickBot="1" x14ac:dyDescent="0.3">
      <c r="A33" s="67" t="s">
        <v>1889</v>
      </c>
      <c r="B33" s="195" t="s">
        <v>108</v>
      </c>
      <c r="C33" s="257" t="s">
        <v>926</v>
      </c>
      <c r="D33" s="195" t="s">
        <v>9</v>
      </c>
      <c r="E33" s="186">
        <v>0.02</v>
      </c>
      <c r="F33" s="476">
        <v>4016.14</v>
      </c>
      <c r="G33" s="28">
        <f t="shared" si="4"/>
        <v>80.319999999999993</v>
      </c>
      <c r="H33" s="340"/>
      <c r="I33" s="340"/>
      <c r="J33" s="10"/>
    </row>
    <row r="34" spans="1:10" ht="139.5" customHeight="1" thickBot="1" x14ac:dyDescent="0.3">
      <c r="A34" s="56" t="s">
        <v>1889</v>
      </c>
      <c r="B34" s="197" t="s">
        <v>109</v>
      </c>
      <c r="C34" s="258" t="s">
        <v>3698</v>
      </c>
      <c r="D34" s="197" t="s">
        <v>582</v>
      </c>
      <c r="E34" s="184">
        <v>1</v>
      </c>
      <c r="F34" s="355">
        <v>166.38</v>
      </c>
      <c r="G34" s="53">
        <f t="shared" si="4"/>
        <v>166.38</v>
      </c>
      <c r="H34" s="331" t="s">
        <v>41</v>
      </c>
      <c r="I34" s="332">
        <f>ROUND(SUM(G25:G34),2)</f>
        <v>35339.26</v>
      </c>
    </row>
    <row r="35" spans="1:10" ht="33" customHeight="1" x14ac:dyDescent="0.25">
      <c r="A35" s="67" t="s">
        <v>1891</v>
      </c>
      <c r="B35" s="253" t="s">
        <v>71</v>
      </c>
      <c r="C35" s="254" t="s">
        <v>924</v>
      </c>
      <c r="D35" s="255" t="s">
        <v>9</v>
      </c>
      <c r="E35" s="256">
        <v>1.5</v>
      </c>
      <c r="F35" s="353">
        <v>155.72</v>
      </c>
      <c r="G35" s="59">
        <f>ROUND((E35*F35),2)</f>
        <v>233.58</v>
      </c>
      <c r="H35" s="340"/>
      <c r="I35" s="340"/>
    </row>
    <row r="36" spans="1:10" ht="33" customHeight="1" x14ac:dyDescent="0.25">
      <c r="A36" s="67" t="s">
        <v>1891</v>
      </c>
      <c r="B36" s="195" t="s">
        <v>72</v>
      </c>
      <c r="C36" s="257" t="s">
        <v>925</v>
      </c>
      <c r="D36" s="195" t="s">
        <v>9</v>
      </c>
      <c r="E36" s="186">
        <v>0.44</v>
      </c>
      <c r="F36" s="354">
        <v>550.42999999999995</v>
      </c>
      <c r="G36" s="28">
        <f>ROUND((E36*F36),2)</f>
        <v>242.19</v>
      </c>
      <c r="H36" s="340"/>
      <c r="I36" s="340"/>
    </row>
    <row r="37" spans="1:10" ht="45" x14ac:dyDescent="0.25">
      <c r="A37" s="67" t="s">
        <v>1891</v>
      </c>
      <c r="B37" s="195" t="s">
        <v>73</v>
      </c>
      <c r="C37" s="257" t="s">
        <v>1892</v>
      </c>
      <c r="D37" s="195" t="s">
        <v>582</v>
      </c>
      <c r="E37" s="186">
        <v>1</v>
      </c>
      <c r="F37" s="476">
        <v>13134.26</v>
      </c>
      <c r="G37" s="28">
        <f t="shared" ref="G37:G39" si="5">ROUND((E37*F37),2)</f>
        <v>13134.26</v>
      </c>
      <c r="H37" s="340"/>
      <c r="I37" s="340"/>
    </row>
    <row r="38" spans="1:10" ht="60" x14ac:dyDescent="0.25">
      <c r="A38" s="67" t="s">
        <v>1891</v>
      </c>
      <c r="B38" s="195" t="s">
        <v>74</v>
      </c>
      <c r="C38" s="257" t="s">
        <v>1885</v>
      </c>
      <c r="D38" s="195" t="s">
        <v>582</v>
      </c>
      <c r="E38" s="186">
        <v>1</v>
      </c>
      <c r="F38" s="476">
        <v>6429.8</v>
      </c>
      <c r="G38" s="28">
        <f t="shared" si="5"/>
        <v>6429.8</v>
      </c>
      <c r="H38" s="340"/>
      <c r="I38" s="340"/>
    </row>
    <row r="39" spans="1:10" ht="33" customHeight="1" x14ac:dyDescent="0.25">
      <c r="A39" s="67" t="s">
        <v>1891</v>
      </c>
      <c r="B39" s="195" t="s">
        <v>75</v>
      </c>
      <c r="C39" s="257" t="s">
        <v>436</v>
      </c>
      <c r="D39" s="195" t="s">
        <v>8</v>
      </c>
      <c r="E39" s="186">
        <v>20</v>
      </c>
      <c r="F39" s="354">
        <v>14.39</v>
      </c>
      <c r="G39" s="28">
        <f t="shared" si="5"/>
        <v>287.8</v>
      </c>
      <c r="H39" s="340"/>
      <c r="I39" s="340"/>
    </row>
    <row r="40" spans="1:10" ht="33" customHeight="1" x14ac:dyDescent="0.25">
      <c r="A40" s="67" t="s">
        <v>1891</v>
      </c>
      <c r="B40" s="195" t="s">
        <v>76</v>
      </c>
      <c r="C40" s="257" t="s">
        <v>437</v>
      </c>
      <c r="D40" s="195" t="s">
        <v>8</v>
      </c>
      <c r="E40" s="186">
        <v>8</v>
      </c>
      <c r="F40" s="354">
        <v>20.2</v>
      </c>
      <c r="G40" s="28">
        <f>ROUND((E40*F40),2)</f>
        <v>161.6</v>
      </c>
      <c r="H40" s="340"/>
      <c r="I40" s="340"/>
    </row>
    <row r="41" spans="1:10" ht="33" customHeight="1" x14ac:dyDescent="0.25">
      <c r="A41" s="67" t="s">
        <v>1891</v>
      </c>
      <c r="B41" s="195" t="s">
        <v>77</v>
      </c>
      <c r="C41" s="257" t="s">
        <v>438</v>
      </c>
      <c r="D41" s="195" t="s">
        <v>8</v>
      </c>
      <c r="E41" s="186">
        <v>12</v>
      </c>
      <c r="F41" s="354">
        <v>20.2</v>
      </c>
      <c r="G41" s="28">
        <f>ROUND((E41*F41),2)</f>
        <v>242.4</v>
      </c>
      <c r="H41" s="340"/>
      <c r="I41" s="340"/>
    </row>
    <row r="42" spans="1:10" ht="45" x14ac:dyDescent="0.25">
      <c r="A42" s="67" t="s">
        <v>1891</v>
      </c>
      <c r="B42" s="195" t="s">
        <v>122</v>
      </c>
      <c r="C42" s="257" t="s">
        <v>1893</v>
      </c>
      <c r="D42" s="195" t="s">
        <v>582</v>
      </c>
      <c r="E42" s="186">
        <v>1</v>
      </c>
      <c r="F42" s="476">
        <v>18119.189999999999</v>
      </c>
      <c r="G42" s="28">
        <f t="shared" ref="G42:G44" si="6">ROUND((E42*F42),2)</f>
        <v>18119.189999999999</v>
      </c>
      <c r="H42" s="340"/>
      <c r="I42" s="340"/>
    </row>
    <row r="43" spans="1:10" ht="33" customHeight="1" thickBot="1" x14ac:dyDescent="0.3">
      <c r="A43" s="67" t="s">
        <v>1891</v>
      </c>
      <c r="B43" s="195" t="s">
        <v>123</v>
      </c>
      <c r="C43" s="257" t="s">
        <v>926</v>
      </c>
      <c r="D43" s="195" t="s">
        <v>9</v>
      </c>
      <c r="E43" s="186">
        <v>0.02</v>
      </c>
      <c r="F43" s="476">
        <v>4016.14</v>
      </c>
      <c r="G43" s="28">
        <f t="shared" si="6"/>
        <v>80.319999999999993</v>
      </c>
      <c r="H43" s="340"/>
      <c r="I43" s="340"/>
    </row>
    <row r="44" spans="1:10" ht="135.75" customHeight="1" thickBot="1" x14ac:dyDescent="0.3">
      <c r="A44" s="56" t="s">
        <v>1891</v>
      </c>
      <c r="B44" s="197" t="s">
        <v>124</v>
      </c>
      <c r="C44" s="258" t="s">
        <v>3698</v>
      </c>
      <c r="D44" s="197" t="s">
        <v>582</v>
      </c>
      <c r="E44" s="184">
        <v>1</v>
      </c>
      <c r="F44" s="355">
        <v>166.38</v>
      </c>
      <c r="G44" s="53">
        <f t="shared" si="6"/>
        <v>166.38</v>
      </c>
      <c r="H44" s="331" t="s">
        <v>78</v>
      </c>
      <c r="I44" s="332">
        <f>ROUND(SUM(G35:G44),2)</f>
        <v>39097.519999999997</v>
      </c>
    </row>
    <row r="45" spans="1:10" ht="33" customHeight="1" x14ac:dyDescent="0.25">
      <c r="A45" s="67" t="s">
        <v>1894</v>
      </c>
      <c r="B45" s="253" t="s">
        <v>28</v>
      </c>
      <c r="C45" s="254" t="s">
        <v>924</v>
      </c>
      <c r="D45" s="255" t="s">
        <v>9</v>
      </c>
      <c r="E45" s="256">
        <v>1</v>
      </c>
      <c r="F45" s="353">
        <v>155.72</v>
      </c>
      <c r="G45" s="59">
        <f>ROUND((E45*F45),2)</f>
        <v>155.72</v>
      </c>
      <c r="H45" s="340"/>
      <c r="I45" s="340"/>
    </row>
    <row r="46" spans="1:10" ht="33" customHeight="1" x14ac:dyDescent="0.25">
      <c r="A46" s="67" t="s">
        <v>1894</v>
      </c>
      <c r="B46" s="195" t="s">
        <v>29</v>
      </c>
      <c r="C46" s="257" t="s">
        <v>925</v>
      </c>
      <c r="D46" s="195" t="s">
        <v>9</v>
      </c>
      <c r="E46" s="186">
        <v>0.33</v>
      </c>
      <c r="F46" s="354">
        <v>550.42999999999995</v>
      </c>
      <c r="G46" s="28">
        <f>ROUND((E46*F46),2)</f>
        <v>181.64</v>
      </c>
      <c r="H46" s="340"/>
      <c r="I46" s="340"/>
    </row>
    <row r="47" spans="1:10" ht="45" x14ac:dyDescent="0.25">
      <c r="A47" s="67" t="s">
        <v>1894</v>
      </c>
      <c r="B47" s="195" t="s">
        <v>30</v>
      </c>
      <c r="C47" s="257" t="s">
        <v>1895</v>
      </c>
      <c r="D47" s="195" t="s">
        <v>582</v>
      </c>
      <c r="E47" s="186">
        <v>1</v>
      </c>
      <c r="F47" s="476">
        <v>3645.54</v>
      </c>
      <c r="G47" s="28">
        <f t="shared" ref="G47:G49" si="7">ROUND((E47*F47),2)</f>
        <v>3645.54</v>
      </c>
      <c r="H47" s="340"/>
      <c r="I47" s="340"/>
    </row>
    <row r="48" spans="1:10" ht="60" x14ac:dyDescent="0.25">
      <c r="A48" s="67" t="s">
        <v>1894</v>
      </c>
      <c r="B48" s="195" t="s">
        <v>31</v>
      </c>
      <c r="C48" s="257" t="s">
        <v>1896</v>
      </c>
      <c r="D48" s="195" t="s">
        <v>582</v>
      </c>
      <c r="E48" s="186">
        <v>1</v>
      </c>
      <c r="F48" s="476">
        <v>4499.3500000000004</v>
      </c>
      <c r="G48" s="28">
        <f t="shared" si="7"/>
        <v>4499.3500000000004</v>
      </c>
      <c r="H48" s="340"/>
      <c r="I48" s="340"/>
    </row>
    <row r="49" spans="1:10" ht="33" customHeight="1" x14ac:dyDescent="0.25">
      <c r="A49" s="67" t="s">
        <v>1894</v>
      </c>
      <c r="B49" s="195" t="s">
        <v>32</v>
      </c>
      <c r="C49" s="257" t="s">
        <v>436</v>
      </c>
      <c r="D49" s="195" t="s">
        <v>8</v>
      </c>
      <c r="E49" s="186">
        <v>11</v>
      </c>
      <c r="F49" s="354">
        <v>14.39</v>
      </c>
      <c r="G49" s="28">
        <f t="shared" si="7"/>
        <v>158.29</v>
      </c>
      <c r="H49" s="340"/>
      <c r="I49" s="340"/>
    </row>
    <row r="50" spans="1:10" ht="33" customHeight="1" x14ac:dyDescent="0.25">
      <c r="A50" s="67" t="s">
        <v>1894</v>
      </c>
      <c r="B50" s="195" t="s">
        <v>33</v>
      </c>
      <c r="C50" s="257" t="s">
        <v>437</v>
      </c>
      <c r="D50" s="195" t="s">
        <v>8</v>
      </c>
      <c r="E50" s="186">
        <v>4</v>
      </c>
      <c r="F50" s="354">
        <v>20.2</v>
      </c>
      <c r="G50" s="28">
        <f>ROUND((E50*F50),2)</f>
        <v>80.8</v>
      </c>
      <c r="H50" s="340"/>
      <c r="I50" s="340"/>
    </row>
    <row r="51" spans="1:10" s="129" customFormat="1" ht="33" customHeight="1" x14ac:dyDescent="0.25">
      <c r="A51" s="67" t="s">
        <v>1894</v>
      </c>
      <c r="B51" s="195" t="s">
        <v>47</v>
      </c>
      <c r="C51" s="257" t="s">
        <v>438</v>
      </c>
      <c r="D51" s="195" t="s">
        <v>8</v>
      </c>
      <c r="E51" s="186">
        <v>7</v>
      </c>
      <c r="F51" s="354">
        <v>20.2</v>
      </c>
      <c r="G51" s="28">
        <f>ROUND((E51*F51),2)</f>
        <v>141.4</v>
      </c>
      <c r="H51" s="340"/>
      <c r="I51" s="340"/>
      <c r="J51" s="10"/>
    </row>
    <row r="52" spans="1:10" s="129" customFormat="1" ht="45" x14ac:dyDescent="0.25">
      <c r="A52" s="67" t="s">
        <v>1894</v>
      </c>
      <c r="B52" s="195" t="s">
        <v>48</v>
      </c>
      <c r="C52" s="257" t="s">
        <v>1897</v>
      </c>
      <c r="D52" s="195" t="s">
        <v>582</v>
      </c>
      <c r="E52" s="186">
        <v>1</v>
      </c>
      <c r="F52" s="476">
        <v>25154.68</v>
      </c>
      <c r="G52" s="28">
        <f t="shared" ref="G52:G54" si="8">ROUND((E52*F52),2)</f>
        <v>25154.68</v>
      </c>
      <c r="H52" s="340"/>
      <c r="I52" s="340"/>
      <c r="J52" s="10"/>
    </row>
    <row r="53" spans="1:10" s="129" customFormat="1" ht="33" customHeight="1" thickBot="1" x14ac:dyDescent="0.3">
      <c r="A53" s="67" t="s">
        <v>1894</v>
      </c>
      <c r="B53" s="195" t="s">
        <v>58</v>
      </c>
      <c r="C53" s="257" t="s">
        <v>926</v>
      </c>
      <c r="D53" s="195" t="s">
        <v>9</v>
      </c>
      <c r="E53" s="186">
        <v>0.02</v>
      </c>
      <c r="F53" s="476">
        <v>4016.14</v>
      </c>
      <c r="G53" s="28">
        <f t="shared" si="8"/>
        <v>80.319999999999993</v>
      </c>
      <c r="H53" s="340"/>
      <c r="I53" s="340"/>
      <c r="J53" s="10"/>
    </row>
    <row r="54" spans="1:10" ht="135" customHeight="1" thickBot="1" x14ac:dyDescent="0.3">
      <c r="A54" s="56" t="s">
        <v>1894</v>
      </c>
      <c r="B54" s="197" t="s">
        <v>64</v>
      </c>
      <c r="C54" s="258" t="s">
        <v>3698</v>
      </c>
      <c r="D54" s="197" t="s">
        <v>582</v>
      </c>
      <c r="E54" s="184">
        <v>1</v>
      </c>
      <c r="F54" s="355">
        <v>166.38</v>
      </c>
      <c r="G54" s="53">
        <f t="shared" si="8"/>
        <v>166.38</v>
      </c>
      <c r="H54" s="331" t="s">
        <v>42</v>
      </c>
      <c r="I54" s="332">
        <f>ROUND(SUM(G45:G54),2)</f>
        <v>34264.120000000003</v>
      </c>
    </row>
    <row r="55" spans="1:10" ht="33" customHeight="1" x14ac:dyDescent="0.25">
      <c r="A55" s="67" t="s">
        <v>1898</v>
      </c>
      <c r="B55" s="253" t="s">
        <v>11</v>
      </c>
      <c r="C55" s="254" t="s">
        <v>924</v>
      </c>
      <c r="D55" s="255" t="s">
        <v>9</v>
      </c>
      <c r="E55" s="256">
        <v>1</v>
      </c>
      <c r="F55" s="353">
        <v>155.72</v>
      </c>
      <c r="G55" s="59">
        <f>ROUND((E55*F55),2)</f>
        <v>155.72</v>
      </c>
      <c r="H55" s="340"/>
      <c r="I55" s="340"/>
    </row>
    <row r="56" spans="1:10" ht="33" customHeight="1" x14ac:dyDescent="0.25">
      <c r="A56" s="67" t="s">
        <v>1898</v>
      </c>
      <c r="B56" s="195" t="s">
        <v>83</v>
      </c>
      <c r="C56" s="257" t="s">
        <v>925</v>
      </c>
      <c r="D56" s="195" t="s">
        <v>9</v>
      </c>
      <c r="E56" s="186">
        <v>0.33</v>
      </c>
      <c r="F56" s="354">
        <v>550.42999999999995</v>
      </c>
      <c r="G56" s="28">
        <f>ROUND((E56*F56),2)</f>
        <v>181.64</v>
      </c>
      <c r="H56" s="340"/>
      <c r="I56" s="340"/>
    </row>
    <row r="57" spans="1:10" ht="45" x14ac:dyDescent="0.25">
      <c r="A57" s="67" t="s">
        <v>1898</v>
      </c>
      <c r="B57" s="195" t="s">
        <v>84</v>
      </c>
      <c r="C57" s="257" t="s">
        <v>1899</v>
      </c>
      <c r="D57" s="195" t="s">
        <v>582</v>
      </c>
      <c r="E57" s="186">
        <v>1</v>
      </c>
      <c r="F57" s="476">
        <v>4369.46</v>
      </c>
      <c r="G57" s="28">
        <f t="shared" ref="G57:G62" si="9">ROUND((E57*F57),2)</f>
        <v>4369.46</v>
      </c>
      <c r="H57" s="340"/>
      <c r="I57" s="340"/>
    </row>
    <row r="58" spans="1:10" ht="60" x14ac:dyDescent="0.25">
      <c r="A58" s="67" t="s">
        <v>1898</v>
      </c>
      <c r="B58" s="195" t="s">
        <v>85</v>
      </c>
      <c r="C58" s="257" t="s">
        <v>1896</v>
      </c>
      <c r="D58" s="195" t="s">
        <v>582</v>
      </c>
      <c r="E58" s="186">
        <v>1</v>
      </c>
      <c r="F58" s="476">
        <v>4499.3500000000004</v>
      </c>
      <c r="G58" s="28">
        <f t="shared" si="9"/>
        <v>4499.3500000000004</v>
      </c>
      <c r="H58" s="340"/>
      <c r="I58" s="340"/>
    </row>
    <row r="59" spans="1:10" ht="33" customHeight="1" x14ac:dyDescent="0.25">
      <c r="A59" s="67" t="s">
        <v>1898</v>
      </c>
      <c r="B59" s="195" t="s">
        <v>86</v>
      </c>
      <c r="C59" s="257" t="s">
        <v>436</v>
      </c>
      <c r="D59" s="195" t="s">
        <v>8</v>
      </c>
      <c r="E59" s="186">
        <v>11</v>
      </c>
      <c r="F59" s="354">
        <v>14.39</v>
      </c>
      <c r="G59" s="28">
        <f t="shared" si="9"/>
        <v>158.29</v>
      </c>
      <c r="H59" s="340"/>
      <c r="I59" s="340"/>
    </row>
    <row r="60" spans="1:10" ht="33" customHeight="1" x14ac:dyDescent="0.25">
      <c r="A60" s="67" t="s">
        <v>1898</v>
      </c>
      <c r="B60" s="195" t="s">
        <v>87</v>
      </c>
      <c r="C60" s="257" t="s">
        <v>437</v>
      </c>
      <c r="D60" s="195" t="s">
        <v>8</v>
      </c>
      <c r="E60" s="186">
        <v>4</v>
      </c>
      <c r="F60" s="354">
        <v>20.2</v>
      </c>
      <c r="G60" s="28">
        <f t="shared" si="9"/>
        <v>80.8</v>
      </c>
      <c r="H60" s="340"/>
      <c r="I60" s="340"/>
    </row>
    <row r="61" spans="1:10" ht="33" customHeight="1" x14ac:dyDescent="0.25">
      <c r="A61" s="67" t="s">
        <v>1898</v>
      </c>
      <c r="B61" s="195" t="s">
        <v>88</v>
      </c>
      <c r="C61" s="257" t="s">
        <v>438</v>
      </c>
      <c r="D61" s="195" t="s">
        <v>8</v>
      </c>
      <c r="E61" s="186">
        <v>7</v>
      </c>
      <c r="F61" s="354">
        <v>20.2</v>
      </c>
      <c r="G61" s="28">
        <f t="shared" si="9"/>
        <v>141.4</v>
      </c>
      <c r="H61" s="340"/>
      <c r="I61" s="340"/>
    </row>
    <row r="62" spans="1:10" ht="45" x14ac:dyDescent="0.25">
      <c r="A62" s="67" t="s">
        <v>1898</v>
      </c>
      <c r="B62" s="195" t="s">
        <v>89</v>
      </c>
      <c r="C62" s="257" t="s">
        <v>1897</v>
      </c>
      <c r="D62" s="195" t="s">
        <v>582</v>
      </c>
      <c r="E62" s="186">
        <v>1</v>
      </c>
      <c r="F62" s="476">
        <v>25154.68</v>
      </c>
      <c r="G62" s="28">
        <f t="shared" si="9"/>
        <v>25154.68</v>
      </c>
      <c r="H62" s="340"/>
      <c r="I62" s="340"/>
    </row>
    <row r="63" spans="1:10" ht="33" customHeight="1" thickBot="1" x14ac:dyDescent="0.3">
      <c r="A63" s="67" t="s">
        <v>1898</v>
      </c>
      <c r="B63" s="195" t="s">
        <v>90</v>
      </c>
      <c r="C63" s="257" t="s">
        <v>926</v>
      </c>
      <c r="D63" s="195" t="s">
        <v>9</v>
      </c>
      <c r="E63" s="186">
        <v>0.02</v>
      </c>
      <c r="F63" s="476">
        <v>4016.14</v>
      </c>
      <c r="G63" s="28">
        <f t="shared" ref="G63:G64" si="10">ROUND((E63*F63),2)</f>
        <v>80.319999999999993</v>
      </c>
      <c r="H63" s="340"/>
      <c r="I63" s="340"/>
    </row>
    <row r="64" spans="1:10" ht="138" customHeight="1" thickBot="1" x14ac:dyDescent="0.3">
      <c r="A64" s="56" t="s">
        <v>1898</v>
      </c>
      <c r="B64" s="197" t="s">
        <v>91</v>
      </c>
      <c r="C64" s="258" t="s">
        <v>3698</v>
      </c>
      <c r="D64" s="197" t="s">
        <v>582</v>
      </c>
      <c r="E64" s="184">
        <v>1</v>
      </c>
      <c r="F64" s="355">
        <v>166.38</v>
      </c>
      <c r="G64" s="53">
        <f t="shared" si="10"/>
        <v>166.38</v>
      </c>
      <c r="H64" s="331" t="s">
        <v>59</v>
      </c>
      <c r="I64" s="332">
        <f>ROUND(SUM(G55:G64),2)</f>
        <v>34988.04</v>
      </c>
    </row>
    <row r="65" spans="1:10" ht="33" customHeight="1" x14ac:dyDescent="0.25">
      <c r="A65" s="42" t="s">
        <v>1900</v>
      </c>
      <c r="B65" s="259" t="s">
        <v>63</v>
      </c>
      <c r="C65" s="254" t="s">
        <v>924</v>
      </c>
      <c r="D65" s="255" t="s">
        <v>9</v>
      </c>
      <c r="E65" s="256">
        <v>1.5</v>
      </c>
      <c r="F65" s="362">
        <v>155.72</v>
      </c>
      <c r="G65" s="27">
        <f>ROUND((E65*F65),2)</f>
        <v>233.58</v>
      </c>
      <c r="H65" s="340"/>
      <c r="I65" s="340"/>
    </row>
    <row r="66" spans="1:10" ht="33" customHeight="1" x14ac:dyDescent="0.25">
      <c r="A66" s="67" t="s">
        <v>1900</v>
      </c>
      <c r="B66" s="195" t="s">
        <v>180</v>
      </c>
      <c r="C66" s="257" t="s">
        <v>925</v>
      </c>
      <c r="D66" s="195" t="s">
        <v>9</v>
      </c>
      <c r="E66" s="186">
        <v>0.44</v>
      </c>
      <c r="F66" s="354">
        <v>550.42999999999995</v>
      </c>
      <c r="G66" s="28">
        <f>ROUND((E66*F66),2)</f>
        <v>242.19</v>
      </c>
      <c r="H66" s="340"/>
      <c r="I66" s="340"/>
    </row>
    <row r="67" spans="1:10" ht="45" x14ac:dyDescent="0.25">
      <c r="A67" s="67" t="s">
        <v>1900</v>
      </c>
      <c r="B67" s="195" t="s">
        <v>181</v>
      </c>
      <c r="C67" s="257" t="s">
        <v>1901</v>
      </c>
      <c r="D67" s="195" t="s">
        <v>582</v>
      </c>
      <c r="E67" s="186">
        <v>1</v>
      </c>
      <c r="F67" s="476">
        <v>11686.4</v>
      </c>
      <c r="G67" s="28">
        <f t="shared" ref="G67:G70" si="11">ROUND((E67*F67),2)</f>
        <v>11686.4</v>
      </c>
      <c r="H67" s="340"/>
      <c r="I67" s="340"/>
    </row>
    <row r="68" spans="1:10" s="129" customFormat="1" ht="60" x14ac:dyDescent="0.25">
      <c r="A68" s="67" t="s">
        <v>1900</v>
      </c>
      <c r="B68" s="195" t="s">
        <v>182</v>
      </c>
      <c r="C68" s="257" t="s">
        <v>1885</v>
      </c>
      <c r="D68" s="195" t="s">
        <v>582</v>
      </c>
      <c r="E68" s="186">
        <v>1</v>
      </c>
      <c r="F68" s="476">
        <v>6429.8</v>
      </c>
      <c r="G68" s="28">
        <f t="shared" si="11"/>
        <v>6429.8</v>
      </c>
      <c r="H68" s="340"/>
      <c r="I68" s="340"/>
      <c r="J68" s="10"/>
    </row>
    <row r="69" spans="1:10" s="129" customFormat="1" ht="33" customHeight="1" x14ac:dyDescent="0.25">
      <c r="A69" s="67" t="s">
        <v>1900</v>
      </c>
      <c r="B69" s="195" t="s">
        <v>183</v>
      </c>
      <c r="C69" s="257" t="s">
        <v>436</v>
      </c>
      <c r="D69" s="195" t="s">
        <v>8</v>
      </c>
      <c r="E69" s="186">
        <v>20</v>
      </c>
      <c r="F69" s="354">
        <v>14.39</v>
      </c>
      <c r="G69" s="28">
        <f t="shared" si="11"/>
        <v>287.8</v>
      </c>
      <c r="H69" s="340"/>
      <c r="I69" s="340"/>
      <c r="J69" s="10"/>
    </row>
    <row r="70" spans="1:10" s="129" customFormat="1" ht="33" customHeight="1" x14ac:dyDescent="0.25">
      <c r="A70" s="67" t="s">
        <v>1900</v>
      </c>
      <c r="B70" s="195" t="s">
        <v>207</v>
      </c>
      <c r="C70" s="257" t="s">
        <v>437</v>
      </c>
      <c r="D70" s="195" t="s">
        <v>8</v>
      </c>
      <c r="E70" s="186">
        <v>8</v>
      </c>
      <c r="F70" s="354">
        <v>20.2</v>
      </c>
      <c r="G70" s="28">
        <f t="shared" si="11"/>
        <v>161.6</v>
      </c>
      <c r="H70" s="340"/>
      <c r="I70" s="340"/>
      <c r="J70" s="10"/>
    </row>
    <row r="71" spans="1:10" s="129" customFormat="1" ht="33" customHeight="1" x14ac:dyDescent="0.25">
      <c r="A71" s="67" t="s">
        <v>1900</v>
      </c>
      <c r="B71" s="195" t="s">
        <v>208</v>
      </c>
      <c r="C71" s="257" t="s">
        <v>438</v>
      </c>
      <c r="D71" s="195" t="s">
        <v>8</v>
      </c>
      <c r="E71" s="186">
        <v>12</v>
      </c>
      <c r="F71" s="354">
        <v>20.2</v>
      </c>
      <c r="G71" s="28">
        <f>ROUND((E71*F71),2)</f>
        <v>242.4</v>
      </c>
      <c r="H71" s="340"/>
      <c r="I71" s="340"/>
      <c r="J71" s="10"/>
    </row>
    <row r="72" spans="1:10" s="129" customFormat="1" ht="45" x14ac:dyDescent="0.25">
      <c r="A72" s="67" t="s">
        <v>1900</v>
      </c>
      <c r="B72" s="195" t="s">
        <v>209</v>
      </c>
      <c r="C72" s="257" t="s">
        <v>1902</v>
      </c>
      <c r="D72" s="195" t="s">
        <v>582</v>
      </c>
      <c r="E72" s="186">
        <v>1</v>
      </c>
      <c r="F72" s="476">
        <v>17688</v>
      </c>
      <c r="G72" s="28">
        <f>ROUND((E72*F72),2)</f>
        <v>17688</v>
      </c>
      <c r="H72" s="340"/>
      <c r="I72" s="340"/>
      <c r="J72" s="10"/>
    </row>
    <row r="73" spans="1:10" s="129" customFormat="1" ht="33" customHeight="1" thickBot="1" x14ac:dyDescent="0.3">
      <c r="A73" s="67" t="s">
        <v>1900</v>
      </c>
      <c r="B73" s="195" t="s">
        <v>211</v>
      </c>
      <c r="C73" s="257" t="s">
        <v>926</v>
      </c>
      <c r="D73" s="195" t="s">
        <v>9</v>
      </c>
      <c r="E73" s="186">
        <v>0.02</v>
      </c>
      <c r="F73" s="476">
        <v>4016.14</v>
      </c>
      <c r="G73" s="28">
        <f t="shared" ref="G73:G74" si="12">ROUND((E73*F73),2)</f>
        <v>80.319999999999993</v>
      </c>
      <c r="H73" s="340"/>
      <c r="I73" s="340"/>
      <c r="J73" s="10"/>
    </row>
    <row r="74" spans="1:10" ht="135.75" customHeight="1" thickBot="1" x14ac:dyDescent="0.3">
      <c r="A74" s="56" t="s">
        <v>1900</v>
      </c>
      <c r="B74" s="197" t="s">
        <v>212</v>
      </c>
      <c r="C74" s="258" t="s">
        <v>3699</v>
      </c>
      <c r="D74" s="197" t="s">
        <v>582</v>
      </c>
      <c r="E74" s="184">
        <v>1</v>
      </c>
      <c r="F74" s="355">
        <v>166.38</v>
      </c>
      <c r="G74" s="53">
        <f t="shared" si="12"/>
        <v>166.38</v>
      </c>
      <c r="H74" s="331" t="s">
        <v>43</v>
      </c>
      <c r="I74" s="332">
        <f>ROUND(SUM(G65:G74),2)</f>
        <v>37218.47</v>
      </c>
    </row>
    <row r="75" spans="1:10" ht="44.25" customHeight="1" x14ac:dyDescent="0.25">
      <c r="A75" s="42" t="s">
        <v>1903</v>
      </c>
      <c r="B75" s="259" t="s">
        <v>185</v>
      </c>
      <c r="C75" s="254" t="s">
        <v>924</v>
      </c>
      <c r="D75" s="255" t="s">
        <v>9</v>
      </c>
      <c r="E75" s="256">
        <v>1.5</v>
      </c>
      <c r="F75" s="362">
        <v>155.72</v>
      </c>
      <c r="G75" s="27">
        <f>ROUND((E75*F75),2)</f>
        <v>233.58</v>
      </c>
      <c r="H75" s="340"/>
      <c r="I75" s="340"/>
    </row>
    <row r="76" spans="1:10" ht="20.25" customHeight="1" x14ac:dyDescent="0.25">
      <c r="A76" s="67" t="s">
        <v>1903</v>
      </c>
      <c r="B76" s="195" t="s">
        <v>186</v>
      </c>
      <c r="C76" s="257" t="s">
        <v>925</v>
      </c>
      <c r="D76" s="195" t="s">
        <v>9</v>
      </c>
      <c r="E76" s="186">
        <v>0.44</v>
      </c>
      <c r="F76" s="354">
        <v>550.42999999999995</v>
      </c>
      <c r="G76" s="28">
        <f>ROUND((E76*F76),2)</f>
        <v>242.19</v>
      </c>
      <c r="H76" s="340"/>
      <c r="I76" s="340"/>
    </row>
    <row r="77" spans="1:10" ht="45" x14ac:dyDescent="0.25">
      <c r="A77" s="67" t="s">
        <v>1903</v>
      </c>
      <c r="B77" s="195" t="s">
        <v>187</v>
      </c>
      <c r="C77" s="257" t="s">
        <v>1884</v>
      </c>
      <c r="D77" s="195" t="s">
        <v>582</v>
      </c>
      <c r="E77" s="186">
        <v>1</v>
      </c>
      <c r="F77" s="476">
        <v>7291.06</v>
      </c>
      <c r="G77" s="28">
        <f t="shared" ref="G77:G80" si="13">ROUND((E77*F77),2)</f>
        <v>7291.06</v>
      </c>
      <c r="H77" s="340"/>
      <c r="I77" s="340"/>
    </row>
    <row r="78" spans="1:10" ht="60" x14ac:dyDescent="0.25">
      <c r="A78" s="67" t="s">
        <v>1903</v>
      </c>
      <c r="B78" s="195" t="s">
        <v>188</v>
      </c>
      <c r="C78" s="257" t="s">
        <v>1885</v>
      </c>
      <c r="D78" s="195" t="s">
        <v>582</v>
      </c>
      <c r="E78" s="186">
        <v>1</v>
      </c>
      <c r="F78" s="476">
        <v>6429.8</v>
      </c>
      <c r="G78" s="28">
        <f t="shared" si="13"/>
        <v>6429.8</v>
      </c>
      <c r="H78" s="340"/>
      <c r="I78" s="340"/>
    </row>
    <row r="79" spans="1:10" x14ac:dyDescent="0.25">
      <c r="A79" s="67" t="s">
        <v>1903</v>
      </c>
      <c r="B79" s="195" t="s">
        <v>189</v>
      </c>
      <c r="C79" s="257" t="s">
        <v>436</v>
      </c>
      <c r="D79" s="195" t="s">
        <v>8</v>
      </c>
      <c r="E79" s="186">
        <v>20</v>
      </c>
      <c r="F79" s="354">
        <v>14.39</v>
      </c>
      <c r="G79" s="28">
        <f t="shared" si="13"/>
        <v>287.8</v>
      </c>
      <c r="H79" s="340"/>
      <c r="I79" s="340"/>
    </row>
    <row r="80" spans="1:10" s="129" customFormat="1" x14ac:dyDescent="0.25">
      <c r="A80" s="67" t="s">
        <v>1903</v>
      </c>
      <c r="B80" s="195" t="s">
        <v>206</v>
      </c>
      <c r="C80" s="257" t="s">
        <v>437</v>
      </c>
      <c r="D80" s="195" t="s">
        <v>8</v>
      </c>
      <c r="E80" s="186">
        <v>8</v>
      </c>
      <c r="F80" s="354">
        <v>20.2</v>
      </c>
      <c r="G80" s="28">
        <f t="shared" si="13"/>
        <v>161.6</v>
      </c>
      <c r="H80" s="340"/>
      <c r="I80" s="340"/>
      <c r="J80" s="10"/>
    </row>
    <row r="81" spans="1:10" s="129" customFormat="1" ht="26.25" customHeight="1" x14ac:dyDescent="0.25">
      <c r="A81" s="67" t="s">
        <v>1903</v>
      </c>
      <c r="B81" s="195" t="s">
        <v>190</v>
      </c>
      <c r="C81" s="257" t="s">
        <v>438</v>
      </c>
      <c r="D81" s="195" t="s">
        <v>8</v>
      </c>
      <c r="E81" s="186">
        <v>12</v>
      </c>
      <c r="F81" s="354">
        <v>20.2</v>
      </c>
      <c r="G81" s="28">
        <f>ROUND((E81*F81),2)</f>
        <v>242.4</v>
      </c>
      <c r="H81" s="340"/>
      <c r="I81" s="340"/>
      <c r="J81" s="10"/>
    </row>
    <row r="82" spans="1:10" ht="45" x14ac:dyDescent="0.25">
      <c r="A82" s="67" t="s">
        <v>1903</v>
      </c>
      <c r="B82" s="195" t="s">
        <v>191</v>
      </c>
      <c r="C82" s="257" t="s">
        <v>1886</v>
      </c>
      <c r="D82" s="195" t="s">
        <v>582</v>
      </c>
      <c r="E82" s="186">
        <v>1</v>
      </c>
      <c r="F82" s="476">
        <v>17256.669999999998</v>
      </c>
      <c r="G82" s="28">
        <f>ROUND((E82*F82),2)</f>
        <v>17256.669999999998</v>
      </c>
      <c r="H82" s="340"/>
      <c r="I82" s="340"/>
    </row>
    <row r="83" spans="1:10" ht="30.75" thickBot="1" x14ac:dyDescent="0.3">
      <c r="A83" s="67" t="s">
        <v>1903</v>
      </c>
      <c r="B83" s="195" t="s">
        <v>192</v>
      </c>
      <c r="C83" s="257" t="s">
        <v>926</v>
      </c>
      <c r="D83" s="195" t="s">
        <v>9</v>
      </c>
      <c r="E83" s="186">
        <v>0.02</v>
      </c>
      <c r="F83" s="476">
        <v>4016.14</v>
      </c>
      <c r="G83" s="28">
        <f t="shared" ref="G83:G85" si="14">ROUND((E83*F83),2)</f>
        <v>80.319999999999993</v>
      </c>
      <c r="H83" s="340"/>
      <c r="I83" s="340"/>
    </row>
    <row r="84" spans="1:10" ht="135.75" customHeight="1" thickBot="1" x14ac:dyDescent="0.3">
      <c r="A84" s="167" t="s">
        <v>1903</v>
      </c>
      <c r="B84" s="196" t="s">
        <v>193</v>
      </c>
      <c r="C84" s="260" t="s">
        <v>3699</v>
      </c>
      <c r="D84" s="196" t="s">
        <v>582</v>
      </c>
      <c r="E84" s="187">
        <v>1</v>
      </c>
      <c r="F84" s="357">
        <v>166.38</v>
      </c>
      <c r="G84" s="112">
        <f t="shared" si="14"/>
        <v>166.38</v>
      </c>
      <c r="H84" s="331" t="s">
        <v>184</v>
      </c>
      <c r="I84" s="332">
        <f>ROUND(SUM(G75:G84),2)</f>
        <v>32391.8</v>
      </c>
    </row>
    <row r="85" spans="1:10" ht="45.75" thickBot="1" x14ac:dyDescent="0.3">
      <c r="A85" s="171" t="s">
        <v>1904</v>
      </c>
      <c r="B85" s="359" t="s">
        <v>195</v>
      </c>
      <c r="C85" s="360" t="s">
        <v>1905</v>
      </c>
      <c r="D85" s="361" t="s">
        <v>582</v>
      </c>
      <c r="E85" s="359">
        <v>1</v>
      </c>
      <c r="F85" s="477">
        <v>1536.71</v>
      </c>
      <c r="G85" s="35">
        <f t="shared" si="14"/>
        <v>1536.71</v>
      </c>
      <c r="H85" s="331" t="s">
        <v>197</v>
      </c>
      <c r="I85" s="332">
        <f>ROUND(SUM(G85),2)</f>
        <v>1536.71</v>
      </c>
    </row>
    <row r="86" spans="1:10" x14ac:dyDescent="0.25">
      <c r="A86" s="42" t="s">
        <v>1906</v>
      </c>
      <c r="B86" s="259" t="s">
        <v>514</v>
      </c>
      <c r="C86" s="261" t="s">
        <v>924</v>
      </c>
      <c r="D86" s="194" t="s">
        <v>9</v>
      </c>
      <c r="E86" s="185">
        <v>1.5</v>
      </c>
      <c r="F86" s="362">
        <v>155.72</v>
      </c>
      <c r="G86" s="27">
        <f>ROUND((E86*F86),2)</f>
        <v>233.58</v>
      </c>
      <c r="H86" s="340"/>
      <c r="I86" s="340"/>
    </row>
    <row r="87" spans="1:10" x14ac:dyDescent="0.25">
      <c r="A87" s="43" t="s">
        <v>1906</v>
      </c>
      <c r="B87" s="195" t="s">
        <v>515</v>
      </c>
      <c r="C87" s="257" t="s">
        <v>925</v>
      </c>
      <c r="D87" s="195" t="s">
        <v>9</v>
      </c>
      <c r="E87" s="186">
        <v>0.44</v>
      </c>
      <c r="F87" s="354">
        <v>550.42999999999995</v>
      </c>
      <c r="G87" s="28">
        <f>ROUND((E87*F87),2)</f>
        <v>242.19</v>
      </c>
      <c r="H87" s="340"/>
      <c r="I87" s="340"/>
    </row>
    <row r="88" spans="1:10" ht="45" x14ac:dyDescent="0.25">
      <c r="A88" s="43" t="s">
        <v>1906</v>
      </c>
      <c r="B88" s="195" t="s">
        <v>516</v>
      </c>
      <c r="C88" s="257" t="s">
        <v>1884</v>
      </c>
      <c r="D88" s="195" t="s">
        <v>582</v>
      </c>
      <c r="E88" s="186">
        <v>1</v>
      </c>
      <c r="F88" s="476">
        <v>7291.06</v>
      </c>
      <c r="G88" s="28">
        <f t="shared" ref="G88:G91" si="15">ROUND((E88*F88),2)</f>
        <v>7291.06</v>
      </c>
      <c r="H88" s="340"/>
      <c r="I88" s="340"/>
    </row>
    <row r="89" spans="1:10" ht="60" x14ac:dyDescent="0.25">
      <c r="A89" s="43" t="s">
        <v>1906</v>
      </c>
      <c r="B89" s="195" t="s">
        <v>517</v>
      </c>
      <c r="C89" s="257" t="s">
        <v>1907</v>
      </c>
      <c r="D89" s="195" t="s">
        <v>582</v>
      </c>
      <c r="E89" s="186">
        <v>1</v>
      </c>
      <c r="F89" s="476">
        <v>5776.17</v>
      </c>
      <c r="G89" s="28">
        <f t="shared" si="15"/>
        <v>5776.17</v>
      </c>
      <c r="H89" s="340"/>
      <c r="I89" s="340"/>
    </row>
    <row r="90" spans="1:10" x14ac:dyDescent="0.25">
      <c r="A90" s="43" t="s">
        <v>1906</v>
      </c>
      <c r="B90" s="195" t="s">
        <v>518</v>
      </c>
      <c r="C90" s="257" t="s">
        <v>436</v>
      </c>
      <c r="D90" s="195" t="s">
        <v>8</v>
      </c>
      <c r="E90" s="186">
        <v>18</v>
      </c>
      <c r="F90" s="354">
        <v>14.39</v>
      </c>
      <c r="G90" s="28">
        <f t="shared" si="15"/>
        <v>259.02</v>
      </c>
      <c r="H90" s="340"/>
      <c r="I90" s="340"/>
    </row>
    <row r="91" spans="1:10" x14ac:dyDescent="0.25">
      <c r="A91" s="43" t="s">
        <v>1906</v>
      </c>
      <c r="B91" s="195" t="s">
        <v>519</v>
      </c>
      <c r="C91" s="257" t="s">
        <v>437</v>
      </c>
      <c r="D91" s="195" t="s">
        <v>8</v>
      </c>
      <c r="E91" s="186">
        <v>8</v>
      </c>
      <c r="F91" s="354">
        <v>20.2</v>
      </c>
      <c r="G91" s="28">
        <f t="shared" si="15"/>
        <v>161.6</v>
      </c>
      <c r="H91" s="340"/>
      <c r="I91" s="340"/>
    </row>
    <row r="92" spans="1:10" x14ac:dyDescent="0.25">
      <c r="A92" s="43" t="s">
        <v>1906</v>
      </c>
      <c r="B92" s="195" t="s">
        <v>520</v>
      </c>
      <c r="C92" s="257" t="s">
        <v>438</v>
      </c>
      <c r="D92" s="195" t="s">
        <v>8</v>
      </c>
      <c r="E92" s="186">
        <v>10</v>
      </c>
      <c r="F92" s="354">
        <v>20.2</v>
      </c>
      <c r="G92" s="28">
        <f>ROUND((E92*F92),2)</f>
        <v>202</v>
      </c>
      <c r="H92" s="340"/>
      <c r="I92" s="340"/>
    </row>
    <row r="93" spans="1:10" ht="45" x14ac:dyDescent="0.25">
      <c r="A93" s="43" t="s">
        <v>1906</v>
      </c>
      <c r="B93" s="195" t="s">
        <v>1419</v>
      </c>
      <c r="C93" s="257" t="s">
        <v>1886</v>
      </c>
      <c r="D93" s="195" t="s">
        <v>582</v>
      </c>
      <c r="E93" s="186">
        <v>1</v>
      </c>
      <c r="F93" s="476">
        <v>17256.669999999998</v>
      </c>
      <c r="G93" s="28">
        <f>ROUND((E93*F93),2)</f>
        <v>17256.669999999998</v>
      </c>
      <c r="H93" s="340"/>
      <c r="I93" s="340"/>
    </row>
    <row r="94" spans="1:10" ht="30.75" thickBot="1" x14ac:dyDescent="0.3">
      <c r="A94" s="43" t="s">
        <v>1906</v>
      </c>
      <c r="B94" s="195" t="s">
        <v>1420</v>
      </c>
      <c r="C94" s="257" t="s">
        <v>926</v>
      </c>
      <c r="D94" s="195" t="s">
        <v>9</v>
      </c>
      <c r="E94" s="186">
        <v>0.02</v>
      </c>
      <c r="F94" s="476">
        <v>4016.14</v>
      </c>
      <c r="G94" s="28">
        <f t="shared" ref="G94:G95" si="16">ROUND((E94*F94),2)</f>
        <v>80.319999999999993</v>
      </c>
      <c r="H94" s="340"/>
      <c r="I94" s="340"/>
    </row>
    <row r="95" spans="1:10" ht="135" customHeight="1" thickBot="1" x14ac:dyDescent="0.3">
      <c r="A95" s="56" t="s">
        <v>1906</v>
      </c>
      <c r="B95" s="197" t="s">
        <v>1421</v>
      </c>
      <c r="C95" s="258" t="s">
        <v>3699</v>
      </c>
      <c r="D95" s="197" t="s">
        <v>582</v>
      </c>
      <c r="E95" s="184">
        <v>1</v>
      </c>
      <c r="F95" s="355">
        <v>166.38</v>
      </c>
      <c r="G95" s="53">
        <f t="shared" si="16"/>
        <v>166.38</v>
      </c>
      <c r="H95" s="331" t="s">
        <v>513</v>
      </c>
      <c r="I95" s="332">
        <f>ROUND(SUM(G86:G95),2)</f>
        <v>31668.99</v>
      </c>
    </row>
    <row r="96" spans="1:10" x14ac:dyDescent="0.25">
      <c r="A96" s="42" t="s">
        <v>1908</v>
      </c>
      <c r="B96" s="259" t="s">
        <v>522</v>
      </c>
      <c r="C96" s="261" t="s">
        <v>924</v>
      </c>
      <c r="D96" s="194" t="s">
        <v>9</v>
      </c>
      <c r="E96" s="185">
        <v>3</v>
      </c>
      <c r="F96" s="362">
        <v>155.72</v>
      </c>
      <c r="G96" s="27">
        <f>ROUND((E96*F96),2)</f>
        <v>467.16</v>
      </c>
      <c r="H96" s="340"/>
      <c r="I96" s="340"/>
    </row>
    <row r="97" spans="1:9" x14ac:dyDescent="0.25">
      <c r="A97" s="43" t="s">
        <v>1908</v>
      </c>
      <c r="B97" s="195" t="s">
        <v>523</v>
      </c>
      <c r="C97" s="257" t="s">
        <v>925</v>
      </c>
      <c r="D97" s="195" t="s">
        <v>9</v>
      </c>
      <c r="E97" s="186">
        <v>1.2</v>
      </c>
      <c r="F97" s="354">
        <v>550.42999999999995</v>
      </c>
      <c r="G97" s="28">
        <f>ROUND((E97*F97),2)</f>
        <v>660.52</v>
      </c>
      <c r="H97" s="340"/>
      <c r="I97" s="340"/>
    </row>
    <row r="98" spans="1:9" ht="45" x14ac:dyDescent="0.25">
      <c r="A98" s="43" t="s">
        <v>1908</v>
      </c>
      <c r="B98" s="195" t="s">
        <v>524</v>
      </c>
      <c r="C98" s="257" t="s">
        <v>1909</v>
      </c>
      <c r="D98" s="195" t="s">
        <v>582</v>
      </c>
      <c r="E98" s="186">
        <v>1</v>
      </c>
      <c r="F98" s="476">
        <v>34955.74</v>
      </c>
      <c r="G98" s="28">
        <f t="shared" ref="G98:G101" si="17">ROUND((E98*F98),2)</f>
        <v>34955.74</v>
      </c>
      <c r="H98" s="340"/>
      <c r="I98" s="340"/>
    </row>
    <row r="99" spans="1:9" ht="60" x14ac:dyDescent="0.25">
      <c r="A99" s="43" t="s">
        <v>1908</v>
      </c>
      <c r="B99" s="195" t="s">
        <v>525</v>
      </c>
      <c r="C99" s="257" t="s">
        <v>1910</v>
      </c>
      <c r="D99" s="195" t="s">
        <v>582</v>
      </c>
      <c r="E99" s="186">
        <v>1</v>
      </c>
      <c r="F99" s="476">
        <v>20733.48</v>
      </c>
      <c r="G99" s="28">
        <f t="shared" si="17"/>
        <v>20733.48</v>
      </c>
      <c r="H99" s="340"/>
      <c r="I99" s="340"/>
    </row>
    <row r="100" spans="1:9" x14ac:dyDescent="0.25">
      <c r="A100" s="43" t="s">
        <v>1908</v>
      </c>
      <c r="B100" s="195" t="s">
        <v>526</v>
      </c>
      <c r="C100" s="257" t="s">
        <v>436</v>
      </c>
      <c r="D100" s="195" t="s">
        <v>8</v>
      </c>
      <c r="E100" s="186">
        <v>40</v>
      </c>
      <c r="F100" s="354">
        <v>14.39</v>
      </c>
      <c r="G100" s="28">
        <f t="shared" si="17"/>
        <v>575.6</v>
      </c>
      <c r="H100" s="340"/>
      <c r="I100" s="340"/>
    </row>
    <row r="101" spans="1:9" x14ac:dyDescent="0.25">
      <c r="A101" s="43" t="s">
        <v>1908</v>
      </c>
      <c r="B101" s="195" t="s">
        <v>527</v>
      </c>
      <c r="C101" s="257" t="s">
        <v>437</v>
      </c>
      <c r="D101" s="195" t="s">
        <v>8</v>
      </c>
      <c r="E101" s="186">
        <v>30</v>
      </c>
      <c r="F101" s="354">
        <v>20.2</v>
      </c>
      <c r="G101" s="28">
        <f t="shared" si="17"/>
        <v>606</v>
      </c>
      <c r="H101" s="340"/>
      <c r="I101" s="340"/>
    </row>
    <row r="102" spans="1:9" x14ac:dyDescent="0.25">
      <c r="A102" s="43" t="s">
        <v>1908</v>
      </c>
      <c r="B102" s="195" t="s">
        <v>528</v>
      </c>
      <c r="C102" s="257" t="s">
        <v>438</v>
      </c>
      <c r="D102" s="195" t="s">
        <v>8</v>
      </c>
      <c r="E102" s="186">
        <v>10</v>
      </c>
      <c r="F102" s="354">
        <v>20.2</v>
      </c>
      <c r="G102" s="28">
        <f>ROUND((E102*F102),2)</f>
        <v>202</v>
      </c>
      <c r="H102" s="340"/>
      <c r="I102" s="340"/>
    </row>
    <row r="103" spans="1:9" ht="45" x14ac:dyDescent="0.25">
      <c r="A103" s="43" t="s">
        <v>1908</v>
      </c>
      <c r="B103" s="195" t="s">
        <v>529</v>
      </c>
      <c r="C103" s="257" t="s">
        <v>1902</v>
      </c>
      <c r="D103" s="195" t="s">
        <v>582</v>
      </c>
      <c r="E103" s="186">
        <v>1</v>
      </c>
      <c r="F103" s="476">
        <v>17688</v>
      </c>
      <c r="G103" s="28">
        <f>ROUND((E103*F103),2)</f>
        <v>17688</v>
      </c>
      <c r="H103" s="340"/>
      <c r="I103" s="340"/>
    </row>
    <row r="104" spans="1:9" ht="30.75" thickBot="1" x14ac:dyDescent="0.3">
      <c r="A104" s="43" t="s">
        <v>1908</v>
      </c>
      <c r="B104" s="195" t="s">
        <v>530</v>
      </c>
      <c r="C104" s="257" t="s">
        <v>926</v>
      </c>
      <c r="D104" s="195" t="s">
        <v>9</v>
      </c>
      <c r="E104" s="186">
        <v>0.02</v>
      </c>
      <c r="F104" s="476">
        <v>4016.14</v>
      </c>
      <c r="G104" s="28">
        <f t="shared" ref="G104:G105" si="18">ROUND((E104*F104),2)</f>
        <v>80.319999999999993</v>
      </c>
      <c r="H104" s="340"/>
      <c r="I104" s="340"/>
    </row>
    <row r="105" spans="1:9" ht="136.5" customHeight="1" thickBot="1" x14ac:dyDescent="0.3">
      <c r="A105" s="56" t="s">
        <v>1908</v>
      </c>
      <c r="B105" s="197" t="s">
        <v>531</v>
      </c>
      <c r="C105" s="258" t="s">
        <v>3699</v>
      </c>
      <c r="D105" s="197" t="s">
        <v>582</v>
      </c>
      <c r="E105" s="184">
        <v>1</v>
      </c>
      <c r="F105" s="355">
        <v>166.38</v>
      </c>
      <c r="G105" s="53">
        <f t="shared" si="18"/>
        <v>166.38</v>
      </c>
      <c r="H105" s="331" t="s">
        <v>521</v>
      </c>
      <c r="I105" s="332">
        <f>ROUND(SUM(G96:G105),2)</f>
        <v>76135.199999999997</v>
      </c>
    </row>
    <row r="106" spans="1:9" ht="30" x14ac:dyDescent="0.25">
      <c r="A106" s="67" t="s">
        <v>1911</v>
      </c>
      <c r="B106" s="253" t="s">
        <v>541</v>
      </c>
      <c r="C106" s="254" t="s">
        <v>924</v>
      </c>
      <c r="D106" s="255" t="s">
        <v>9</v>
      </c>
      <c r="E106" s="256">
        <v>1</v>
      </c>
      <c r="F106" s="353">
        <v>155.72</v>
      </c>
      <c r="G106" s="59">
        <f>ROUND((E106*F106),2)</f>
        <v>155.72</v>
      </c>
      <c r="H106" s="340"/>
      <c r="I106" s="340"/>
    </row>
    <row r="107" spans="1:9" ht="30" x14ac:dyDescent="0.25">
      <c r="A107" s="43" t="s">
        <v>1911</v>
      </c>
      <c r="B107" s="195" t="s">
        <v>542</v>
      </c>
      <c r="C107" s="257" t="s">
        <v>925</v>
      </c>
      <c r="D107" s="195" t="s">
        <v>9</v>
      </c>
      <c r="E107" s="186">
        <v>0.33</v>
      </c>
      <c r="F107" s="354">
        <v>550.42999999999995</v>
      </c>
      <c r="G107" s="28">
        <f>ROUND((E107*F107),2)</f>
        <v>181.64</v>
      </c>
      <c r="H107" s="340"/>
      <c r="I107" s="340"/>
    </row>
    <row r="108" spans="1:9" ht="45" x14ac:dyDescent="0.25">
      <c r="A108" s="43" t="s">
        <v>1911</v>
      </c>
      <c r="B108" s="195" t="s">
        <v>543</v>
      </c>
      <c r="C108" s="257" t="s">
        <v>1895</v>
      </c>
      <c r="D108" s="195" t="s">
        <v>582</v>
      </c>
      <c r="E108" s="186">
        <v>1</v>
      </c>
      <c r="F108" s="476">
        <v>3645.54</v>
      </c>
      <c r="G108" s="28">
        <f t="shared" ref="G108:G115" si="19">ROUND((E108*F108),2)</f>
        <v>3645.54</v>
      </c>
      <c r="H108" s="340"/>
      <c r="I108" s="340"/>
    </row>
    <row r="109" spans="1:9" ht="60" x14ac:dyDescent="0.25">
      <c r="A109" s="43" t="s">
        <v>1911</v>
      </c>
      <c r="B109" s="195" t="s">
        <v>544</v>
      </c>
      <c r="C109" s="257" t="s">
        <v>1896</v>
      </c>
      <c r="D109" s="195" t="s">
        <v>582</v>
      </c>
      <c r="E109" s="186">
        <v>1</v>
      </c>
      <c r="F109" s="476">
        <v>4499.3500000000004</v>
      </c>
      <c r="G109" s="28">
        <f t="shared" si="19"/>
        <v>4499.3500000000004</v>
      </c>
      <c r="H109" s="340"/>
      <c r="I109" s="340"/>
    </row>
    <row r="110" spans="1:9" ht="30" x14ac:dyDescent="0.25">
      <c r="A110" s="43" t="s">
        <v>1911</v>
      </c>
      <c r="B110" s="195" t="s">
        <v>545</v>
      </c>
      <c r="C110" s="257" t="s">
        <v>436</v>
      </c>
      <c r="D110" s="195" t="s">
        <v>8</v>
      </c>
      <c r="E110" s="186">
        <v>11</v>
      </c>
      <c r="F110" s="354">
        <v>14.39</v>
      </c>
      <c r="G110" s="28">
        <f t="shared" si="19"/>
        <v>158.29</v>
      </c>
      <c r="H110" s="340"/>
      <c r="I110" s="340"/>
    </row>
    <row r="111" spans="1:9" ht="30" x14ac:dyDescent="0.25">
      <c r="A111" s="43" t="s">
        <v>1911</v>
      </c>
      <c r="B111" s="195" t="s">
        <v>546</v>
      </c>
      <c r="C111" s="257" t="s">
        <v>437</v>
      </c>
      <c r="D111" s="195" t="s">
        <v>8</v>
      </c>
      <c r="E111" s="186">
        <v>4</v>
      </c>
      <c r="F111" s="354">
        <v>20.2</v>
      </c>
      <c r="G111" s="28">
        <f t="shared" si="19"/>
        <v>80.8</v>
      </c>
      <c r="H111" s="340"/>
      <c r="I111" s="340"/>
    </row>
    <row r="112" spans="1:9" ht="30" x14ac:dyDescent="0.25">
      <c r="A112" s="43" t="s">
        <v>1911</v>
      </c>
      <c r="B112" s="195" t="s">
        <v>547</v>
      </c>
      <c r="C112" s="257" t="s">
        <v>438</v>
      </c>
      <c r="D112" s="195" t="s">
        <v>8</v>
      </c>
      <c r="E112" s="186">
        <v>7</v>
      </c>
      <c r="F112" s="354">
        <v>20.2</v>
      </c>
      <c r="G112" s="28">
        <f t="shared" si="19"/>
        <v>141.4</v>
      </c>
      <c r="H112" s="340"/>
      <c r="I112" s="340"/>
    </row>
    <row r="113" spans="1:9" ht="45" x14ac:dyDescent="0.25">
      <c r="A113" s="43" t="s">
        <v>1911</v>
      </c>
      <c r="B113" s="195" t="s">
        <v>548</v>
      </c>
      <c r="C113" s="257" t="s">
        <v>1897</v>
      </c>
      <c r="D113" s="195" t="s">
        <v>582</v>
      </c>
      <c r="E113" s="186">
        <v>1</v>
      </c>
      <c r="F113" s="476">
        <v>25154.68</v>
      </c>
      <c r="G113" s="28">
        <f t="shared" si="19"/>
        <v>25154.68</v>
      </c>
      <c r="H113" s="340"/>
      <c r="I113" s="340"/>
    </row>
    <row r="114" spans="1:9" ht="30.75" thickBot="1" x14ac:dyDescent="0.3">
      <c r="A114" s="43" t="s">
        <v>1911</v>
      </c>
      <c r="B114" s="195" t="s">
        <v>549</v>
      </c>
      <c r="C114" s="257" t="s">
        <v>926</v>
      </c>
      <c r="D114" s="195" t="s">
        <v>9</v>
      </c>
      <c r="E114" s="186">
        <v>0.02</v>
      </c>
      <c r="F114" s="476">
        <v>4016.14</v>
      </c>
      <c r="G114" s="28">
        <f t="shared" si="19"/>
        <v>80.319999999999993</v>
      </c>
      <c r="H114" s="340"/>
      <c r="I114" s="340"/>
    </row>
    <row r="115" spans="1:9" ht="140.25" customHeight="1" thickBot="1" x14ac:dyDescent="0.3">
      <c r="A115" s="56" t="s">
        <v>1911</v>
      </c>
      <c r="B115" s="197" t="s">
        <v>550</v>
      </c>
      <c r="C115" s="258" t="s">
        <v>3699</v>
      </c>
      <c r="D115" s="197" t="s">
        <v>582</v>
      </c>
      <c r="E115" s="184">
        <v>1</v>
      </c>
      <c r="F115" s="355">
        <v>166.38</v>
      </c>
      <c r="G115" s="53">
        <f t="shared" si="19"/>
        <v>166.38</v>
      </c>
      <c r="H115" s="331" t="s">
        <v>571</v>
      </c>
      <c r="I115" s="332">
        <f>ROUND(SUM(G106:G115),2)</f>
        <v>34264.120000000003</v>
      </c>
    </row>
    <row r="116" spans="1:9" ht="30" x14ac:dyDescent="0.25">
      <c r="A116" s="67" t="s">
        <v>1912</v>
      </c>
      <c r="B116" s="253" t="s">
        <v>813</v>
      </c>
      <c r="C116" s="254" t="s">
        <v>924</v>
      </c>
      <c r="D116" s="255" t="s">
        <v>9</v>
      </c>
      <c r="E116" s="256">
        <v>1</v>
      </c>
      <c r="F116" s="353">
        <v>155.72</v>
      </c>
      <c r="G116" s="59">
        <f>ROUND((E116*F116),2)</f>
        <v>155.72</v>
      </c>
      <c r="H116" s="340"/>
      <c r="I116" s="340"/>
    </row>
    <row r="117" spans="1:9" ht="30" x14ac:dyDescent="0.25">
      <c r="A117" s="43" t="s">
        <v>1912</v>
      </c>
      <c r="B117" s="195" t="s">
        <v>814</v>
      </c>
      <c r="C117" s="257" t="s">
        <v>925</v>
      </c>
      <c r="D117" s="195" t="s">
        <v>9</v>
      </c>
      <c r="E117" s="186">
        <v>0.33</v>
      </c>
      <c r="F117" s="354">
        <v>550.42999999999995</v>
      </c>
      <c r="G117" s="28">
        <f>ROUND((E117*F117),2)</f>
        <v>181.64</v>
      </c>
      <c r="H117" s="340"/>
      <c r="I117" s="340"/>
    </row>
    <row r="118" spans="1:9" ht="45" x14ac:dyDescent="0.25">
      <c r="A118" s="43" t="s">
        <v>1912</v>
      </c>
      <c r="B118" s="195" t="s">
        <v>815</v>
      </c>
      <c r="C118" s="257" t="s">
        <v>1895</v>
      </c>
      <c r="D118" s="195" t="s">
        <v>582</v>
      </c>
      <c r="E118" s="186">
        <v>1</v>
      </c>
      <c r="F118" s="476">
        <v>3645.54</v>
      </c>
      <c r="G118" s="28">
        <f t="shared" ref="G118:G125" si="20">ROUND((E118*F118),2)</f>
        <v>3645.54</v>
      </c>
      <c r="H118" s="340"/>
      <c r="I118" s="340"/>
    </row>
    <row r="119" spans="1:9" ht="60" x14ac:dyDescent="0.25">
      <c r="A119" s="43" t="s">
        <v>1912</v>
      </c>
      <c r="B119" s="195" t="s">
        <v>816</v>
      </c>
      <c r="C119" s="257" t="s">
        <v>1896</v>
      </c>
      <c r="D119" s="195" t="s">
        <v>582</v>
      </c>
      <c r="E119" s="186">
        <v>1</v>
      </c>
      <c r="F119" s="476">
        <v>4499.3500000000004</v>
      </c>
      <c r="G119" s="28">
        <f t="shared" si="20"/>
        <v>4499.3500000000004</v>
      </c>
      <c r="H119" s="340"/>
      <c r="I119" s="340"/>
    </row>
    <row r="120" spans="1:9" ht="30" x14ac:dyDescent="0.25">
      <c r="A120" s="43" t="s">
        <v>1912</v>
      </c>
      <c r="B120" s="195" t="s">
        <v>817</v>
      </c>
      <c r="C120" s="257" t="s">
        <v>436</v>
      </c>
      <c r="D120" s="195" t="s">
        <v>8</v>
      </c>
      <c r="E120" s="186">
        <v>11</v>
      </c>
      <c r="F120" s="354">
        <v>14.39</v>
      </c>
      <c r="G120" s="28">
        <f t="shared" si="20"/>
        <v>158.29</v>
      </c>
      <c r="H120" s="340"/>
      <c r="I120" s="340"/>
    </row>
    <row r="121" spans="1:9" ht="30" x14ac:dyDescent="0.25">
      <c r="A121" s="43" t="s">
        <v>1912</v>
      </c>
      <c r="B121" s="195" t="s">
        <v>818</v>
      </c>
      <c r="C121" s="257" t="s">
        <v>437</v>
      </c>
      <c r="D121" s="195" t="s">
        <v>8</v>
      </c>
      <c r="E121" s="186">
        <v>4</v>
      </c>
      <c r="F121" s="354">
        <v>20.2</v>
      </c>
      <c r="G121" s="28">
        <f t="shared" si="20"/>
        <v>80.8</v>
      </c>
      <c r="H121" s="340"/>
      <c r="I121" s="340"/>
    </row>
    <row r="122" spans="1:9" ht="30" x14ac:dyDescent="0.25">
      <c r="A122" s="43" t="s">
        <v>1912</v>
      </c>
      <c r="B122" s="195" t="s">
        <v>819</v>
      </c>
      <c r="C122" s="257" t="s">
        <v>438</v>
      </c>
      <c r="D122" s="195" t="s">
        <v>8</v>
      </c>
      <c r="E122" s="186">
        <v>7</v>
      </c>
      <c r="F122" s="354">
        <v>20.2</v>
      </c>
      <c r="G122" s="28">
        <f t="shared" si="20"/>
        <v>141.4</v>
      </c>
      <c r="H122" s="340"/>
      <c r="I122" s="340"/>
    </row>
    <row r="123" spans="1:9" ht="45" x14ac:dyDescent="0.25">
      <c r="A123" s="43" t="s">
        <v>1912</v>
      </c>
      <c r="B123" s="195" t="s">
        <v>820</v>
      </c>
      <c r="C123" s="257" t="s">
        <v>1897</v>
      </c>
      <c r="D123" s="195" t="s">
        <v>582</v>
      </c>
      <c r="E123" s="186">
        <v>1</v>
      </c>
      <c r="F123" s="476">
        <v>25154.68</v>
      </c>
      <c r="G123" s="28">
        <f t="shared" si="20"/>
        <v>25154.68</v>
      </c>
      <c r="H123" s="340"/>
      <c r="I123" s="340"/>
    </row>
    <row r="124" spans="1:9" ht="30.75" thickBot="1" x14ac:dyDescent="0.3">
      <c r="A124" s="43" t="s">
        <v>1912</v>
      </c>
      <c r="B124" s="195" t="s">
        <v>821</v>
      </c>
      <c r="C124" s="257" t="s">
        <v>926</v>
      </c>
      <c r="D124" s="195" t="s">
        <v>9</v>
      </c>
      <c r="E124" s="186">
        <v>0.02</v>
      </c>
      <c r="F124" s="476">
        <v>4016.14</v>
      </c>
      <c r="G124" s="28">
        <f t="shared" si="20"/>
        <v>80.319999999999993</v>
      </c>
      <c r="H124" s="340"/>
      <c r="I124" s="340"/>
    </row>
    <row r="125" spans="1:9" ht="135.75" customHeight="1" thickBot="1" x14ac:dyDescent="0.3">
      <c r="A125" s="56" t="s">
        <v>1912</v>
      </c>
      <c r="B125" s="197" t="s">
        <v>822</v>
      </c>
      <c r="C125" s="258" t="s">
        <v>3699</v>
      </c>
      <c r="D125" s="197" t="s">
        <v>582</v>
      </c>
      <c r="E125" s="184">
        <v>1</v>
      </c>
      <c r="F125" s="355">
        <v>166.38</v>
      </c>
      <c r="G125" s="53">
        <f t="shared" si="20"/>
        <v>166.38</v>
      </c>
      <c r="H125" s="331" t="s">
        <v>873</v>
      </c>
      <c r="I125" s="332">
        <f>ROUND(SUM(G116:G125),2)</f>
        <v>34264.120000000003</v>
      </c>
    </row>
    <row r="126" spans="1:9" x14ac:dyDescent="0.25">
      <c r="A126" s="42" t="s">
        <v>1913</v>
      </c>
      <c r="B126" s="259" t="s">
        <v>839</v>
      </c>
      <c r="C126" s="261" t="s">
        <v>924</v>
      </c>
      <c r="D126" s="194" t="s">
        <v>9</v>
      </c>
      <c r="E126" s="185">
        <v>1.5</v>
      </c>
      <c r="F126" s="362">
        <v>155.72</v>
      </c>
      <c r="G126" s="27">
        <f>ROUND((E126*F126),2)</f>
        <v>233.58</v>
      </c>
      <c r="H126" s="340"/>
      <c r="I126" s="340"/>
    </row>
    <row r="127" spans="1:9" x14ac:dyDescent="0.25">
      <c r="A127" s="43" t="s">
        <v>1913</v>
      </c>
      <c r="B127" s="195" t="s">
        <v>840</v>
      </c>
      <c r="C127" s="257" t="s">
        <v>925</v>
      </c>
      <c r="D127" s="195" t="s">
        <v>9</v>
      </c>
      <c r="E127" s="186">
        <v>0.44</v>
      </c>
      <c r="F127" s="354">
        <v>550.42999999999995</v>
      </c>
      <c r="G127" s="28">
        <f>ROUND((E127*F127),2)</f>
        <v>242.19</v>
      </c>
      <c r="H127" s="340"/>
      <c r="I127" s="340"/>
    </row>
    <row r="128" spans="1:9" ht="45" x14ac:dyDescent="0.25">
      <c r="A128" s="43" t="s">
        <v>1913</v>
      </c>
      <c r="B128" s="195" t="s">
        <v>841</v>
      </c>
      <c r="C128" s="257" t="s">
        <v>1884</v>
      </c>
      <c r="D128" s="195" t="s">
        <v>582</v>
      </c>
      <c r="E128" s="186">
        <v>1</v>
      </c>
      <c r="F128" s="476">
        <v>7291.06</v>
      </c>
      <c r="G128" s="28">
        <f t="shared" ref="G128:G131" si="21">ROUND((E128*F128),2)</f>
        <v>7291.06</v>
      </c>
      <c r="H128" s="340"/>
      <c r="I128" s="340"/>
    </row>
    <row r="129" spans="1:9" ht="60" x14ac:dyDescent="0.25">
      <c r="A129" s="43" t="s">
        <v>1913</v>
      </c>
      <c r="B129" s="195" t="s">
        <v>842</v>
      </c>
      <c r="C129" s="257" t="s">
        <v>1914</v>
      </c>
      <c r="D129" s="195" t="s">
        <v>582</v>
      </c>
      <c r="E129" s="186">
        <v>1</v>
      </c>
      <c r="F129" s="476">
        <v>6125.79</v>
      </c>
      <c r="G129" s="28">
        <f t="shared" si="21"/>
        <v>6125.79</v>
      </c>
      <c r="H129" s="340"/>
      <c r="I129" s="340"/>
    </row>
    <row r="130" spans="1:9" x14ac:dyDescent="0.25">
      <c r="A130" s="43" t="s">
        <v>1913</v>
      </c>
      <c r="B130" s="195" t="s">
        <v>843</v>
      </c>
      <c r="C130" s="257" t="s">
        <v>436</v>
      </c>
      <c r="D130" s="195" t="s">
        <v>8</v>
      </c>
      <c r="E130" s="186">
        <v>20</v>
      </c>
      <c r="F130" s="354">
        <v>14.39</v>
      </c>
      <c r="G130" s="28">
        <f t="shared" si="21"/>
        <v>287.8</v>
      </c>
      <c r="H130" s="340"/>
      <c r="I130" s="340"/>
    </row>
    <row r="131" spans="1:9" x14ac:dyDescent="0.25">
      <c r="A131" s="43" t="s">
        <v>1913</v>
      </c>
      <c r="B131" s="195" t="s">
        <v>844</v>
      </c>
      <c r="C131" s="257" t="s">
        <v>437</v>
      </c>
      <c r="D131" s="195" t="s">
        <v>8</v>
      </c>
      <c r="E131" s="186">
        <v>8</v>
      </c>
      <c r="F131" s="354">
        <v>20.2</v>
      </c>
      <c r="G131" s="28">
        <f t="shared" si="21"/>
        <v>161.6</v>
      </c>
      <c r="H131" s="340"/>
      <c r="I131" s="340"/>
    </row>
    <row r="132" spans="1:9" x14ac:dyDescent="0.25">
      <c r="A132" s="43" t="s">
        <v>1913</v>
      </c>
      <c r="B132" s="195" t="s">
        <v>845</v>
      </c>
      <c r="C132" s="257" t="s">
        <v>438</v>
      </c>
      <c r="D132" s="195" t="s">
        <v>8</v>
      </c>
      <c r="E132" s="186">
        <v>12</v>
      </c>
      <c r="F132" s="354">
        <v>20.2</v>
      </c>
      <c r="G132" s="28">
        <f>ROUND((E132*F132),2)</f>
        <v>242.4</v>
      </c>
      <c r="H132" s="340"/>
      <c r="I132" s="340"/>
    </row>
    <row r="133" spans="1:9" ht="45" x14ac:dyDescent="0.25">
      <c r="A133" s="43" t="s">
        <v>1913</v>
      </c>
      <c r="B133" s="195" t="s">
        <v>846</v>
      </c>
      <c r="C133" s="257" t="s">
        <v>1886</v>
      </c>
      <c r="D133" s="195" t="s">
        <v>582</v>
      </c>
      <c r="E133" s="186">
        <v>1</v>
      </c>
      <c r="F133" s="478">
        <v>17256.669999999998</v>
      </c>
      <c r="G133" s="28">
        <f>ROUND((E133*F133),2)</f>
        <v>17256.669999999998</v>
      </c>
      <c r="H133" s="340"/>
      <c r="I133" s="340"/>
    </row>
    <row r="134" spans="1:9" ht="30.75" thickBot="1" x14ac:dyDescent="0.3">
      <c r="A134" s="43" t="s">
        <v>1913</v>
      </c>
      <c r="B134" s="195" t="s">
        <v>847</v>
      </c>
      <c r="C134" s="257" t="s">
        <v>926</v>
      </c>
      <c r="D134" s="195" t="s">
        <v>9</v>
      </c>
      <c r="E134" s="186">
        <v>0.02</v>
      </c>
      <c r="F134" s="476">
        <v>4016.14</v>
      </c>
      <c r="G134" s="28">
        <f t="shared" ref="G134:G135" si="22">ROUND((E134*F134),2)</f>
        <v>80.319999999999993</v>
      </c>
      <c r="H134" s="340"/>
      <c r="I134" s="340"/>
    </row>
    <row r="135" spans="1:9" ht="138" customHeight="1" thickBot="1" x14ac:dyDescent="0.3">
      <c r="A135" s="56" t="s">
        <v>1913</v>
      </c>
      <c r="B135" s="197" t="s">
        <v>848</v>
      </c>
      <c r="C135" s="258" t="s">
        <v>3699</v>
      </c>
      <c r="D135" s="197" t="s">
        <v>582</v>
      </c>
      <c r="E135" s="184">
        <v>1</v>
      </c>
      <c r="F135" s="355">
        <v>166.38</v>
      </c>
      <c r="G135" s="53">
        <f t="shared" si="22"/>
        <v>166.38</v>
      </c>
      <c r="H135" s="331" t="s">
        <v>874</v>
      </c>
      <c r="I135" s="332">
        <f>ROUND(SUM(G126:G135),2)</f>
        <v>32087.79</v>
      </c>
    </row>
    <row r="136" spans="1:9" x14ac:dyDescent="0.25">
      <c r="A136" s="42" t="s">
        <v>1915</v>
      </c>
      <c r="B136" s="259" t="s">
        <v>876</v>
      </c>
      <c r="C136" s="261" t="s">
        <v>924</v>
      </c>
      <c r="D136" s="194" t="s">
        <v>9</v>
      </c>
      <c r="E136" s="185">
        <v>1.5</v>
      </c>
      <c r="F136" s="362">
        <v>155.72</v>
      </c>
      <c r="G136" s="27">
        <f>ROUND((E136*F136),2)</f>
        <v>233.58</v>
      </c>
      <c r="H136" s="340"/>
      <c r="I136" s="340"/>
    </row>
    <row r="137" spans="1:9" x14ac:dyDescent="0.25">
      <c r="A137" s="43" t="s">
        <v>1915</v>
      </c>
      <c r="B137" s="195" t="s">
        <v>878</v>
      </c>
      <c r="C137" s="257" t="s">
        <v>925</v>
      </c>
      <c r="D137" s="195" t="s">
        <v>9</v>
      </c>
      <c r="E137" s="186">
        <v>0.44</v>
      </c>
      <c r="F137" s="354">
        <v>550.42999999999995</v>
      </c>
      <c r="G137" s="28">
        <f>ROUND((E137*F137),2)</f>
        <v>242.19</v>
      </c>
      <c r="H137" s="340"/>
      <c r="I137" s="340"/>
    </row>
    <row r="138" spans="1:9" ht="45" x14ac:dyDescent="0.25">
      <c r="A138" s="43" t="s">
        <v>1915</v>
      </c>
      <c r="B138" s="195" t="s">
        <v>879</v>
      </c>
      <c r="C138" s="257" t="s">
        <v>1916</v>
      </c>
      <c r="D138" s="195" t="s">
        <v>582</v>
      </c>
      <c r="E138" s="186">
        <v>1</v>
      </c>
      <c r="F138" s="476">
        <v>8738.93</v>
      </c>
      <c r="G138" s="28">
        <f t="shared" ref="G138:G141" si="23">ROUND((E138*F138),2)</f>
        <v>8738.93</v>
      </c>
      <c r="H138" s="340"/>
      <c r="I138" s="340"/>
    </row>
    <row r="139" spans="1:9" ht="60" x14ac:dyDescent="0.25">
      <c r="A139" s="43" t="s">
        <v>1915</v>
      </c>
      <c r="B139" s="195" t="s">
        <v>880</v>
      </c>
      <c r="C139" s="257" t="s">
        <v>1917</v>
      </c>
      <c r="D139" s="195" t="s">
        <v>582</v>
      </c>
      <c r="E139" s="186">
        <v>1</v>
      </c>
      <c r="F139" s="476">
        <v>6110.6</v>
      </c>
      <c r="G139" s="28">
        <f t="shared" si="23"/>
        <v>6110.6</v>
      </c>
      <c r="H139" s="340"/>
      <c r="I139" s="340"/>
    </row>
    <row r="140" spans="1:9" x14ac:dyDescent="0.25">
      <c r="A140" s="43" t="s">
        <v>1915</v>
      </c>
      <c r="B140" s="195" t="s">
        <v>881</v>
      </c>
      <c r="C140" s="257" t="s">
        <v>436</v>
      </c>
      <c r="D140" s="195" t="s">
        <v>8</v>
      </c>
      <c r="E140" s="186">
        <v>20</v>
      </c>
      <c r="F140" s="354">
        <v>14.39</v>
      </c>
      <c r="G140" s="28">
        <f t="shared" si="23"/>
        <v>287.8</v>
      </c>
      <c r="H140" s="340"/>
      <c r="I140" s="340"/>
    </row>
    <row r="141" spans="1:9" x14ac:dyDescent="0.25">
      <c r="A141" s="43" t="s">
        <v>1915</v>
      </c>
      <c r="B141" s="195" t="s">
        <v>882</v>
      </c>
      <c r="C141" s="257" t="s">
        <v>437</v>
      </c>
      <c r="D141" s="195" t="s">
        <v>8</v>
      </c>
      <c r="E141" s="186">
        <v>8</v>
      </c>
      <c r="F141" s="354">
        <v>20.2</v>
      </c>
      <c r="G141" s="28">
        <f t="shared" si="23"/>
        <v>161.6</v>
      </c>
      <c r="H141" s="340"/>
      <c r="I141" s="340"/>
    </row>
    <row r="142" spans="1:9" x14ac:dyDescent="0.25">
      <c r="A142" s="43" t="s">
        <v>1915</v>
      </c>
      <c r="B142" s="195" t="s">
        <v>883</v>
      </c>
      <c r="C142" s="257" t="s">
        <v>438</v>
      </c>
      <c r="D142" s="195" t="s">
        <v>8</v>
      </c>
      <c r="E142" s="186">
        <v>12</v>
      </c>
      <c r="F142" s="354">
        <v>20.2</v>
      </c>
      <c r="G142" s="28">
        <f>ROUND((E142*F142),2)</f>
        <v>242.4</v>
      </c>
      <c r="H142" s="340"/>
      <c r="I142" s="340"/>
    </row>
    <row r="143" spans="1:9" ht="45" x14ac:dyDescent="0.25">
      <c r="A143" s="43" t="s">
        <v>1915</v>
      </c>
      <c r="B143" s="195" t="s">
        <v>884</v>
      </c>
      <c r="C143" s="257" t="s">
        <v>1886</v>
      </c>
      <c r="D143" s="195" t="s">
        <v>582</v>
      </c>
      <c r="E143" s="186">
        <v>1</v>
      </c>
      <c r="F143" s="478">
        <v>17256.669999999998</v>
      </c>
      <c r="G143" s="28">
        <f>ROUND((E143*F143),2)</f>
        <v>17256.669999999998</v>
      </c>
      <c r="H143" s="340"/>
      <c r="I143" s="340"/>
    </row>
    <row r="144" spans="1:9" ht="30.75" thickBot="1" x14ac:dyDescent="0.3">
      <c r="A144" s="43" t="s">
        <v>1915</v>
      </c>
      <c r="B144" s="195" t="s">
        <v>885</v>
      </c>
      <c r="C144" s="257" t="s">
        <v>926</v>
      </c>
      <c r="D144" s="195" t="s">
        <v>9</v>
      </c>
      <c r="E144" s="186">
        <v>0.02</v>
      </c>
      <c r="F144" s="476">
        <v>4016.14</v>
      </c>
      <c r="G144" s="28">
        <f t="shared" ref="G144:G145" si="24">ROUND((E144*F144),2)</f>
        <v>80.319999999999993</v>
      </c>
      <c r="H144" s="340"/>
      <c r="I144" s="340"/>
    </row>
    <row r="145" spans="1:9" ht="136.5" customHeight="1" thickBot="1" x14ac:dyDescent="0.3">
      <c r="A145" s="56" t="s">
        <v>1915</v>
      </c>
      <c r="B145" s="197" t="s">
        <v>886</v>
      </c>
      <c r="C145" s="258" t="s">
        <v>3699</v>
      </c>
      <c r="D145" s="197" t="s">
        <v>582</v>
      </c>
      <c r="E145" s="184">
        <v>1</v>
      </c>
      <c r="F145" s="355">
        <v>166.38</v>
      </c>
      <c r="G145" s="53">
        <f t="shared" si="24"/>
        <v>166.38</v>
      </c>
      <c r="H145" s="331" t="s">
        <v>875</v>
      </c>
      <c r="I145" s="332">
        <f>ROUND(SUM(G136:G145),2)</f>
        <v>33520.47</v>
      </c>
    </row>
    <row r="146" spans="1:9" ht="30" x14ac:dyDescent="0.25">
      <c r="A146" s="67" t="s">
        <v>1918</v>
      </c>
      <c r="B146" s="253" t="s">
        <v>904</v>
      </c>
      <c r="C146" s="254" t="s">
        <v>924</v>
      </c>
      <c r="D146" s="255" t="s">
        <v>9</v>
      </c>
      <c r="E146" s="256">
        <v>1</v>
      </c>
      <c r="F146" s="353">
        <v>155.72</v>
      </c>
      <c r="G146" s="59">
        <f>ROUND((E146*F146),2)</f>
        <v>155.72</v>
      </c>
      <c r="H146" s="340"/>
      <c r="I146" s="340"/>
    </row>
    <row r="147" spans="1:9" ht="30" x14ac:dyDescent="0.25">
      <c r="A147" s="43" t="s">
        <v>1918</v>
      </c>
      <c r="B147" s="195" t="s">
        <v>905</v>
      </c>
      <c r="C147" s="257" t="s">
        <v>925</v>
      </c>
      <c r="D147" s="195" t="s">
        <v>9</v>
      </c>
      <c r="E147" s="186">
        <v>0.33</v>
      </c>
      <c r="F147" s="354">
        <v>550.42999999999995</v>
      </c>
      <c r="G147" s="28">
        <f>ROUND((E147*F147),2)</f>
        <v>181.64</v>
      </c>
      <c r="H147" s="340"/>
      <c r="I147" s="340"/>
    </row>
    <row r="148" spans="1:9" ht="45" x14ac:dyDescent="0.25">
      <c r="A148" s="43" t="s">
        <v>1918</v>
      </c>
      <c r="B148" s="195" t="s">
        <v>1919</v>
      </c>
      <c r="C148" s="257" t="s">
        <v>1899</v>
      </c>
      <c r="D148" s="195" t="s">
        <v>582</v>
      </c>
      <c r="E148" s="186">
        <v>1</v>
      </c>
      <c r="F148" s="476">
        <v>4369.46</v>
      </c>
      <c r="G148" s="28">
        <f t="shared" ref="G148:G155" si="25">ROUND((E148*F148),2)</f>
        <v>4369.46</v>
      </c>
      <c r="H148" s="340"/>
      <c r="I148" s="340"/>
    </row>
    <row r="149" spans="1:9" ht="60" x14ac:dyDescent="0.25">
      <c r="A149" s="43" t="s">
        <v>1918</v>
      </c>
      <c r="B149" s="195" t="s">
        <v>1920</v>
      </c>
      <c r="C149" s="257" t="s">
        <v>1896</v>
      </c>
      <c r="D149" s="195" t="s">
        <v>582</v>
      </c>
      <c r="E149" s="186">
        <v>1</v>
      </c>
      <c r="F149" s="476">
        <v>4499.3500000000004</v>
      </c>
      <c r="G149" s="28">
        <f t="shared" si="25"/>
        <v>4499.3500000000004</v>
      </c>
      <c r="H149" s="340"/>
      <c r="I149" s="340"/>
    </row>
    <row r="150" spans="1:9" ht="30" x14ac:dyDescent="0.25">
      <c r="A150" s="43" t="s">
        <v>1918</v>
      </c>
      <c r="B150" s="195" t="s">
        <v>1921</v>
      </c>
      <c r="C150" s="257" t="s">
        <v>436</v>
      </c>
      <c r="D150" s="195" t="s">
        <v>8</v>
      </c>
      <c r="E150" s="186">
        <v>11</v>
      </c>
      <c r="F150" s="354">
        <v>14.39</v>
      </c>
      <c r="G150" s="28">
        <f t="shared" si="25"/>
        <v>158.29</v>
      </c>
      <c r="H150" s="340"/>
      <c r="I150" s="340"/>
    </row>
    <row r="151" spans="1:9" ht="30" x14ac:dyDescent="0.25">
      <c r="A151" s="43" t="s">
        <v>1918</v>
      </c>
      <c r="B151" s="195" t="s">
        <v>1922</v>
      </c>
      <c r="C151" s="257" t="s">
        <v>437</v>
      </c>
      <c r="D151" s="195" t="s">
        <v>8</v>
      </c>
      <c r="E151" s="186">
        <v>4</v>
      </c>
      <c r="F151" s="354">
        <v>20.2</v>
      </c>
      <c r="G151" s="28">
        <f t="shared" si="25"/>
        <v>80.8</v>
      </c>
      <c r="H151" s="340"/>
      <c r="I151" s="340"/>
    </row>
    <row r="152" spans="1:9" ht="30" x14ac:dyDescent="0.25">
      <c r="A152" s="43" t="s">
        <v>1918</v>
      </c>
      <c r="B152" s="195" t="s">
        <v>1923</v>
      </c>
      <c r="C152" s="257" t="s">
        <v>438</v>
      </c>
      <c r="D152" s="195" t="s">
        <v>8</v>
      </c>
      <c r="E152" s="186">
        <v>7</v>
      </c>
      <c r="F152" s="354">
        <v>20.2</v>
      </c>
      <c r="G152" s="28">
        <f t="shared" si="25"/>
        <v>141.4</v>
      </c>
      <c r="H152" s="340"/>
      <c r="I152" s="340"/>
    </row>
    <row r="153" spans="1:9" ht="45" x14ac:dyDescent="0.25">
      <c r="A153" s="43" t="s">
        <v>1918</v>
      </c>
      <c r="B153" s="195" t="s">
        <v>1924</v>
      </c>
      <c r="C153" s="257" t="s">
        <v>1897</v>
      </c>
      <c r="D153" s="195" t="s">
        <v>582</v>
      </c>
      <c r="E153" s="186">
        <v>1</v>
      </c>
      <c r="F153" s="476">
        <v>25154.68</v>
      </c>
      <c r="G153" s="28">
        <f t="shared" si="25"/>
        <v>25154.68</v>
      </c>
      <c r="H153" s="340"/>
      <c r="I153" s="340"/>
    </row>
    <row r="154" spans="1:9" ht="30.75" thickBot="1" x14ac:dyDescent="0.3">
      <c r="A154" s="43" t="s">
        <v>1918</v>
      </c>
      <c r="B154" s="195" t="s">
        <v>1925</v>
      </c>
      <c r="C154" s="257" t="s">
        <v>926</v>
      </c>
      <c r="D154" s="195" t="s">
        <v>9</v>
      </c>
      <c r="E154" s="186">
        <v>0.02</v>
      </c>
      <c r="F154" s="476">
        <v>4016.14</v>
      </c>
      <c r="G154" s="28">
        <f t="shared" si="25"/>
        <v>80.319999999999993</v>
      </c>
      <c r="H154" s="340"/>
      <c r="I154" s="340"/>
    </row>
    <row r="155" spans="1:9" ht="139.5" customHeight="1" thickBot="1" x14ac:dyDescent="0.3">
      <c r="A155" s="56" t="s">
        <v>1918</v>
      </c>
      <c r="B155" s="197" t="s">
        <v>1926</v>
      </c>
      <c r="C155" s="258" t="s">
        <v>3699</v>
      </c>
      <c r="D155" s="197" t="s">
        <v>582</v>
      </c>
      <c r="E155" s="184">
        <v>1</v>
      </c>
      <c r="F155" s="355">
        <v>166.38</v>
      </c>
      <c r="G155" s="53">
        <f t="shared" si="25"/>
        <v>166.38</v>
      </c>
      <c r="H155" s="331" t="s">
        <v>902</v>
      </c>
      <c r="I155" s="332">
        <f>ROUND(SUM(G146:G155),2)</f>
        <v>34988.04</v>
      </c>
    </row>
    <row r="156" spans="1:9" ht="30" x14ac:dyDescent="0.25">
      <c r="A156" s="67" t="s">
        <v>1938</v>
      </c>
      <c r="B156" s="253" t="s">
        <v>1928</v>
      </c>
      <c r="C156" s="254" t="s">
        <v>924</v>
      </c>
      <c r="D156" s="255" t="s">
        <v>9</v>
      </c>
      <c r="E156" s="256">
        <v>1</v>
      </c>
      <c r="F156" s="353">
        <v>155.72</v>
      </c>
      <c r="G156" s="59">
        <f>ROUND((E156*F156),2)</f>
        <v>155.72</v>
      </c>
      <c r="H156" s="340"/>
      <c r="I156" s="340"/>
    </row>
    <row r="157" spans="1:9" ht="30" x14ac:dyDescent="0.25">
      <c r="A157" s="43" t="s">
        <v>1938</v>
      </c>
      <c r="B157" s="195" t="s">
        <v>1929</v>
      </c>
      <c r="C157" s="257" t="s">
        <v>925</v>
      </c>
      <c r="D157" s="195" t="s">
        <v>9</v>
      </c>
      <c r="E157" s="186">
        <v>0.33</v>
      </c>
      <c r="F157" s="354">
        <v>550.42999999999995</v>
      </c>
      <c r="G157" s="28">
        <f>ROUND((E157*F157),2)</f>
        <v>181.64</v>
      </c>
      <c r="H157" s="340"/>
      <c r="I157" s="340"/>
    </row>
    <row r="158" spans="1:9" ht="45" x14ac:dyDescent="0.25">
      <c r="A158" s="43" t="s">
        <v>1938</v>
      </c>
      <c r="B158" s="195" t="s">
        <v>1930</v>
      </c>
      <c r="C158" s="257" t="s">
        <v>2003</v>
      </c>
      <c r="D158" s="195" t="s">
        <v>582</v>
      </c>
      <c r="E158" s="186">
        <v>1</v>
      </c>
      <c r="F158" s="476">
        <v>4369.46</v>
      </c>
      <c r="G158" s="28">
        <f t="shared" ref="G158:G165" si="26">ROUND((E158*F158),2)</f>
        <v>4369.46</v>
      </c>
      <c r="H158" s="340"/>
      <c r="I158" s="340"/>
    </row>
    <row r="159" spans="1:9" ht="60" x14ac:dyDescent="0.25">
      <c r="A159" s="43" t="s">
        <v>1938</v>
      </c>
      <c r="B159" s="195" t="s">
        <v>1931</v>
      </c>
      <c r="C159" s="257" t="s">
        <v>1939</v>
      </c>
      <c r="D159" s="195" t="s">
        <v>582</v>
      </c>
      <c r="E159" s="186">
        <v>1</v>
      </c>
      <c r="F159" s="476">
        <v>2888.09</v>
      </c>
      <c r="G159" s="28">
        <f t="shared" si="26"/>
        <v>2888.09</v>
      </c>
      <c r="H159" s="340"/>
      <c r="I159" s="340"/>
    </row>
    <row r="160" spans="1:9" ht="30" x14ac:dyDescent="0.25">
      <c r="A160" s="43" t="s">
        <v>1938</v>
      </c>
      <c r="B160" s="195" t="s">
        <v>1932</v>
      </c>
      <c r="C160" s="257" t="s">
        <v>436</v>
      </c>
      <c r="D160" s="195" t="s">
        <v>8</v>
      </c>
      <c r="E160" s="186">
        <v>9</v>
      </c>
      <c r="F160" s="354">
        <v>14.39</v>
      </c>
      <c r="G160" s="28">
        <f t="shared" si="26"/>
        <v>129.51</v>
      </c>
      <c r="H160" s="340"/>
      <c r="I160" s="340"/>
    </row>
    <row r="161" spans="1:9" ht="30" x14ac:dyDescent="0.25">
      <c r="A161" s="43" t="s">
        <v>1938</v>
      </c>
      <c r="B161" s="195" t="s">
        <v>1933</v>
      </c>
      <c r="C161" s="257" t="s">
        <v>437</v>
      </c>
      <c r="D161" s="195" t="s">
        <v>8</v>
      </c>
      <c r="E161" s="186">
        <v>4</v>
      </c>
      <c r="F161" s="354">
        <v>20.2</v>
      </c>
      <c r="G161" s="28">
        <f t="shared" si="26"/>
        <v>80.8</v>
      </c>
      <c r="H161" s="340"/>
      <c r="I161" s="340"/>
    </row>
    <row r="162" spans="1:9" ht="30" x14ac:dyDescent="0.25">
      <c r="A162" s="43" t="s">
        <v>1938</v>
      </c>
      <c r="B162" s="195" t="s">
        <v>1934</v>
      </c>
      <c r="C162" s="257" t="s">
        <v>438</v>
      </c>
      <c r="D162" s="195" t="s">
        <v>8</v>
      </c>
      <c r="E162" s="186">
        <v>5</v>
      </c>
      <c r="F162" s="354">
        <v>20.2</v>
      </c>
      <c r="G162" s="28">
        <f t="shared" si="26"/>
        <v>101</v>
      </c>
      <c r="H162" s="340"/>
      <c r="I162" s="340"/>
    </row>
    <row r="163" spans="1:9" ht="45" x14ac:dyDescent="0.25">
      <c r="A163" s="43" t="s">
        <v>1938</v>
      </c>
      <c r="B163" s="195" t="s">
        <v>1935</v>
      </c>
      <c r="C163" s="257" t="s">
        <v>1940</v>
      </c>
      <c r="D163" s="195" t="s">
        <v>582</v>
      </c>
      <c r="E163" s="186">
        <v>1</v>
      </c>
      <c r="F163" s="476">
        <v>6490.95</v>
      </c>
      <c r="G163" s="28">
        <f t="shared" si="26"/>
        <v>6490.95</v>
      </c>
      <c r="H163" s="340"/>
      <c r="I163" s="340"/>
    </row>
    <row r="164" spans="1:9" ht="30.75" thickBot="1" x14ac:dyDescent="0.3">
      <c r="A164" s="43" t="s">
        <v>1938</v>
      </c>
      <c r="B164" s="195" t="s">
        <v>1936</v>
      </c>
      <c r="C164" s="257" t="s">
        <v>926</v>
      </c>
      <c r="D164" s="195" t="s">
        <v>9</v>
      </c>
      <c r="E164" s="186">
        <v>0.02</v>
      </c>
      <c r="F164" s="476">
        <v>4016.14</v>
      </c>
      <c r="G164" s="28">
        <f t="shared" si="26"/>
        <v>80.319999999999993</v>
      </c>
      <c r="H164" s="340"/>
      <c r="I164" s="340"/>
    </row>
    <row r="165" spans="1:9" ht="141.75" customHeight="1" thickBot="1" x14ac:dyDescent="0.3">
      <c r="A165" s="56" t="s">
        <v>1938</v>
      </c>
      <c r="B165" s="197" t="s">
        <v>1937</v>
      </c>
      <c r="C165" s="258" t="s">
        <v>3699</v>
      </c>
      <c r="D165" s="197" t="s">
        <v>582</v>
      </c>
      <c r="E165" s="184">
        <v>1</v>
      </c>
      <c r="F165" s="355">
        <v>166.38</v>
      </c>
      <c r="G165" s="53">
        <f t="shared" si="26"/>
        <v>166.38</v>
      </c>
      <c r="H165" s="331" t="s">
        <v>1927</v>
      </c>
      <c r="I165" s="332">
        <f>ROUND(SUM(G156:G165),2)</f>
        <v>14643.87</v>
      </c>
    </row>
    <row r="166" spans="1:9" ht="30" x14ac:dyDescent="0.25">
      <c r="A166" s="67" t="s">
        <v>1952</v>
      </c>
      <c r="B166" s="253" t="s">
        <v>1942</v>
      </c>
      <c r="C166" s="254" t="s">
        <v>924</v>
      </c>
      <c r="D166" s="255" t="s">
        <v>9</v>
      </c>
      <c r="E166" s="256">
        <v>1</v>
      </c>
      <c r="F166" s="353">
        <v>155.72</v>
      </c>
      <c r="G166" s="59">
        <f>ROUND((E166*F166),2)</f>
        <v>155.72</v>
      </c>
      <c r="H166" s="340"/>
      <c r="I166" s="340"/>
    </row>
    <row r="167" spans="1:9" ht="30" x14ac:dyDescent="0.25">
      <c r="A167" s="43" t="s">
        <v>1952</v>
      </c>
      <c r="B167" s="195" t="s">
        <v>1943</v>
      </c>
      <c r="C167" s="257" t="s">
        <v>925</v>
      </c>
      <c r="D167" s="195" t="s">
        <v>9</v>
      </c>
      <c r="E167" s="186">
        <v>0.33</v>
      </c>
      <c r="F167" s="354">
        <v>550.42999999999995</v>
      </c>
      <c r="G167" s="28">
        <f>ROUND((E167*F167),2)</f>
        <v>181.64</v>
      </c>
      <c r="H167" s="340"/>
      <c r="I167" s="340"/>
    </row>
    <row r="168" spans="1:9" ht="45" x14ac:dyDescent="0.25">
      <c r="A168" s="43" t="s">
        <v>1952</v>
      </c>
      <c r="B168" s="195" t="s">
        <v>1944</v>
      </c>
      <c r="C168" s="257" t="s">
        <v>1899</v>
      </c>
      <c r="D168" s="195" t="s">
        <v>582</v>
      </c>
      <c r="E168" s="186">
        <v>1</v>
      </c>
      <c r="F168" s="476">
        <v>4369.46</v>
      </c>
      <c r="G168" s="28">
        <f t="shared" ref="G168:G175" si="27">ROUND((E168*F168),2)</f>
        <v>4369.46</v>
      </c>
      <c r="H168" s="340"/>
      <c r="I168" s="340"/>
    </row>
    <row r="169" spans="1:9" ht="60" x14ac:dyDescent="0.25">
      <c r="A169" s="43" t="s">
        <v>1952</v>
      </c>
      <c r="B169" s="195" t="s">
        <v>1945</v>
      </c>
      <c r="C169" s="257" t="s">
        <v>1896</v>
      </c>
      <c r="D169" s="195" t="s">
        <v>582</v>
      </c>
      <c r="E169" s="186">
        <v>1</v>
      </c>
      <c r="F169" s="476">
        <v>4499.3500000000004</v>
      </c>
      <c r="G169" s="28">
        <f t="shared" si="27"/>
        <v>4499.3500000000004</v>
      </c>
      <c r="H169" s="340"/>
      <c r="I169" s="340"/>
    </row>
    <row r="170" spans="1:9" ht="30" x14ac:dyDescent="0.25">
      <c r="A170" s="43" t="s">
        <v>1952</v>
      </c>
      <c r="B170" s="195" t="s">
        <v>1946</v>
      </c>
      <c r="C170" s="257" t="s">
        <v>436</v>
      </c>
      <c r="D170" s="195" t="s">
        <v>8</v>
      </c>
      <c r="E170" s="186">
        <v>11</v>
      </c>
      <c r="F170" s="354">
        <v>14.39</v>
      </c>
      <c r="G170" s="28">
        <f t="shared" si="27"/>
        <v>158.29</v>
      </c>
      <c r="H170" s="340"/>
      <c r="I170" s="340"/>
    </row>
    <row r="171" spans="1:9" ht="30" x14ac:dyDescent="0.25">
      <c r="A171" s="43" t="s">
        <v>1952</v>
      </c>
      <c r="B171" s="195" t="s">
        <v>1947</v>
      </c>
      <c r="C171" s="257" t="s">
        <v>437</v>
      </c>
      <c r="D171" s="195" t="s">
        <v>8</v>
      </c>
      <c r="E171" s="186">
        <v>4</v>
      </c>
      <c r="F171" s="354">
        <v>20.2</v>
      </c>
      <c r="G171" s="28">
        <f t="shared" si="27"/>
        <v>80.8</v>
      </c>
      <c r="H171" s="340"/>
      <c r="I171" s="340"/>
    </row>
    <row r="172" spans="1:9" ht="30" x14ac:dyDescent="0.25">
      <c r="A172" s="43" t="s">
        <v>1952</v>
      </c>
      <c r="B172" s="195" t="s">
        <v>1948</v>
      </c>
      <c r="C172" s="257" t="s">
        <v>438</v>
      </c>
      <c r="D172" s="195" t="s">
        <v>8</v>
      </c>
      <c r="E172" s="186">
        <v>7</v>
      </c>
      <c r="F172" s="354">
        <v>20.2</v>
      </c>
      <c r="G172" s="28">
        <f t="shared" si="27"/>
        <v>141.4</v>
      </c>
      <c r="H172" s="340"/>
      <c r="I172" s="340"/>
    </row>
    <row r="173" spans="1:9" ht="45" x14ac:dyDescent="0.25">
      <c r="A173" s="43" t="s">
        <v>1952</v>
      </c>
      <c r="B173" s="195" t="s">
        <v>1949</v>
      </c>
      <c r="C173" s="257" t="s">
        <v>1897</v>
      </c>
      <c r="D173" s="195" t="s">
        <v>582</v>
      </c>
      <c r="E173" s="186">
        <v>1</v>
      </c>
      <c r="F173" s="476">
        <v>25154.68</v>
      </c>
      <c r="G173" s="28">
        <f t="shared" si="27"/>
        <v>25154.68</v>
      </c>
      <c r="H173" s="340"/>
      <c r="I173" s="340"/>
    </row>
    <row r="174" spans="1:9" ht="30.75" thickBot="1" x14ac:dyDescent="0.3">
      <c r="A174" s="43" t="s">
        <v>1952</v>
      </c>
      <c r="B174" s="195" t="s">
        <v>1950</v>
      </c>
      <c r="C174" s="257" t="s">
        <v>926</v>
      </c>
      <c r="D174" s="195" t="s">
        <v>9</v>
      </c>
      <c r="E174" s="186">
        <v>0.02</v>
      </c>
      <c r="F174" s="476">
        <v>4016.14</v>
      </c>
      <c r="G174" s="28">
        <f t="shared" si="27"/>
        <v>80.319999999999993</v>
      </c>
      <c r="H174" s="340"/>
      <c r="I174" s="340"/>
    </row>
    <row r="175" spans="1:9" ht="136.5" customHeight="1" thickBot="1" x14ac:dyDescent="0.3">
      <c r="A175" s="56" t="s">
        <v>1952</v>
      </c>
      <c r="B175" s="197" t="s">
        <v>1951</v>
      </c>
      <c r="C175" s="258" t="s">
        <v>3699</v>
      </c>
      <c r="D175" s="197" t="s">
        <v>582</v>
      </c>
      <c r="E175" s="184">
        <v>1</v>
      </c>
      <c r="F175" s="355">
        <v>166.38</v>
      </c>
      <c r="G175" s="53">
        <f t="shared" si="27"/>
        <v>166.38</v>
      </c>
      <c r="H175" s="331" t="s">
        <v>1941</v>
      </c>
      <c r="I175" s="332">
        <f>ROUND(SUM(G166:G175),2)</f>
        <v>34988.04</v>
      </c>
    </row>
    <row r="176" spans="1:9" x14ac:dyDescent="0.25">
      <c r="A176" s="42" t="s">
        <v>1964</v>
      </c>
      <c r="B176" s="259" t="s">
        <v>1954</v>
      </c>
      <c r="C176" s="261" t="s">
        <v>924</v>
      </c>
      <c r="D176" s="194" t="s">
        <v>9</v>
      </c>
      <c r="E176" s="185">
        <v>1.5</v>
      </c>
      <c r="F176" s="362">
        <v>155.72</v>
      </c>
      <c r="G176" s="27">
        <f>ROUND((E176*F176),2)</f>
        <v>233.58</v>
      </c>
      <c r="H176" s="340"/>
      <c r="I176" s="340"/>
    </row>
    <row r="177" spans="1:9" x14ac:dyDescent="0.25">
      <c r="A177" s="43" t="s">
        <v>1964</v>
      </c>
      <c r="B177" s="195" t="s">
        <v>1955</v>
      </c>
      <c r="C177" s="257" t="s">
        <v>925</v>
      </c>
      <c r="D177" s="195" t="s">
        <v>9</v>
      </c>
      <c r="E177" s="186">
        <v>0.44</v>
      </c>
      <c r="F177" s="354">
        <v>550.42999999999995</v>
      </c>
      <c r="G177" s="28">
        <f>ROUND((E177*F177),2)</f>
        <v>242.19</v>
      </c>
      <c r="H177" s="340"/>
      <c r="I177" s="340"/>
    </row>
    <row r="178" spans="1:9" ht="45" x14ac:dyDescent="0.25">
      <c r="A178" s="43" t="s">
        <v>1964</v>
      </c>
      <c r="B178" s="195" t="s">
        <v>1956</v>
      </c>
      <c r="C178" s="257" t="s">
        <v>1965</v>
      </c>
      <c r="D178" s="195" t="s">
        <v>582</v>
      </c>
      <c r="E178" s="186">
        <v>1</v>
      </c>
      <c r="F178" s="476">
        <v>14582.14</v>
      </c>
      <c r="G178" s="28">
        <f t="shared" ref="G178:G181" si="28">ROUND((E178*F178),2)</f>
        <v>14582.14</v>
      </c>
      <c r="H178" s="340"/>
      <c r="I178" s="340"/>
    </row>
    <row r="179" spans="1:9" ht="60" x14ac:dyDescent="0.25">
      <c r="A179" s="43" t="s">
        <v>1964</v>
      </c>
      <c r="B179" s="195" t="s">
        <v>1957</v>
      </c>
      <c r="C179" s="257" t="s">
        <v>1885</v>
      </c>
      <c r="D179" s="195" t="s">
        <v>582</v>
      </c>
      <c r="E179" s="186">
        <v>1</v>
      </c>
      <c r="F179" s="476">
        <v>6429.8</v>
      </c>
      <c r="G179" s="28">
        <f t="shared" si="28"/>
        <v>6429.8</v>
      </c>
      <c r="H179" s="340"/>
      <c r="I179" s="340"/>
    </row>
    <row r="180" spans="1:9" x14ac:dyDescent="0.25">
      <c r="A180" s="43" t="s">
        <v>1964</v>
      </c>
      <c r="B180" s="195" t="s">
        <v>1958</v>
      </c>
      <c r="C180" s="257" t="s">
        <v>436</v>
      </c>
      <c r="D180" s="195" t="s">
        <v>8</v>
      </c>
      <c r="E180" s="186">
        <v>20</v>
      </c>
      <c r="F180" s="354">
        <v>14.39</v>
      </c>
      <c r="G180" s="28">
        <f t="shared" si="28"/>
        <v>287.8</v>
      </c>
      <c r="H180" s="340"/>
      <c r="I180" s="340"/>
    </row>
    <row r="181" spans="1:9" x14ac:dyDescent="0.25">
      <c r="A181" s="43" t="s">
        <v>1964</v>
      </c>
      <c r="B181" s="195" t="s">
        <v>1959</v>
      </c>
      <c r="C181" s="257" t="s">
        <v>437</v>
      </c>
      <c r="D181" s="195" t="s">
        <v>8</v>
      </c>
      <c r="E181" s="186">
        <v>8</v>
      </c>
      <c r="F181" s="354">
        <v>20.2</v>
      </c>
      <c r="G181" s="28">
        <f t="shared" si="28"/>
        <v>161.6</v>
      </c>
      <c r="H181" s="340"/>
      <c r="I181" s="340"/>
    </row>
    <row r="182" spans="1:9" x14ac:dyDescent="0.25">
      <c r="A182" s="43" t="s">
        <v>1964</v>
      </c>
      <c r="B182" s="195" t="s">
        <v>1960</v>
      </c>
      <c r="C182" s="257" t="s">
        <v>438</v>
      </c>
      <c r="D182" s="195" t="s">
        <v>8</v>
      </c>
      <c r="E182" s="186">
        <v>12</v>
      </c>
      <c r="F182" s="354">
        <v>20.2</v>
      </c>
      <c r="G182" s="28">
        <f>ROUND((E182*F182),2)</f>
        <v>242.4</v>
      </c>
      <c r="H182" s="340"/>
      <c r="I182" s="340"/>
    </row>
    <row r="183" spans="1:9" ht="45" x14ac:dyDescent="0.25">
      <c r="A183" s="43" t="s">
        <v>1964</v>
      </c>
      <c r="B183" s="195" t="s">
        <v>1961</v>
      </c>
      <c r="C183" s="257" t="s">
        <v>1886</v>
      </c>
      <c r="D183" s="195" t="s">
        <v>582</v>
      </c>
      <c r="E183" s="186">
        <v>1</v>
      </c>
      <c r="F183" s="478">
        <v>17256.669999999998</v>
      </c>
      <c r="G183" s="28">
        <f>ROUND((E183*F183),2)</f>
        <v>17256.669999999998</v>
      </c>
      <c r="H183" s="340"/>
      <c r="I183" s="340"/>
    </row>
    <row r="184" spans="1:9" ht="30.75" thickBot="1" x14ac:dyDescent="0.3">
      <c r="A184" s="43" t="s">
        <v>1964</v>
      </c>
      <c r="B184" s="195" t="s">
        <v>1962</v>
      </c>
      <c r="C184" s="257" t="s">
        <v>926</v>
      </c>
      <c r="D184" s="195" t="s">
        <v>9</v>
      </c>
      <c r="E184" s="186">
        <v>0.02</v>
      </c>
      <c r="F184" s="476">
        <v>4016.14</v>
      </c>
      <c r="G184" s="28">
        <f t="shared" ref="G184:G185" si="29">ROUND((E184*F184),2)</f>
        <v>80.319999999999993</v>
      </c>
      <c r="H184" s="340"/>
      <c r="I184" s="340"/>
    </row>
    <row r="185" spans="1:9" ht="139.5" customHeight="1" thickBot="1" x14ac:dyDescent="0.3">
      <c r="A185" s="56" t="s">
        <v>1964</v>
      </c>
      <c r="B185" s="197" t="s">
        <v>1963</v>
      </c>
      <c r="C185" s="258" t="s">
        <v>3699</v>
      </c>
      <c r="D185" s="197" t="s">
        <v>582</v>
      </c>
      <c r="E185" s="184">
        <v>1</v>
      </c>
      <c r="F185" s="355">
        <v>166.38</v>
      </c>
      <c r="G185" s="53">
        <f t="shared" si="29"/>
        <v>166.38</v>
      </c>
      <c r="H185" s="331" t="s">
        <v>1953</v>
      </c>
      <c r="I185" s="332">
        <f>ROUND(SUM(G176:G185),2)</f>
        <v>39682.879999999997</v>
      </c>
    </row>
    <row r="186" spans="1:9" ht="30" x14ac:dyDescent="0.25">
      <c r="A186" s="67" t="s">
        <v>1977</v>
      </c>
      <c r="B186" s="253" t="s">
        <v>1967</v>
      </c>
      <c r="C186" s="254" t="s">
        <v>924</v>
      </c>
      <c r="D186" s="255" t="s">
        <v>9</v>
      </c>
      <c r="E186" s="256">
        <v>1</v>
      </c>
      <c r="F186" s="353">
        <v>155.72</v>
      </c>
      <c r="G186" s="59">
        <f>ROUND((E186*F186),2)</f>
        <v>155.72</v>
      </c>
      <c r="H186" s="340"/>
      <c r="I186" s="340"/>
    </row>
    <row r="187" spans="1:9" ht="30" x14ac:dyDescent="0.25">
      <c r="A187" s="43" t="s">
        <v>1977</v>
      </c>
      <c r="B187" s="195" t="s">
        <v>1968</v>
      </c>
      <c r="C187" s="257" t="s">
        <v>925</v>
      </c>
      <c r="D187" s="195" t="s">
        <v>9</v>
      </c>
      <c r="E187" s="186">
        <v>0.33</v>
      </c>
      <c r="F187" s="354">
        <v>550.42999999999995</v>
      </c>
      <c r="G187" s="28">
        <f>ROUND((E187*F187),2)</f>
        <v>181.64</v>
      </c>
      <c r="H187" s="340"/>
      <c r="I187" s="340"/>
    </row>
    <row r="188" spans="1:9" ht="45" x14ac:dyDescent="0.25">
      <c r="A188" s="43" t="s">
        <v>1977</v>
      </c>
      <c r="B188" s="195" t="s">
        <v>1969</v>
      </c>
      <c r="C188" s="257" t="s">
        <v>1895</v>
      </c>
      <c r="D188" s="195" t="s">
        <v>582</v>
      </c>
      <c r="E188" s="186">
        <v>1</v>
      </c>
      <c r="F188" s="476">
        <v>3645.54</v>
      </c>
      <c r="G188" s="28">
        <f t="shared" ref="G188:G195" si="30">ROUND((E188*F188),2)</f>
        <v>3645.54</v>
      </c>
      <c r="H188" s="340"/>
      <c r="I188" s="340"/>
    </row>
    <row r="189" spans="1:9" ht="60" x14ac:dyDescent="0.25">
      <c r="A189" s="43" t="s">
        <v>1977</v>
      </c>
      <c r="B189" s="195" t="s">
        <v>1970</v>
      </c>
      <c r="C189" s="257" t="s">
        <v>1896</v>
      </c>
      <c r="D189" s="195" t="s">
        <v>582</v>
      </c>
      <c r="E189" s="186">
        <v>1</v>
      </c>
      <c r="F189" s="476">
        <v>4499.3500000000004</v>
      </c>
      <c r="G189" s="28">
        <f t="shared" si="30"/>
        <v>4499.3500000000004</v>
      </c>
      <c r="H189" s="340"/>
      <c r="I189" s="340"/>
    </row>
    <row r="190" spans="1:9" ht="30" x14ac:dyDescent="0.25">
      <c r="A190" s="43" t="s">
        <v>1977</v>
      </c>
      <c r="B190" s="195" t="s">
        <v>1971</v>
      </c>
      <c r="C190" s="257" t="s">
        <v>436</v>
      </c>
      <c r="D190" s="195" t="s">
        <v>8</v>
      </c>
      <c r="E190" s="186">
        <v>11</v>
      </c>
      <c r="F190" s="354">
        <v>14.39</v>
      </c>
      <c r="G190" s="28">
        <f t="shared" si="30"/>
        <v>158.29</v>
      </c>
      <c r="H190" s="340"/>
      <c r="I190" s="340"/>
    </row>
    <row r="191" spans="1:9" ht="30" x14ac:dyDescent="0.25">
      <c r="A191" s="43" t="s">
        <v>1977</v>
      </c>
      <c r="B191" s="195" t="s">
        <v>1972</v>
      </c>
      <c r="C191" s="257" t="s">
        <v>437</v>
      </c>
      <c r="D191" s="195" t="s">
        <v>8</v>
      </c>
      <c r="E191" s="186">
        <v>4</v>
      </c>
      <c r="F191" s="354">
        <v>20.2</v>
      </c>
      <c r="G191" s="28">
        <f t="shared" si="30"/>
        <v>80.8</v>
      </c>
      <c r="H191" s="340"/>
      <c r="I191" s="340"/>
    </row>
    <row r="192" spans="1:9" ht="30" x14ac:dyDescent="0.25">
      <c r="A192" s="43" t="s">
        <v>1977</v>
      </c>
      <c r="B192" s="195" t="s">
        <v>1973</v>
      </c>
      <c r="C192" s="257" t="s">
        <v>438</v>
      </c>
      <c r="D192" s="195" t="s">
        <v>8</v>
      </c>
      <c r="E192" s="186">
        <v>7</v>
      </c>
      <c r="F192" s="354">
        <v>20.2</v>
      </c>
      <c r="G192" s="28">
        <f t="shared" si="30"/>
        <v>141.4</v>
      </c>
      <c r="H192" s="340"/>
      <c r="I192" s="340"/>
    </row>
    <row r="193" spans="1:9" ht="45" x14ac:dyDescent="0.25">
      <c r="A193" s="43" t="s">
        <v>1977</v>
      </c>
      <c r="B193" s="195" t="s">
        <v>1974</v>
      </c>
      <c r="C193" s="257" t="s">
        <v>1897</v>
      </c>
      <c r="D193" s="195" t="s">
        <v>582</v>
      </c>
      <c r="E193" s="186">
        <v>1</v>
      </c>
      <c r="F193" s="476">
        <v>25154.68</v>
      </c>
      <c r="G193" s="28">
        <f t="shared" si="30"/>
        <v>25154.68</v>
      </c>
      <c r="H193" s="340"/>
      <c r="I193" s="340"/>
    </row>
    <row r="194" spans="1:9" ht="30.75" thickBot="1" x14ac:dyDescent="0.3">
      <c r="A194" s="43" t="s">
        <v>1977</v>
      </c>
      <c r="B194" s="195" t="s">
        <v>1975</v>
      </c>
      <c r="C194" s="257" t="s">
        <v>926</v>
      </c>
      <c r="D194" s="195" t="s">
        <v>9</v>
      </c>
      <c r="E194" s="186">
        <v>0.02</v>
      </c>
      <c r="F194" s="476">
        <v>4016.14</v>
      </c>
      <c r="G194" s="28">
        <f t="shared" si="30"/>
        <v>80.319999999999993</v>
      </c>
      <c r="H194" s="340"/>
      <c r="I194" s="340"/>
    </row>
    <row r="195" spans="1:9" ht="141.75" customHeight="1" thickBot="1" x14ac:dyDescent="0.3">
      <c r="A195" s="56" t="s">
        <v>1977</v>
      </c>
      <c r="B195" s="197" t="s">
        <v>1976</v>
      </c>
      <c r="C195" s="258" t="s">
        <v>3699</v>
      </c>
      <c r="D195" s="197" t="s">
        <v>582</v>
      </c>
      <c r="E195" s="184">
        <v>1</v>
      </c>
      <c r="F195" s="355">
        <v>166.38</v>
      </c>
      <c r="G195" s="53">
        <f t="shared" si="30"/>
        <v>166.38</v>
      </c>
      <c r="H195" s="331" t="s">
        <v>1966</v>
      </c>
      <c r="I195" s="332">
        <f>ROUND(SUM(G186:G195),2)</f>
        <v>34264.120000000003</v>
      </c>
    </row>
    <row r="196" spans="1:9" ht="30" x14ac:dyDescent="0.25">
      <c r="A196" s="67" t="s">
        <v>1989</v>
      </c>
      <c r="B196" s="253" t="s">
        <v>1979</v>
      </c>
      <c r="C196" s="254" t="s">
        <v>924</v>
      </c>
      <c r="D196" s="255" t="s">
        <v>9</v>
      </c>
      <c r="E196" s="256">
        <v>1</v>
      </c>
      <c r="F196" s="353">
        <v>155.72</v>
      </c>
      <c r="G196" s="59">
        <f>ROUND((E196*F196),2)</f>
        <v>155.72</v>
      </c>
      <c r="H196" s="340"/>
      <c r="I196" s="340"/>
    </row>
    <row r="197" spans="1:9" ht="30" x14ac:dyDescent="0.25">
      <c r="A197" s="43" t="s">
        <v>1989</v>
      </c>
      <c r="B197" s="195" t="s">
        <v>1980</v>
      </c>
      <c r="C197" s="257" t="s">
        <v>925</v>
      </c>
      <c r="D197" s="195" t="s">
        <v>9</v>
      </c>
      <c r="E197" s="186">
        <v>0.33</v>
      </c>
      <c r="F197" s="354">
        <v>550.42999999999995</v>
      </c>
      <c r="G197" s="28">
        <f>ROUND((E197*F197),2)</f>
        <v>181.64</v>
      </c>
      <c r="H197" s="340"/>
      <c r="I197" s="340"/>
    </row>
    <row r="198" spans="1:9" ht="45" x14ac:dyDescent="0.25">
      <c r="A198" s="43" t="s">
        <v>1989</v>
      </c>
      <c r="B198" s="195" t="s">
        <v>1981</v>
      </c>
      <c r="C198" s="257" t="s">
        <v>1990</v>
      </c>
      <c r="D198" s="195" t="s">
        <v>582</v>
      </c>
      <c r="E198" s="186">
        <v>1</v>
      </c>
      <c r="F198" s="476">
        <v>5119.26</v>
      </c>
      <c r="G198" s="28">
        <f t="shared" ref="G198:G205" si="31">ROUND((E198*F198),2)</f>
        <v>5119.26</v>
      </c>
      <c r="H198" s="340"/>
      <c r="I198" s="340"/>
    </row>
    <row r="199" spans="1:9" ht="60" x14ac:dyDescent="0.25">
      <c r="A199" s="43" t="s">
        <v>1989</v>
      </c>
      <c r="B199" s="195" t="s">
        <v>1982</v>
      </c>
      <c r="C199" s="257" t="s">
        <v>1896</v>
      </c>
      <c r="D199" s="195" t="s">
        <v>582</v>
      </c>
      <c r="E199" s="186">
        <v>1</v>
      </c>
      <c r="F199" s="476">
        <v>4499.3500000000004</v>
      </c>
      <c r="G199" s="28">
        <f t="shared" si="31"/>
        <v>4499.3500000000004</v>
      </c>
      <c r="H199" s="340"/>
      <c r="I199" s="340"/>
    </row>
    <row r="200" spans="1:9" ht="30" x14ac:dyDescent="0.25">
      <c r="A200" s="43" t="s">
        <v>1989</v>
      </c>
      <c r="B200" s="195" t="s">
        <v>1983</v>
      </c>
      <c r="C200" s="257" t="s">
        <v>436</v>
      </c>
      <c r="D200" s="195" t="s">
        <v>8</v>
      </c>
      <c r="E200" s="186">
        <v>11</v>
      </c>
      <c r="F200" s="354">
        <v>14.39</v>
      </c>
      <c r="G200" s="28">
        <f t="shared" si="31"/>
        <v>158.29</v>
      </c>
      <c r="H200" s="340"/>
      <c r="I200" s="340"/>
    </row>
    <row r="201" spans="1:9" ht="30" x14ac:dyDescent="0.25">
      <c r="A201" s="43" t="s">
        <v>1989</v>
      </c>
      <c r="B201" s="195" t="s">
        <v>1984</v>
      </c>
      <c r="C201" s="257" t="s">
        <v>437</v>
      </c>
      <c r="D201" s="195" t="s">
        <v>8</v>
      </c>
      <c r="E201" s="186">
        <v>4</v>
      </c>
      <c r="F201" s="354">
        <v>20.2</v>
      </c>
      <c r="G201" s="28">
        <f t="shared" si="31"/>
        <v>80.8</v>
      </c>
      <c r="H201" s="340"/>
      <c r="I201" s="340"/>
    </row>
    <row r="202" spans="1:9" ht="30" x14ac:dyDescent="0.25">
      <c r="A202" s="43" t="s">
        <v>1989</v>
      </c>
      <c r="B202" s="195" t="s">
        <v>1985</v>
      </c>
      <c r="C202" s="257" t="s">
        <v>438</v>
      </c>
      <c r="D202" s="195" t="s">
        <v>8</v>
      </c>
      <c r="E202" s="186">
        <v>7</v>
      </c>
      <c r="F202" s="354">
        <v>20.2</v>
      </c>
      <c r="G202" s="28">
        <f t="shared" si="31"/>
        <v>141.4</v>
      </c>
      <c r="H202" s="340"/>
      <c r="I202" s="340"/>
    </row>
    <row r="203" spans="1:9" ht="45" x14ac:dyDescent="0.25">
      <c r="A203" s="43" t="s">
        <v>1989</v>
      </c>
      <c r="B203" s="195" t="s">
        <v>1986</v>
      </c>
      <c r="C203" s="257" t="s">
        <v>1897</v>
      </c>
      <c r="D203" s="195" t="s">
        <v>582</v>
      </c>
      <c r="E203" s="186">
        <v>1</v>
      </c>
      <c r="F203" s="476">
        <v>25154.68</v>
      </c>
      <c r="G203" s="28">
        <f t="shared" si="31"/>
        <v>25154.68</v>
      </c>
      <c r="H203" s="340"/>
      <c r="I203" s="340"/>
    </row>
    <row r="204" spans="1:9" ht="30.75" thickBot="1" x14ac:dyDescent="0.3">
      <c r="A204" s="43" t="s">
        <v>1989</v>
      </c>
      <c r="B204" s="195" t="s">
        <v>1987</v>
      </c>
      <c r="C204" s="257" t="s">
        <v>926</v>
      </c>
      <c r="D204" s="195" t="s">
        <v>9</v>
      </c>
      <c r="E204" s="186">
        <v>0.02</v>
      </c>
      <c r="F204" s="476">
        <v>4016.14</v>
      </c>
      <c r="G204" s="28">
        <f t="shared" si="31"/>
        <v>80.319999999999993</v>
      </c>
      <c r="H204" s="340"/>
      <c r="I204" s="340"/>
    </row>
    <row r="205" spans="1:9" ht="138" customHeight="1" thickBot="1" x14ac:dyDescent="0.3">
      <c r="A205" s="56" t="s">
        <v>1989</v>
      </c>
      <c r="B205" s="197" t="s">
        <v>1988</v>
      </c>
      <c r="C205" s="258" t="s">
        <v>3699</v>
      </c>
      <c r="D205" s="197" t="s">
        <v>582</v>
      </c>
      <c r="E205" s="184">
        <v>1</v>
      </c>
      <c r="F205" s="355">
        <v>166.38</v>
      </c>
      <c r="G205" s="53">
        <f t="shared" si="31"/>
        <v>166.38</v>
      </c>
      <c r="H205" s="331" t="s">
        <v>1978</v>
      </c>
      <c r="I205" s="332">
        <f>ROUND(SUM(G196:G205),2)</f>
        <v>35737.839999999997</v>
      </c>
    </row>
    <row r="206" spans="1:9" x14ac:dyDescent="0.25">
      <c r="A206" s="42" t="s">
        <v>2002</v>
      </c>
      <c r="B206" s="259" t="s">
        <v>1992</v>
      </c>
      <c r="C206" s="261" t="s">
        <v>924</v>
      </c>
      <c r="D206" s="194" t="s">
        <v>9</v>
      </c>
      <c r="E206" s="185">
        <v>1.5</v>
      </c>
      <c r="F206" s="362">
        <v>155.72</v>
      </c>
      <c r="G206" s="27">
        <f>ROUND((E206*F206),2)</f>
        <v>233.58</v>
      </c>
      <c r="H206" s="340"/>
      <c r="I206" s="340"/>
    </row>
    <row r="207" spans="1:9" x14ac:dyDescent="0.25">
      <c r="A207" s="43" t="s">
        <v>2002</v>
      </c>
      <c r="B207" s="195" t="s">
        <v>1993</v>
      </c>
      <c r="C207" s="257" t="s">
        <v>925</v>
      </c>
      <c r="D207" s="195" t="s">
        <v>9</v>
      </c>
      <c r="E207" s="186">
        <v>0.44</v>
      </c>
      <c r="F207" s="354">
        <v>550.42999999999995</v>
      </c>
      <c r="G207" s="28">
        <f>ROUND((E207*F207),2)</f>
        <v>242.19</v>
      </c>
      <c r="H207" s="340"/>
      <c r="I207" s="340"/>
    </row>
    <row r="208" spans="1:9" ht="45" x14ac:dyDescent="0.25">
      <c r="A208" s="43" t="s">
        <v>2002</v>
      </c>
      <c r="B208" s="195" t="s">
        <v>1994</v>
      </c>
      <c r="C208" s="257" t="s">
        <v>1916</v>
      </c>
      <c r="D208" s="195" t="s">
        <v>582</v>
      </c>
      <c r="E208" s="186">
        <v>1</v>
      </c>
      <c r="F208" s="476">
        <v>8738.93</v>
      </c>
      <c r="G208" s="28">
        <f t="shared" ref="G208:G211" si="32">ROUND((E208*F208),2)</f>
        <v>8738.93</v>
      </c>
      <c r="H208" s="340"/>
      <c r="I208" s="340"/>
    </row>
    <row r="209" spans="1:9" ht="60" x14ac:dyDescent="0.25">
      <c r="A209" s="43" t="s">
        <v>2002</v>
      </c>
      <c r="B209" s="195" t="s">
        <v>1995</v>
      </c>
      <c r="C209" s="257" t="s">
        <v>1885</v>
      </c>
      <c r="D209" s="195" t="s">
        <v>582</v>
      </c>
      <c r="E209" s="186">
        <v>1</v>
      </c>
      <c r="F209" s="476">
        <v>6429.8</v>
      </c>
      <c r="G209" s="28">
        <f t="shared" si="32"/>
        <v>6429.8</v>
      </c>
      <c r="H209" s="340"/>
      <c r="I209" s="340"/>
    </row>
    <row r="210" spans="1:9" x14ac:dyDescent="0.25">
      <c r="A210" s="43" t="s">
        <v>2002</v>
      </c>
      <c r="B210" s="195" t="s">
        <v>1996</v>
      </c>
      <c r="C210" s="257" t="s">
        <v>436</v>
      </c>
      <c r="D210" s="195" t="s">
        <v>8</v>
      </c>
      <c r="E210" s="186">
        <v>20</v>
      </c>
      <c r="F210" s="354">
        <v>14.39</v>
      </c>
      <c r="G210" s="28">
        <f t="shared" si="32"/>
        <v>287.8</v>
      </c>
      <c r="H210" s="340"/>
      <c r="I210" s="340"/>
    </row>
    <row r="211" spans="1:9" x14ac:dyDescent="0.25">
      <c r="A211" s="43" t="s">
        <v>2002</v>
      </c>
      <c r="B211" s="195" t="s">
        <v>1997</v>
      </c>
      <c r="C211" s="257" t="s">
        <v>437</v>
      </c>
      <c r="D211" s="195" t="s">
        <v>8</v>
      </c>
      <c r="E211" s="186">
        <v>8</v>
      </c>
      <c r="F211" s="354">
        <v>20.2</v>
      </c>
      <c r="G211" s="28">
        <f t="shared" si="32"/>
        <v>161.6</v>
      </c>
      <c r="H211" s="340"/>
      <c r="I211" s="340"/>
    </row>
    <row r="212" spans="1:9" x14ac:dyDescent="0.25">
      <c r="A212" s="43" t="s">
        <v>2002</v>
      </c>
      <c r="B212" s="195" t="s">
        <v>1998</v>
      </c>
      <c r="C212" s="257" t="s">
        <v>438</v>
      </c>
      <c r="D212" s="195" t="s">
        <v>8</v>
      </c>
      <c r="E212" s="186">
        <v>12</v>
      </c>
      <c r="F212" s="354">
        <v>20.2</v>
      </c>
      <c r="G212" s="28">
        <f>ROUND((E212*F212),2)</f>
        <v>242.4</v>
      </c>
      <c r="H212" s="340"/>
      <c r="I212" s="340"/>
    </row>
    <row r="213" spans="1:9" ht="45" x14ac:dyDescent="0.25">
      <c r="A213" s="43" t="s">
        <v>2002</v>
      </c>
      <c r="B213" s="195" t="s">
        <v>1999</v>
      </c>
      <c r="C213" s="257" t="s">
        <v>1886</v>
      </c>
      <c r="D213" s="195" t="s">
        <v>582</v>
      </c>
      <c r="E213" s="186">
        <v>1</v>
      </c>
      <c r="F213" s="478">
        <v>17256.669999999998</v>
      </c>
      <c r="G213" s="28">
        <f>ROUND((E213*F213),2)</f>
        <v>17256.669999999998</v>
      </c>
      <c r="H213" s="340"/>
      <c r="I213" s="340"/>
    </row>
    <row r="214" spans="1:9" ht="30.75" thickBot="1" x14ac:dyDescent="0.3">
      <c r="A214" s="43" t="s">
        <v>2002</v>
      </c>
      <c r="B214" s="195" t="s">
        <v>2000</v>
      </c>
      <c r="C214" s="257" t="s">
        <v>926</v>
      </c>
      <c r="D214" s="195" t="s">
        <v>9</v>
      </c>
      <c r="E214" s="186">
        <v>0.02</v>
      </c>
      <c r="F214" s="476">
        <v>4016.14</v>
      </c>
      <c r="G214" s="28">
        <f t="shared" ref="G214:G215" si="33">ROUND((E214*F214),2)</f>
        <v>80.319999999999993</v>
      </c>
      <c r="H214" s="340"/>
      <c r="I214" s="340"/>
    </row>
    <row r="215" spans="1:9" ht="138" customHeight="1" thickBot="1" x14ac:dyDescent="0.3">
      <c r="A215" s="56" t="s">
        <v>2002</v>
      </c>
      <c r="B215" s="197" t="s">
        <v>2001</v>
      </c>
      <c r="C215" s="258" t="s">
        <v>3699</v>
      </c>
      <c r="D215" s="197" t="s">
        <v>582</v>
      </c>
      <c r="E215" s="184">
        <v>1</v>
      </c>
      <c r="F215" s="355">
        <v>166.38</v>
      </c>
      <c r="G215" s="53">
        <f t="shared" si="33"/>
        <v>166.38</v>
      </c>
      <c r="H215" s="331" t="s">
        <v>1991</v>
      </c>
      <c r="I215" s="332">
        <f>ROUND(SUM(G206:G215),2)</f>
        <v>33839.67</v>
      </c>
    </row>
    <row r="216" spans="1:9" ht="43.5" thickBot="1" x14ac:dyDescent="0.3">
      <c r="F216" s="54" t="s">
        <v>1311</v>
      </c>
      <c r="G216" s="55">
        <f>SUM(G5:G215)</f>
        <v>751389.29</v>
      </c>
    </row>
  </sheetData>
  <sheetProtection algorithmName="SHA-512" hashValue="L0r28M2OEqEGjmk7H0AuMxn4ituK/kHyzqrbU2h1dwQCjvD+zzwuGV8dD7M47lqHPw3OqAk2CT5Aj2ASqX0NMA==" saltValue="dXCvQF+idhEDYTKtSniSoQ==" spinCount="100000" sheet="1" objects="1" scenarios="1"/>
  <mergeCells count="2">
    <mergeCell ref="A1:G1"/>
    <mergeCell ref="A3:G3"/>
  </mergeCells>
  <phoneticPr fontId="10" type="noConversion"/>
  <pageMargins left="0.7" right="0.7" top="0.75" bottom="0.75" header="0.3" footer="0.3"/>
  <pageSetup paperSize="9"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A4BD3-6FB3-4B0B-BA62-D0BBDAEC5EA1}">
  <dimension ref="A1:J26"/>
  <sheetViews>
    <sheetView zoomScale="80" zoomScaleNormal="80" workbookViewId="0">
      <selection activeCell="I31" sqref="I31"/>
    </sheetView>
  </sheetViews>
  <sheetFormatPr defaultColWidth="9.140625" defaultRowHeight="15" x14ac:dyDescent="0.25"/>
  <cols>
    <col min="1" max="1" width="39.7109375" style="23" customWidth="1"/>
    <col min="2" max="2" width="10.5703125" style="10" customWidth="1"/>
    <col min="3" max="3" width="71.7109375" style="11" customWidth="1"/>
    <col min="4" max="4" width="9.140625" style="10"/>
    <col min="5" max="5" width="16.28515625" style="10" customWidth="1"/>
    <col min="6" max="6" width="20.7109375" style="14" customWidth="1"/>
    <col min="7" max="7" width="14.7109375" style="10" customWidth="1"/>
    <col min="8" max="8" width="21.5703125" style="129" customWidth="1"/>
    <col min="9" max="9" width="20.7109375" style="129" customWidth="1"/>
    <col min="10" max="16384" width="9.140625" style="10"/>
  </cols>
  <sheetData>
    <row r="1" spans="1:9" ht="39.950000000000003" customHeight="1" x14ac:dyDescent="0.25">
      <c r="A1" s="427" t="s">
        <v>3728</v>
      </c>
      <c r="B1" s="427"/>
      <c r="C1" s="427"/>
      <c r="D1" s="427"/>
      <c r="E1" s="427"/>
      <c r="F1" s="427"/>
      <c r="G1" s="427"/>
    </row>
    <row r="2" spans="1:9" ht="21.75" customHeight="1" thickBot="1" x14ac:dyDescent="0.3">
      <c r="A2" s="1"/>
      <c r="B2" s="1"/>
      <c r="C2" s="1"/>
      <c r="D2" s="1"/>
      <c r="E2" s="18"/>
      <c r="F2" s="1"/>
      <c r="G2" s="1"/>
    </row>
    <row r="3" spans="1:9" x14ac:dyDescent="0.25">
      <c r="A3" s="428" t="s">
        <v>1134</v>
      </c>
      <c r="B3" s="429"/>
      <c r="C3" s="429"/>
      <c r="D3" s="429"/>
      <c r="E3" s="429"/>
      <c r="F3" s="429"/>
      <c r="G3" s="430"/>
    </row>
    <row r="4" spans="1:9" ht="39.6" customHeight="1" thickBot="1" x14ac:dyDescent="0.3">
      <c r="A4" s="29" t="s">
        <v>38</v>
      </c>
      <c r="B4" s="44" t="s">
        <v>0</v>
      </c>
      <c r="C4" s="30" t="s">
        <v>1</v>
      </c>
      <c r="D4" s="30" t="s">
        <v>2</v>
      </c>
      <c r="E4" s="31" t="s">
        <v>3</v>
      </c>
      <c r="F4" s="32" t="s">
        <v>4</v>
      </c>
      <c r="G4" s="69" t="s">
        <v>5</v>
      </c>
    </row>
    <row r="5" spans="1:9" ht="30" x14ac:dyDescent="0.25">
      <c r="A5" s="42" t="s">
        <v>3321</v>
      </c>
      <c r="B5" s="259" t="s">
        <v>12</v>
      </c>
      <c r="C5" s="261" t="s">
        <v>3322</v>
      </c>
      <c r="D5" s="194" t="s">
        <v>9</v>
      </c>
      <c r="E5" s="185">
        <v>3900</v>
      </c>
      <c r="F5" s="362">
        <v>4.9000000000000004</v>
      </c>
      <c r="G5" s="27">
        <f>ROUND((E5*F5),2)</f>
        <v>19110</v>
      </c>
      <c r="H5" s="340"/>
      <c r="I5" s="340"/>
    </row>
    <row r="6" spans="1:9" ht="30" x14ac:dyDescent="0.25">
      <c r="A6" s="43" t="s">
        <v>3321</v>
      </c>
      <c r="B6" s="195" t="s">
        <v>13</v>
      </c>
      <c r="C6" s="257" t="s">
        <v>3324</v>
      </c>
      <c r="D6" s="195" t="s">
        <v>67</v>
      </c>
      <c r="E6" s="186">
        <v>2286</v>
      </c>
      <c r="F6" s="354">
        <v>24.48</v>
      </c>
      <c r="G6" s="28">
        <f>ROUND((E6*F6),2)</f>
        <v>55961.279999999999</v>
      </c>
      <c r="H6" s="340"/>
      <c r="I6" s="340"/>
    </row>
    <row r="7" spans="1:9" x14ac:dyDescent="0.25">
      <c r="A7" s="67" t="s">
        <v>3321</v>
      </c>
      <c r="B7" s="195" t="s">
        <v>56</v>
      </c>
      <c r="C7" s="257" t="s">
        <v>3325</v>
      </c>
      <c r="D7" s="195" t="s">
        <v>67</v>
      </c>
      <c r="E7" s="186">
        <v>356</v>
      </c>
      <c r="F7" s="354">
        <v>18.36</v>
      </c>
      <c r="G7" s="28">
        <f t="shared" ref="G7:G19" si="0">ROUND((E7*F7),2)</f>
        <v>6536.16</v>
      </c>
      <c r="H7" s="340"/>
      <c r="I7" s="340"/>
    </row>
    <row r="8" spans="1:9" x14ac:dyDescent="0.25">
      <c r="A8" s="67" t="s">
        <v>3321</v>
      </c>
      <c r="B8" s="195" t="s">
        <v>14</v>
      </c>
      <c r="C8" s="257" t="s">
        <v>3326</v>
      </c>
      <c r="D8" s="195" t="s">
        <v>67</v>
      </c>
      <c r="E8" s="186">
        <v>5</v>
      </c>
      <c r="F8" s="354">
        <v>428.4</v>
      </c>
      <c r="G8" s="28">
        <f t="shared" si="0"/>
        <v>2142</v>
      </c>
      <c r="H8" s="340"/>
      <c r="I8" s="340"/>
    </row>
    <row r="9" spans="1:9" x14ac:dyDescent="0.25">
      <c r="A9" s="67" t="s">
        <v>3321</v>
      </c>
      <c r="B9" s="195" t="s">
        <v>15</v>
      </c>
      <c r="C9" s="257" t="s">
        <v>3327</v>
      </c>
      <c r="D9" s="195" t="s">
        <v>67</v>
      </c>
      <c r="E9" s="186">
        <v>459</v>
      </c>
      <c r="F9" s="354">
        <v>40.799999999999997</v>
      </c>
      <c r="G9" s="28">
        <f t="shared" si="0"/>
        <v>18727.2</v>
      </c>
      <c r="H9" s="340"/>
      <c r="I9" s="340"/>
    </row>
    <row r="10" spans="1:9" x14ac:dyDescent="0.25">
      <c r="A10" s="67" t="s">
        <v>3321</v>
      </c>
      <c r="B10" s="195" t="s">
        <v>16</v>
      </c>
      <c r="C10" s="257" t="s">
        <v>3323</v>
      </c>
      <c r="D10" s="195" t="s">
        <v>67</v>
      </c>
      <c r="E10" s="186">
        <v>9</v>
      </c>
      <c r="F10" s="354">
        <v>30.6</v>
      </c>
      <c r="G10" s="28">
        <f t="shared" si="0"/>
        <v>275.39999999999998</v>
      </c>
      <c r="H10" s="340"/>
      <c r="I10" s="340"/>
    </row>
    <row r="11" spans="1:9" x14ac:dyDescent="0.25">
      <c r="A11" s="67" t="s">
        <v>3321</v>
      </c>
      <c r="B11" s="195" t="s">
        <v>57</v>
      </c>
      <c r="C11" s="257" t="s">
        <v>3328</v>
      </c>
      <c r="D11" s="195" t="s">
        <v>9</v>
      </c>
      <c r="E11" s="186">
        <v>117</v>
      </c>
      <c r="F11" s="354">
        <v>86.7</v>
      </c>
      <c r="G11" s="28">
        <f t="shared" si="0"/>
        <v>10143.9</v>
      </c>
      <c r="H11" s="340"/>
      <c r="I11" s="340"/>
    </row>
    <row r="12" spans="1:9" ht="30" x14ac:dyDescent="0.25">
      <c r="A12" s="67" t="s">
        <v>3321</v>
      </c>
      <c r="B12" s="195" t="s">
        <v>17</v>
      </c>
      <c r="C12" s="257" t="s">
        <v>3329</v>
      </c>
      <c r="D12" s="195" t="s">
        <v>67</v>
      </c>
      <c r="E12" s="186">
        <v>17</v>
      </c>
      <c r="F12" s="354">
        <v>459</v>
      </c>
      <c r="G12" s="28">
        <f t="shared" si="0"/>
        <v>7803</v>
      </c>
      <c r="H12" s="340"/>
      <c r="I12" s="340"/>
    </row>
    <row r="13" spans="1:9" x14ac:dyDescent="0.25">
      <c r="A13" s="67" t="s">
        <v>3321</v>
      </c>
      <c r="B13" s="195" t="s">
        <v>60</v>
      </c>
      <c r="C13" s="257" t="s">
        <v>3330</v>
      </c>
      <c r="D13" s="195" t="s">
        <v>67</v>
      </c>
      <c r="E13" s="186">
        <v>0.4</v>
      </c>
      <c r="F13" s="476">
        <v>3570</v>
      </c>
      <c r="G13" s="28">
        <f t="shared" si="0"/>
        <v>1428</v>
      </c>
      <c r="H13" s="340"/>
      <c r="I13" s="340"/>
    </row>
    <row r="14" spans="1:9" x14ac:dyDescent="0.25">
      <c r="A14" s="67" t="s">
        <v>3321</v>
      </c>
      <c r="B14" s="195" t="s">
        <v>61</v>
      </c>
      <c r="C14" s="257" t="s">
        <v>3331</v>
      </c>
      <c r="D14" s="195" t="s">
        <v>67</v>
      </c>
      <c r="E14" s="186">
        <v>0.17100000000000001</v>
      </c>
      <c r="F14" s="354">
        <v>510</v>
      </c>
      <c r="G14" s="28">
        <f t="shared" si="0"/>
        <v>87.21</v>
      </c>
      <c r="H14" s="340"/>
      <c r="I14" s="340"/>
    </row>
    <row r="15" spans="1:9" x14ac:dyDescent="0.25">
      <c r="A15" s="67" t="s">
        <v>3321</v>
      </c>
      <c r="B15" s="195" t="s">
        <v>46</v>
      </c>
      <c r="C15" s="257" t="s">
        <v>3332</v>
      </c>
      <c r="D15" s="195" t="s">
        <v>67</v>
      </c>
      <c r="E15" s="186">
        <v>3</v>
      </c>
      <c r="F15" s="354">
        <v>113.22</v>
      </c>
      <c r="G15" s="28">
        <f>ROUND((E15*F15),2)</f>
        <v>339.66</v>
      </c>
      <c r="H15" s="340"/>
      <c r="I15" s="340"/>
    </row>
    <row r="16" spans="1:9" x14ac:dyDescent="0.25">
      <c r="A16" s="67" t="s">
        <v>3321</v>
      </c>
      <c r="B16" s="195" t="s">
        <v>62</v>
      </c>
      <c r="C16" s="257" t="s">
        <v>3333</v>
      </c>
      <c r="D16" s="195" t="s">
        <v>67</v>
      </c>
      <c r="E16" s="186">
        <v>19</v>
      </c>
      <c r="F16" s="354">
        <v>66.3</v>
      </c>
      <c r="G16" s="28">
        <f>ROUND((E16*F16),2)</f>
        <v>1259.7</v>
      </c>
      <c r="H16" s="340"/>
      <c r="I16" s="340"/>
    </row>
    <row r="17" spans="1:10" x14ac:dyDescent="0.25">
      <c r="A17" s="67" t="s">
        <v>3321</v>
      </c>
      <c r="B17" s="195" t="s">
        <v>94</v>
      </c>
      <c r="C17" s="257" t="s">
        <v>3334</v>
      </c>
      <c r="D17" s="195" t="s">
        <v>9</v>
      </c>
      <c r="E17" s="186">
        <v>226</v>
      </c>
      <c r="F17" s="354">
        <v>79.400000000000006</v>
      </c>
      <c r="G17" s="28">
        <f t="shared" si="0"/>
        <v>17944.400000000001</v>
      </c>
      <c r="H17" s="340"/>
      <c r="I17" s="340"/>
    </row>
    <row r="18" spans="1:10" ht="30.75" thickBot="1" x14ac:dyDescent="0.3">
      <c r="A18" s="67" t="s">
        <v>3321</v>
      </c>
      <c r="B18" s="195" t="s">
        <v>95</v>
      </c>
      <c r="C18" s="257" t="s">
        <v>3335</v>
      </c>
      <c r="D18" s="195" t="s">
        <v>9</v>
      </c>
      <c r="E18" s="186">
        <v>3900</v>
      </c>
      <c r="F18" s="354">
        <v>4.75</v>
      </c>
      <c r="G18" s="28">
        <f t="shared" si="0"/>
        <v>18525</v>
      </c>
      <c r="H18" s="340"/>
      <c r="I18" s="340"/>
    </row>
    <row r="19" spans="1:10" ht="30.75" thickBot="1" x14ac:dyDescent="0.3">
      <c r="A19" s="178" t="s">
        <v>3321</v>
      </c>
      <c r="B19" s="197" t="s">
        <v>96</v>
      </c>
      <c r="C19" s="50" t="s">
        <v>3336</v>
      </c>
      <c r="D19" s="51" t="s">
        <v>67</v>
      </c>
      <c r="E19" s="52">
        <v>542.4</v>
      </c>
      <c r="F19" s="66">
        <v>-5.99</v>
      </c>
      <c r="G19" s="53">
        <f t="shared" si="0"/>
        <v>-3248.98</v>
      </c>
      <c r="H19" s="331" t="s">
        <v>39</v>
      </c>
      <c r="I19" s="332">
        <f>ROUND(SUM(G5:G19),2)</f>
        <v>157033.93</v>
      </c>
    </row>
    <row r="20" spans="1:10" ht="44.25" customHeight="1" thickBot="1" x14ac:dyDescent="0.3">
      <c r="A20" s="146"/>
      <c r="B20" s="147"/>
      <c r="C20" s="146"/>
      <c r="D20" s="147"/>
      <c r="E20" s="147"/>
      <c r="F20" s="54" t="s">
        <v>1312</v>
      </c>
      <c r="G20" s="55">
        <f>SUM(G5:G19)</f>
        <v>157033.93</v>
      </c>
      <c r="H20" s="346"/>
      <c r="I20" s="342"/>
    </row>
    <row r="21" spans="1:10" ht="20.25" customHeight="1" x14ac:dyDescent="0.25">
      <c r="A21" s="38"/>
      <c r="B21" s="37"/>
      <c r="C21" s="37"/>
      <c r="D21" s="37"/>
      <c r="E21" s="39"/>
      <c r="F21" s="37"/>
      <c r="G21" s="12"/>
    </row>
    <row r="22" spans="1:10" x14ac:dyDescent="0.25">
      <c r="A22" s="6"/>
      <c r="B22" s="4"/>
      <c r="C22" s="6"/>
      <c r="D22" s="4"/>
      <c r="E22" s="4"/>
      <c r="F22" s="13"/>
      <c r="G22" s="12"/>
    </row>
    <row r="23" spans="1:10" x14ac:dyDescent="0.25">
      <c r="A23" s="6"/>
      <c r="B23" s="4"/>
      <c r="C23" s="6"/>
      <c r="D23" s="4"/>
      <c r="E23" s="4"/>
      <c r="F23" s="13"/>
      <c r="G23" s="12"/>
    </row>
    <row r="25" spans="1:10" s="129" customFormat="1" x14ac:dyDescent="0.25">
      <c r="A25" s="7"/>
      <c r="B25" s="5"/>
      <c r="C25" s="7"/>
      <c r="D25" s="5"/>
      <c r="E25" s="5"/>
      <c r="F25" s="15"/>
      <c r="G25" s="5"/>
      <c r="J25" s="10"/>
    </row>
    <row r="26" spans="1:10" s="129" customFormat="1" ht="26.25" customHeight="1" x14ac:dyDescent="0.25">
      <c r="A26" s="20"/>
      <c r="B26" s="20"/>
      <c r="C26" s="20"/>
      <c r="D26" s="20"/>
      <c r="E26" s="20"/>
      <c r="F26" s="16"/>
      <c r="G26" s="20"/>
      <c r="J26" s="10"/>
    </row>
  </sheetData>
  <sheetProtection algorithmName="SHA-512" hashValue="80Q/JZ2FO0McSMIqTcUqbjgcl7Sc9OSaf+iEtU4vTmUEKlEC+D1LOSMq/UoWvpZwFWpazoitkqgDWg5gLLUiWA==" saltValue="xY219bmWJzKhaXeukpUzpg==" spinCount="100000" sheet="1" objects="1" scenarios="1"/>
  <mergeCells count="2">
    <mergeCell ref="A1:G1"/>
    <mergeCell ref="A3:G3"/>
  </mergeCells>
  <phoneticPr fontId="10"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77DE8-C5D4-4170-866C-20A9D5B97269}">
  <dimension ref="A1:J78"/>
  <sheetViews>
    <sheetView topLeftCell="A58" zoomScale="80" zoomScaleNormal="80" workbookViewId="0">
      <selection activeCell="I70" sqref="I70"/>
    </sheetView>
  </sheetViews>
  <sheetFormatPr defaultColWidth="9.140625" defaultRowHeight="15" x14ac:dyDescent="0.25"/>
  <cols>
    <col min="1" max="1" width="39.7109375" style="23" customWidth="1"/>
    <col min="2" max="2" width="10.5703125" style="10" customWidth="1"/>
    <col min="3" max="3" width="71.7109375" style="11" customWidth="1"/>
    <col min="4" max="4" width="9.140625" style="10"/>
    <col min="5" max="5" width="16.28515625" style="10" customWidth="1"/>
    <col min="6" max="6" width="20.7109375" style="17" customWidth="1"/>
    <col min="7" max="7" width="14.7109375" style="10" customWidth="1"/>
    <col min="8" max="8" width="21.5703125" style="68" customWidth="1"/>
    <col min="9" max="9" width="20.7109375" style="68" customWidth="1"/>
    <col min="10" max="16384" width="9.140625" style="8"/>
  </cols>
  <sheetData>
    <row r="1" spans="1:9" ht="39.950000000000003" customHeight="1" x14ac:dyDescent="0.25">
      <c r="A1" s="427" t="s">
        <v>3728</v>
      </c>
      <c r="B1" s="427"/>
      <c r="C1" s="427"/>
      <c r="D1" s="427"/>
      <c r="E1" s="427"/>
      <c r="F1" s="427"/>
      <c r="G1" s="427"/>
    </row>
    <row r="2" spans="1:9" ht="21.75" customHeight="1" thickBot="1" x14ac:dyDescent="0.3">
      <c r="A2" s="1"/>
      <c r="B2" s="1"/>
      <c r="C2" s="1"/>
      <c r="D2" s="1"/>
      <c r="E2" s="18"/>
      <c r="F2" s="1"/>
      <c r="G2" s="1"/>
    </row>
    <row r="3" spans="1:9" x14ac:dyDescent="0.25">
      <c r="A3" s="428" t="s">
        <v>1060</v>
      </c>
      <c r="B3" s="429"/>
      <c r="C3" s="429"/>
      <c r="D3" s="429"/>
      <c r="E3" s="429"/>
      <c r="F3" s="429"/>
      <c r="G3" s="430"/>
    </row>
    <row r="4" spans="1:9" ht="40.9" customHeight="1" thickBot="1" x14ac:dyDescent="0.3">
      <c r="A4" s="29" t="s">
        <v>38</v>
      </c>
      <c r="B4" s="44" t="s">
        <v>0</v>
      </c>
      <c r="C4" s="30" t="s">
        <v>1</v>
      </c>
      <c r="D4" s="30" t="s">
        <v>2</v>
      </c>
      <c r="E4" s="31" t="s">
        <v>3</v>
      </c>
      <c r="F4" s="32" t="s">
        <v>4</v>
      </c>
      <c r="G4" s="69" t="s">
        <v>5</v>
      </c>
    </row>
    <row r="5" spans="1:9" ht="33" customHeight="1" thickBot="1" x14ac:dyDescent="0.3">
      <c r="A5" s="56" t="s">
        <v>6</v>
      </c>
      <c r="B5" s="57" t="s">
        <v>12</v>
      </c>
      <c r="C5" s="50" t="s">
        <v>355</v>
      </c>
      <c r="D5" s="51" t="s">
        <v>128</v>
      </c>
      <c r="E5" s="52">
        <v>0.77</v>
      </c>
      <c r="F5" s="66">
        <v>790.22</v>
      </c>
      <c r="G5" s="53">
        <f t="shared" ref="G5:G58" si="0">ROUND((E5*F5),2)</f>
        <v>608.47</v>
      </c>
      <c r="H5" s="36" t="s">
        <v>39</v>
      </c>
      <c r="I5" s="70">
        <f>ROUND(SUM(G5:G5),2)</f>
        <v>608.47</v>
      </c>
    </row>
    <row r="6" spans="1:9" s="9" customFormat="1" ht="32.25" customHeight="1" x14ac:dyDescent="0.25">
      <c r="A6" s="42" t="s">
        <v>45</v>
      </c>
      <c r="B6" s="179" t="s">
        <v>19</v>
      </c>
      <c r="C6" s="180" t="s">
        <v>711</v>
      </c>
      <c r="D6" s="181" t="s">
        <v>9</v>
      </c>
      <c r="E6" s="182">
        <v>700</v>
      </c>
      <c r="F6" s="183">
        <v>1.4</v>
      </c>
      <c r="G6" s="27">
        <f t="shared" si="0"/>
        <v>980</v>
      </c>
      <c r="H6" s="71"/>
      <c r="I6" s="71"/>
    </row>
    <row r="7" spans="1:9" s="9" customFormat="1" ht="30" x14ac:dyDescent="0.25">
      <c r="A7" s="43" t="s">
        <v>45</v>
      </c>
      <c r="B7" s="108" t="s">
        <v>20</v>
      </c>
      <c r="C7" s="103" t="s">
        <v>712</v>
      </c>
      <c r="D7" s="48" t="s">
        <v>9</v>
      </c>
      <c r="E7" s="84">
        <v>350</v>
      </c>
      <c r="F7" s="95">
        <v>0.94</v>
      </c>
      <c r="G7" s="28">
        <f t="shared" si="0"/>
        <v>329</v>
      </c>
      <c r="H7" s="71"/>
      <c r="I7" s="71"/>
    </row>
    <row r="8" spans="1:9" s="9" customFormat="1" ht="33" customHeight="1" x14ac:dyDescent="0.25">
      <c r="A8" s="43" t="s">
        <v>45</v>
      </c>
      <c r="B8" s="108" t="s">
        <v>21</v>
      </c>
      <c r="C8" s="103" t="s">
        <v>356</v>
      </c>
      <c r="D8" s="48" t="s">
        <v>9</v>
      </c>
      <c r="E8" s="84">
        <v>350</v>
      </c>
      <c r="F8" s="95">
        <v>2.5</v>
      </c>
      <c r="G8" s="28">
        <f t="shared" si="0"/>
        <v>875</v>
      </c>
      <c r="H8" s="71"/>
      <c r="I8" s="71"/>
    </row>
    <row r="9" spans="1:9" s="9" customFormat="1" ht="33" customHeight="1" x14ac:dyDescent="0.25">
      <c r="A9" s="43" t="s">
        <v>45</v>
      </c>
      <c r="B9" s="108" t="s">
        <v>22</v>
      </c>
      <c r="C9" s="103" t="s">
        <v>357</v>
      </c>
      <c r="D9" s="48" t="s">
        <v>9</v>
      </c>
      <c r="E9" s="84">
        <v>350</v>
      </c>
      <c r="F9" s="95">
        <v>1.18</v>
      </c>
      <c r="G9" s="28">
        <f t="shared" si="0"/>
        <v>413</v>
      </c>
      <c r="H9" s="71"/>
      <c r="I9" s="71"/>
    </row>
    <row r="10" spans="1:9" s="9" customFormat="1" ht="45" x14ac:dyDescent="0.25">
      <c r="A10" s="43" t="s">
        <v>45</v>
      </c>
      <c r="B10" s="108" t="s">
        <v>23</v>
      </c>
      <c r="C10" s="103" t="s">
        <v>710</v>
      </c>
      <c r="D10" s="48" t="s">
        <v>9</v>
      </c>
      <c r="E10" s="84">
        <v>1800</v>
      </c>
      <c r="F10" s="95">
        <v>1.18</v>
      </c>
      <c r="G10" s="28">
        <f t="shared" si="0"/>
        <v>2124</v>
      </c>
      <c r="H10" s="71"/>
      <c r="I10" s="71"/>
    </row>
    <row r="11" spans="1:9" s="9" customFormat="1" ht="45" x14ac:dyDescent="0.25">
      <c r="A11" s="43" t="s">
        <v>45</v>
      </c>
      <c r="B11" s="108" t="s">
        <v>24</v>
      </c>
      <c r="C11" s="103" t="s">
        <v>1174</v>
      </c>
      <c r="D11" s="48" t="s">
        <v>9</v>
      </c>
      <c r="E11" s="84">
        <v>5300</v>
      </c>
      <c r="F11" s="95">
        <v>15.46</v>
      </c>
      <c r="G11" s="28">
        <f t="shared" si="0"/>
        <v>81938</v>
      </c>
      <c r="H11" s="71"/>
      <c r="I11" s="71"/>
    </row>
    <row r="12" spans="1:9" s="9" customFormat="1" ht="30" x14ac:dyDescent="0.25">
      <c r="A12" s="43" t="s">
        <v>45</v>
      </c>
      <c r="B12" s="108" t="s">
        <v>25</v>
      </c>
      <c r="C12" s="103" t="s">
        <v>1169</v>
      </c>
      <c r="D12" s="48" t="s">
        <v>9</v>
      </c>
      <c r="E12" s="84">
        <v>1800</v>
      </c>
      <c r="F12" s="95">
        <v>4.4000000000000004</v>
      </c>
      <c r="G12" s="28">
        <f t="shared" si="0"/>
        <v>7920</v>
      </c>
      <c r="H12" s="71"/>
      <c r="I12" s="71"/>
    </row>
    <row r="13" spans="1:9" s="9" customFormat="1" ht="32.25" customHeight="1" x14ac:dyDescent="0.25">
      <c r="A13" s="43" t="s">
        <v>45</v>
      </c>
      <c r="B13" s="108" t="s">
        <v>26</v>
      </c>
      <c r="C13" s="103" t="s">
        <v>360</v>
      </c>
      <c r="D13" s="48" t="s">
        <v>8</v>
      </c>
      <c r="E13" s="84">
        <v>3600</v>
      </c>
      <c r="F13" s="95">
        <v>0.1</v>
      </c>
      <c r="G13" s="28">
        <f t="shared" si="0"/>
        <v>360</v>
      </c>
      <c r="H13" s="71"/>
      <c r="I13" s="71"/>
    </row>
    <row r="14" spans="1:9" s="9" customFormat="1" ht="32.25" customHeight="1" x14ac:dyDescent="0.25">
      <c r="A14" s="43" t="s">
        <v>45</v>
      </c>
      <c r="B14" s="108" t="s">
        <v>27</v>
      </c>
      <c r="C14" s="103" t="s">
        <v>395</v>
      </c>
      <c r="D14" s="48" t="s">
        <v>9</v>
      </c>
      <c r="E14" s="84">
        <v>1080</v>
      </c>
      <c r="F14" s="95">
        <v>1.28</v>
      </c>
      <c r="G14" s="28">
        <f t="shared" si="0"/>
        <v>1382.4</v>
      </c>
      <c r="H14" s="71"/>
      <c r="I14" s="71"/>
    </row>
    <row r="15" spans="1:9" s="9" customFormat="1" ht="32.25" customHeight="1" x14ac:dyDescent="0.25">
      <c r="A15" s="43" t="s">
        <v>45</v>
      </c>
      <c r="B15" s="108" t="s">
        <v>68</v>
      </c>
      <c r="C15" s="103" t="s">
        <v>384</v>
      </c>
      <c r="D15" s="48" t="s">
        <v>8</v>
      </c>
      <c r="E15" s="84">
        <v>1700</v>
      </c>
      <c r="F15" s="95">
        <v>0.2</v>
      </c>
      <c r="G15" s="28">
        <f t="shared" si="0"/>
        <v>340</v>
      </c>
      <c r="H15" s="71"/>
      <c r="I15" s="71"/>
    </row>
    <row r="16" spans="1:9" s="9" customFormat="1" ht="32.25" customHeight="1" x14ac:dyDescent="0.25">
      <c r="A16" s="43" t="s">
        <v>45</v>
      </c>
      <c r="B16" s="108" t="s">
        <v>69</v>
      </c>
      <c r="C16" s="103" t="s">
        <v>268</v>
      </c>
      <c r="D16" s="48" t="s">
        <v>8</v>
      </c>
      <c r="E16" s="84">
        <v>115</v>
      </c>
      <c r="F16" s="95">
        <v>0.16</v>
      </c>
      <c r="G16" s="28">
        <f t="shared" si="0"/>
        <v>18.399999999999999</v>
      </c>
      <c r="H16" s="71"/>
      <c r="I16" s="71"/>
    </row>
    <row r="17" spans="1:9" s="9" customFormat="1" ht="32.25" customHeight="1" thickBot="1" x14ac:dyDescent="0.3">
      <c r="A17" s="43" t="s">
        <v>45</v>
      </c>
      <c r="B17" s="108" t="s">
        <v>70</v>
      </c>
      <c r="C17" s="103" t="s">
        <v>270</v>
      </c>
      <c r="D17" s="48" t="s">
        <v>8</v>
      </c>
      <c r="E17" s="84">
        <v>2000</v>
      </c>
      <c r="F17" s="95">
        <v>1.69</v>
      </c>
      <c r="G17" s="28">
        <f t="shared" si="0"/>
        <v>3380</v>
      </c>
      <c r="H17" s="71"/>
      <c r="I17" s="71"/>
    </row>
    <row r="18" spans="1:9" s="9" customFormat="1" ht="32.25" customHeight="1" thickBot="1" x14ac:dyDescent="0.3">
      <c r="A18" s="56" t="s">
        <v>45</v>
      </c>
      <c r="B18" s="74" t="s">
        <v>127</v>
      </c>
      <c r="C18" s="104" t="s">
        <v>713</v>
      </c>
      <c r="D18" s="51" t="s">
        <v>8</v>
      </c>
      <c r="E18" s="85">
        <v>1500</v>
      </c>
      <c r="F18" s="177">
        <v>1.69</v>
      </c>
      <c r="G18" s="53">
        <f t="shared" si="0"/>
        <v>2535</v>
      </c>
      <c r="H18" s="36" t="s">
        <v>40</v>
      </c>
      <c r="I18" s="70">
        <f>ROUND(SUM(G6:G18),2)</f>
        <v>102594.8</v>
      </c>
    </row>
    <row r="19" spans="1:9" s="9" customFormat="1" ht="45.75" thickBot="1" x14ac:dyDescent="0.3">
      <c r="A19" s="171" t="s">
        <v>574</v>
      </c>
      <c r="B19" s="172" t="s">
        <v>34</v>
      </c>
      <c r="C19" s="173" t="s">
        <v>714</v>
      </c>
      <c r="D19" s="61" t="s">
        <v>8</v>
      </c>
      <c r="E19" s="174">
        <v>150</v>
      </c>
      <c r="F19" s="62">
        <v>216.04</v>
      </c>
      <c r="G19" s="35">
        <f t="shared" si="0"/>
        <v>32406</v>
      </c>
      <c r="H19" s="36" t="s">
        <v>41</v>
      </c>
      <c r="I19" s="70">
        <f>ROUND(SUM(G19:G19),2)</f>
        <v>32406</v>
      </c>
    </row>
    <row r="20" spans="1:9" s="9" customFormat="1" ht="32.25" customHeight="1" x14ac:dyDescent="0.25">
      <c r="A20" s="101" t="s">
        <v>388</v>
      </c>
      <c r="B20" s="123" t="s">
        <v>71</v>
      </c>
      <c r="C20" s="63" t="s">
        <v>715</v>
      </c>
      <c r="D20" s="64" t="s">
        <v>8</v>
      </c>
      <c r="E20" s="83">
        <v>3600</v>
      </c>
      <c r="F20" s="58">
        <v>0</v>
      </c>
      <c r="G20" s="59">
        <f t="shared" si="0"/>
        <v>0</v>
      </c>
      <c r="H20" s="434" t="s">
        <v>318</v>
      </c>
    </row>
    <row r="21" spans="1:9" s="9" customFormat="1" ht="30" x14ac:dyDescent="0.25">
      <c r="A21" s="67" t="s">
        <v>388</v>
      </c>
      <c r="B21" s="41" t="s">
        <v>72</v>
      </c>
      <c r="C21" s="2" t="s">
        <v>755</v>
      </c>
      <c r="D21" s="22" t="s">
        <v>9</v>
      </c>
      <c r="E21" s="84">
        <v>140</v>
      </c>
      <c r="F21" s="21">
        <v>0</v>
      </c>
      <c r="G21" s="28">
        <f t="shared" si="0"/>
        <v>0</v>
      </c>
      <c r="H21" s="435"/>
    </row>
    <row r="22" spans="1:9" s="9" customFormat="1" ht="33" customHeight="1" x14ac:dyDescent="0.25">
      <c r="A22" s="67" t="s">
        <v>388</v>
      </c>
      <c r="B22" s="41" t="s">
        <v>73</v>
      </c>
      <c r="C22" s="2" t="s">
        <v>1175</v>
      </c>
      <c r="D22" s="22" t="s">
        <v>9</v>
      </c>
      <c r="E22" s="84">
        <v>900</v>
      </c>
      <c r="F22" s="21">
        <v>0</v>
      </c>
      <c r="G22" s="28">
        <f t="shared" si="0"/>
        <v>0</v>
      </c>
      <c r="H22" s="435"/>
    </row>
    <row r="23" spans="1:9" s="9" customFormat="1" ht="33" customHeight="1" x14ac:dyDescent="0.25">
      <c r="A23" s="67" t="s">
        <v>388</v>
      </c>
      <c r="B23" s="41" t="s">
        <v>74</v>
      </c>
      <c r="C23" s="2" t="s">
        <v>718</v>
      </c>
      <c r="D23" s="22" t="s">
        <v>8</v>
      </c>
      <c r="E23" s="84">
        <v>2700</v>
      </c>
      <c r="F23" s="21">
        <v>0</v>
      </c>
      <c r="G23" s="28">
        <f t="shared" si="0"/>
        <v>0</v>
      </c>
      <c r="H23" s="435"/>
    </row>
    <row r="24" spans="1:9" s="9" customFormat="1" ht="33" customHeight="1" x14ac:dyDescent="0.25">
      <c r="A24" s="67" t="s">
        <v>388</v>
      </c>
      <c r="B24" s="41" t="s">
        <v>75</v>
      </c>
      <c r="C24" s="2" t="s">
        <v>719</v>
      </c>
      <c r="D24" s="22" t="s">
        <v>8</v>
      </c>
      <c r="E24" s="84">
        <v>202</v>
      </c>
      <c r="F24" s="21">
        <v>0</v>
      </c>
      <c r="G24" s="28">
        <f t="shared" si="0"/>
        <v>0</v>
      </c>
      <c r="H24" s="435"/>
    </row>
    <row r="25" spans="1:9" s="9" customFormat="1" ht="33" customHeight="1" x14ac:dyDescent="0.25">
      <c r="A25" s="67" t="s">
        <v>388</v>
      </c>
      <c r="B25" s="41" t="s">
        <v>76</v>
      </c>
      <c r="C25" s="2" t="s">
        <v>1166</v>
      </c>
      <c r="D25" s="22" t="s">
        <v>8</v>
      </c>
      <c r="E25" s="84">
        <v>2050</v>
      </c>
      <c r="F25" s="21">
        <v>0</v>
      </c>
      <c r="G25" s="28">
        <f t="shared" si="0"/>
        <v>0</v>
      </c>
      <c r="H25" s="435"/>
    </row>
    <row r="26" spans="1:9" s="9" customFormat="1" ht="33" customHeight="1" x14ac:dyDescent="0.25">
      <c r="A26" s="67" t="s">
        <v>388</v>
      </c>
      <c r="B26" s="41" t="s">
        <v>77</v>
      </c>
      <c r="C26" s="2" t="s">
        <v>721</v>
      </c>
      <c r="D26" s="22" t="s">
        <v>8</v>
      </c>
      <c r="E26" s="84">
        <v>2050</v>
      </c>
      <c r="F26" s="21">
        <v>0</v>
      </c>
      <c r="G26" s="28">
        <f t="shared" si="0"/>
        <v>0</v>
      </c>
      <c r="H26" s="435"/>
    </row>
    <row r="27" spans="1:9" s="9" customFormat="1" ht="33" customHeight="1" x14ac:dyDescent="0.25">
      <c r="A27" s="67" t="s">
        <v>388</v>
      </c>
      <c r="B27" s="41" t="s">
        <v>122</v>
      </c>
      <c r="C27" s="2" t="s">
        <v>1167</v>
      </c>
      <c r="D27" s="22" t="s">
        <v>8</v>
      </c>
      <c r="E27" s="84">
        <v>2100</v>
      </c>
      <c r="F27" s="21">
        <v>0</v>
      </c>
      <c r="G27" s="28">
        <f t="shared" si="0"/>
        <v>0</v>
      </c>
      <c r="H27" s="435"/>
    </row>
    <row r="28" spans="1:9" s="9" customFormat="1" ht="33" customHeight="1" x14ac:dyDescent="0.25">
      <c r="A28" s="67" t="s">
        <v>388</v>
      </c>
      <c r="B28" s="41" t="s">
        <v>123</v>
      </c>
      <c r="C28" s="2" t="s">
        <v>390</v>
      </c>
      <c r="D28" s="22" t="s">
        <v>8</v>
      </c>
      <c r="E28" s="84">
        <v>2100</v>
      </c>
      <c r="F28" s="21">
        <v>0</v>
      </c>
      <c r="G28" s="28">
        <f t="shared" si="0"/>
        <v>0</v>
      </c>
      <c r="H28" s="435"/>
    </row>
    <row r="29" spans="1:9" s="9" customFormat="1" ht="33" customHeight="1" x14ac:dyDescent="0.25">
      <c r="A29" s="67" t="s">
        <v>388</v>
      </c>
      <c r="B29" s="41" t="s">
        <v>124</v>
      </c>
      <c r="C29" s="2" t="s">
        <v>723</v>
      </c>
      <c r="D29" s="22" t="s">
        <v>8</v>
      </c>
      <c r="E29" s="84">
        <v>2100</v>
      </c>
      <c r="F29" s="21">
        <v>0</v>
      </c>
      <c r="G29" s="28">
        <f t="shared" si="0"/>
        <v>0</v>
      </c>
      <c r="H29" s="435"/>
    </row>
    <row r="30" spans="1:9" s="9" customFormat="1" ht="33" customHeight="1" x14ac:dyDescent="0.25">
      <c r="A30" s="67" t="s">
        <v>388</v>
      </c>
      <c r="B30" s="41" t="s">
        <v>125</v>
      </c>
      <c r="C30" s="2" t="s">
        <v>304</v>
      </c>
      <c r="D30" s="22" t="s">
        <v>8</v>
      </c>
      <c r="E30" s="84">
        <v>2100</v>
      </c>
      <c r="F30" s="21">
        <v>0</v>
      </c>
      <c r="G30" s="28">
        <f t="shared" si="0"/>
        <v>0</v>
      </c>
      <c r="H30" s="435"/>
    </row>
    <row r="31" spans="1:9" s="9" customFormat="1" ht="33" customHeight="1" x14ac:dyDescent="0.25">
      <c r="A31" s="67" t="s">
        <v>388</v>
      </c>
      <c r="B31" s="41" t="s">
        <v>126</v>
      </c>
      <c r="C31" s="2" t="s">
        <v>724</v>
      </c>
      <c r="D31" s="22" t="s">
        <v>9</v>
      </c>
      <c r="E31" s="84">
        <v>350</v>
      </c>
      <c r="F31" s="21">
        <v>0</v>
      </c>
      <c r="G31" s="28">
        <f t="shared" si="0"/>
        <v>0</v>
      </c>
      <c r="H31" s="435"/>
    </row>
    <row r="32" spans="1:9" s="9" customFormat="1" ht="33" customHeight="1" thickBot="1" x14ac:dyDescent="0.3">
      <c r="A32" s="56" t="s">
        <v>388</v>
      </c>
      <c r="B32" s="74" t="s">
        <v>216</v>
      </c>
      <c r="C32" s="50" t="s">
        <v>725</v>
      </c>
      <c r="D32" s="51" t="s">
        <v>8</v>
      </c>
      <c r="E32" s="85">
        <v>240</v>
      </c>
      <c r="F32" s="60">
        <v>0</v>
      </c>
      <c r="G32" s="53">
        <f t="shared" si="0"/>
        <v>0</v>
      </c>
      <c r="H32" s="435"/>
    </row>
    <row r="33" spans="1:9" s="9" customFormat="1" ht="33" customHeight="1" x14ac:dyDescent="0.25">
      <c r="A33" s="101" t="s">
        <v>1504</v>
      </c>
      <c r="B33" s="123" t="s">
        <v>71</v>
      </c>
      <c r="C33" s="63" t="s">
        <v>715</v>
      </c>
      <c r="D33" s="64" t="s">
        <v>8</v>
      </c>
      <c r="E33" s="83">
        <v>3600</v>
      </c>
      <c r="F33" s="120">
        <v>4.07</v>
      </c>
      <c r="G33" s="59">
        <f t="shared" si="0"/>
        <v>14652</v>
      </c>
      <c r="H33" s="435"/>
    </row>
    <row r="34" spans="1:9" s="9" customFormat="1" ht="33" customHeight="1" x14ac:dyDescent="0.25">
      <c r="A34" s="67" t="s">
        <v>1504</v>
      </c>
      <c r="B34" s="41" t="s">
        <v>72</v>
      </c>
      <c r="C34" s="2" t="s">
        <v>755</v>
      </c>
      <c r="D34" s="22" t="s">
        <v>9</v>
      </c>
      <c r="E34" s="84">
        <v>140</v>
      </c>
      <c r="F34" s="121">
        <v>25.89</v>
      </c>
      <c r="G34" s="28">
        <f t="shared" si="0"/>
        <v>3624.6</v>
      </c>
      <c r="H34" s="435"/>
    </row>
    <row r="35" spans="1:9" s="9" customFormat="1" ht="33" customHeight="1" x14ac:dyDescent="0.25">
      <c r="A35" s="67" t="s">
        <v>1504</v>
      </c>
      <c r="B35" s="41" t="s">
        <v>73</v>
      </c>
      <c r="C35" s="2" t="s">
        <v>753</v>
      </c>
      <c r="D35" s="22" t="s">
        <v>9</v>
      </c>
      <c r="E35" s="84">
        <v>1275</v>
      </c>
      <c r="F35" s="121">
        <v>25.71</v>
      </c>
      <c r="G35" s="28">
        <f t="shared" si="0"/>
        <v>32780.25</v>
      </c>
      <c r="H35" s="435"/>
    </row>
    <row r="36" spans="1:9" s="9" customFormat="1" ht="33" customHeight="1" x14ac:dyDescent="0.25">
      <c r="A36" s="67" t="s">
        <v>1504</v>
      </c>
      <c r="B36" s="41" t="s">
        <v>74</v>
      </c>
      <c r="C36" s="2" t="s">
        <v>727</v>
      </c>
      <c r="D36" s="22" t="s">
        <v>8</v>
      </c>
      <c r="E36" s="84">
        <v>2700</v>
      </c>
      <c r="F36" s="121">
        <v>15.26</v>
      </c>
      <c r="G36" s="28">
        <f t="shared" si="0"/>
        <v>41202</v>
      </c>
      <c r="H36" s="435"/>
    </row>
    <row r="37" spans="1:9" s="9" customFormat="1" ht="33" customHeight="1" x14ac:dyDescent="0.25">
      <c r="A37" s="67" t="s">
        <v>1504</v>
      </c>
      <c r="B37" s="41" t="s">
        <v>75</v>
      </c>
      <c r="C37" s="2" t="s">
        <v>719</v>
      </c>
      <c r="D37" s="22" t="s">
        <v>8</v>
      </c>
      <c r="E37" s="84">
        <v>202</v>
      </c>
      <c r="F37" s="121">
        <v>51.79</v>
      </c>
      <c r="G37" s="28">
        <f t="shared" si="0"/>
        <v>10461.58</v>
      </c>
      <c r="H37" s="435"/>
    </row>
    <row r="38" spans="1:9" s="9" customFormat="1" ht="33" customHeight="1" x14ac:dyDescent="0.25">
      <c r="A38" s="67" t="s">
        <v>1504</v>
      </c>
      <c r="B38" s="41" t="s">
        <v>76</v>
      </c>
      <c r="C38" s="2" t="s">
        <v>1166</v>
      </c>
      <c r="D38" s="22" t="s">
        <v>8</v>
      </c>
      <c r="E38" s="84">
        <v>2050</v>
      </c>
      <c r="F38" s="121">
        <v>24.12</v>
      </c>
      <c r="G38" s="28">
        <f t="shared" si="0"/>
        <v>49446</v>
      </c>
      <c r="H38" s="435"/>
    </row>
    <row r="39" spans="1:9" s="9" customFormat="1" ht="33" customHeight="1" x14ac:dyDescent="0.25">
      <c r="A39" s="67" t="s">
        <v>1504</v>
      </c>
      <c r="B39" s="41" t="s">
        <v>77</v>
      </c>
      <c r="C39" s="2" t="s">
        <v>721</v>
      </c>
      <c r="D39" s="22" t="s">
        <v>8</v>
      </c>
      <c r="E39" s="84">
        <v>2050</v>
      </c>
      <c r="F39" s="121">
        <v>0.38</v>
      </c>
      <c r="G39" s="28">
        <f t="shared" si="0"/>
        <v>779</v>
      </c>
      <c r="H39" s="435"/>
    </row>
    <row r="40" spans="1:9" s="9" customFormat="1" ht="33" customHeight="1" x14ac:dyDescent="0.25">
      <c r="A40" s="67" t="s">
        <v>1504</v>
      </c>
      <c r="B40" s="41" t="s">
        <v>122</v>
      </c>
      <c r="C40" s="2" t="s">
        <v>1167</v>
      </c>
      <c r="D40" s="22" t="s">
        <v>8</v>
      </c>
      <c r="E40" s="84">
        <v>2100</v>
      </c>
      <c r="F40" s="121">
        <v>20.3</v>
      </c>
      <c r="G40" s="28">
        <f t="shared" si="0"/>
        <v>42630</v>
      </c>
      <c r="H40" s="435"/>
    </row>
    <row r="41" spans="1:9" s="9" customFormat="1" ht="33" customHeight="1" x14ac:dyDescent="0.25">
      <c r="A41" s="67" t="s">
        <v>1504</v>
      </c>
      <c r="B41" s="41" t="s">
        <v>123</v>
      </c>
      <c r="C41" s="2" t="s">
        <v>390</v>
      </c>
      <c r="D41" s="22" t="s">
        <v>8</v>
      </c>
      <c r="E41" s="84">
        <v>2100</v>
      </c>
      <c r="F41" s="121">
        <v>0.38</v>
      </c>
      <c r="G41" s="28">
        <f t="shared" si="0"/>
        <v>798</v>
      </c>
      <c r="H41" s="435"/>
    </row>
    <row r="42" spans="1:9" s="9" customFormat="1" ht="33" customHeight="1" x14ac:dyDescent="0.25">
      <c r="A42" s="67" t="s">
        <v>1504</v>
      </c>
      <c r="B42" s="41" t="s">
        <v>124</v>
      </c>
      <c r="C42" s="2" t="s">
        <v>723</v>
      </c>
      <c r="D42" s="22" t="s">
        <v>8</v>
      </c>
      <c r="E42" s="84">
        <v>2100</v>
      </c>
      <c r="F42" s="121">
        <v>11.92</v>
      </c>
      <c r="G42" s="28">
        <f t="shared" si="0"/>
        <v>25032</v>
      </c>
      <c r="H42" s="435"/>
    </row>
    <row r="43" spans="1:9" s="9" customFormat="1" ht="33" customHeight="1" x14ac:dyDescent="0.25">
      <c r="A43" s="67" t="s">
        <v>1504</v>
      </c>
      <c r="B43" s="41" t="s">
        <v>125</v>
      </c>
      <c r="C43" s="2" t="s">
        <v>304</v>
      </c>
      <c r="D43" s="22" t="s">
        <v>8</v>
      </c>
      <c r="E43" s="84">
        <v>2100</v>
      </c>
      <c r="F43" s="121">
        <v>0.22</v>
      </c>
      <c r="G43" s="28">
        <f t="shared" si="0"/>
        <v>462</v>
      </c>
      <c r="H43" s="435"/>
    </row>
    <row r="44" spans="1:9" s="9" customFormat="1" ht="39" customHeight="1" thickBot="1" x14ac:dyDescent="0.3">
      <c r="A44" s="67" t="s">
        <v>1504</v>
      </c>
      <c r="B44" s="41" t="s">
        <v>126</v>
      </c>
      <c r="C44" s="2" t="s">
        <v>724</v>
      </c>
      <c r="D44" s="22" t="s">
        <v>9</v>
      </c>
      <c r="E44" s="84">
        <v>350</v>
      </c>
      <c r="F44" s="121">
        <v>13.99</v>
      </c>
      <c r="G44" s="28">
        <f t="shared" si="0"/>
        <v>4896.5</v>
      </c>
      <c r="H44" s="435"/>
    </row>
    <row r="45" spans="1:9" s="9" customFormat="1" ht="30.75" thickBot="1" x14ac:dyDescent="0.3">
      <c r="A45" s="56" t="s">
        <v>1504</v>
      </c>
      <c r="B45" s="74" t="s">
        <v>216</v>
      </c>
      <c r="C45" s="50" t="s">
        <v>725</v>
      </c>
      <c r="D45" s="51" t="s">
        <v>8</v>
      </c>
      <c r="E45" s="85">
        <v>240</v>
      </c>
      <c r="F45" s="122">
        <v>5.42</v>
      </c>
      <c r="G45" s="99">
        <f>ROUND((E45*F45),2)</f>
        <v>1300.8</v>
      </c>
      <c r="H45" s="36" t="s">
        <v>78</v>
      </c>
      <c r="I45" s="72">
        <f>ROUND(SUM(G20:G45),2)</f>
        <v>228064.73</v>
      </c>
    </row>
    <row r="46" spans="1:9" s="9" customFormat="1" ht="33" customHeight="1" x14ac:dyDescent="0.25">
      <c r="A46" s="67" t="s">
        <v>728</v>
      </c>
      <c r="B46" s="75" t="s">
        <v>28</v>
      </c>
      <c r="C46" s="63" t="s">
        <v>729</v>
      </c>
      <c r="D46" s="64" t="s">
        <v>10</v>
      </c>
      <c r="E46" s="83">
        <v>173</v>
      </c>
      <c r="F46" s="58">
        <v>110.02</v>
      </c>
      <c r="G46" s="59">
        <f t="shared" si="0"/>
        <v>19033.46</v>
      </c>
      <c r="H46" s="71"/>
      <c r="I46" s="71"/>
    </row>
    <row r="47" spans="1:9" s="9" customFormat="1" ht="33" customHeight="1" x14ac:dyDescent="0.25">
      <c r="A47" s="67" t="s">
        <v>728</v>
      </c>
      <c r="B47" s="22" t="s">
        <v>29</v>
      </c>
      <c r="C47" s="2" t="s">
        <v>1153</v>
      </c>
      <c r="D47" s="64" t="s">
        <v>10</v>
      </c>
      <c r="E47" s="84">
        <v>240</v>
      </c>
      <c r="F47" s="21">
        <v>112.21</v>
      </c>
      <c r="G47" s="28">
        <f t="shared" si="0"/>
        <v>26930.400000000001</v>
      </c>
      <c r="H47" s="71"/>
      <c r="I47" s="71"/>
    </row>
    <row r="48" spans="1:9" s="9" customFormat="1" ht="33" customHeight="1" x14ac:dyDescent="0.25">
      <c r="A48" s="67" t="s">
        <v>728</v>
      </c>
      <c r="B48" s="22" t="s">
        <v>30</v>
      </c>
      <c r="C48" s="2" t="s">
        <v>730</v>
      </c>
      <c r="D48" s="64" t="s">
        <v>10</v>
      </c>
      <c r="E48" s="84">
        <v>350</v>
      </c>
      <c r="F48" s="21">
        <v>157.25</v>
      </c>
      <c r="G48" s="28">
        <f t="shared" si="0"/>
        <v>55037.5</v>
      </c>
      <c r="H48" s="71"/>
      <c r="I48" s="71"/>
    </row>
    <row r="49" spans="1:9" s="9" customFormat="1" ht="33" customHeight="1" x14ac:dyDescent="0.25">
      <c r="A49" s="67" t="s">
        <v>728</v>
      </c>
      <c r="B49" s="22" t="s">
        <v>31</v>
      </c>
      <c r="C49" s="2" t="s">
        <v>1154</v>
      </c>
      <c r="D49" s="64" t="s">
        <v>10</v>
      </c>
      <c r="E49" s="84">
        <v>164</v>
      </c>
      <c r="F49" s="21">
        <v>40.799999999999997</v>
      </c>
      <c r="G49" s="28">
        <f t="shared" si="0"/>
        <v>6691.2</v>
      </c>
      <c r="H49" s="71"/>
      <c r="I49" s="71"/>
    </row>
    <row r="50" spans="1:9" s="9" customFormat="1" ht="33" customHeight="1" x14ac:dyDescent="0.25">
      <c r="A50" s="67" t="s">
        <v>728</v>
      </c>
      <c r="B50" s="22" t="s">
        <v>32</v>
      </c>
      <c r="C50" s="63" t="s">
        <v>732</v>
      </c>
      <c r="D50" s="64" t="s">
        <v>10</v>
      </c>
      <c r="E50" s="83">
        <v>340</v>
      </c>
      <c r="F50" s="58">
        <v>23.44</v>
      </c>
      <c r="G50" s="59">
        <f t="shared" si="0"/>
        <v>7969.6</v>
      </c>
      <c r="H50" s="71"/>
      <c r="I50" s="71"/>
    </row>
    <row r="51" spans="1:9" s="9" customFormat="1" ht="33" customHeight="1" x14ac:dyDescent="0.25">
      <c r="A51" s="67" t="s">
        <v>728</v>
      </c>
      <c r="B51" s="22" t="s">
        <v>33</v>
      </c>
      <c r="C51" s="2" t="s">
        <v>733</v>
      </c>
      <c r="D51" s="22" t="s">
        <v>10</v>
      </c>
      <c r="E51" s="83">
        <v>763</v>
      </c>
      <c r="F51" s="21">
        <v>1.99</v>
      </c>
      <c r="G51" s="28">
        <f t="shared" si="0"/>
        <v>1518.37</v>
      </c>
      <c r="H51" s="71"/>
      <c r="I51" s="71"/>
    </row>
    <row r="52" spans="1:9" s="9" customFormat="1" ht="33" customHeight="1" x14ac:dyDescent="0.25">
      <c r="A52" s="67" t="s">
        <v>728</v>
      </c>
      <c r="B52" s="22" t="s">
        <v>47</v>
      </c>
      <c r="C52" s="2" t="s">
        <v>734</v>
      </c>
      <c r="D52" s="64" t="s">
        <v>8</v>
      </c>
      <c r="E52" s="83">
        <v>160</v>
      </c>
      <c r="F52" s="21">
        <v>23.55</v>
      </c>
      <c r="G52" s="28">
        <f t="shared" si="0"/>
        <v>3768</v>
      </c>
      <c r="H52" s="71"/>
      <c r="I52" s="71"/>
    </row>
    <row r="53" spans="1:9" s="9" customFormat="1" ht="30" x14ac:dyDescent="0.25">
      <c r="A53" s="67" t="s">
        <v>728</v>
      </c>
      <c r="B53" s="22" t="s">
        <v>48</v>
      </c>
      <c r="C53" s="2" t="s">
        <v>735</v>
      </c>
      <c r="D53" s="64" t="s">
        <v>8</v>
      </c>
      <c r="E53" s="83">
        <v>300</v>
      </c>
      <c r="F53" s="21">
        <v>124.35</v>
      </c>
      <c r="G53" s="28">
        <f t="shared" si="0"/>
        <v>37305</v>
      </c>
      <c r="H53" s="71"/>
      <c r="I53" s="71"/>
    </row>
    <row r="54" spans="1:9" s="9" customFormat="1" ht="30" x14ac:dyDescent="0.25">
      <c r="A54" s="67" t="s">
        <v>728</v>
      </c>
      <c r="B54" s="22" t="s">
        <v>58</v>
      </c>
      <c r="C54" s="2" t="s">
        <v>736</v>
      </c>
      <c r="D54" s="64" t="s">
        <v>8</v>
      </c>
      <c r="E54" s="83">
        <v>252</v>
      </c>
      <c r="F54" s="21">
        <v>164.55</v>
      </c>
      <c r="G54" s="28">
        <f t="shared" si="0"/>
        <v>41466.6</v>
      </c>
      <c r="H54" s="71"/>
      <c r="I54" s="71"/>
    </row>
    <row r="55" spans="1:9" s="9" customFormat="1" ht="33" customHeight="1" x14ac:dyDescent="0.25">
      <c r="A55" s="67" t="s">
        <v>728</v>
      </c>
      <c r="B55" s="22" t="s">
        <v>64</v>
      </c>
      <c r="C55" s="2" t="s">
        <v>737</v>
      </c>
      <c r="D55" s="64" t="s">
        <v>8</v>
      </c>
      <c r="E55" s="83">
        <v>460</v>
      </c>
      <c r="F55" s="21">
        <v>3.46</v>
      </c>
      <c r="G55" s="28">
        <f t="shared" si="0"/>
        <v>1591.6</v>
      </c>
      <c r="H55" s="71"/>
      <c r="I55" s="71"/>
    </row>
    <row r="56" spans="1:9" s="9" customFormat="1" ht="33" customHeight="1" x14ac:dyDescent="0.25">
      <c r="A56" s="67" t="s">
        <v>728</v>
      </c>
      <c r="B56" s="22" t="s">
        <v>65</v>
      </c>
      <c r="C56" s="2" t="s">
        <v>738</v>
      </c>
      <c r="D56" s="64" t="s">
        <v>8</v>
      </c>
      <c r="E56" s="83">
        <v>252</v>
      </c>
      <c r="F56" s="21">
        <v>9.34</v>
      </c>
      <c r="G56" s="28">
        <f t="shared" si="0"/>
        <v>2353.6799999999998</v>
      </c>
      <c r="H56" s="71"/>
      <c r="I56" s="71"/>
    </row>
    <row r="57" spans="1:9" s="9" customFormat="1" ht="33" customHeight="1" thickBot="1" x14ac:dyDescent="0.3">
      <c r="A57" s="67" t="s">
        <v>728</v>
      </c>
      <c r="B57" s="22" t="s">
        <v>66</v>
      </c>
      <c r="C57" s="2" t="s">
        <v>739</v>
      </c>
      <c r="D57" s="64" t="s">
        <v>10</v>
      </c>
      <c r="E57" s="83">
        <v>62</v>
      </c>
      <c r="F57" s="21">
        <v>324.39999999999998</v>
      </c>
      <c r="G57" s="28">
        <f t="shared" si="0"/>
        <v>20112.8</v>
      </c>
      <c r="H57" s="71"/>
      <c r="I57" s="71"/>
    </row>
    <row r="58" spans="1:9" s="9" customFormat="1" ht="33" customHeight="1" thickBot="1" x14ac:dyDescent="0.3">
      <c r="A58" s="67" t="s">
        <v>728</v>
      </c>
      <c r="B58" s="22" t="s">
        <v>79</v>
      </c>
      <c r="C58" s="47" t="s">
        <v>740</v>
      </c>
      <c r="D58" s="79" t="s">
        <v>10</v>
      </c>
      <c r="E58" s="175">
        <v>335</v>
      </c>
      <c r="F58" s="21">
        <v>11.79</v>
      </c>
      <c r="G58" s="28">
        <f t="shared" si="0"/>
        <v>3949.65</v>
      </c>
      <c r="H58" s="36" t="s">
        <v>42</v>
      </c>
      <c r="I58" s="72">
        <f>ROUND(SUM(G46:G58),2)</f>
        <v>227727.86</v>
      </c>
    </row>
    <row r="59" spans="1:9" s="9" customFormat="1" ht="33" customHeight="1" x14ac:dyDescent="0.25">
      <c r="A59" s="124" t="s">
        <v>573</v>
      </c>
      <c r="B59" s="25" t="s">
        <v>11</v>
      </c>
      <c r="C59" s="24" t="s">
        <v>367</v>
      </c>
      <c r="D59" s="25" t="s">
        <v>18</v>
      </c>
      <c r="E59" s="46">
        <v>27</v>
      </c>
      <c r="F59" s="33">
        <v>151.41</v>
      </c>
      <c r="G59" s="27">
        <f>ROUND((E59*F59),2)</f>
        <v>4088.07</v>
      </c>
    </row>
    <row r="60" spans="1:9" s="9" customFormat="1" ht="30" x14ac:dyDescent="0.25">
      <c r="A60" s="97" t="s">
        <v>573</v>
      </c>
      <c r="B60" s="79" t="s">
        <v>83</v>
      </c>
      <c r="C60" s="78" t="s">
        <v>368</v>
      </c>
      <c r="D60" s="79" t="s">
        <v>18</v>
      </c>
      <c r="E60" s="80">
        <v>3</v>
      </c>
      <c r="F60" s="81">
        <v>276.25</v>
      </c>
      <c r="G60" s="59">
        <f>ROUND((E60*F60),2)</f>
        <v>828.75</v>
      </c>
    </row>
    <row r="61" spans="1:9" s="9" customFormat="1" ht="30.75" thickBot="1" x14ac:dyDescent="0.3">
      <c r="A61" s="176" t="s">
        <v>573</v>
      </c>
      <c r="B61" s="51" t="s">
        <v>84</v>
      </c>
      <c r="C61" s="50" t="s">
        <v>741</v>
      </c>
      <c r="D61" s="51" t="s">
        <v>18</v>
      </c>
      <c r="E61" s="52">
        <v>2</v>
      </c>
      <c r="F61" s="60">
        <v>369.36</v>
      </c>
      <c r="G61" s="53">
        <f t="shared" ref="G61:G74" si="1">ROUND((E61*F61),2)</f>
        <v>738.72</v>
      </c>
    </row>
    <row r="62" spans="1:9" s="9" customFormat="1" ht="30" x14ac:dyDescent="0.25">
      <c r="A62" s="42" t="s">
        <v>573</v>
      </c>
      <c r="B62" s="25" t="s">
        <v>85</v>
      </c>
      <c r="C62" s="24" t="s">
        <v>396</v>
      </c>
      <c r="D62" s="25" t="s">
        <v>18</v>
      </c>
      <c r="E62" s="46">
        <v>15</v>
      </c>
      <c r="F62" s="33">
        <v>60.15</v>
      </c>
      <c r="G62" s="27">
        <f t="shared" si="1"/>
        <v>902.25</v>
      </c>
    </row>
    <row r="63" spans="1:9" s="9" customFormat="1" ht="30" x14ac:dyDescent="0.25">
      <c r="A63" s="43" t="s">
        <v>573</v>
      </c>
      <c r="B63" s="22" t="s">
        <v>86</v>
      </c>
      <c r="C63" s="63" t="s">
        <v>391</v>
      </c>
      <c r="D63" s="64" t="s">
        <v>18</v>
      </c>
      <c r="E63" s="65">
        <v>5</v>
      </c>
      <c r="F63" s="58">
        <v>78.28</v>
      </c>
      <c r="G63" s="59">
        <f t="shared" si="1"/>
        <v>391.4</v>
      </c>
    </row>
    <row r="64" spans="1:9" s="9" customFormat="1" ht="30" x14ac:dyDescent="0.25">
      <c r="A64" s="43" t="s">
        <v>573</v>
      </c>
      <c r="B64" s="22" t="s">
        <v>87</v>
      </c>
      <c r="C64" s="63" t="s">
        <v>742</v>
      </c>
      <c r="D64" s="64" t="s">
        <v>18</v>
      </c>
      <c r="E64" s="65">
        <v>1</v>
      </c>
      <c r="F64" s="58">
        <v>78.28</v>
      </c>
      <c r="G64" s="59">
        <f t="shared" si="1"/>
        <v>78.28</v>
      </c>
    </row>
    <row r="65" spans="1:10" s="9" customFormat="1" ht="33" customHeight="1" x14ac:dyDescent="0.25">
      <c r="A65" s="43" t="s">
        <v>573</v>
      </c>
      <c r="B65" s="22" t="s">
        <v>88</v>
      </c>
      <c r="C65" s="63" t="s">
        <v>743</v>
      </c>
      <c r="D65" s="64" t="s">
        <v>18</v>
      </c>
      <c r="E65" s="65">
        <v>4</v>
      </c>
      <c r="F65" s="58">
        <v>75.290000000000006</v>
      </c>
      <c r="G65" s="59">
        <f t="shared" si="1"/>
        <v>301.16000000000003</v>
      </c>
    </row>
    <row r="66" spans="1:10" s="9" customFormat="1" ht="33" customHeight="1" x14ac:dyDescent="0.25">
      <c r="A66" s="43" t="s">
        <v>573</v>
      </c>
      <c r="B66" s="22" t="s">
        <v>89</v>
      </c>
      <c r="C66" s="63" t="s">
        <v>744</v>
      </c>
      <c r="D66" s="64" t="s">
        <v>18</v>
      </c>
      <c r="E66" s="65">
        <v>5</v>
      </c>
      <c r="F66" s="58">
        <v>75.81</v>
      </c>
      <c r="G66" s="59">
        <f t="shared" si="1"/>
        <v>379.05</v>
      </c>
    </row>
    <row r="67" spans="1:10" s="9" customFormat="1" ht="33" customHeight="1" x14ac:dyDescent="0.25">
      <c r="A67" s="43" t="s">
        <v>573</v>
      </c>
      <c r="B67" s="22" t="s">
        <v>90</v>
      </c>
      <c r="C67" s="63" t="s">
        <v>1160</v>
      </c>
      <c r="D67" s="64" t="s">
        <v>18</v>
      </c>
      <c r="E67" s="65">
        <v>4</v>
      </c>
      <c r="F67" s="58">
        <v>60.15</v>
      </c>
      <c r="G67" s="28">
        <f t="shared" si="1"/>
        <v>240.6</v>
      </c>
    </row>
    <row r="68" spans="1:10" s="9" customFormat="1" ht="33" customHeight="1" x14ac:dyDescent="0.25">
      <c r="A68" s="43" t="s">
        <v>573</v>
      </c>
      <c r="B68" s="22" t="s">
        <v>91</v>
      </c>
      <c r="C68" s="63" t="s">
        <v>369</v>
      </c>
      <c r="D68" s="64" t="s">
        <v>18</v>
      </c>
      <c r="E68" s="65">
        <v>3</v>
      </c>
      <c r="F68" s="58">
        <v>177.68</v>
      </c>
      <c r="G68" s="28">
        <f t="shared" si="1"/>
        <v>533.04</v>
      </c>
    </row>
    <row r="69" spans="1:10" s="9" customFormat="1" ht="30" x14ac:dyDescent="0.25">
      <c r="A69" s="43" t="s">
        <v>573</v>
      </c>
      <c r="B69" s="22" t="s">
        <v>92</v>
      </c>
      <c r="C69" s="2" t="s">
        <v>745</v>
      </c>
      <c r="D69" s="64" t="s">
        <v>18</v>
      </c>
      <c r="E69" s="19">
        <v>1</v>
      </c>
      <c r="F69" s="21">
        <v>403.45</v>
      </c>
      <c r="G69" s="28">
        <f t="shared" si="1"/>
        <v>403.45</v>
      </c>
    </row>
    <row r="70" spans="1:10" s="9" customFormat="1" ht="30" x14ac:dyDescent="0.25">
      <c r="A70" s="43" t="s">
        <v>573</v>
      </c>
      <c r="B70" s="22" t="s">
        <v>93</v>
      </c>
      <c r="C70" s="2" t="s">
        <v>746</v>
      </c>
      <c r="D70" s="64" t="s">
        <v>18</v>
      </c>
      <c r="E70" s="19">
        <v>1</v>
      </c>
      <c r="F70" s="21">
        <v>439.6</v>
      </c>
      <c r="G70" s="28">
        <f t="shared" ref="G70" si="2">ROUND((E70*F70),2)</f>
        <v>439.6</v>
      </c>
    </row>
    <row r="71" spans="1:10" s="9" customFormat="1" ht="30.75" thickBot="1" x14ac:dyDescent="0.3">
      <c r="A71" s="178" t="s">
        <v>573</v>
      </c>
      <c r="B71" s="51" t="s">
        <v>156</v>
      </c>
      <c r="C71" s="86" t="s">
        <v>747</v>
      </c>
      <c r="D71" s="88" t="s">
        <v>18</v>
      </c>
      <c r="E71" s="92">
        <v>4</v>
      </c>
      <c r="F71" s="89">
        <v>82.09</v>
      </c>
      <c r="G71" s="90">
        <f t="shared" si="1"/>
        <v>328.36</v>
      </c>
    </row>
    <row r="72" spans="1:10" s="9" customFormat="1" ht="30" x14ac:dyDescent="0.25">
      <c r="A72" s="101" t="s">
        <v>573</v>
      </c>
      <c r="B72" s="64" t="s">
        <v>157</v>
      </c>
      <c r="C72" s="63" t="s">
        <v>392</v>
      </c>
      <c r="D72" s="64" t="s">
        <v>18</v>
      </c>
      <c r="E72" s="65">
        <v>36</v>
      </c>
      <c r="F72" s="58">
        <v>24.21</v>
      </c>
      <c r="G72" s="59">
        <f t="shared" si="1"/>
        <v>871.56</v>
      </c>
      <c r="H72" s="71"/>
      <c r="I72" s="71"/>
    </row>
    <row r="73" spans="1:10" ht="44.25" customHeight="1" thickBot="1" x14ac:dyDescent="0.3">
      <c r="A73" s="98" t="s">
        <v>573</v>
      </c>
      <c r="B73" s="51" t="s">
        <v>158</v>
      </c>
      <c r="C73" s="50" t="s">
        <v>748</v>
      </c>
      <c r="D73" s="51" t="s">
        <v>18</v>
      </c>
      <c r="E73" s="52">
        <v>37</v>
      </c>
      <c r="F73" s="60">
        <v>29.87</v>
      </c>
      <c r="G73" s="53">
        <f t="shared" si="1"/>
        <v>1105.19</v>
      </c>
      <c r="H73" s="71"/>
      <c r="I73" s="71"/>
    </row>
    <row r="74" spans="1:10" ht="30.75" thickBot="1" x14ac:dyDescent="0.3">
      <c r="A74" s="125" t="s">
        <v>573</v>
      </c>
      <c r="B74" s="88" t="s">
        <v>159</v>
      </c>
      <c r="C74" s="86" t="s">
        <v>749</v>
      </c>
      <c r="D74" s="88" t="s">
        <v>8</v>
      </c>
      <c r="E74" s="92">
        <v>72</v>
      </c>
      <c r="F74" s="89">
        <v>17</v>
      </c>
      <c r="G74" s="90">
        <f t="shared" si="1"/>
        <v>1224</v>
      </c>
      <c r="H74" s="36" t="s">
        <v>59</v>
      </c>
      <c r="I74" s="70">
        <f>ROUND(SUM(G59:G74),2)</f>
        <v>12853.48</v>
      </c>
    </row>
    <row r="75" spans="1:10" ht="43.5" thickBot="1" x14ac:dyDescent="0.3">
      <c r="A75" s="146"/>
      <c r="B75" s="147"/>
      <c r="C75" s="6"/>
      <c r="D75" s="4"/>
      <c r="E75" s="4"/>
      <c r="F75" s="54" t="s">
        <v>205</v>
      </c>
      <c r="G75" s="55">
        <f>SUM(G5:G74)</f>
        <v>604255.34000000008</v>
      </c>
      <c r="H75" s="34"/>
      <c r="I75" s="73"/>
    </row>
    <row r="76" spans="1:10" x14ac:dyDescent="0.25">
      <c r="F76" s="14"/>
    </row>
    <row r="77" spans="1:10" s="68" customFormat="1" x14ac:dyDescent="0.25">
      <c r="A77" s="7"/>
      <c r="B77" s="5"/>
      <c r="C77" s="7"/>
      <c r="D77" s="5"/>
      <c r="E77" s="5"/>
      <c r="F77" s="15"/>
      <c r="G77" s="5"/>
      <c r="J77" s="8"/>
    </row>
    <row r="78" spans="1:10" s="68" customFormat="1" ht="26.25" customHeight="1" x14ac:dyDescent="0.25">
      <c r="A78" s="20"/>
      <c r="B78" s="20"/>
      <c r="C78" s="20"/>
      <c r="D78" s="20"/>
      <c r="E78" s="20"/>
      <c r="F78" s="16"/>
      <c r="G78" s="20"/>
      <c r="J78" s="8"/>
    </row>
  </sheetData>
  <sheetProtection algorithmName="SHA-512" hashValue="pTBRGYMb/qiXr5//IAwDu7ZKQDGuRRpg24eRKoyD1MytbWo4yhpAE2wD40zZERPyTzGGo42X5hnwIDd495Pysw==" saltValue="+jZrljEp2lZMlrjut1AR8Q==" spinCount="100000" sheet="1" objects="1" scenarios="1"/>
  <mergeCells count="3">
    <mergeCell ref="A1:G1"/>
    <mergeCell ref="A3:G3"/>
    <mergeCell ref="H20:H44"/>
  </mergeCells>
  <phoneticPr fontId="10" type="noConversion"/>
  <pageMargins left="0.7" right="0.7" top="0.75" bottom="0.75" header="0.3" footer="0.3"/>
  <pageSetup paperSize="9"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27173-4773-49F8-96BB-494EA421B70A}">
  <dimension ref="A1:J72"/>
  <sheetViews>
    <sheetView topLeftCell="A52" zoomScale="80" zoomScaleNormal="80" workbookViewId="0">
      <selection activeCell="I68" sqref="I68"/>
    </sheetView>
  </sheetViews>
  <sheetFormatPr defaultColWidth="9.140625" defaultRowHeight="15" x14ac:dyDescent="0.25"/>
  <cols>
    <col min="1" max="1" width="39.7109375" style="23" customWidth="1"/>
    <col min="2" max="2" width="10.5703125" style="10" customWidth="1"/>
    <col min="3" max="3" width="71.7109375" style="11" customWidth="1"/>
    <col min="4" max="4" width="9.140625" style="10"/>
    <col min="5" max="5" width="16.28515625" style="10" customWidth="1"/>
    <col min="6" max="6" width="20.7109375" style="14" customWidth="1"/>
    <col min="7" max="7" width="14.7109375" style="129" customWidth="1"/>
    <col min="8" max="8" width="21.5703125" style="129" customWidth="1"/>
    <col min="9" max="9" width="20.7109375" style="129" customWidth="1"/>
    <col min="10" max="16384" width="9.140625" style="10"/>
  </cols>
  <sheetData>
    <row r="1" spans="1:9" ht="39.950000000000003" customHeight="1" x14ac:dyDescent="0.25">
      <c r="A1" s="427" t="s">
        <v>3728</v>
      </c>
      <c r="B1" s="427"/>
      <c r="C1" s="427"/>
      <c r="D1" s="427"/>
      <c r="E1" s="427"/>
      <c r="F1" s="427"/>
      <c r="G1" s="427"/>
    </row>
    <row r="2" spans="1:9" ht="21.75" customHeight="1" thickBot="1" x14ac:dyDescent="0.3">
      <c r="A2" s="1"/>
      <c r="B2" s="1"/>
      <c r="C2" s="1"/>
      <c r="D2" s="1"/>
      <c r="E2" s="18"/>
      <c r="F2" s="1"/>
      <c r="G2" s="127"/>
    </row>
    <row r="3" spans="1:9" x14ac:dyDescent="0.25">
      <c r="A3" s="428" t="s">
        <v>1135</v>
      </c>
      <c r="B3" s="429"/>
      <c r="C3" s="429"/>
      <c r="D3" s="429"/>
      <c r="E3" s="429"/>
      <c r="F3" s="429"/>
      <c r="G3" s="430"/>
    </row>
    <row r="4" spans="1:9" ht="51" customHeight="1" thickBot="1" x14ac:dyDescent="0.3">
      <c r="A4" s="29" t="s">
        <v>38</v>
      </c>
      <c r="B4" s="44" t="s">
        <v>0</v>
      </c>
      <c r="C4" s="30" t="s">
        <v>1</v>
      </c>
      <c r="D4" s="30" t="s">
        <v>2</v>
      </c>
      <c r="E4" s="31" t="s">
        <v>3</v>
      </c>
      <c r="F4" s="32" t="s">
        <v>4</v>
      </c>
      <c r="G4" s="69" t="s">
        <v>5</v>
      </c>
    </row>
    <row r="5" spans="1:9" ht="33" customHeight="1" x14ac:dyDescent="0.25">
      <c r="A5" s="42" t="s">
        <v>444</v>
      </c>
      <c r="B5" s="188" t="s">
        <v>12</v>
      </c>
      <c r="C5" s="24" t="s">
        <v>2265</v>
      </c>
      <c r="D5" s="25" t="s">
        <v>10</v>
      </c>
      <c r="E5" s="46">
        <v>25</v>
      </c>
      <c r="F5" s="154">
        <v>15.62</v>
      </c>
      <c r="G5" s="27">
        <f>ROUND((E5*F5),2)</f>
        <v>390.5</v>
      </c>
      <c r="H5" s="340"/>
      <c r="I5" s="340"/>
    </row>
    <row r="6" spans="1:9" ht="33" customHeight="1" x14ac:dyDescent="0.25">
      <c r="A6" s="67" t="s">
        <v>444</v>
      </c>
      <c r="B6" s="123" t="s">
        <v>13</v>
      </c>
      <c r="C6" s="63" t="s">
        <v>445</v>
      </c>
      <c r="D6" s="64" t="s">
        <v>10</v>
      </c>
      <c r="E6" s="65">
        <v>1245</v>
      </c>
      <c r="F6" s="161">
        <v>17.2</v>
      </c>
      <c r="G6" s="28">
        <f t="shared" ref="G6:G65" si="0">ROUND((E6*F6),2)</f>
        <v>21414</v>
      </c>
      <c r="H6" s="340"/>
      <c r="I6" s="340"/>
    </row>
    <row r="7" spans="1:9" ht="33" customHeight="1" x14ac:dyDescent="0.25">
      <c r="A7" s="67" t="s">
        <v>444</v>
      </c>
      <c r="B7" s="123" t="s">
        <v>56</v>
      </c>
      <c r="C7" s="63" t="s">
        <v>2266</v>
      </c>
      <c r="D7" s="64" t="s">
        <v>10</v>
      </c>
      <c r="E7" s="65">
        <v>4324</v>
      </c>
      <c r="F7" s="161">
        <v>27.41</v>
      </c>
      <c r="G7" s="28">
        <f t="shared" si="0"/>
        <v>118520.84</v>
      </c>
      <c r="H7" s="340"/>
      <c r="I7" s="340"/>
    </row>
    <row r="8" spans="1:9" ht="33" customHeight="1" x14ac:dyDescent="0.25">
      <c r="A8" s="67" t="s">
        <v>444</v>
      </c>
      <c r="B8" s="123" t="s">
        <v>14</v>
      </c>
      <c r="C8" s="63" t="s">
        <v>2267</v>
      </c>
      <c r="D8" s="64" t="s">
        <v>10</v>
      </c>
      <c r="E8" s="65">
        <v>7131</v>
      </c>
      <c r="F8" s="161">
        <v>35.24</v>
      </c>
      <c r="G8" s="28">
        <f t="shared" si="0"/>
        <v>251296.44</v>
      </c>
      <c r="H8" s="340"/>
      <c r="I8" s="340"/>
    </row>
    <row r="9" spans="1:9" ht="33" customHeight="1" x14ac:dyDescent="0.25">
      <c r="A9" s="67" t="s">
        <v>444</v>
      </c>
      <c r="B9" s="123" t="s">
        <v>15</v>
      </c>
      <c r="C9" s="63" t="s">
        <v>2268</v>
      </c>
      <c r="D9" s="64" t="s">
        <v>10</v>
      </c>
      <c r="E9" s="65">
        <v>4137</v>
      </c>
      <c r="F9" s="161">
        <v>53.02</v>
      </c>
      <c r="G9" s="28">
        <f t="shared" si="0"/>
        <v>219343.74</v>
      </c>
      <c r="H9" s="340"/>
      <c r="I9" s="340"/>
    </row>
    <row r="10" spans="1:9" ht="33" customHeight="1" x14ac:dyDescent="0.25">
      <c r="A10" s="67" t="s">
        <v>444</v>
      </c>
      <c r="B10" s="123" t="s">
        <v>16</v>
      </c>
      <c r="C10" s="63" t="s">
        <v>2269</v>
      </c>
      <c r="D10" s="64" t="s">
        <v>10</v>
      </c>
      <c r="E10" s="65">
        <v>349</v>
      </c>
      <c r="F10" s="161">
        <v>75.31</v>
      </c>
      <c r="G10" s="28">
        <f t="shared" si="0"/>
        <v>26283.19</v>
      </c>
      <c r="H10" s="340"/>
      <c r="I10" s="340"/>
    </row>
    <row r="11" spans="1:9" ht="33" customHeight="1" x14ac:dyDescent="0.25">
      <c r="A11" s="67" t="s">
        <v>444</v>
      </c>
      <c r="B11" s="123" t="s">
        <v>57</v>
      </c>
      <c r="C11" s="63" t="s">
        <v>2270</v>
      </c>
      <c r="D11" s="64" t="s">
        <v>10</v>
      </c>
      <c r="E11" s="65">
        <v>424</v>
      </c>
      <c r="F11" s="161">
        <v>123.4</v>
      </c>
      <c r="G11" s="28">
        <f t="shared" si="0"/>
        <v>52321.599999999999</v>
      </c>
      <c r="H11" s="340"/>
      <c r="I11" s="340"/>
    </row>
    <row r="12" spans="1:9" ht="33" customHeight="1" x14ac:dyDescent="0.25">
      <c r="A12" s="67" t="s">
        <v>444</v>
      </c>
      <c r="B12" s="123" t="s">
        <v>17</v>
      </c>
      <c r="C12" s="63" t="s">
        <v>2271</v>
      </c>
      <c r="D12" s="64" t="s">
        <v>10</v>
      </c>
      <c r="E12" s="65">
        <v>36</v>
      </c>
      <c r="F12" s="161">
        <v>192.42</v>
      </c>
      <c r="G12" s="28">
        <f t="shared" si="0"/>
        <v>6927.12</v>
      </c>
      <c r="H12" s="340"/>
      <c r="I12" s="340"/>
    </row>
    <row r="13" spans="1:9" ht="33" customHeight="1" x14ac:dyDescent="0.25">
      <c r="A13" s="67" t="s">
        <v>444</v>
      </c>
      <c r="B13" s="123" t="s">
        <v>60</v>
      </c>
      <c r="C13" s="63" t="s">
        <v>2272</v>
      </c>
      <c r="D13" s="64" t="s">
        <v>10</v>
      </c>
      <c r="E13" s="65">
        <v>79</v>
      </c>
      <c r="F13" s="161">
        <v>93.22</v>
      </c>
      <c r="G13" s="28">
        <f t="shared" si="0"/>
        <v>7364.38</v>
      </c>
      <c r="H13" s="340"/>
      <c r="I13" s="340"/>
    </row>
    <row r="14" spans="1:9" ht="33" customHeight="1" x14ac:dyDescent="0.25">
      <c r="A14" s="67" t="s">
        <v>444</v>
      </c>
      <c r="B14" s="123" t="s">
        <v>61</v>
      </c>
      <c r="C14" s="63" t="s">
        <v>2273</v>
      </c>
      <c r="D14" s="64" t="s">
        <v>10</v>
      </c>
      <c r="E14" s="65">
        <v>457</v>
      </c>
      <c r="F14" s="161">
        <v>438.42</v>
      </c>
      <c r="G14" s="28">
        <f t="shared" si="0"/>
        <v>200357.94</v>
      </c>
      <c r="H14" s="340"/>
      <c r="I14" s="340"/>
    </row>
    <row r="15" spans="1:9" ht="33" customHeight="1" x14ac:dyDescent="0.25">
      <c r="A15" s="67" t="s">
        <v>444</v>
      </c>
      <c r="B15" s="123" t="s">
        <v>46</v>
      </c>
      <c r="C15" s="63" t="s">
        <v>2274</v>
      </c>
      <c r="D15" s="64" t="s">
        <v>10</v>
      </c>
      <c r="E15" s="65">
        <v>438</v>
      </c>
      <c r="F15" s="161">
        <v>503.6</v>
      </c>
      <c r="G15" s="28">
        <f t="shared" si="0"/>
        <v>220576.8</v>
      </c>
      <c r="H15" s="340"/>
      <c r="I15" s="340"/>
    </row>
    <row r="16" spans="1:9" ht="33" customHeight="1" x14ac:dyDescent="0.25">
      <c r="A16" s="67" t="s">
        <v>444</v>
      </c>
      <c r="B16" s="123" t="s">
        <v>62</v>
      </c>
      <c r="C16" s="63" t="s">
        <v>2275</v>
      </c>
      <c r="D16" s="64" t="s">
        <v>10</v>
      </c>
      <c r="E16" s="65">
        <v>464</v>
      </c>
      <c r="F16" s="161">
        <v>937.58</v>
      </c>
      <c r="G16" s="28">
        <f t="shared" si="0"/>
        <v>435037.12</v>
      </c>
      <c r="H16" s="340"/>
      <c r="I16" s="340"/>
    </row>
    <row r="17" spans="1:9" ht="33" customHeight="1" x14ac:dyDescent="0.25">
      <c r="A17" s="67" t="s">
        <v>444</v>
      </c>
      <c r="B17" s="123" t="s">
        <v>94</v>
      </c>
      <c r="C17" s="63" t="s">
        <v>2276</v>
      </c>
      <c r="D17" s="64" t="s">
        <v>9</v>
      </c>
      <c r="E17" s="65">
        <v>8</v>
      </c>
      <c r="F17" s="161">
        <v>31.08</v>
      </c>
      <c r="G17" s="28">
        <f t="shared" si="0"/>
        <v>248.64</v>
      </c>
      <c r="H17" s="340"/>
      <c r="I17" s="340"/>
    </row>
    <row r="18" spans="1:9" ht="33" customHeight="1" x14ac:dyDescent="0.25">
      <c r="A18" s="67" t="s">
        <v>444</v>
      </c>
      <c r="B18" s="123" t="s">
        <v>95</v>
      </c>
      <c r="C18" s="63" t="s">
        <v>446</v>
      </c>
      <c r="D18" s="64" t="s">
        <v>9</v>
      </c>
      <c r="E18" s="65">
        <v>573</v>
      </c>
      <c r="F18" s="161">
        <v>31.08</v>
      </c>
      <c r="G18" s="28">
        <f t="shared" si="0"/>
        <v>17808.84</v>
      </c>
      <c r="H18" s="340"/>
      <c r="I18" s="340"/>
    </row>
    <row r="19" spans="1:9" ht="33" customHeight="1" x14ac:dyDescent="0.25">
      <c r="A19" s="67" t="s">
        <v>444</v>
      </c>
      <c r="B19" s="123" t="s">
        <v>96</v>
      </c>
      <c r="C19" s="63" t="s">
        <v>2277</v>
      </c>
      <c r="D19" s="64" t="s">
        <v>9</v>
      </c>
      <c r="E19" s="65">
        <v>2335</v>
      </c>
      <c r="F19" s="161">
        <v>31.08</v>
      </c>
      <c r="G19" s="28">
        <f t="shared" si="0"/>
        <v>72571.8</v>
      </c>
      <c r="H19" s="340"/>
      <c r="I19" s="340"/>
    </row>
    <row r="20" spans="1:9" ht="33" customHeight="1" x14ac:dyDescent="0.25">
      <c r="A20" s="67" t="s">
        <v>444</v>
      </c>
      <c r="B20" s="123" t="s">
        <v>97</v>
      </c>
      <c r="C20" s="63" t="s">
        <v>2278</v>
      </c>
      <c r="D20" s="64" t="s">
        <v>9</v>
      </c>
      <c r="E20" s="65">
        <v>4279</v>
      </c>
      <c r="F20" s="161">
        <v>31.08</v>
      </c>
      <c r="G20" s="28">
        <f t="shared" si="0"/>
        <v>132991.32</v>
      </c>
      <c r="H20" s="340"/>
      <c r="I20" s="340"/>
    </row>
    <row r="21" spans="1:9" ht="33" customHeight="1" x14ac:dyDescent="0.25">
      <c r="A21" s="67" t="s">
        <v>444</v>
      </c>
      <c r="B21" s="123" t="s">
        <v>98</v>
      </c>
      <c r="C21" s="63" t="s">
        <v>2279</v>
      </c>
      <c r="D21" s="64" t="s">
        <v>9</v>
      </c>
      <c r="E21" s="65">
        <v>3227</v>
      </c>
      <c r="F21" s="161">
        <v>31.08</v>
      </c>
      <c r="G21" s="28">
        <f t="shared" si="0"/>
        <v>100295.16</v>
      </c>
      <c r="H21" s="340"/>
      <c r="I21" s="340"/>
    </row>
    <row r="22" spans="1:9" ht="33" customHeight="1" x14ac:dyDescent="0.25">
      <c r="A22" s="67" t="s">
        <v>444</v>
      </c>
      <c r="B22" s="123" t="s">
        <v>99</v>
      </c>
      <c r="C22" s="63" t="s">
        <v>2280</v>
      </c>
      <c r="D22" s="64" t="s">
        <v>9</v>
      </c>
      <c r="E22" s="65">
        <v>335</v>
      </c>
      <c r="F22" s="161">
        <v>31.08</v>
      </c>
      <c r="G22" s="28">
        <f t="shared" si="0"/>
        <v>10411.799999999999</v>
      </c>
      <c r="H22" s="340"/>
      <c r="I22" s="340"/>
    </row>
    <row r="23" spans="1:9" ht="33" customHeight="1" x14ac:dyDescent="0.25">
      <c r="A23" s="67" t="s">
        <v>444</v>
      </c>
      <c r="B23" s="123" t="s">
        <v>100</v>
      </c>
      <c r="C23" s="63" t="s">
        <v>2281</v>
      </c>
      <c r="D23" s="64" t="s">
        <v>9</v>
      </c>
      <c r="E23" s="65">
        <v>484</v>
      </c>
      <c r="F23" s="161">
        <v>31.08</v>
      </c>
      <c r="G23" s="28">
        <f t="shared" si="0"/>
        <v>15042.72</v>
      </c>
      <c r="H23" s="340"/>
      <c r="I23" s="340"/>
    </row>
    <row r="24" spans="1:9" ht="33" customHeight="1" x14ac:dyDescent="0.25">
      <c r="A24" s="67" t="s">
        <v>444</v>
      </c>
      <c r="B24" s="123" t="s">
        <v>101</v>
      </c>
      <c r="C24" s="63" t="s">
        <v>2282</v>
      </c>
      <c r="D24" s="64" t="s">
        <v>9</v>
      </c>
      <c r="E24" s="65">
        <v>70</v>
      </c>
      <c r="F24" s="161">
        <v>31.08</v>
      </c>
      <c r="G24" s="28">
        <f t="shared" si="0"/>
        <v>2175.6</v>
      </c>
      <c r="H24" s="340"/>
      <c r="I24" s="340"/>
    </row>
    <row r="25" spans="1:9" ht="105" x14ac:dyDescent="0.25">
      <c r="A25" s="67" t="s">
        <v>444</v>
      </c>
      <c r="B25" s="123" t="s">
        <v>102</v>
      </c>
      <c r="C25" s="63" t="s">
        <v>2283</v>
      </c>
      <c r="D25" s="64" t="s">
        <v>582</v>
      </c>
      <c r="E25" s="65">
        <v>1</v>
      </c>
      <c r="F25" s="161">
        <v>369389.82</v>
      </c>
      <c r="G25" s="28">
        <f t="shared" si="0"/>
        <v>369389.82</v>
      </c>
      <c r="H25" s="340"/>
      <c r="I25" s="340"/>
    </row>
    <row r="26" spans="1:9" ht="105" x14ac:dyDescent="0.25">
      <c r="A26" s="67" t="s">
        <v>444</v>
      </c>
      <c r="B26" s="123" t="s">
        <v>103</v>
      </c>
      <c r="C26" s="63" t="s">
        <v>2284</v>
      </c>
      <c r="D26" s="64" t="s">
        <v>582</v>
      </c>
      <c r="E26" s="65">
        <v>1</v>
      </c>
      <c r="F26" s="161">
        <v>74835.75</v>
      </c>
      <c r="G26" s="28">
        <f t="shared" si="0"/>
        <v>74835.75</v>
      </c>
      <c r="H26" s="340"/>
      <c r="I26" s="340"/>
    </row>
    <row r="27" spans="1:9" ht="105" x14ac:dyDescent="0.25">
      <c r="A27" s="67" t="s">
        <v>444</v>
      </c>
      <c r="B27" s="123" t="s">
        <v>104</v>
      </c>
      <c r="C27" s="63" t="s">
        <v>2285</v>
      </c>
      <c r="D27" s="64" t="s">
        <v>582</v>
      </c>
      <c r="E27" s="65">
        <v>1</v>
      </c>
      <c r="F27" s="161">
        <v>34145.339999999997</v>
      </c>
      <c r="G27" s="28">
        <f t="shared" si="0"/>
        <v>34145.339999999997</v>
      </c>
      <c r="H27" s="340"/>
      <c r="I27" s="340"/>
    </row>
    <row r="28" spans="1:9" ht="107.25" customHeight="1" x14ac:dyDescent="0.25">
      <c r="A28" s="67" t="s">
        <v>444</v>
      </c>
      <c r="B28" s="123" t="s">
        <v>129</v>
      </c>
      <c r="C28" s="63" t="s">
        <v>2286</v>
      </c>
      <c r="D28" s="64" t="s">
        <v>582</v>
      </c>
      <c r="E28" s="65">
        <v>1</v>
      </c>
      <c r="F28" s="161">
        <v>24790</v>
      </c>
      <c r="G28" s="28">
        <f t="shared" si="0"/>
        <v>24790</v>
      </c>
      <c r="H28" s="340"/>
      <c r="I28" s="340"/>
    </row>
    <row r="29" spans="1:9" ht="105" x14ac:dyDescent="0.25">
      <c r="A29" s="67" t="s">
        <v>444</v>
      </c>
      <c r="B29" s="123" t="s">
        <v>130</v>
      </c>
      <c r="C29" s="63" t="s">
        <v>2287</v>
      </c>
      <c r="D29" s="64" t="s">
        <v>582</v>
      </c>
      <c r="E29" s="65">
        <v>1</v>
      </c>
      <c r="F29" s="161">
        <v>65663.710000000006</v>
      </c>
      <c r="G29" s="28">
        <f t="shared" si="0"/>
        <v>65663.710000000006</v>
      </c>
      <c r="H29" s="340"/>
      <c r="I29" s="340"/>
    </row>
    <row r="30" spans="1:9" ht="105" customHeight="1" x14ac:dyDescent="0.25">
      <c r="A30" s="67" t="s">
        <v>444</v>
      </c>
      <c r="B30" s="123" t="s">
        <v>131</v>
      </c>
      <c r="C30" s="63" t="s">
        <v>2288</v>
      </c>
      <c r="D30" s="64" t="s">
        <v>582</v>
      </c>
      <c r="E30" s="65">
        <v>1</v>
      </c>
      <c r="F30" s="161">
        <v>40477.480000000003</v>
      </c>
      <c r="G30" s="28">
        <f t="shared" si="0"/>
        <v>40477.480000000003</v>
      </c>
      <c r="H30" s="340"/>
      <c r="I30" s="340"/>
    </row>
    <row r="31" spans="1:9" ht="75" x14ac:dyDescent="0.25">
      <c r="A31" s="67" t="s">
        <v>444</v>
      </c>
      <c r="B31" s="123" t="s">
        <v>132</v>
      </c>
      <c r="C31" s="63" t="s">
        <v>2289</v>
      </c>
      <c r="D31" s="64" t="s">
        <v>9</v>
      </c>
      <c r="E31" s="65">
        <v>109.51</v>
      </c>
      <c r="F31" s="161">
        <v>2101.61</v>
      </c>
      <c r="G31" s="28">
        <f t="shared" si="0"/>
        <v>230147.31</v>
      </c>
      <c r="H31" s="340"/>
      <c r="I31" s="340"/>
    </row>
    <row r="32" spans="1:9" ht="75" x14ac:dyDescent="0.25">
      <c r="A32" s="67" t="s">
        <v>444</v>
      </c>
      <c r="B32" s="123" t="s">
        <v>133</v>
      </c>
      <c r="C32" s="63" t="s">
        <v>2290</v>
      </c>
      <c r="D32" s="64" t="s">
        <v>9</v>
      </c>
      <c r="E32" s="65">
        <v>0.94</v>
      </c>
      <c r="F32" s="161">
        <v>1641.44</v>
      </c>
      <c r="G32" s="28">
        <f t="shared" si="0"/>
        <v>1542.95</v>
      </c>
      <c r="H32" s="340"/>
      <c r="I32" s="340"/>
    </row>
    <row r="33" spans="1:9" ht="33" customHeight="1" x14ac:dyDescent="0.25">
      <c r="A33" s="67" t="s">
        <v>444</v>
      </c>
      <c r="B33" s="123" t="s">
        <v>134</v>
      </c>
      <c r="C33" s="63" t="s">
        <v>2291</v>
      </c>
      <c r="D33" s="64" t="s">
        <v>8</v>
      </c>
      <c r="E33" s="65">
        <v>543</v>
      </c>
      <c r="F33" s="161">
        <v>74.52</v>
      </c>
      <c r="G33" s="28">
        <f t="shared" si="0"/>
        <v>40464.36</v>
      </c>
      <c r="H33" s="340"/>
      <c r="I33" s="340"/>
    </row>
    <row r="34" spans="1:9" ht="33" customHeight="1" x14ac:dyDescent="0.25">
      <c r="A34" s="67" t="s">
        <v>444</v>
      </c>
      <c r="B34" s="123" t="s">
        <v>135</v>
      </c>
      <c r="C34" s="63" t="s">
        <v>2292</v>
      </c>
      <c r="D34" s="64" t="s">
        <v>7</v>
      </c>
      <c r="E34" s="65">
        <v>4</v>
      </c>
      <c r="F34" s="161">
        <v>11992.88</v>
      </c>
      <c r="G34" s="28">
        <f t="shared" si="0"/>
        <v>47971.519999999997</v>
      </c>
      <c r="H34" s="340"/>
      <c r="I34" s="340"/>
    </row>
    <row r="35" spans="1:9" ht="33" customHeight="1" x14ac:dyDescent="0.25">
      <c r="A35" s="67" t="s">
        <v>444</v>
      </c>
      <c r="B35" s="123" t="s">
        <v>136</v>
      </c>
      <c r="C35" s="63" t="s">
        <v>2293</v>
      </c>
      <c r="D35" s="64" t="s">
        <v>7</v>
      </c>
      <c r="E35" s="65">
        <v>8</v>
      </c>
      <c r="F35" s="161">
        <v>12533.96</v>
      </c>
      <c r="G35" s="28">
        <f t="shared" si="0"/>
        <v>100271.67999999999</v>
      </c>
      <c r="H35" s="340"/>
      <c r="I35" s="340"/>
    </row>
    <row r="36" spans="1:9" ht="33" customHeight="1" x14ac:dyDescent="0.25">
      <c r="A36" s="67" t="s">
        <v>444</v>
      </c>
      <c r="B36" s="123" t="s">
        <v>137</v>
      </c>
      <c r="C36" s="63" t="s">
        <v>2294</v>
      </c>
      <c r="D36" s="64" t="s">
        <v>7</v>
      </c>
      <c r="E36" s="65">
        <v>2</v>
      </c>
      <c r="F36" s="161">
        <v>14638.18</v>
      </c>
      <c r="G36" s="28">
        <f t="shared" si="0"/>
        <v>29276.36</v>
      </c>
      <c r="H36" s="340"/>
      <c r="I36" s="340"/>
    </row>
    <row r="37" spans="1:9" ht="75" x14ac:dyDescent="0.25">
      <c r="A37" s="67" t="s">
        <v>444</v>
      </c>
      <c r="B37" s="123" t="s">
        <v>138</v>
      </c>
      <c r="C37" s="63" t="s">
        <v>2295</v>
      </c>
      <c r="D37" s="64" t="s">
        <v>7</v>
      </c>
      <c r="E37" s="65">
        <v>1</v>
      </c>
      <c r="F37" s="161">
        <v>33104.120000000003</v>
      </c>
      <c r="G37" s="28">
        <f t="shared" si="0"/>
        <v>33104.120000000003</v>
      </c>
      <c r="H37" s="340"/>
      <c r="I37" s="340"/>
    </row>
    <row r="38" spans="1:9" ht="60" x14ac:dyDescent="0.25">
      <c r="A38" s="67" t="s">
        <v>444</v>
      </c>
      <c r="B38" s="123" t="s">
        <v>139</v>
      </c>
      <c r="C38" s="63" t="s">
        <v>2296</v>
      </c>
      <c r="D38" s="64" t="s">
        <v>7</v>
      </c>
      <c r="E38" s="65">
        <v>1</v>
      </c>
      <c r="F38" s="161">
        <v>21234.62</v>
      </c>
      <c r="G38" s="28">
        <f t="shared" si="0"/>
        <v>21234.62</v>
      </c>
      <c r="H38" s="340"/>
      <c r="I38" s="340"/>
    </row>
    <row r="39" spans="1:9" ht="60" x14ac:dyDescent="0.25">
      <c r="A39" s="67" t="s">
        <v>444</v>
      </c>
      <c r="B39" s="123" t="s">
        <v>140</v>
      </c>
      <c r="C39" s="63" t="s">
        <v>2297</v>
      </c>
      <c r="D39" s="64" t="s">
        <v>7</v>
      </c>
      <c r="E39" s="65">
        <v>1</v>
      </c>
      <c r="F39" s="161">
        <v>1205.83</v>
      </c>
      <c r="G39" s="28">
        <f t="shared" si="0"/>
        <v>1205.83</v>
      </c>
      <c r="H39" s="340"/>
      <c r="I39" s="340"/>
    </row>
    <row r="40" spans="1:9" ht="75" x14ac:dyDescent="0.25">
      <c r="A40" s="67" t="s">
        <v>444</v>
      </c>
      <c r="B40" s="123" t="s">
        <v>141</v>
      </c>
      <c r="C40" s="63" t="s">
        <v>2298</v>
      </c>
      <c r="D40" s="64" t="s">
        <v>582</v>
      </c>
      <c r="E40" s="65">
        <v>1</v>
      </c>
      <c r="F40" s="161">
        <v>5277.03</v>
      </c>
      <c r="G40" s="28">
        <f>ROUND((E40*F40),2)</f>
        <v>5277.03</v>
      </c>
      <c r="H40" s="340"/>
      <c r="I40" s="340"/>
    </row>
    <row r="41" spans="1:9" ht="120" x14ac:dyDescent="0.25">
      <c r="A41" s="67" t="s">
        <v>444</v>
      </c>
      <c r="B41" s="123" t="s">
        <v>142</v>
      </c>
      <c r="C41" s="363" t="s">
        <v>2299</v>
      </c>
      <c r="D41" s="64" t="s">
        <v>582</v>
      </c>
      <c r="E41" s="65">
        <v>1</v>
      </c>
      <c r="F41" s="155">
        <v>18005.990000000002</v>
      </c>
      <c r="G41" s="28">
        <f>ROUND((E41*F41),2)</f>
        <v>18005.990000000002</v>
      </c>
      <c r="H41" s="340"/>
      <c r="I41" s="340"/>
    </row>
    <row r="42" spans="1:9" ht="105" x14ac:dyDescent="0.25">
      <c r="A42" s="67" t="s">
        <v>444</v>
      </c>
      <c r="B42" s="123" t="s">
        <v>143</v>
      </c>
      <c r="C42" s="63" t="s">
        <v>2300</v>
      </c>
      <c r="D42" s="64" t="s">
        <v>582</v>
      </c>
      <c r="E42" s="65">
        <v>1</v>
      </c>
      <c r="F42" s="161">
        <v>123670.83</v>
      </c>
      <c r="G42" s="28">
        <f t="shared" ref="G42:G49" si="1">ROUND((E42*F42),2)</f>
        <v>123670.83</v>
      </c>
      <c r="H42" s="340"/>
      <c r="I42" s="340"/>
    </row>
    <row r="43" spans="1:9" ht="75" x14ac:dyDescent="0.25">
      <c r="A43" s="67" t="s">
        <v>444</v>
      </c>
      <c r="B43" s="123" t="s">
        <v>144</v>
      </c>
      <c r="C43" s="63" t="s">
        <v>2301</v>
      </c>
      <c r="D43" s="64" t="s">
        <v>582</v>
      </c>
      <c r="E43" s="65">
        <v>1</v>
      </c>
      <c r="F43" s="161">
        <v>2590.4299999999998</v>
      </c>
      <c r="G43" s="28">
        <f t="shared" si="1"/>
        <v>2590.4299999999998</v>
      </c>
      <c r="H43" s="340"/>
      <c r="I43" s="340"/>
    </row>
    <row r="44" spans="1:9" ht="33" customHeight="1" x14ac:dyDescent="0.25">
      <c r="A44" s="67" t="s">
        <v>444</v>
      </c>
      <c r="B44" s="123" t="s">
        <v>145</v>
      </c>
      <c r="C44" s="63" t="s">
        <v>2308</v>
      </c>
      <c r="D44" s="64" t="s">
        <v>18</v>
      </c>
      <c r="E44" s="65">
        <v>1</v>
      </c>
      <c r="F44" s="161">
        <v>579.11</v>
      </c>
      <c r="G44" s="28">
        <f t="shared" si="1"/>
        <v>579.11</v>
      </c>
      <c r="H44" s="340"/>
      <c r="I44" s="340"/>
    </row>
    <row r="45" spans="1:9" ht="33" customHeight="1" x14ac:dyDescent="0.25">
      <c r="A45" s="67" t="s">
        <v>444</v>
      </c>
      <c r="B45" s="123" t="s">
        <v>146</v>
      </c>
      <c r="C45" s="63" t="s">
        <v>2307</v>
      </c>
      <c r="D45" s="64" t="s">
        <v>18</v>
      </c>
      <c r="E45" s="65">
        <v>8</v>
      </c>
      <c r="F45" s="161">
        <v>592.29999999999995</v>
      </c>
      <c r="G45" s="28">
        <f t="shared" si="1"/>
        <v>4738.3999999999996</v>
      </c>
      <c r="H45" s="340"/>
      <c r="I45" s="340"/>
    </row>
    <row r="46" spans="1:9" ht="33" customHeight="1" x14ac:dyDescent="0.25">
      <c r="A46" s="67" t="s">
        <v>444</v>
      </c>
      <c r="B46" s="123" t="s">
        <v>147</v>
      </c>
      <c r="C46" s="63" t="s">
        <v>2306</v>
      </c>
      <c r="D46" s="64" t="s">
        <v>18</v>
      </c>
      <c r="E46" s="65">
        <v>21</v>
      </c>
      <c r="F46" s="161">
        <v>557.16</v>
      </c>
      <c r="G46" s="28">
        <f t="shared" si="1"/>
        <v>11700.36</v>
      </c>
      <c r="H46" s="340"/>
      <c r="I46" s="340"/>
    </row>
    <row r="47" spans="1:9" ht="33" customHeight="1" x14ac:dyDescent="0.25">
      <c r="A47" s="67" t="s">
        <v>444</v>
      </c>
      <c r="B47" s="123" t="s">
        <v>148</v>
      </c>
      <c r="C47" s="63" t="s">
        <v>2305</v>
      </c>
      <c r="D47" s="64" t="s">
        <v>18</v>
      </c>
      <c r="E47" s="65">
        <v>21</v>
      </c>
      <c r="F47" s="161">
        <v>662.46</v>
      </c>
      <c r="G47" s="28">
        <f t="shared" si="1"/>
        <v>13911.66</v>
      </c>
      <c r="H47" s="340"/>
      <c r="I47" s="340"/>
    </row>
    <row r="48" spans="1:9" ht="33" customHeight="1" x14ac:dyDescent="0.25">
      <c r="A48" s="67" t="s">
        <v>444</v>
      </c>
      <c r="B48" s="123" t="s">
        <v>451</v>
      </c>
      <c r="C48" s="63" t="s">
        <v>2304</v>
      </c>
      <c r="D48" s="64" t="s">
        <v>18</v>
      </c>
      <c r="E48" s="65">
        <v>1</v>
      </c>
      <c r="F48" s="161">
        <v>684.39</v>
      </c>
      <c r="G48" s="28">
        <f t="shared" si="1"/>
        <v>684.39</v>
      </c>
      <c r="H48" s="340"/>
      <c r="I48" s="340"/>
    </row>
    <row r="49" spans="1:9" ht="33" customHeight="1" x14ac:dyDescent="0.25">
      <c r="A49" s="67" t="s">
        <v>444</v>
      </c>
      <c r="B49" s="123" t="s">
        <v>452</v>
      </c>
      <c r="C49" s="63" t="s">
        <v>2303</v>
      </c>
      <c r="D49" s="64" t="s">
        <v>18</v>
      </c>
      <c r="E49" s="65">
        <v>7</v>
      </c>
      <c r="F49" s="161">
        <v>706.33</v>
      </c>
      <c r="G49" s="28">
        <f t="shared" si="1"/>
        <v>4944.3100000000004</v>
      </c>
      <c r="H49" s="340"/>
      <c r="I49" s="340"/>
    </row>
    <row r="50" spans="1:9" ht="33" customHeight="1" x14ac:dyDescent="0.25">
      <c r="A50" s="67" t="s">
        <v>444</v>
      </c>
      <c r="B50" s="123" t="s">
        <v>453</v>
      </c>
      <c r="C50" s="63" t="s">
        <v>2302</v>
      </c>
      <c r="D50" s="64" t="s">
        <v>18</v>
      </c>
      <c r="E50" s="186">
        <v>1</v>
      </c>
      <c r="F50" s="161">
        <v>1061.69</v>
      </c>
      <c r="G50" s="28">
        <f t="shared" ref="G50:G51" si="2">ROUND((E50*F50),2)</f>
        <v>1061.69</v>
      </c>
      <c r="H50" s="340"/>
      <c r="I50" s="340"/>
    </row>
    <row r="51" spans="1:9" ht="60" x14ac:dyDescent="0.25">
      <c r="A51" s="67" t="s">
        <v>444</v>
      </c>
      <c r="B51" s="123" t="s">
        <v>454</v>
      </c>
      <c r="C51" s="2" t="s">
        <v>2309</v>
      </c>
      <c r="D51" s="22" t="s">
        <v>582</v>
      </c>
      <c r="E51" s="19">
        <v>1</v>
      </c>
      <c r="F51" s="155">
        <v>7441.6</v>
      </c>
      <c r="G51" s="28">
        <f t="shared" si="2"/>
        <v>7441.6</v>
      </c>
      <c r="H51" s="340"/>
      <c r="I51" s="340"/>
    </row>
    <row r="52" spans="1:9" ht="33" customHeight="1" x14ac:dyDescent="0.25">
      <c r="A52" s="43" t="s">
        <v>444</v>
      </c>
      <c r="B52" s="108" t="s">
        <v>1214</v>
      </c>
      <c r="C52" s="2" t="s">
        <v>2310</v>
      </c>
      <c r="D52" s="22" t="s">
        <v>9</v>
      </c>
      <c r="E52" s="19">
        <v>16</v>
      </c>
      <c r="F52" s="155">
        <v>273.89</v>
      </c>
      <c r="G52" s="28">
        <f t="shared" si="0"/>
        <v>4382.24</v>
      </c>
      <c r="H52" s="10"/>
      <c r="I52" s="10"/>
    </row>
    <row r="53" spans="1:9" ht="95.25" customHeight="1" x14ac:dyDescent="0.25">
      <c r="A53" s="43" t="s">
        <v>444</v>
      </c>
      <c r="B53" s="108" t="s">
        <v>1218</v>
      </c>
      <c r="C53" s="2" t="s">
        <v>2311</v>
      </c>
      <c r="D53" s="22" t="s">
        <v>582</v>
      </c>
      <c r="E53" s="19">
        <v>1</v>
      </c>
      <c r="F53" s="155">
        <v>66565.740000000005</v>
      </c>
      <c r="G53" s="28">
        <f t="shared" si="0"/>
        <v>66565.740000000005</v>
      </c>
      <c r="H53" s="335"/>
      <c r="I53" s="336"/>
    </row>
    <row r="54" spans="1:9" x14ac:dyDescent="0.25">
      <c r="A54" s="43" t="s">
        <v>444</v>
      </c>
      <c r="B54" s="108" t="s">
        <v>1221</v>
      </c>
      <c r="C54" s="47" t="s">
        <v>2312</v>
      </c>
      <c r="D54" s="48" t="s">
        <v>9</v>
      </c>
      <c r="E54" s="49">
        <v>8.1</v>
      </c>
      <c r="F54" s="164">
        <v>44.32</v>
      </c>
      <c r="G54" s="28">
        <f t="shared" si="0"/>
        <v>358.99</v>
      </c>
      <c r="H54" s="335"/>
      <c r="I54" s="336"/>
    </row>
    <row r="55" spans="1:9" ht="30.75" thickBot="1" x14ac:dyDescent="0.3">
      <c r="A55" s="43" t="s">
        <v>444</v>
      </c>
      <c r="B55" s="108" t="s">
        <v>1222</v>
      </c>
      <c r="C55" s="47" t="s">
        <v>2313</v>
      </c>
      <c r="D55" s="48" t="s">
        <v>582</v>
      </c>
      <c r="E55" s="49">
        <v>1</v>
      </c>
      <c r="F55" s="164">
        <v>19460.71</v>
      </c>
      <c r="G55" s="28">
        <f t="shared" si="0"/>
        <v>19460.71</v>
      </c>
      <c r="H55" s="335"/>
      <c r="I55" s="336"/>
    </row>
    <row r="56" spans="1:9" ht="29.25" thickBot="1" x14ac:dyDescent="0.3">
      <c r="A56" s="56" t="s">
        <v>444</v>
      </c>
      <c r="B56" s="74" t="s">
        <v>1224</v>
      </c>
      <c r="C56" s="50" t="s">
        <v>2314</v>
      </c>
      <c r="D56" s="51" t="s">
        <v>18</v>
      </c>
      <c r="E56" s="52">
        <v>1</v>
      </c>
      <c r="F56" s="156">
        <v>4056.58</v>
      </c>
      <c r="G56" s="53">
        <f t="shared" si="0"/>
        <v>4056.58</v>
      </c>
      <c r="H56" s="337" t="s">
        <v>39</v>
      </c>
      <c r="I56" s="332">
        <f>ROUND(SUM(G5:G56),2)</f>
        <v>3315330.46</v>
      </c>
    </row>
    <row r="57" spans="1:9" ht="33" customHeight="1" x14ac:dyDescent="0.25">
      <c r="A57" s="67" t="s">
        <v>449</v>
      </c>
      <c r="B57" s="123" t="s">
        <v>19</v>
      </c>
      <c r="C57" s="63" t="s">
        <v>447</v>
      </c>
      <c r="D57" s="255" t="s">
        <v>10</v>
      </c>
      <c r="E57" s="256">
        <v>19090</v>
      </c>
      <c r="F57" s="163">
        <v>4.32</v>
      </c>
      <c r="G57" s="59">
        <f t="shared" si="0"/>
        <v>82468.800000000003</v>
      </c>
      <c r="H57" s="340"/>
      <c r="I57" s="340"/>
    </row>
    <row r="58" spans="1:9" ht="33" customHeight="1" x14ac:dyDescent="0.25">
      <c r="A58" s="67" t="s">
        <v>449</v>
      </c>
      <c r="B58" s="108" t="s">
        <v>20</v>
      </c>
      <c r="C58" s="2" t="s">
        <v>448</v>
      </c>
      <c r="D58" s="196" t="s">
        <v>10</v>
      </c>
      <c r="E58" s="187">
        <v>19090</v>
      </c>
      <c r="F58" s="164">
        <v>4.43</v>
      </c>
      <c r="G58" s="28">
        <f t="shared" si="0"/>
        <v>84568.7</v>
      </c>
      <c r="H58" s="340"/>
      <c r="I58" s="340"/>
    </row>
    <row r="59" spans="1:9" ht="33" customHeight="1" x14ac:dyDescent="0.25">
      <c r="A59" s="67" t="s">
        <v>449</v>
      </c>
      <c r="B59" s="108" t="s">
        <v>21</v>
      </c>
      <c r="C59" s="2" t="s">
        <v>2315</v>
      </c>
      <c r="D59" s="196" t="s">
        <v>582</v>
      </c>
      <c r="E59" s="187">
        <v>6</v>
      </c>
      <c r="F59" s="164">
        <v>618.29</v>
      </c>
      <c r="G59" s="28">
        <f t="shared" si="0"/>
        <v>3709.74</v>
      </c>
      <c r="H59" s="340"/>
      <c r="I59" s="340"/>
    </row>
    <row r="60" spans="1:9" ht="33" customHeight="1" x14ac:dyDescent="0.25">
      <c r="A60" s="67" t="s">
        <v>449</v>
      </c>
      <c r="B60" s="108" t="s">
        <v>22</v>
      </c>
      <c r="C60" s="2" t="s">
        <v>2316</v>
      </c>
      <c r="D60" s="196" t="s">
        <v>582</v>
      </c>
      <c r="E60" s="187">
        <v>1</v>
      </c>
      <c r="F60" s="164">
        <v>569.78</v>
      </c>
      <c r="G60" s="28">
        <f t="shared" si="0"/>
        <v>569.78</v>
      </c>
      <c r="H60" s="340"/>
      <c r="I60" s="340"/>
    </row>
    <row r="61" spans="1:9" ht="33" customHeight="1" x14ac:dyDescent="0.25">
      <c r="A61" s="67" t="s">
        <v>449</v>
      </c>
      <c r="B61" s="108" t="s">
        <v>23</v>
      </c>
      <c r="C61" s="2" t="s">
        <v>2317</v>
      </c>
      <c r="D61" s="196" t="s">
        <v>582</v>
      </c>
      <c r="E61" s="187">
        <v>1</v>
      </c>
      <c r="F61" s="164">
        <v>1726.62</v>
      </c>
      <c r="G61" s="28">
        <f t="shared" si="0"/>
        <v>1726.62</v>
      </c>
      <c r="H61" s="340"/>
      <c r="I61" s="340"/>
    </row>
    <row r="62" spans="1:9" ht="33" customHeight="1" x14ac:dyDescent="0.25">
      <c r="A62" s="67" t="s">
        <v>449</v>
      </c>
      <c r="B62" s="108" t="s">
        <v>24</v>
      </c>
      <c r="C62" s="2" t="s">
        <v>2318</v>
      </c>
      <c r="D62" s="196" t="s">
        <v>9</v>
      </c>
      <c r="E62" s="187">
        <v>0.77</v>
      </c>
      <c r="F62" s="164">
        <v>385.96</v>
      </c>
      <c r="G62" s="28">
        <f t="shared" si="0"/>
        <v>297.19</v>
      </c>
      <c r="H62" s="340"/>
      <c r="I62" s="340"/>
    </row>
    <row r="63" spans="1:9" ht="33" customHeight="1" x14ac:dyDescent="0.25">
      <c r="A63" s="67" t="s">
        <v>2320</v>
      </c>
      <c r="B63" s="108" t="s">
        <v>25</v>
      </c>
      <c r="C63" s="2" t="s">
        <v>2319</v>
      </c>
      <c r="D63" s="196" t="s">
        <v>9</v>
      </c>
      <c r="E63" s="187">
        <v>39290</v>
      </c>
      <c r="F63" s="164">
        <v>2.86</v>
      </c>
      <c r="G63" s="28">
        <f t="shared" si="0"/>
        <v>112369.4</v>
      </c>
      <c r="H63" s="340"/>
      <c r="I63" s="340"/>
    </row>
    <row r="64" spans="1:9" ht="33" customHeight="1" thickBot="1" x14ac:dyDescent="0.3">
      <c r="A64" s="67" t="s">
        <v>2320</v>
      </c>
      <c r="B64" s="108" t="s">
        <v>26</v>
      </c>
      <c r="C64" s="306" t="s">
        <v>3665</v>
      </c>
      <c r="D64" s="196" t="s">
        <v>9</v>
      </c>
      <c r="E64" s="187">
        <v>26932</v>
      </c>
      <c r="F64" s="164">
        <v>7.7</v>
      </c>
      <c r="G64" s="28">
        <f t="shared" si="0"/>
        <v>207376.4</v>
      </c>
      <c r="H64" s="340"/>
      <c r="I64" s="340"/>
    </row>
    <row r="65" spans="1:10" ht="33" customHeight="1" thickBot="1" x14ac:dyDescent="0.3">
      <c r="A65" s="56" t="s">
        <v>2320</v>
      </c>
      <c r="B65" s="74" t="s">
        <v>27</v>
      </c>
      <c r="C65" s="294" t="s">
        <v>3667</v>
      </c>
      <c r="D65" s="197" t="s">
        <v>9</v>
      </c>
      <c r="E65" s="184">
        <v>12358</v>
      </c>
      <c r="F65" s="156">
        <v>15.9</v>
      </c>
      <c r="G65" s="53">
        <f t="shared" si="0"/>
        <v>196492.2</v>
      </c>
      <c r="H65" s="331" t="s">
        <v>40</v>
      </c>
      <c r="I65" s="332">
        <f>ROUND(SUM(G57:G65),2)</f>
        <v>689578.83</v>
      </c>
    </row>
    <row r="66" spans="1:10" ht="44.25" customHeight="1" thickBot="1" x14ac:dyDescent="0.3">
      <c r="A66" s="146"/>
      <c r="B66" s="147"/>
      <c r="C66" s="146"/>
      <c r="D66" s="147"/>
      <c r="E66" s="147"/>
      <c r="F66" s="54" t="s">
        <v>1313</v>
      </c>
      <c r="G66" s="55">
        <f>SUM(G5:G65)</f>
        <v>4004909.2900000014</v>
      </c>
      <c r="H66" s="346"/>
      <c r="I66" s="342"/>
    </row>
    <row r="67" spans="1:10" ht="20.25" customHeight="1" x14ac:dyDescent="0.25">
      <c r="A67" s="38"/>
      <c r="B67" s="37"/>
      <c r="C67" s="37"/>
      <c r="D67" s="37"/>
      <c r="E67" s="39"/>
      <c r="F67" s="37"/>
      <c r="G67" s="12"/>
    </row>
    <row r="68" spans="1:10" x14ac:dyDescent="0.25">
      <c r="A68" s="6"/>
      <c r="B68" s="4"/>
      <c r="C68" s="6"/>
      <c r="D68" s="4"/>
      <c r="E68" s="4"/>
      <c r="F68" s="13"/>
      <c r="G68" s="12"/>
    </row>
    <row r="69" spans="1:10" x14ac:dyDescent="0.25">
      <c r="A69" s="6"/>
      <c r="B69" s="4"/>
      <c r="C69" s="6"/>
      <c r="D69" s="4"/>
      <c r="E69" s="4"/>
      <c r="F69" s="13"/>
      <c r="G69" s="12"/>
    </row>
    <row r="71" spans="1:10" s="129" customFormat="1" x14ac:dyDescent="0.25">
      <c r="A71" s="7"/>
      <c r="B71" s="5"/>
      <c r="C71" s="7"/>
      <c r="D71" s="5"/>
      <c r="E71" s="5"/>
      <c r="F71" s="15"/>
      <c r="G71" s="130"/>
      <c r="J71" s="10"/>
    </row>
    <row r="72" spans="1:10" s="129" customFormat="1" ht="26.25" customHeight="1" x14ac:dyDescent="0.25">
      <c r="A72" s="20"/>
      <c r="B72" s="20"/>
      <c r="C72" s="20"/>
      <c r="D72" s="20"/>
      <c r="E72" s="20"/>
      <c r="F72" s="16"/>
      <c r="G72" s="131"/>
      <c r="J72" s="10"/>
    </row>
  </sheetData>
  <sheetProtection sheet="1" objects="1" scenarios="1"/>
  <mergeCells count="2">
    <mergeCell ref="A1:G1"/>
    <mergeCell ref="A3:G3"/>
  </mergeCells>
  <phoneticPr fontId="10" type="noConversion"/>
  <pageMargins left="0.7" right="0.7" top="0.75" bottom="0.75" header="0.3" footer="0.3"/>
  <pageSetup paperSize="9"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80DFA-95B1-47B1-BAD9-99C43F2BBD29}">
  <dimension ref="A1:J108"/>
  <sheetViews>
    <sheetView topLeftCell="A91" zoomScale="80" zoomScaleNormal="80" workbookViewId="0">
      <selection activeCell="I106" sqref="I106"/>
    </sheetView>
  </sheetViews>
  <sheetFormatPr defaultColWidth="9.140625" defaultRowHeight="15" x14ac:dyDescent="0.25"/>
  <cols>
    <col min="1" max="1" width="39.7109375" style="23" customWidth="1"/>
    <col min="2" max="2" width="10.5703125" style="10" customWidth="1"/>
    <col min="3" max="3" width="71.7109375" style="11" customWidth="1"/>
    <col min="4" max="4" width="9.140625" style="10"/>
    <col min="5" max="5" width="16.28515625" style="10" customWidth="1"/>
    <col min="6" max="6" width="20.7109375" style="17" customWidth="1"/>
    <col min="7" max="7" width="14.7109375" style="10" customWidth="1"/>
    <col min="8" max="8" width="21.5703125" style="68" customWidth="1"/>
    <col min="9" max="9" width="20.7109375" style="68" customWidth="1"/>
    <col min="10" max="16384" width="9.140625" style="8"/>
  </cols>
  <sheetData>
    <row r="1" spans="1:10" ht="39.950000000000003" customHeight="1" x14ac:dyDescent="0.25">
      <c r="A1" s="427" t="s">
        <v>3728</v>
      </c>
      <c r="B1" s="427"/>
      <c r="C1" s="427"/>
      <c r="D1" s="427"/>
      <c r="E1" s="427"/>
      <c r="F1" s="427"/>
      <c r="G1" s="427"/>
    </row>
    <row r="2" spans="1:10" ht="21.75" customHeight="1" thickBot="1" x14ac:dyDescent="0.3">
      <c r="A2" s="1"/>
      <c r="B2" s="1"/>
      <c r="C2" s="1"/>
      <c r="D2" s="1"/>
      <c r="E2" s="18"/>
      <c r="F2" s="1"/>
      <c r="G2" s="1"/>
    </row>
    <row r="3" spans="1:10" x14ac:dyDescent="0.25">
      <c r="A3" s="428" t="s">
        <v>1136</v>
      </c>
      <c r="B3" s="429"/>
      <c r="C3" s="429"/>
      <c r="D3" s="429"/>
      <c r="E3" s="429"/>
      <c r="F3" s="429"/>
      <c r="G3" s="430"/>
    </row>
    <row r="4" spans="1:10" ht="46.15" customHeight="1" thickBot="1" x14ac:dyDescent="0.3">
      <c r="A4" s="29" t="s">
        <v>38</v>
      </c>
      <c r="B4" s="44" t="s">
        <v>0</v>
      </c>
      <c r="C4" s="30" t="s">
        <v>1</v>
      </c>
      <c r="D4" s="30" t="s">
        <v>2</v>
      </c>
      <c r="E4" s="31" t="s">
        <v>3</v>
      </c>
      <c r="F4" s="32" t="s">
        <v>4</v>
      </c>
      <c r="G4" s="69" t="s">
        <v>5</v>
      </c>
    </row>
    <row r="5" spans="1:10" ht="45" x14ac:dyDescent="0.25">
      <c r="A5" s="42" t="s">
        <v>1181</v>
      </c>
      <c r="B5" s="188" t="s">
        <v>12</v>
      </c>
      <c r="C5" s="24" t="s">
        <v>455</v>
      </c>
      <c r="D5" s="25" t="s">
        <v>10</v>
      </c>
      <c r="E5" s="46">
        <v>57</v>
      </c>
      <c r="F5" s="154">
        <v>28.27</v>
      </c>
      <c r="G5" s="27">
        <f>ROUND((E5*F5),2)</f>
        <v>1611.39</v>
      </c>
      <c r="H5" s="142"/>
      <c r="I5" s="142"/>
    </row>
    <row r="6" spans="1:10" ht="45" x14ac:dyDescent="0.25">
      <c r="A6" s="67" t="s">
        <v>1181</v>
      </c>
      <c r="B6" s="123" t="s">
        <v>13</v>
      </c>
      <c r="C6" s="63" t="s">
        <v>457</v>
      </c>
      <c r="D6" s="64" t="s">
        <v>10</v>
      </c>
      <c r="E6" s="65">
        <v>58</v>
      </c>
      <c r="F6" s="161">
        <v>35.1</v>
      </c>
      <c r="G6" s="28">
        <f>ROUND((E6*F6),2)</f>
        <v>2035.8</v>
      </c>
      <c r="H6" s="142"/>
      <c r="I6" s="142"/>
    </row>
    <row r="7" spans="1:10" ht="45" x14ac:dyDescent="0.25">
      <c r="A7" s="67" t="s">
        <v>1181</v>
      </c>
      <c r="B7" s="123" t="s">
        <v>56</v>
      </c>
      <c r="C7" s="63" t="s">
        <v>459</v>
      </c>
      <c r="D7" s="64" t="s">
        <v>10</v>
      </c>
      <c r="E7" s="65">
        <v>14</v>
      </c>
      <c r="F7" s="161">
        <v>45.02</v>
      </c>
      <c r="G7" s="28">
        <f t="shared" ref="G7:G77" si="0">ROUND((E7*F7),2)</f>
        <v>630.28</v>
      </c>
      <c r="H7" s="142"/>
      <c r="I7" s="142"/>
    </row>
    <row r="8" spans="1:10" ht="45" x14ac:dyDescent="0.25">
      <c r="A8" s="67" t="s">
        <v>1181</v>
      </c>
      <c r="B8" s="123" t="s">
        <v>14</v>
      </c>
      <c r="C8" s="63" t="s">
        <v>460</v>
      </c>
      <c r="D8" s="64" t="s">
        <v>10</v>
      </c>
      <c r="E8" s="65">
        <v>29</v>
      </c>
      <c r="F8" s="161">
        <v>62.64</v>
      </c>
      <c r="G8" s="28">
        <f t="shared" si="0"/>
        <v>1816.56</v>
      </c>
      <c r="H8" s="142"/>
      <c r="I8" s="142"/>
    </row>
    <row r="9" spans="1:10" ht="45" x14ac:dyDescent="0.25">
      <c r="A9" s="67" t="s">
        <v>1181</v>
      </c>
      <c r="B9" s="123" t="s">
        <v>15</v>
      </c>
      <c r="C9" s="63" t="s">
        <v>1182</v>
      </c>
      <c r="D9" s="64" t="s">
        <v>10</v>
      </c>
      <c r="E9" s="65">
        <v>341</v>
      </c>
      <c r="F9" s="161">
        <v>83.59</v>
      </c>
      <c r="G9" s="28">
        <f t="shared" si="0"/>
        <v>28504.19</v>
      </c>
      <c r="H9" s="142"/>
      <c r="I9" s="142"/>
    </row>
    <row r="10" spans="1:10" s="68" customFormat="1" ht="45" x14ac:dyDescent="0.25">
      <c r="A10" s="67" t="s">
        <v>1181</v>
      </c>
      <c r="B10" s="123" t="s">
        <v>16</v>
      </c>
      <c r="C10" s="63" t="s">
        <v>930</v>
      </c>
      <c r="D10" s="64" t="s">
        <v>10</v>
      </c>
      <c r="E10" s="65">
        <v>43</v>
      </c>
      <c r="F10" s="161">
        <v>90.5</v>
      </c>
      <c r="G10" s="28">
        <f t="shared" si="0"/>
        <v>3891.5</v>
      </c>
      <c r="H10" s="142"/>
      <c r="I10" s="142"/>
      <c r="J10" s="8"/>
    </row>
    <row r="11" spans="1:10" s="68" customFormat="1" ht="45" x14ac:dyDescent="0.25">
      <c r="A11" s="67" t="s">
        <v>1181</v>
      </c>
      <c r="B11" s="123" t="s">
        <v>57</v>
      </c>
      <c r="C11" s="63" t="s">
        <v>1183</v>
      </c>
      <c r="D11" s="64" t="s">
        <v>10</v>
      </c>
      <c r="E11" s="65">
        <v>218</v>
      </c>
      <c r="F11" s="161">
        <v>118.2</v>
      </c>
      <c r="G11" s="28">
        <f t="shared" si="0"/>
        <v>25767.599999999999</v>
      </c>
      <c r="H11" s="142"/>
      <c r="I11" s="142"/>
      <c r="J11" s="8"/>
    </row>
    <row r="12" spans="1:10" s="68" customFormat="1" ht="45" x14ac:dyDescent="0.25">
      <c r="A12" s="67" t="s">
        <v>1181</v>
      </c>
      <c r="B12" s="123" t="s">
        <v>17</v>
      </c>
      <c r="C12" s="63" t="s">
        <v>1184</v>
      </c>
      <c r="D12" s="64" t="s">
        <v>10</v>
      </c>
      <c r="E12" s="65">
        <v>148</v>
      </c>
      <c r="F12" s="161">
        <v>125.24</v>
      </c>
      <c r="G12" s="28">
        <f t="shared" si="0"/>
        <v>18535.52</v>
      </c>
      <c r="H12" s="142"/>
      <c r="I12" s="142"/>
      <c r="J12" s="8"/>
    </row>
    <row r="13" spans="1:10" s="68" customFormat="1" ht="45" x14ac:dyDescent="0.25">
      <c r="A13" s="67" t="s">
        <v>1181</v>
      </c>
      <c r="B13" s="123" t="s">
        <v>60</v>
      </c>
      <c r="C13" s="63" t="s">
        <v>1185</v>
      </c>
      <c r="D13" s="64" t="s">
        <v>10</v>
      </c>
      <c r="E13" s="65">
        <v>95</v>
      </c>
      <c r="F13" s="161">
        <v>145.38</v>
      </c>
      <c r="G13" s="28">
        <f t="shared" si="0"/>
        <v>13811.1</v>
      </c>
      <c r="H13" s="142"/>
      <c r="I13" s="142"/>
      <c r="J13" s="8"/>
    </row>
    <row r="14" spans="1:10" s="68" customFormat="1" ht="45" x14ac:dyDescent="0.25">
      <c r="A14" s="67" t="s">
        <v>1181</v>
      </c>
      <c r="B14" s="123" t="s">
        <v>61</v>
      </c>
      <c r="C14" s="63" t="s">
        <v>456</v>
      </c>
      <c r="D14" s="64" t="s">
        <v>10</v>
      </c>
      <c r="E14" s="65">
        <v>382</v>
      </c>
      <c r="F14" s="161">
        <v>30.32</v>
      </c>
      <c r="G14" s="28">
        <f t="shared" si="0"/>
        <v>11582.24</v>
      </c>
      <c r="H14" s="142"/>
      <c r="I14" s="142"/>
      <c r="J14" s="8"/>
    </row>
    <row r="15" spans="1:10" s="68" customFormat="1" ht="45" x14ac:dyDescent="0.25">
      <c r="A15" s="67" t="s">
        <v>1181</v>
      </c>
      <c r="B15" s="123" t="s">
        <v>46</v>
      </c>
      <c r="C15" s="63" t="s">
        <v>1186</v>
      </c>
      <c r="D15" s="64" t="s">
        <v>10</v>
      </c>
      <c r="E15" s="65">
        <v>112</v>
      </c>
      <c r="F15" s="161">
        <v>37</v>
      </c>
      <c r="G15" s="28">
        <f t="shared" si="0"/>
        <v>4144</v>
      </c>
      <c r="H15" s="142"/>
      <c r="I15" s="142"/>
      <c r="J15" s="8"/>
    </row>
    <row r="16" spans="1:10" s="68" customFormat="1" ht="45" x14ac:dyDescent="0.25">
      <c r="A16" s="67" t="s">
        <v>1181</v>
      </c>
      <c r="B16" s="123" t="s">
        <v>62</v>
      </c>
      <c r="C16" s="63" t="s">
        <v>458</v>
      </c>
      <c r="D16" s="64" t="s">
        <v>10</v>
      </c>
      <c r="E16" s="65">
        <v>152</v>
      </c>
      <c r="F16" s="161">
        <v>38.39</v>
      </c>
      <c r="G16" s="28">
        <f t="shared" si="0"/>
        <v>5835.28</v>
      </c>
      <c r="H16" s="142"/>
      <c r="I16" s="142"/>
      <c r="J16" s="8"/>
    </row>
    <row r="17" spans="1:10" s="68" customFormat="1" ht="45" x14ac:dyDescent="0.25">
      <c r="A17" s="67" t="s">
        <v>1181</v>
      </c>
      <c r="B17" s="123" t="s">
        <v>94</v>
      </c>
      <c r="C17" s="63" t="s">
        <v>1187</v>
      </c>
      <c r="D17" s="64" t="s">
        <v>10</v>
      </c>
      <c r="E17" s="65">
        <v>29</v>
      </c>
      <c r="F17" s="161">
        <v>47.11</v>
      </c>
      <c r="G17" s="28">
        <f t="shared" si="0"/>
        <v>1366.19</v>
      </c>
      <c r="H17" s="142"/>
      <c r="I17" s="142"/>
      <c r="J17" s="8"/>
    </row>
    <row r="18" spans="1:10" s="68" customFormat="1" ht="60" x14ac:dyDescent="0.25">
      <c r="A18" s="67" t="s">
        <v>1181</v>
      </c>
      <c r="B18" s="123" t="s">
        <v>95</v>
      </c>
      <c r="C18" s="63" t="s">
        <v>1188</v>
      </c>
      <c r="D18" s="64" t="s">
        <v>582</v>
      </c>
      <c r="E18" s="65">
        <v>1</v>
      </c>
      <c r="F18" s="161">
        <v>144404.04999999999</v>
      </c>
      <c r="G18" s="28">
        <f t="shared" si="0"/>
        <v>144404.04999999999</v>
      </c>
      <c r="H18" s="142"/>
      <c r="I18" s="142"/>
      <c r="J18" s="8"/>
    </row>
    <row r="19" spans="1:10" s="68" customFormat="1" ht="33" customHeight="1" x14ac:dyDescent="0.25">
      <c r="A19" s="67" t="s">
        <v>1181</v>
      </c>
      <c r="B19" s="123" t="s">
        <v>96</v>
      </c>
      <c r="C19" s="63" t="s">
        <v>1189</v>
      </c>
      <c r="D19" s="64" t="s">
        <v>10</v>
      </c>
      <c r="E19" s="65">
        <v>468</v>
      </c>
      <c r="F19" s="161">
        <v>28.94</v>
      </c>
      <c r="G19" s="28">
        <f t="shared" si="0"/>
        <v>13543.92</v>
      </c>
      <c r="H19" s="142"/>
      <c r="I19" s="142"/>
      <c r="J19" s="8"/>
    </row>
    <row r="20" spans="1:10" s="68" customFormat="1" ht="45" x14ac:dyDescent="0.25">
      <c r="A20" s="67" t="s">
        <v>1181</v>
      </c>
      <c r="B20" s="123" t="s">
        <v>97</v>
      </c>
      <c r="C20" s="63" t="s">
        <v>1190</v>
      </c>
      <c r="D20" s="64" t="s">
        <v>582</v>
      </c>
      <c r="E20" s="65">
        <v>1</v>
      </c>
      <c r="F20" s="161">
        <v>28711.599999999999</v>
      </c>
      <c r="G20" s="28">
        <f t="shared" si="0"/>
        <v>28711.599999999999</v>
      </c>
      <c r="H20" s="142"/>
      <c r="I20" s="142"/>
      <c r="J20" s="8"/>
    </row>
    <row r="21" spans="1:10" s="68" customFormat="1" ht="33" customHeight="1" x14ac:dyDescent="0.25">
      <c r="A21" s="67" t="s">
        <v>1181</v>
      </c>
      <c r="B21" s="123" t="s">
        <v>98</v>
      </c>
      <c r="C21" s="63" t="s">
        <v>1191</v>
      </c>
      <c r="D21" s="64" t="s">
        <v>10</v>
      </c>
      <c r="E21" s="65">
        <v>118</v>
      </c>
      <c r="F21" s="161">
        <v>30.72</v>
      </c>
      <c r="G21" s="28">
        <f t="shared" si="0"/>
        <v>3624.96</v>
      </c>
      <c r="H21" s="142"/>
      <c r="I21" s="142"/>
      <c r="J21" s="8"/>
    </row>
    <row r="22" spans="1:10" s="68" customFormat="1" ht="45" x14ac:dyDescent="0.25">
      <c r="A22" s="67" t="s">
        <v>1181</v>
      </c>
      <c r="B22" s="123" t="s">
        <v>99</v>
      </c>
      <c r="C22" s="63" t="s">
        <v>1192</v>
      </c>
      <c r="D22" s="64" t="s">
        <v>582</v>
      </c>
      <c r="E22" s="65">
        <v>1</v>
      </c>
      <c r="F22" s="161">
        <v>10989</v>
      </c>
      <c r="G22" s="28">
        <f t="shared" si="0"/>
        <v>10989</v>
      </c>
      <c r="H22" s="142"/>
      <c r="I22" s="142"/>
      <c r="J22" s="8"/>
    </row>
    <row r="23" spans="1:10" s="68" customFormat="1" ht="33" customHeight="1" x14ac:dyDescent="0.25">
      <c r="A23" s="67" t="s">
        <v>1181</v>
      </c>
      <c r="B23" s="123" t="s">
        <v>100</v>
      </c>
      <c r="C23" s="63" t="s">
        <v>1193</v>
      </c>
      <c r="D23" s="64" t="s">
        <v>10</v>
      </c>
      <c r="E23" s="65">
        <v>122</v>
      </c>
      <c r="F23" s="161">
        <v>35.24</v>
      </c>
      <c r="G23" s="28">
        <f t="shared" si="0"/>
        <v>4299.28</v>
      </c>
      <c r="H23" s="142"/>
      <c r="I23" s="142"/>
      <c r="J23" s="8"/>
    </row>
    <row r="24" spans="1:10" s="68" customFormat="1" ht="45" x14ac:dyDescent="0.25">
      <c r="A24" s="67" t="s">
        <v>1181</v>
      </c>
      <c r="B24" s="123" t="s">
        <v>101</v>
      </c>
      <c r="C24" s="63" t="s">
        <v>1194</v>
      </c>
      <c r="D24" s="64" t="s">
        <v>582</v>
      </c>
      <c r="E24" s="65">
        <v>1</v>
      </c>
      <c r="F24" s="161">
        <v>9365.11</v>
      </c>
      <c r="G24" s="28">
        <f t="shared" si="0"/>
        <v>9365.11</v>
      </c>
      <c r="H24" s="142"/>
      <c r="I24" s="142"/>
      <c r="J24" s="8"/>
    </row>
    <row r="25" spans="1:10" s="68" customFormat="1" ht="45" x14ac:dyDescent="0.25">
      <c r="A25" s="67" t="s">
        <v>1181</v>
      </c>
      <c r="B25" s="123" t="s">
        <v>102</v>
      </c>
      <c r="C25" s="63" t="s">
        <v>1195</v>
      </c>
      <c r="D25" s="64" t="s">
        <v>582</v>
      </c>
      <c r="E25" s="65">
        <v>1</v>
      </c>
      <c r="F25" s="161">
        <v>12926.88</v>
      </c>
      <c r="G25" s="28">
        <f t="shared" ref="G25" si="1">ROUND((E25*F25),2)</f>
        <v>12926.88</v>
      </c>
      <c r="H25" s="142"/>
      <c r="I25" s="142"/>
      <c r="J25" s="8"/>
    </row>
    <row r="26" spans="1:10" s="68" customFormat="1" ht="75" x14ac:dyDescent="0.25">
      <c r="A26" s="67" t="s">
        <v>1181</v>
      </c>
      <c r="B26" s="123" t="s">
        <v>103</v>
      </c>
      <c r="C26" s="63" t="s">
        <v>1196</v>
      </c>
      <c r="D26" s="64" t="s">
        <v>582</v>
      </c>
      <c r="E26" s="65">
        <v>1</v>
      </c>
      <c r="F26" s="161">
        <v>14781.09</v>
      </c>
      <c r="G26" s="28">
        <f t="shared" si="0"/>
        <v>14781.09</v>
      </c>
      <c r="H26" s="142"/>
      <c r="I26" s="142"/>
      <c r="J26" s="8"/>
    </row>
    <row r="27" spans="1:10" s="68" customFormat="1" ht="60" x14ac:dyDescent="0.25">
      <c r="A27" s="67" t="s">
        <v>1181</v>
      </c>
      <c r="B27" s="123" t="s">
        <v>104</v>
      </c>
      <c r="C27" s="63" t="s">
        <v>1197</v>
      </c>
      <c r="D27" s="64" t="s">
        <v>582</v>
      </c>
      <c r="E27" s="65">
        <v>1</v>
      </c>
      <c r="F27" s="161">
        <v>49666.51</v>
      </c>
      <c r="G27" s="28">
        <f t="shared" si="0"/>
        <v>49666.51</v>
      </c>
      <c r="H27" s="142"/>
      <c r="I27" s="142"/>
      <c r="J27" s="8"/>
    </row>
    <row r="28" spans="1:10" s="68" customFormat="1" ht="33" customHeight="1" x14ac:dyDescent="0.25">
      <c r="A28" s="67" t="s">
        <v>1181</v>
      </c>
      <c r="B28" s="123" t="s">
        <v>129</v>
      </c>
      <c r="C28" s="63" t="s">
        <v>462</v>
      </c>
      <c r="D28" s="64" t="s">
        <v>9</v>
      </c>
      <c r="E28" s="65">
        <v>2141</v>
      </c>
      <c r="F28" s="161">
        <v>35.83</v>
      </c>
      <c r="G28" s="28">
        <f t="shared" si="0"/>
        <v>76712.03</v>
      </c>
      <c r="H28" s="142"/>
      <c r="I28" s="142"/>
      <c r="J28" s="8"/>
    </row>
    <row r="29" spans="1:10" s="68" customFormat="1" ht="33" customHeight="1" x14ac:dyDescent="0.25">
      <c r="A29" s="67" t="s">
        <v>1181</v>
      </c>
      <c r="B29" s="123" t="s">
        <v>130</v>
      </c>
      <c r="C29" s="63" t="s">
        <v>1198</v>
      </c>
      <c r="D29" s="64" t="s">
        <v>10</v>
      </c>
      <c r="E29" s="65">
        <v>42</v>
      </c>
      <c r="F29" s="161">
        <v>93.22</v>
      </c>
      <c r="G29" s="28">
        <f t="shared" si="0"/>
        <v>3915.24</v>
      </c>
      <c r="H29" s="142"/>
      <c r="I29" s="142"/>
      <c r="J29" s="8"/>
    </row>
    <row r="30" spans="1:10" s="68" customFormat="1" ht="33" customHeight="1" x14ac:dyDescent="0.25">
      <c r="A30" s="67" t="s">
        <v>1181</v>
      </c>
      <c r="B30" s="123" t="s">
        <v>131</v>
      </c>
      <c r="C30" s="63" t="s">
        <v>1199</v>
      </c>
      <c r="D30" s="64" t="s">
        <v>10</v>
      </c>
      <c r="E30" s="65">
        <v>656</v>
      </c>
      <c r="F30" s="161">
        <v>161</v>
      </c>
      <c r="G30" s="28">
        <f t="shared" si="0"/>
        <v>105616</v>
      </c>
      <c r="H30" s="142"/>
      <c r="I30" s="142"/>
      <c r="J30" s="8"/>
    </row>
    <row r="31" spans="1:10" s="68" customFormat="1" ht="33" customHeight="1" x14ac:dyDescent="0.25">
      <c r="A31" s="67" t="s">
        <v>1181</v>
      </c>
      <c r="B31" s="123" t="s">
        <v>132</v>
      </c>
      <c r="C31" s="63" t="s">
        <v>1200</v>
      </c>
      <c r="D31" s="64" t="s">
        <v>10</v>
      </c>
      <c r="E31" s="65">
        <v>46</v>
      </c>
      <c r="F31" s="161">
        <v>215.68</v>
      </c>
      <c r="G31" s="28">
        <f t="shared" si="0"/>
        <v>9921.2800000000007</v>
      </c>
      <c r="H31" s="142"/>
      <c r="I31" s="142"/>
      <c r="J31" s="8"/>
    </row>
    <row r="32" spans="1:10" s="68" customFormat="1" ht="33" customHeight="1" x14ac:dyDescent="0.25">
      <c r="A32" s="67" t="s">
        <v>1181</v>
      </c>
      <c r="B32" s="123" t="s">
        <v>133</v>
      </c>
      <c r="C32" s="63" t="s">
        <v>1201</v>
      </c>
      <c r="D32" s="64" t="s">
        <v>10</v>
      </c>
      <c r="E32" s="65">
        <v>97</v>
      </c>
      <c r="F32" s="161">
        <v>225.46</v>
      </c>
      <c r="G32" s="28">
        <f t="shared" si="0"/>
        <v>21869.62</v>
      </c>
      <c r="H32" s="142"/>
      <c r="I32" s="142"/>
      <c r="J32" s="8"/>
    </row>
    <row r="33" spans="1:10" s="68" customFormat="1" ht="33" customHeight="1" x14ac:dyDescent="0.25">
      <c r="A33" s="67" t="s">
        <v>1181</v>
      </c>
      <c r="B33" s="123" t="s">
        <v>134</v>
      </c>
      <c r="C33" s="63" t="s">
        <v>1202</v>
      </c>
      <c r="D33" s="64" t="s">
        <v>10</v>
      </c>
      <c r="E33" s="65">
        <v>448</v>
      </c>
      <c r="F33" s="161">
        <v>235.21</v>
      </c>
      <c r="G33" s="28">
        <f t="shared" si="0"/>
        <v>105374.08</v>
      </c>
      <c r="H33" s="142"/>
      <c r="I33" s="142"/>
      <c r="J33" s="8"/>
    </row>
    <row r="34" spans="1:10" s="68" customFormat="1" ht="33" customHeight="1" x14ac:dyDescent="0.25">
      <c r="A34" s="67" t="s">
        <v>1181</v>
      </c>
      <c r="B34" s="123" t="s">
        <v>135</v>
      </c>
      <c r="C34" s="63" t="s">
        <v>932</v>
      </c>
      <c r="D34" s="64" t="s">
        <v>10</v>
      </c>
      <c r="E34" s="65">
        <v>790</v>
      </c>
      <c r="F34" s="161">
        <v>258.77999999999997</v>
      </c>
      <c r="G34" s="28">
        <f t="shared" si="0"/>
        <v>204436.2</v>
      </c>
      <c r="H34" s="142"/>
      <c r="I34" s="142"/>
      <c r="J34" s="8"/>
    </row>
    <row r="35" spans="1:10" s="68" customFormat="1" ht="33" customHeight="1" x14ac:dyDescent="0.25">
      <c r="A35" s="67" t="s">
        <v>1181</v>
      </c>
      <c r="B35" s="123" t="s">
        <v>136</v>
      </c>
      <c r="C35" s="63" t="s">
        <v>1203</v>
      </c>
      <c r="D35" s="64" t="s">
        <v>10</v>
      </c>
      <c r="E35" s="65">
        <v>125</v>
      </c>
      <c r="F35" s="161">
        <v>287.08</v>
      </c>
      <c r="G35" s="28">
        <f t="shared" si="0"/>
        <v>35885</v>
      </c>
      <c r="H35" s="142"/>
      <c r="I35" s="142"/>
      <c r="J35" s="8"/>
    </row>
    <row r="36" spans="1:10" s="68" customFormat="1" ht="33" customHeight="1" x14ac:dyDescent="0.25">
      <c r="A36" s="67" t="s">
        <v>1181</v>
      </c>
      <c r="B36" s="123" t="s">
        <v>137</v>
      </c>
      <c r="C36" s="63" t="s">
        <v>1204</v>
      </c>
      <c r="D36" s="64" t="s">
        <v>10</v>
      </c>
      <c r="E36" s="65">
        <v>80</v>
      </c>
      <c r="F36" s="161">
        <v>335.93</v>
      </c>
      <c r="G36" s="28">
        <f t="shared" si="0"/>
        <v>26874.400000000001</v>
      </c>
      <c r="H36" s="142"/>
      <c r="I36" s="142"/>
      <c r="J36" s="8"/>
    </row>
    <row r="37" spans="1:10" s="68" customFormat="1" ht="33" customHeight="1" x14ac:dyDescent="0.25">
      <c r="A37" s="67" t="s">
        <v>1181</v>
      </c>
      <c r="B37" s="123" t="s">
        <v>138</v>
      </c>
      <c r="C37" s="63" t="s">
        <v>1205</v>
      </c>
      <c r="D37" s="64" t="s">
        <v>10</v>
      </c>
      <c r="E37" s="65">
        <v>159</v>
      </c>
      <c r="F37" s="161">
        <v>438.42</v>
      </c>
      <c r="G37" s="28">
        <f t="shared" si="0"/>
        <v>69708.78</v>
      </c>
      <c r="H37" s="142"/>
      <c r="I37" s="142"/>
      <c r="J37" s="8"/>
    </row>
    <row r="38" spans="1:10" s="68" customFormat="1" ht="33" customHeight="1" x14ac:dyDescent="0.25">
      <c r="A38" s="67" t="s">
        <v>1181</v>
      </c>
      <c r="B38" s="123" t="s">
        <v>139</v>
      </c>
      <c r="C38" s="63" t="s">
        <v>1206</v>
      </c>
      <c r="D38" s="64" t="s">
        <v>10</v>
      </c>
      <c r="E38" s="65">
        <v>145</v>
      </c>
      <c r="F38" s="161">
        <v>474.28</v>
      </c>
      <c r="G38" s="28">
        <f t="shared" si="0"/>
        <v>68770.600000000006</v>
      </c>
      <c r="H38" s="142"/>
      <c r="I38" s="142"/>
      <c r="J38" s="8"/>
    </row>
    <row r="39" spans="1:10" s="68" customFormat="1" ht="33" customHeight="1" x14ac:dyDescent="0.25">
      <c r="A39" s="67" t="s">
        <v>1181</v>
      </c>
      <c r="B39" s="123" t="s">
        <v>140</v>
      </c>
      <c r="C39" s="63" t="s">
        <v>1207</v>
      </c>
      <c r="D39" s="64" t="s">
        <v>10</v>
      </c>
      <c r="E39" s="65">
        <v>169</v>
      </c>
      <c r="F39" s="161">
        <v>559.42999999999995</v>
      </c>
      <c r="G39" s="28">
        <f t="shared" si="0"/>
        <v>94543.67</v>
      </c>
      <c r="H39" s="142"/>
      <c r="I39" s="142"/>
      <c r="J39" s="8"/>
    </row>
    <row r="40" spans="1:10" s="68" customFormat="1" ht="33" customHeight="1" x14ac:dyDescent="0.25">
      <c r="A40" s="67" t="s">
        <v>1181</v>
      </c>
      <c r="B40" s="123" t="s">
        <v>141</v>
      </c>
      <c r="C40" s="63" t="s">
        <v>931</v>
      </c>
      <c r="D40" s="64" t="s">
        <v>10</v>
      </c>
      <c r="E40" s="65">
        <v>27</v>
      </c>
      <c r="F40" s="161">
        <v>640.25</v>
      </c>
      <c r="G40" s="28">
        <f t="shared" si="0"/>
        <v>17286.75</v>
      </c>
      <c r="H40" s="142"/>
      <c r="I40" s="142"/>
      <c r="J40" s="8"/>
    </row>
    <row r="41" spans="1:10" s="68" customFormat="1" ht="33" customHeight="1" x14ac:dyDescent="0.25">
      <c r="A41" s="67" t="s">
        <v>1181</v>
      </c>
      <c r="B41" s="123" t="s">
        <v>142</v>
      </c>
      <c r="C41" s="63" t="s">
        <v>1208</v>
      </c>
      <c r="D41" s="64" t="s">
        <v>10</v>
      </c>
      <c r="E41" s="65">
        <v>49</v>
      </c>
      <c r="F41" s="161">
        <v>679.1</v>
      </c>
      <c r="G41" s="28">
        <f t="shared" si="0"/>
        <v>33275.9</v>
      </c>
      <c r="H41" s="142"/>
      <c r="I41" s="142"/>
      <c r="J41" s="8"/>
    </row>
    <row r="42" spans="1:10" s="68" customFormat="1" ht="33" customHeight="1" x14ac:dyDescent="0.25">
      <c r="A42" s="67" t="s">
        <v>1181</v>
      </c>
      <c r="B42" s="123" t="s">
        <v>143</v>
      </c>
      <c r="C42" s="63" t="s">
        <v>1209</v>
      </c>
      <c r="D42" s="64" t="s">
        <v>10</v>
      </c>
      <c r="E42" s="65">
        <v>76</v>
      </c>
      <c r="F42" s="161">
        <v>733.58</v>
      </c>
      <c r="G42" s="28">
        <f t="shared" si="0"/>
        <v>55752.08</v>
      </c>
      <c r="H42" s="142"/>
      <c r="I42" s="142"/>
      <c r="J42" s="8"/>
    </row>
    <row r="43" spans="1:10" s="68" customFormat="1" ht="33" customHeight="1" x14ac:dyDescent="0.25">
      <c r="A43" s="67" t="s">
        <v>1181</v>
      </c>
      <c r="B43" s="123" t="s">
        <v>144</v>
      </c>
      <c r="C43" s="63" t="s">
        <v>1210</v>
      </c>
      <c r="D43" s="64" t="s">
        <v>10</v>
      </c>
      <c r="E43" s="65">
        <v>73</v>
      </c>
      <c r="F43" s="161">
        <v>779.04</v>
      </c>
      <c r="G43" s="28">
        <f t="shared" si="0"/>
        <v>56869.919999999998</v>
      </c>
      <c r="H43" s="142"/>
      <c r="I43" s="142"/>
      <c r="J43" s="8"/>
    </row>
    <row r="44" spans="1:10" s="68" customFormat="1" ht="33" customHeight="1" x14ac:dyDescent="0.25">
      <c r="A44" s="67" t="s">
        <v>1181</v>
      </c>
      <c r="B44" s="123" t="s">
        <v>145</v>
      </c>
      <c r="C44" s="63" t="s">
        <v>461</v>
      </c>
      <c r="D44" s="64" t="s">
        <v>10</v>
      </c>
      <c r="E44" s="65">
        <v>2982</v>
      </c>
      <c r="F44" s="161">
        <v>10.029999999999999</v>
      </c>
      <c r="G44" s="28">
        <f t="shared" si="0"/>
        <v>29909.46</v>
      </c>
      <c r="H44" s="142"/>
      <c r="I44" s="142"/>
      <c r="J44" s="8"/>
    </row>
    <row r="45" spans="1:10" s="68" customFormat="1" ht="33" customHeight="1" x14ac:dyDescent="0.25">
      <c r="A45" s="67" t="s">
        <v>1181</v>
      </c>
      <c r="B45" s="123" t="s">
        <v>146</v>
      </c>
      <c r="C45" s="63" t="s">
        <v>935</v>
      </c>
      <c r="D45" s="64" t="s">
        <v>10</v>
      </c>
      <c r="E45" s="65">
        <v>10</v>
      </c>
      <c r="F45" s="161">
        <v>47.58</v>
      </c>
      <c r="G45" s="28">
        <f t="shared" si="0"/>
        <v>475.8</v>
      </c>
      <c r="H45" s="142"/>
      <c r="I45" s="142"/>
      <c r="J45" s="8"/>
    </row>
    <row r="46" spans="1:10" s="68" customFormat="1" ht="33" customHeight="1" x14ac:dyDescent="0.25">
      <c r="A46" s="67" t="s">
        <v>1181</v>
      </c>
      <c r="B46" s="123" t="s">
        <v>147</v>
      </c>
      <c r="C46" s="63" t="s">
        <v>1211</v>
      </c>
      <c r="D46" s="64" t="s">
        <v>10</v>
      </c>
      <c r="E46" s="65">
        <v>93</v>
      </c>
      <c r="F46" s="161">
        <v>59.81</v>
      </c>
      <c r="G46" s="28">
        <f t="shared" si="0"/>
        <v>5562.33</v>
      </c>
      <c r="H46" s="142"/>
      <c r="I46" s="142"/>
      <c r="J46" s="8"/>
    </row>
    <row r="47" spans="1:10" s="68" customFormat="1" ht="33" customHeight="1" x14ac:dyDescent="0.25">
      <c r="A47" s="67" t="s">
        <v>1181</v>
      </c>
      <c r="B47" s="123" t="s">
        <v>148</v>
      </c>
      <c r="C47" s="63" t="s">
        <v>1212</v>
      </c>
      <c r="D47" s="64" t="s">
        <v>10</v>
      </c>
      <c r="E47" s="65">
        <v>8</v>
      </c>
      <c r="F47" s="161">
        <v>115.88</v>
      </c>
      <c r="G47" s="28">
        <f t="shared" si="0"/>
        <v>927.04</v>
      </c>
      <c r="H47" s="142"/>
      <c r="I47" s="142"/>
      <c r="J47" s="8"/>
    </row>
    <row r="48" spans="1:10" s="68" customFormat="1" ht="33" customHeight="1" x14ac:dyDescent="0.25">
      <c r="A48" s="67" t="s">
        <v>1181</v>
      </c>
      <c r="B48" s="123" t="s">
        <v>451</v>
      </c>
      <c r="C48" s="63" t="s">
        <v>1213</v>
      </c>
      <c r="D48" s="64" t="s">
        <v>10</v>
      </c>
      <c r="E48" s="65">
        <v>8</v>
      </c>
      <c r="F48" s="161">
        <v>156.05000000000001</v>
      </c>
      <c r="G48" s="28">
        <f t="shared" si="0"/>
        <v>1248.4000000000001</v>
      </c>
      <c r="H48" s="142"/>
      <c r="I48" s="142"/>
      <c r="J48" s="8"/>
    </row>
    <row r="49" spans="1:10" s="68" customFormat="1" ht="33" customHeight="1" x14ac:dyDescent="0.25">
      <c r="A49" s="67" t="s">
        <v>1181</v>
      </c>
      <c r="B49" s="123" t="s">
        <v>452</v>
      </c>
      <c r="C49" s="63" t="s">
        <v>463</v>
      </c>
      <c r="D49" s="64" t="s">
        <v>18</v>
      </c>
      <c r="E49" s="65">
        <v>110</v>
      </c>
      <c r="F49" s="189">
        <v>589.97</v>
      </c>
      <c r="G49" s="28">
        <f t="shared" si="0"/>
        <v>64896.7</v>
      </c>
      <c r="H49" s="142"/>
      <c r="I49" s="142"/>
      <c r="J49" s="8"/>
    </row>
    <row r="50" spans="1:10" s="68" customFormat="1" ht="33" customHeight="1" x14ac:dyDescent="0.25">
      <c r="A50" s="67" t="s">
        <v>1181</v>
      </c>
      <c r="B50" s="123" t="s">
        <v>453</v>
      </c>
      <c r="C50" s="63" t="s">
        <v>933</v>
      </c>
      <c r="D50" s="64" t="s">
        <v>18</v>
      </c>
      <c r="E50" s="65">
        <v>7</v>
      </c>
      <c r="F50" s="189">
        <v>1182.29</v>
      </c>
      <c r="G50" s="28">
        <f t="shared" si="0"/>
        <v>8276.0300000000007</v>
      </c>
      <c r="H50" s="142"/>
      <c r="I50" s="142"/>
      <c r="J50" s="8"/>
    </row>
    <row r="51" spans="1:10" s="68" customFormat="1" ht="33" customHeight="1" x14ac:dyDescent="0.25">
      <c r="A51" s="67" t="s">
        <v>1181</v>
      </c>
      <c r="B51" s="123" t="s">
        <v>454</v>
      </c>
      <c r="C51" s="63" t="s">
        <v>1215</v>
      </c>
      <c r="D51" s="64" t="s">
        <v>18</v>
      </c>
      <c r="E51" s="65">
        <v>5</v>
      </c>
      <c r="F51" s="189">
        <v>1604.08</v>
      </c>
      <c r="G51" s="28">
        <f t="shared" si="0"/>
        <v>8020.4</v>
      </c>
      <c r="H51" s="142"/>
      <c r="I51" s="142"/>
      <c r="J51" s="8"/>
    </row>
    <row r="52" spans="1:10" s="68" customFormat="1" ht="33" customHeight="1" x14ac:dyDescent="0.25">
      <c r="A52" s="67" t="s">
        <v>1181</v>
      </c>
      <c r="B52" s="123" t="s">
        <v>1214</v>
      </c>
      <c r="C52" s="63" t="s">
        <v>1216</v>
      </c>
      <c r="D52" s="64" t="s">
        <v>18</v>
      </c>
      <c r="E52" s="65">
        <v>10</v>
      </c>
      <c r="F52" s="189">
        <v>4032.38</v>
      </c>
      <c r="G52" s="28">
        <f t="shared" si="0"/>
        <v>40323.800000000003</v>
      </c>
      <c r="H52" s="142"/>
      <c r="I52" s="142"/>
      <c r="J52" s="8"/>
    </row>
    <row r="53" spans="1:10" s="68" customFormat="1" ht="33" customHeight="1" x14ac:dyDescent="0.25">
      <c r="A53" s="67" t="s">
        <v>1181</v>
      </c>
      <c r="B53" s="123" t="s">
        <v>1218</v>
      </c>
      <c r="C53" s="63" t="s">
        <v>1217</v>
      </c>
      <c r="D53" s="64" t="s">
        <v>18</v>
      </c>
      <c r="E53" s="65">
        <v>10</v>
      </c>
      <c r="F53" s="189">
        <v>1105.01</v>
      </c>
      <c r="G53" s="28">
        <f t="shared" si="0"/>
        <v>11050.1</v>
      </c>
      <c r="H53" s="142"/>
      <c r="I53" s="142"/>
      <c r="J53" s="8"/>
    </row>
    <row r="54" spans="1:10" s="68" customFormat="1" ht="33" customHeight="1" x14ac:dyDescent="0.25">
      <c r="A54" s="67" t="s">
        <v>1181</v>
      </c>
      <c r="B54" s="123" t="s">
        <v>1221</v>
      </c>
      <c r="C54" s="63" t="s">
        <v>1219</v>
      </c>
      <c r="D54" s="64" t="s">
        <v>18</v>
      </c>
      <c r="E54" s="65">
        <v>1</v>
      </c>
      <c r="F54" s="189">
        <v>1183.79</v>
      </c>
      <c r="G54" s="28">
        <f t="shared" si="0"/>
        <v>1183.79</v>
      </c>
      <c r="H54" s="142"/>
      <c r="I54" s="142"/>
      <c r="J54" s="8"/>
    </row>
    <row r="55" spans="1:10" s="68" customFormat="1" ht="33" customHeight="1" x14ac:dyDescent="0.25">
      <c r="A55" s="67" t="s">
        <v>1181</v>
      </c>
      <c r="B55" s="123" t="s">
        <v>1222</v>
      </c>
      <c r="C55" s="63" t="s">
        <v>1220</v>
      </c>
      <c r="D55" s="64" t="s">
        <v>18</v>
      </c>
      <c r="E55" s="65">
        <v>10</v>
      </c>
      <c r="F55" s="189">
        <v>1460.85</v>
      </c>
      <c r="G55" s="28">
        <f t="shared" si="0"/>
        <v>14608.5</v>
      </c>
      <c r="H55" s="142"/>
      <c r="I55" s="142"/>
      <c r="J55" s="8"/>
    </row>
    <row r="56" spans="1:10" s="68" customFormat="1" ht="33" customHeight="1" x14ac:dyDescent="0.25">
      <c r="A56" s="67" t="s">
        <v>1181</v>
      </c>
      <c r="B56" s="123" t="s">
        <v>1224</v>
      </c>
      <c r="C56" s="63" t="s">
        <v>1223</v>
      </c>
      <c r="D56" s="64" t="s">
        <v>18</v>
      </c>
      <c r="E56" s="65">
        <v>1</v>
      </c>
      <c r="F56" s="189">
        <v>776.63</v>
      </c>
      <c r="G56" s="28">
        <f t="shared" si="0"/>
        <v>776.63</v>
      </c>
      <c r="H56" s="142"/>
      <c r="I56" s="142"/>
      <c r="J56" s="8"/>
    </row>
    <row r="57" spans="1:10" s="68" customFormat="1" ht="33" customHeight="1" x14ac:dyDescent="0.25">
      <c r="A57" s="67" t="s">
        <v>1181</v>
      </c>
      <c r="B57" s="123" t="s">
        <v>1225</v>
      </c>
      <c r="C57" s="63" t="s">
        <v>464</v>
      </c>
      <c r="D57" s="64" t="s">
        <v>18</v>
      </c>
      <c r="E57" s="65">
        <v>17</v>
      </c>
      <c r="F57" s="161">
        <v>158.11000000000001</v>
      </c>
      <c r="G57" s="28">
        <f t="shared" si="0"/>
        <v>2687.87</v>
      </c>
      <c r="H57" s="142"/>
      <c r="I57" s="142"/>
      <c r="J57" s="8"/>
    </row>
    <row r="58" spans="1:10" s="68" customFormat="1" ht="33" customHeight="1" x14ac:dyDescent="0.25">
      <c r="A58" s="67" t="s">
        <v>1181</v>
      </c>
      <c r="B58" s="123" t="s">
        <v>1226</v>
      </c>
      <c r="C58" s="63" t="s">
        <v>465</v>
      </c>
      <c r="D58" s="64" t="s">
        <v>18</v>
      </c>
      <c r="E58" s="65">
        <v>5</v>
      </c>
      <c r="F58" s="161">
        <v>179.96</v>
      </c>
      <c r="G58" s="28">
        <f t="shared" si="0"/>
        <v>899.8</v>
      </c>
      <c r="H58" s="142"/>
      <c r="I58" s="142"/>
      <c r="J58" s="8"/>
    </row>
    <row r="59" spans="1:10" s="68" customFormat="1" ht="33" customHeight="1" x14ac:dyDescent="0.25">
      <c r="A59" s="67" t="s">
        <v>1181</v>
      </c>
      <c r="B59" s="123" t="s">
        <v>1227</v>
      </c>
      <c r="C59" s="63" t="s">
        <v>466</v>
      </c>
      <c r="D59" s="64" t="s">
        <v>18</v>
      </c>
      <c r="E59" s="65">
        <v>3</v>
      </c>
      <c r="F59" s="161">
        <v>285.10000000000002</v>
      </c>
      <c r="G59" s="28">
        <f t="shared" si="0"/>
        <v>855.3</v>
      </c>
      <c r="H59" s="142"/>
      <c r="I59" s="142"/>
      <c r="J59" s="8"/>
    </row>
    <row r="60" spans="1:10" s="68" customFormat="1" ht="33" customHeight="1" x14ac:dyDescent="0.25">
      <c r="A60" s="67" t="s">
        <v>1181</v>
      </c>
      <c r="B60" s="123" t="s">
        <v>1228</v>
      </c>
      <c r="C60" s="63" t="s">
        <v>467</v>
      </c>
      <c r="D60" s="64" t="s">
        <v>18</v>
      </c>
      <c r="E60" s="65">
        <v>3</v>
      </c>
      <c r="F60" s="161">
        <v>378.94</v>
      </c>
      <c r="G60" s="28">
        <f t="shared" si="0"/>
        <v>1136.82</v>
      </c>
      <c r="H60" s="142"/>
      <c r="I60" s="142"/>
      <c r="J60" s="8"/>
    </row>
    <row r="61" spans="1:10" s="68" customFormat="1" ht="33" customHeight="1" x14ac:dyDescent="0.25">
      <c r="A61" s="67" t="s">
        <v>1181</v>
      </c>
      <c r="B61" s="123" t="s">
        <v>1230</v>
      </c>
      <c r="C61" s="63" t="s">
        <v>1229</v>
      </c>
      <c r="D61" s="64" t="s">
        <v>18</v>
      </c>
      <c r="E61" s="65">
        <v>4</v>
      </c>
      <c r="F61" s="189">
        <v>1294.58</v>
      </c>
      <c r="G61" s="28">
        <f t="shared" si="0"/>
        <v>5178.32</v>
      </c>
      <c r="H61" s="142"/>
      <c r="I61" s="142"/>
      <c r="J61" s="8"/>
    </row>
    <row r="62" spans="1:10" s="68" customFormat="1" ht="33" customHeight="1" x14ac:dyDescent="0.25">
      <c r="A62" s="67" t="s">
        <v>1181</v>
      </c>
      <c r="B62" s="123" t="s">
        <v>1232</v>
      </c>
      <c r="C62" s="63" t="s">
        <v>468</v>
      </c>
      <c r="D62" s="64" t="s">
        <v>18</v>
      </c>
      <c r="E62" s="65">
        <v>420</v>
      </c>
      <c r="F62" s="189">
        <v>33.729999999999997</v>
      </c>
      <c r="G62" s="28">
        <f t="shared" si="0"/>
        <v>14166.6</v>
      </c>
      <c r="H62" s="142"/>
      <c r="I62" s="142"/>
      <c r="J62" s="8"/>
    </row>
    <row r="63" spans="1:10" s="68" customFormat="1" ht="33" customHeight="1" x14ac:dyDescent="0.25">
      <c r="A63" s="67" t="s">
        <v>1181</v>
      </c>
      <c r="B63" s="123" t="s">
        <v>1233</v>
      </c>
      <c r="C63" s="63" t="s">
        <v>469</v>
      </c>
      <c r="D63" s="64" t="s">
        <v>18</v>
      </c>
      <c r="E63" s="65">
        <v>30</v>
      </c>
      <c r="F63" s="189">
        <v>35.79</v>
      </c>
      <c r="G63" s="28">
        <f t="shared" si="0"/>
        <v>1073.7</v>
      </c>
      <c r="H63" s="142"/>
      <c r="I63" s="142"/>
      <c r="J63" s="8"/>
    </row>
    <row r="64" spans="1:10" s="68" customFormat="1" ht="33" customHeight="1" x14ac:dyDescent="0.25">
      <c r="A64" s="67" t="s">
        <v>1181</v>
      </c>
      <c r="B64" s="123" t="s">
        <v>1234</v>
      </c>
      <c r="C64" s="63" t="s">
        <v>470</v>
      </c>
      <c r="D64" s="64" t="s">
        <v>18</v>
      </c>
      <c r="E64" s="65">
        <v>12</v>
      </c>
      <c r="F64" s="189">
        <v>38.58</v>
      </c>
      <c r="G64" s="28">
        <f t="shared" si="0"/>
        <v>462.96</v>
      </c>
      <c r="H64" s="142"/>
      <c r="I64" s="142"/>
      <c r="J64" s="8"/>
    </row>
    <row r="65" spans="1:10" s="68" customFormat="1" ht="33" customHeight="1" x14ac:dyDescent="0.25">
      <c r="A65" s="67" t="s">
        <v>1181</v>
      </c>
      <c r="B65" s="123" t="s">
        <v>1235</v>
      </c>
      <c r="C65" s="63" t="s">
        <v>471</v>
      </c>
      <c r="D65" s="64" t="s">
        <v>18</v>
      </c>
      <c r="E65" s="65">
        <v>5</v>
      </c>
      <c r="F65" s="189">
        <v>40.94</v>
      </c>
      <c r="G65" s="28">
        <f t="shared" si="0"/>
        <v>204.7</v>
      </c>
      <c r="H65" s="142"/>
      <c r="I65" s="142"/>
      <c r="J65" s="8"/>
    </row>
    <row r="66" spans="1:10" s="68" customFormat="1" ht="33" customHeight="1" x14ac:dyDescent="0.25">
      <c r="A66" s="67" t="s">
        <v>1181</v>
      </c>
      <c r="B66" s="123" t="s">
        <v>1236</v>
      </c>
      <c r="C66" s="63" t="s">
        <v>472</v>
      </c>
      <c r="D66" s="64" t="s">
        <v>18</v>
      </c>
      <c r="E66" s="65">
        <v>7</v>
      </c>
      <c r="F66" s="189">
        <v>43.4</v>
      </c>
      <c r="G66" s="28">
        <f t="shared" si="0"/>
        <v>303.8</v>
      </c>
      <c r="H66" s="142"/>
      <c r="I66" s="142"/>
      <c r="J66" s="8"/>
    </row>
    <row r="67" spans="1:10" s="68" customFormat="1" ht="33" customHeight="1" x14ac:dyDescent="0.25">
      <c r="A67" s="67" t="s">
        <v>1181</v>
      </c>
      <c r="B67" s="123" t="s">
        <v>1237</v>
      </c>
      <c r="C67" s="63" t="s">
        <v>473</v>
      </c>
      <c r="D67" s="64" t="s">
        <v>18</v>
      </c>
      <c r="E67" s="65">
        <v>6</v>
      </c>
      <c r="F67" s="189">
        <v>50.67</v>
      </c>
      <c r="G67" s="28">
        <f t="shared" si="0"/>
        <v>304.02</v>
      </c>
      <c r="H67" s="142"/>
      <c r="I67" s="142"/>
      <c r="J67" s="8"/>
    </row>
    <row r="68" spans="1:10" s="68" customFormat="1" ht="33" customHeight="1" x14ac:dyDescent="0.25">
      <c r="A68" s="67" t="s">
        <v>1181</v>
      </c>
      <c r="B68" s="123" t="s">
        <v>1238</v>
      </c>
      <c r="C68" s="63" t="s">
        <v>934</v>
      </c>
      <c r="D68" s="64" t="s">
        <v>18</v>
      </c>
      <c r="E68" s="65">
        <v>1</v>
      </c>
      <c r="F68" s="189">
        <v>63.02</v>
      </c>
      <c r="G68" s="28">
        <f t="shared" si="0"/>
        <v>63.02</v>
      </c>
      <c r="H68" s="142"/>
      <c r="I68" s="142"/>
      <c r="J68" s="8"/>
    </row>
    <row r="69" spans="1:10" s="68" customFormat="1" ht="33" customHeight="1" x14ac:dyDescent="0.25">
      <c r="A69" s="67" t="s">
        <v>1181</v>
      </c>
      <c r="B69" s="123" t="s">
        <v>1239</v>
      </c>
      <c r="C69" s="63" t="s">
        <v>1231</v>
      </c>
      <c r="D69" s="64" t="s">
        <v>18</v>
      </c>
      <c r="E69" s="65">
        <v>1</v>
      </c>
      <c r="F69" s="161">
        <v>94.64</v>
      </c>
      <c r="G69" s="28">
        <f t="shared" si="0"/>
        <v>94.64</v>
      </c>
      <c r="H69" s="142"/>
      <c r="I69" s="142"/>
      <c r="J69" s="8"/>
    </row>
    <row r="70" spans="1:10" s="68" customFormat="1" ht="33" customHeight="1" x14ac:dyDescent="0.25">
      <c r="A70" s="67" t="s">
        <v>1181</v>
      </c>
      <c r="B70" s="123" t="s">
        <v>1240</v>
      </c>
      <c r="C70" s="63" t="s">
        <v>474</v>
      </c>
      <c r="D70" s="64" t="s">
        <v>18</v>
      </c>
      <c r="E70" s="65">
        <v>563</v>
      </c>
      <c r="F70" s="189">
        <v>18.649999999999999</v>
      </c>
      <c r="G70" s="28">
        <f t="shared" ref="G70:G71" si="2">ROUND((E70*F70),2)</f>
        <v>10499.95</v>
      </c>
      <c r="H70" s="142"/>
      <c r="I70" s="142"/>
      <c r="J70" s="8"/>
    </row>
    <row r="71" spans="1:10" s="68" customFormat="1" ht="33" customHeight="1" x14ac:dyDescent="0.25">
      <c r="A71" s="67" t="s">
        <v>1181</v>
      </c>
      <c r="B71" s="123" t="s">
        <v>1241</v>
      </c>
      <c r="C71" s="2" t="s">
        <v>475</v>
      </c>
      <c r="D71" s="22" t="s">
        <v>18</v>
      </c>
      <c r="E71" s="19">
        <v>2</v>
      </c>
      <c r="F71" s="110">
        <v>18.850000000000001</v>
      </c>
      <c r="G71" s="28">
        <f t="shared" si="2"/>
        <v>37.700000000000003</v>
      </c>
      <c r="H71" s="142"/>
      <c r="I71" s="142"/>
      <c r="J71" s="8"/>
    </row>
    <row r="72" spans="1:10" s="68" customFormat="1" ht="33" customHeight="1" x14ac:dyDescent="0.25">
      <c r="A72" s="67" t="s">
        <v>1181</v>
      </c>
      <c r="B72" s="123" t="s">
        <v>1242</v>
      </c>
      <c r="C72" s="63" t="s">
        <v>476</v>
      </c>
      <c r="D72" s="64" t="s">
        <v>9</v>
      </c>
      <c r="E72" s="65">
        <v>80</v>
      </c>
      <c r="F72" s="189">
        <v>37.630000000000003</v>
      </c>
      <c r="G72" s="59">
        <f t="shared" si="0"/>
        <v>3010.4</v>
      </c>
      <c r="H72" s="142"/>
      <c r="I72" s="142"/>
      <c r="J72" s="8"/>
    </row>
    <row r="73" spans="1:10" s="68" customFormat="1" ht="33" customHeight="1" x14ac:dyDescent="0.25">
      <c r="A73" s="67" t="s">
        <v>1181</v>
      </c>
      <c r="B73" s="123" t="s">
        <v>1243</v>
      </c>
      <c r="C73" s="63" t="s">
        <v>478</v>
      </c>
      <c r="D73" s="64" t="s">
        <v>9</v>
      </c>
      <c r="E73" s="65">
        <v>850</v>
      </c>
      <c r="F73" s="161">
        <v>7.68</v>
      </c>
      <c r="G73" s="28">
        <f t="shared" si="0"/>
        <v>6528</v>
      </c>
      <c r="J73" s="8"/>
    </row>
    <row r="74" spans="1:10" s="68" customFormat="1" ht="33" customHeight="1" x14ac:dyDescent="0.25">
      <c r="A74" s="67" t="s">
        <v>1181</v>
      </c>
      <c r="B74" s="123" t="s">
        <v>1245</v>
      </c>
      <c r="C74" s="63" t="s">
        <v>1244</v>
      </c>
      <c r="D74" s="64" t="s">
        <v>18</v>
      </c>
      <c r="E74" s="65">
        <v>42</v>
      </c>
      <c r="F74" s="161">
        <v>157.76</v>
      </c>
      <c r="G74" s="28">
        <f t="shared" si="0"/>
        <v>6625.92</v>
      </c>
      <c r="J74" s="8"/>
    </row>
    <row r="75" spans="1:10" s="68" customFormat="1" ht="33" customHeight="1" x14ac:dyDescent="0.25">
      <c r="A75" s="67" t="s">
        <v>1181</v>
      </c>
      <c r="B75" s="123" t="s">
        <v>1247</v>
      </c>
      <c r="C75" s="63" t="s">
        <v>1246</v>
      </c>
      <c r="D75" s="64" t="s">
        <v>67</v>
      </c>
      <c r="E75" s="65">
        <v>94.5</v>
      </c>
      <c r="F75" s="161">
        <v>32.229999999999997</v>
      </c>
      <c r="G75" s="28">
        <f t="shared" si="0"/>
        <v>3045.74</v>
      </c>
      <c r="J75" s="8"/>
    </row>
    <row r="76" spans="1:10" s="68" customFormat="1" ht="45.75" thickBot="1" x14ac:dyDescent="0.3">
      <c r="A76" s="67" t="s">
        <v>1181</v>
      </c>
      <c r="B76" s="123" t="s">
        <v>1248</v>
      </c>
      <c r="C76" s="63" t="s">
        <v>1249</v>
      </c>
      <c r="D76" s="64" t="s">
        <v>10</v>
      </c>
      <c r="E76" s="65">
        <v>918</v>
      </c>
      <c r="F76" s="161">
        <v>18.559999999999999</v>
      </c>
      <c r="G76" s="28">
        <f t="shared" si="0"/>
        <v>17038.080000000002</v>
      </c>
      <c r="J76" s="8"/>
    </row>
    <row r="77" spans="1:10" s="68" customFormat="1" ht="30.75" thickBot="1" x14ac:dyDescent="0.3">
      <c r="A77" s="178" t="s">
        <v>1181</v>
      </c>
      <c r="B77" s="190" t="s">
        <v>1250</v>
      </c>
      <c r="C77" s="86" t="s">
        <v>1251</v>
      </c>
      <c r="D77" s="88" t="s">
        <v>67</v>
      </c>
      <c r="E77" s="92">
        <v>35.299999999999997</v>
      </c>
      <c r="F77" s="162">
        <v>32.229999999999997</v>
      </c>
      <c r="G77" s="53">
        <f t="shared" si="0"/>
        <v>1137.72</v>
      </c>
      <c r="H77" s="36" t="s">
        <v>39</v>
      </c>
      <c r="I77" s="70">
        <f>ROUND(SUM(G5:G77),2)</f>
        <v>1661269.64</v>
      </c>
      <c r="J77" s="8"/>
    </row>
    <row r="78" spans="1:10" ht="30" x14ac:dyDescent="0.25">
      <c r="A78" s="42" t="s">
        <v>1252</v>
      </c>
      <c r="B78" s="188" t="s">
        <v>19</v>
      </c>
      <c r="C78" s="193" t="s">
        <v>1325</v>
      </c>
      <c r="D78" s="194" t="s">
        <v>10</v>
      </c>
      <c r="E78" s="185">
        <v>176</v>
      </c>
      <c r="F78" s="191">
        <v>22.27</v>
      </c>
      <c r="G78" s="27">
        <f>ROUND((E78*F78),2)</f>
        <v>3919.52</v>
      </c>
      <c r="H78" s="142"/>
      <c r="I78" s="142"/>
    </row>
    <row r="79" spans="1:10" ht="30" x14ac:dyDescent="0.25">
      <c r="A79" s="67" t="s">
        <v>1252</v>
      </c>
      <c r="B79" s="123" t="s">
        <v>20</v>
      </c>
      <c r="C79" s="2" t="s">
        <v>1326</v>
      </c>
      <c r="D79" s="195" t="s">
        <v>10</v>
      </c>
      <c r="E79" s="186">
        <v>254</v>
      </c>
      <c r="F79" s="110">
        <v>24.62</v>
      </c>
      <c r="G79" s="28">
        <f>ROUND((E79*F79),2)</f>
        <v>6253.48</v>
      </c>
      <c r="H79" s="142"/>
      <c r="I79" s="142"/>
    </row>
    <row r="80" spans="1:10" ht="30" x14ac:dyDescent="0.25">
      <c r="A80" s="67" t="s">
        <v>1252</v>
      </c>
      <c r="B80" s="123" t="s">
        <v>21</v>
      </c>
      <c r="C80" s="2" t="s">
        <v>1327</v>
      </c>
      <c r="D80" s="195" t="s">
        <v>10</v>
      </c>
      <c r="E80" s="186">
        <v>217</v>
      </c>
      <c r="F80" s="110">
        <v>36.729999999999997</v>
      </c>
      <c r="G80" s="28">
        <f t="shared" ref="G80:G101" si="3">ROUND((E80*F80),2)</f>
        <v>7970.41</v>
      </c>
      <c r="H80" s="142"/>
      <c r="I80" s="142"/>
    </row>
    <row r="81" spans="1:9" ht="30" x14ac:dyDescent="0.25">
      <c r="A81" s="67" t="s">
        <v>1252</v>
      </c>
      <c r="B81" s="123" t="s">
        <v>22</v>
      </c>
      <c r="C81" s="2" t="s">
        <v>1328</v>
      </c>
      <c r="D81" s="195" t="s">
        <v>10</v>
      </c>
      <c r="E81" s="186">
        <v>147</v>
      </c>
      <c r="F81" s="110">
        <v>48.46</v>
      </c>
      <c r="G81" s="28">
        <f t="shared" si="3"/>
        <v>7123.62</v>
      </c>
      <c r="H81" s="142"/>
      <c r="I81" s="142"/>
    </row>
    <row r="82" spans="1:9" ht="45" x14ac:dyDescent="0.25">
      <c r="A82" s="67" t="s">
        <v>1252</v>
      </c>
      <c r="B82" s="123" t="s">
        <v>23</v>
      </c>
      <c r="C82" s="2" t="s">
        <v>1329</v>
      </c>
      <c r="D82" s="195" t="s">
        <v>10</v>
      </c>
      <c r="E82" s="186">
        <v>1002</v>
      </c>
      <c r="F82" s="110">
        <v>18.52</v>
      </c>
      <c r="G82" s="28">
        <f t="shared" si="3"/>
        <v>18557.04</v>
      </c>
      <c r="H82" s="142"/>
      <c r="I82" s="142"/>
    </row>
    <row r="83" spans="1:9" ht="30" x14ac:dyDescent="0.25">
      <c r="A83" s="67" t="s">
        <v>1252</v>
      </c>
      <c r="B83" s="123" t="s">
        <v>24</v>
      </c>
      <c r="C83" s="2" t="s">
        <v>462</v>
      </c>
      <c r="D83" s="195" t="s">
        <v>9</v>
      </c>
      <c r="E83" s="186">
        <v>357</v>
      </c>
      <c r="F83" s="110">
        <v>35.83</v>
      </c>
      <c r="G83" s="28">
        <f t="shared" si="3"/>
        <v>12791.31</v>
      </c>
      <c r="H83" s="142"/>
      <c r="I83" s="142"/>
    </row>
    <row r="84" spans="1:9" ht="45" x14ac:dyDescent="0.25">
      <c r="A84" s="67" t="s">
        <v>1252</v>
      </c>
      <c r="B84" s="123" t="s">
        <v>25</v>
      </c>
      <c r="C84" s="2" t="s">
        <v>1182</v>
      </c>
      <c r="D84" s="195" t="s">
        <v>10</v>
      </c>
      <c r="E84" s="186">
        <v>304</v>
      </c>
      <c r="F84" s="110">
        <v>83.59</v>
      </c>
      <c r="G84" s="28">
        <f t="shared" si="3"/>
        <v>25411.360000000001</v>
      </c>
      <c r="H84" s="142"/>
      <c r="I84" s="142"/>
    </row>
    <row r="85" spans="1:9" ht="45" x14ac:dyDescent="0.25">
      <c r="A85" s="67" t="s">
        <v>1252</v>
      </c>
      <c r="B85" s="123" t="s">
        <v>26</v>
      </c>
      <c r="C85" s="2" t="s">
        <v>1183</v>
      </c>
      <c r="D85" s="195" t="s">
        <v>10</v>
      </c>
      <c r="E85" s="186">
        <v>123</v>
      </c>
      <c r="F85" s="110">
        <v>118.2</v>
      </c>
      <c r="G85" s="28">
        <f t="shared" si="3"/>
        <v>14538.6</v>
      </c>
      <c r="H85" s="142"/>
      <c r="I85" s="142"/>
    </row>
    <row r="86" spans="1:9" ht="45" x14ac:dyDescent="0.25">
      <c r="A86" s="67" t="s">
        <v>1252</v>
      </c>
      <c r="B86" s="123" t="s">
        <v>27</v>
      </c>
      <c r="C86" s="2" t="s">
        <v>1185</v>
      </c>
      <c r="D86" s="195" t="s">
        <v>10</v>
      </c>
      <c r="E86" s="186">
        <v>232</v>
      </c>
      <c r="F86" s="110">
        <v>145.38</v>
      </c>
      <c r="G86" s="28">
        <f t="shared" si="3"/>
        <v>33728.160000000003</v>
      </c>
      <c r="H86" s="142"/>
      <c r="I86" s="142"/>
    </row>
    <row r="87" spans="1:9" ht="45" x14ac:dyDescent="0.25">
      <c r="A87" s="67" t="s">
        <v>1252</v>
      </c>
      <c r="B87" s="123" t="s">
        <v>68</v>
      </c>
      <c r="C87" s="2" t="s">
        <v>1330</v>
      </c>
      <c r="D87" s="195" t="s">
        <v>10</v>
      </c>
      <c r="E87" s="186">
        <v>774</v>
      </c>
      <c r="F87" s="110">
        <v>158.77000000000001</v>
      </c>
      <c r="G87" s="28">
        <f t="shared" si="3"/>
        <v>122887.98</v>
      </c>
      <c r="H87" s="142"/>
      <c r="I87" s="142"/>
    </row>
    <row r="88" spans="1:9" ht="30" x14ac:dyDescent="0.25">
      <c r="A88" s="67" t="s">
        <v>1252</v>
      </c>
      <c r="B88" s="123" t="s">
        <v>69</v>
      </c>
      <c r="C88" s="2" t="s">
        <v>463</v>
      </c>
      <c r="D88" s="195" t="s">
        <v>18</v>
      </c>
      <c r="E88" s="186">
        <v>4</v>
      </c>
      <c r="F88" s="110">
        <v>589.97</v>
      </c>
      <c r="G88" s="28">
        <f t="shared" si="3"/>
        <v>2359.88</v>
      </c>
      <c r="H88" s="142"/>
      <c r="I88" s="142"/>
    </row>
    <row r="89" spans="1:9" ht="30" x14ac:dyDescent="0.25">
      <c r="A89" s="67" t="s">
        <v>1252</v>
      </c>
      <c r="B89" s="123" t="s">
        <v>70</v>
      </c>
      <c r="C89" s="2" t="s">
        <v>1331</v>
      </c>
      <c r="D89" s="195" t="s">
        <v>18</v>
      </c>
      <c r="E89" s="186">
        <v>1</v>
      </c>
      <c r="F89" s="110">
        <v>1182.29</v>
      </c>
      <c r="G89" s="28">
        <f t="shared" si="3"/>
        <v>1182.29</v>
      </c>
      <c r="H89" s="142"/>
      <c r="I89" s="142"/>
    </row>
    <row r="90" spans="1:9" ht="30" x14ac:dyDescent="0.25">
      <c r="A90" s="67" t="s">
        <v>1252</v>
      </c>
      <c r="B90" s="123" t="s">
        <v>127</v>
      </c>
      <c r="C90" s="2" t="s">
        <v>1332</v>
      </c>
      <c r="D90" s="195" t="s">
        <v>18</v>
      </c>
      <c r="E90" s="186">
        <v>5</v>
      </c>
      <c r="F90" s="110">
        <v>4032.38</v>
      </c>
      <c r="G90" s="28">
        <f t="shared" si="3"/>
        <v>20161.900000000001</v>
      </c>
      <c r="H90" s="142"/>
      <c r="I90" s="142"/>
    </row>
    <row r="91" spans="1:9" ht="30" x14ac:dyDescent="0.25">
      <c r="A91" s="67" t="s">
        <v>1252</v>
      </c>
      <c r="B91" s="123" t="s">
        <v>165</v>
      </c>
      <c r="C91" s="2" t="s">
        <v>465</v>
      </c>
      <c r="D91" s="195" t="s">
        <v>18</v>
      </c>
      <c r="E91" s="186">
        <v>1</v>
      </c>
      <c r="F91" s="110">
        <v>179.96</v>
      </c>
      <c r="G91" s="28">
        <f t="shared" si="3"/>
        <v>179.96</v>
      </c>
      <c r="H91" s="142"/>
      <c r="I91" s="142"/>
    </row>
    <row r="92" spans="1:9" ht="30" x14ac:dyDescent="0.25">
      <c r="A92" s="67" t="s">
        <v>1252</v>
      </c>
      <c r="B92" s="123" t="s">
        <v>166</v>
      </c>
      <c r="C92" s="2" t="s">
        <v>1333</v>
      </c>
      <c r="D92" s="195" t="s">
        <v>18</v>
      </c>
      <c r="E92" s="186">
        <v>1</v>
      </c>
      <c r="F92" s="110">
        <v>475.65</v>
      </c>
      <c r="G92" s="28">
        <f t="shared" si="3"/>
        <v>475.65</v>
      </c>
      <c r="H92" s="142"/>
      <c r="I92" s="142"/>
    </row>
    <row r="93" spans="1:9" ht="30" x14ac:dyDescent="0.25">
      <c r="A93" s="67" t="s">
        <v>1252</v>
      </c>
      <c r="B93" s="123" t="s">
        <v>167</v>
      </c>
      <c r="C93" s="2" t="s">
        <v>467</v>
      </c>
      <c r="D93" s="195" t="s">
        <v>18</v>
      </c>
      <c r="E93" s="186">
        <v>1</v>
      </c>
      <c r="F93" s="110">
        <v>378.94</v>
      </c>
      <c r="G93" s="28">
        <f t="shared" si="3"/>
        <v>378.94</v>
      </c>
      <c r="H93" s="142"/>
      <c r="I93" s="142"/>
    </row>
    <row r="94" spans="1:9" ht="30" x14ac:dyDescent="0.25">
      <c r="A94" s="67" t="s">
        <v>1252</v>
      </c>
      <c r="B94" s="123" t="s">
        <v>168</v>
      </c>
      <c r="C94" s="2" t="s">
        <v>1229</v>
      </c>
      <c r="D94" s="195" t="s">
        <v>18</v>
      </c>
      <c r="E94" s="186">
        <v>6</v>
      </c>
      <c r="F94" s="110">
        <v>1294.58</v>
      </c>
      <c r="G94" s="28">
        <f t="shared" si="3"/>
        <v>7767.48</v>
      </c>
      <c r="H94" s="142"/>
      <c r="I94" s="142"/>
    </row>
    <row r="95" spans="1:9" ht="30" x14ac:dyDescent="0.25">
      <c r="A95" s="67" t="s">
        <v>1252</v>
      </c>
      <c r="B95" s="123" t="s">
        <v>169</v>
      </c>
      <c r="C95" s="2" t="s">
        <v>468</v>
      </c>
      <c r="D95" s="195" t="s">
        <v>18</v>
      </c>
      <c r="E95" s="186">
        <v>48</v>
      </c>
      <c r="F95" s="110">
        <v>33.729999999999997</v>
      </c>
      <c r="G95" s="28">
        <f t="shared" si="3"/>
        <v>1619.04</v>
      </c>
      <c r="H95" s="142"/>
      <c r="I95" s="142"/>
    </row>
    <row r="96" spans="1:9" ht="30" x14ac:dyDescent="0.25">
      <c r="A96" s="67" t="s">
        <v>1252</v>
      </c>
      <c r="B96" s="123" t="s">
        <v>170</v>
      </c>
      <c r="C96" s="2" t="s">
        <v>469</v>
      </c>
      <c r="D96" s="195" t="s">
        <v>18</v>
      </c>
      <c r="E96" s="186">
        <v>8</v>
      </c>
      <c r="F96" s="110">
        <v>35.79</v>
      </c>
      <c r="G96" s="28">
        <f t="shared" si="3"/>
        <v>286.32</v>
      </c>
      <c r="H96" s="142"/>
      <c r="I96" s="142"/>
    </row>
    <row r="97" spans="1:10" ht="30" x14ac:dyDescent="0.25">
      <c r="A97" s="67" t="s">
        <v>1252</v>
      </c>
      <c r="B97" s="123" t="s">
        <v>171</v>
      </c>
      <c r="C97" s="2" t="s">
        <v>474</v>
      </c>
      <c r="D97" s="195" t="s">
        <v>18</v>
      </c>
      <c r="E97" s="186">
        <v>3</v>
      </c>
      <c r="F97" s="110">
        <v>18.649999999999999</v>
      </c>
      <c r="G97" s="28">
        <f t="shared" si="3"/>
        <v>55.95</v>
      </c>
      <c r="H97" s="142"/>
      <c r="I97" s="142"/>
    </row>
    <row r="98" spans="1:10" ht="30" x14ac:dyDescent="0.25">
      <c r="A98" s="67" t="s">
        <v>1252</v>
      </c>
      <c r="B98" s="123" t="s">
        <v>172</v>
      </c>
      <c r="C98" s="2" t="s">
        <v>1336</v>
      </c>
      <c r="D98" s="195" t="s">
        <v>9</v>
      </c>
      <c r="E98" s="186">
        <v>160</v>
      </c>
      <c r="F98" s="110">
        <v>7.68</v>
      </c>
      <c r="G98" s="28">
        <f t="shared" si="3"/>
        <v>1228.8</v>
      </c>
      <c r="H98" s="142"/>
      <c r="I98" s="142"/>
    </row>
    <row r="99" spans="1:10" ht="30" x14ac:dyDescent="0.25">
      <c r="A99" s="67" t="s">
        <v>1252</v>
      </c>
      <c r="B99" s="123" t="s">
        <v>173</v>
      </c>
      <c r="C99" s="2" t="s">
        <v>1334</v>
      </c>
      <c r="D99" s="196" t="s">
        <v>398</v>
      </c>
      <c r="E99" s="187">
        <v>12</v>
      </c>
      <c r="F99" s="192">
        <v>1231.8</v>
      </c>
      <c r="G99" s="28">
        <f t="shared" si="3"/>
        <v>14781.6</v>
      </c>
      <c r="H99" s="142"/>
      <c r="I99" s="142"/>
    </row>
    <row r="100" spans="1:10" ht="30.75" thickBot="1" x14ac:dyDescent="0.3">
      <c r="A100" s="67" t="s">
        <v>1252</v>
      </c>
      <c r="B100" s="123" t="s">
        <v>174</v>
      </c>
      <c r="C100" s="2" t="s">
        <v>1335</v>
      </c>
      <c r="D100" s="196" t="s">
        <v>10</v>
      </c>
      <c r="E100" s="187">
        <v>445</v>
      </c>
      <c r="F100" s="192">
        <v>3.4</v>
      </c>
      <c r="G100" s="28">
        <f t="shared" si="3"/>
        <v>1513</v>
      </c>
      <c r="H100" s="142"/>
      <c r="I100" s="142"/>
    </row>
    <row r="101" spans="1:10" ht="30.75" thickBot="1" x14ac:dyDescent="0.3">
      <c r="A101" s="178" t="s">
        <v>1252</v>
      </c>
      <c r="B101" s="190" t="s">
        <v>175</v>
      </c>
      <c r="C101" s="50" t="s">
        <v>1337</v>
      </c>
      <c r="D101" s="197" t="s">
        <v>9</v>
      </c>
      <c r="E101" s="184">
        <v>290</v>
      </c>
      <c r="F101" s="111">
        <v>1.25</v>
      </c>
      <c r="G101" s="53">
        <f t="shared" si="3"/>
        <v>362.5</v>
      </c>
      <c r="H101" s="36" t="s">
        <v>40</v>
      </c>
      <c r="I101" s="70">
        <f>ROUND(SUM(G78:G101),2)</f>
        <v>305534.78999999998</v>
      </c>
    </row>
    <row r="102" spans="1:10" ht="44.25" customHeight="1" thickBot="1" x14ac:dyDescent="0.3">
      <c r="A102" s="146"/>
      <c r="B102" s="147"/>
      <c r="C102" s="146"/>
      <c r="D102" s="147"/>
      <c r="E102" s="147"/>
      <c r="F102" s="54" t="s">
        <v>1253</v>
      </c>
      <c r="G102" s="55">
        <f>SUM(G5:G101)</f>
        <v>1966804.43</v>
      </c>
      <c r="H102" s="143"/>
      <c r="I102" s="138"/>
    </row>
    <row r="103" spans="1:10" ht="20.25" customHeight="1" x14ac:dyDescent="0.25">
      <c r="A103" s="38"/>
      <c r="B103" s="37"/>
      <c r="C103" s="37"/>
      <c r="D103" s="37"/>
      <c r="E103" s="39"/>
      <c r="F103" s="37"/>
      <c r="G103" s="12"/>
    </row>
    <row r="104" spans="1:10" x14ac:dyDescent="0.25">
      <c r="A104" s="6"/>
      <c r="B104" s="4"/>
      <c r="C104" s="6"/>
      <c r="D104" s="4"/>
      <c r="E104" s="4"/>
      <c r="F104" s="13"/>
      <c r="G104" s="12"/>
    </row>
    <row r="105" spans="1:10" x14ac:dyDescent="0.25">
      <c r="A105" s="6"/>
      <c r="B105" s="4"/>
      <c r="C105" s="6"/>
      <c r="D105" s="4"/>
      <c r="E105" s="4"/>
      <c r="F105" s="13"/>
      <c r="G105" s="12"/>
    </row>
    <row r="106" spans="1:10" x14ac:dyDescent="0.25">
      <c r="F106" s="14"/>
    </row>
    <row r="107" spans="1:10" s="68" customFormat="1" x14ac:dyDescent="0.25">
      <c r="A107" s="7"/>
      <c r="B107" s="5"/>
      <c r="C107" s="7"/>
      <c r="D107" s="5"/>
      <c r="E107" s="5"/>
      <c r="F107" s="15"/>
      <c r="G107" s="5"/>
      <c r="J107" s="8"/>
    </row>
    <row r="108" spans="1:10" s="68" customFormat="1" ht="26.25" customHeight="1" x14ac:dyDescent="0.25">
      <c r="A108" s="20"/>
      <c r="B108" s="20"/>
      <c r="C108" s="20"/>
      <c r="D108" s="20"/>
      <c r="E108" s="20"/>
      <c r="F108" s="16"/>
      <c r="G108" s="20"/>
      <c r="J108" s="8"/>
    </row>
  </sheetData>
  <sheetProtection algorithmName="SHA-512" hashValue="/Mze5MZMMsrrIEZnabgaJlzU7mw2x3nH+aj+pfZQD2Y3it6GmzXvY5j7EalJIK+pom384AZ7IbOaDxTJroXGtQ==" saltValue="mPE0uzeTsm2AkB4foaZFnQ==" spinCount="100000" sheet="1" objects="1" scenarios="1"/>
  <mergeCells count="2">
    <mergeCell ref="A1:G1"/>
    <mergeCell ref="A3:G3"/>
  </mergeCells>
  <phoneticPr fontId="10" type="noConversion"/>
  <pageMargins left="0.7" right="0.7" top="0.75" bottom="0.75" header="0.3" footer="0.3"/>
  <pageSetup paperSize="9"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4D30B-28DE-4B4A-BE69-68B47B66CAED}">
  <dimension ref="A1:J34"/>
  <sheetViews>
    <sheetView topLeftCell="A16" zoomScale="80" zoomScaleNormal="80" workbookViewId="0">
      <selection activeCell="L12" sqref="L12"/>
    </sheetView>
  </sheetViews>
  <sheetFormatPr defaultColWidth="9.140625" defaultRowHeight="15" x14ac:dyDescent="0.25"/>
  <cols>
    <col min="1" max="1" width="39.7109375" style="23" customWidth="1"/>
    <col min="2" max="2" width="10.5703125" style="10" customWidth="1"/>
    <col min="3" max="3" width="71.7109375" style="11" customWidth="1"/>
    <col min="4" max="4" width="9.140625" style="10"/>
    <col min="5" max="5" width="16.28515625" style="10" customWidth="1"/>
    <col min="6" max="6" width="20.7109375" style="14" customWidth="1"/>
    <col min="7" max="7" width="14.7109375" style="129" customWidth="1"/>
    <col min="8" max="8" width="21.5703125" style="129" customWidth="1"/>
    <col min="9" max="9" width="20.7109375" style="129" customWidth="1"/>
    <col min="10" max="16384" width="9.140625" style="10"/>
  </cols>
  <sheetData>
    <row r="1" spans="1:9" ht="39.950000000000003" customHeight="1" x14ac:dyDescent="0.25">
      <c r="A1" s="427" t="s">
        <v>3728</v>
      </c>
      <c r="B1" s="427"/>
      <c r="C1" s="427"/>
      <c r="D1" s="427"/>
      <c r="E1" s="427"/>
      <c r="F1" s="427"/>
      <c r="G1" s="427"/>
    </row>
    <row r="2" spans="1:9" ht="21.75" customHeight="1" thickBot="1" x14ac:dyDescent="0.3">
      <c r="A2" s="1"/>
      <c r="B2" s="1"/>
      <c r="C2" s="1"/>
      <c r="D2" s="1"/>
      <c r="E2" s="18"/>
      <c r="F2" s="1"/>
      <c r="G2" s="127"/>
    </row>
    <row r="3" spans="1:9" x14ac:dyDescent="0.25">
      <c r="A3" s="428" t="s">
        <v>1137</v>
      </c>
      <c r="B3" s="429"/>
      <c r="C3" s="429"/>
      <c r="D3" s="429"/>
      <c r="E3" s="429"/>
      <c r="F3" s="429"/>
      <c r="G3" s="430"/>
    </row>
    <row r="4" spans="1:9" ht="39.6" customHeight="1" thickBot="1" x14ac:dyDescent="0.3">
      <c r="A4" s="29" t="s">
        <v>38</v>
      </c>
      <c r="B4" s="44" t="s">
        <v>0</v>
      </c>
      <c r="C4" s="30" t="s">
        <v>1</v>
      </c>
      <c r="D4" s="30" t="s">
        <v>2</v>
      </c>
      <c r="E4" s="31" t="s">
        <v>3</v>
      </c>
      <c r="F4" s="32" t="s">
        <v>4</v>
      </c>
      <c r="G4" s="69" t="s">
        <v>5</v>
      </c>
    </row>
    <row r="5" spans="1:9" ht="33" customHeight="1" x14ac:dyDescent="0.25">
      <c r="A5" s="42" t="s">
        <v>614</v>
      </c>
      <c r="B5" s="188" t="s">
        <v>12</v>
      </c>
      <c r="C5" s="24" t="s">
        <v>3202</v>
      </c>
      <c r="D5" s="25" t="s">
        <v>10</v>
      </c>
      <c r="E5" s="46">
        <v>8</v>
      </c>
      <c r="F5" s="154">
        <v>19.690000000000001</v>
      </c>
      <c r="G5" s="27">
        <f>ROUND((E5*F5),2)</f>
        <v>157.52000000000001</v>
      </c>
      <c r="H5" s="340"/>
      <c r="I5" s="340"/>
    </row>
    <row r="6" spans="1:9" ht="33" customHeight="1" x14ac:dyDescent="0.25">
      <c r="A6" s="67" t="s">
        <v>614</v>
      </c>
      <c r="B6" s="108" t="s">
        <v>13</v>
      </c>
      <c r="C6" s="63" t="s">
        <v>3203</v>
      </c>
      <c r="D6" s="64" t="s">
        <v>10</v>
      </c>
      <c r="E6" s="65">
        <v>164</v>
      </c>
      <c r="F6" s="161">
        <v>12.36</v>
      </c>
      <c r="G6" s="59">
        <f>ROUND((E6*F6),2)</f>
        <v>2027.04</v>
      </c>
      <c r="H6" s="340"/>
      <c r="I6" s="340"/>
    </row>
    <row r="7" spans="1:9" ht="33" customHeight="1" x14ac:dyDescent="0.25">
      <c r="A7" s="67" t="s">
        <v>614</v>
      </c>
      <c r="B7" s="123" t="s">
        <v>56</v>
      </c>
      <c r="C7" s="63" t="s">
        <v>630</v>
      </c>
      <c r="D7" s="64" t="s">
        <v>10</v>
      </c>
      <c r="E7" s="65">
        <v>5</v>
      </c>
      <c r="F7" s="161">
        <v>1.36</v>
      </c>
      <c r="G7" s="59">
        <f t="shared" ref="G7:G14" si="0">ROUND((E7*F7),2)</f>
        <v>6.8</v>
      </c>
      <c r="H7" s="340"/>
      <c r="I7" s="340"/>
    </row>
    <row r="8" spans="1:9" ht="33" customHeight="1" x14ac:dyDescent="0.25">
      <c r="A8" s="67" t="s">
        <v>614</v>
      </c>
      <c r="B8" s="123" t="s">
        <v>14</v>
      </c>
      <c r="C8" s="63" t="s">
        <v>3204</v>
      </c>
      <c r="D8" s="64" t="s">
        <v>10</v>
      </c>
      <c r="E8" s="290">
        <v>158</v>
      </c>
      <c r="F8" s="161">
        <v>4.32</v>
      </c>
      <c r="G8" s="59">
        <f t="shared" si="0"/>
        <v>682.56</v>
      </c>
      <c r="H8" s="340"/>
      <c r="I8" s="340"/>
    </row>
    <row r="9" spans="1:9" ht="33" customHeight="1" x14ac:dyDescent="0.25">
      <c r="A9" s="67" t="s">
        <v>614</v>
      </c>
      <c r="B9" s="123" t="s">
        <v>15</v>
      </c>
      <c r="C9" s="63" t="s">
        <v>631</v>
      </c>
      <c r="D9" s="64" t="s">
        <v>10</v>
      </c>
      <c r="E9" s="65">
        <v>163</v>
      </c>
      <c r="F9" s="161">
        <v>0.18</v>
      </c>
      <c r="G9" s="59">
        <f t="shared" si="0"/>
        <v>29.34</v>
      </c>
      <c r="H9" s="340"/>
      <c r="I9" s="340"/>
    </row>
    <row r="10" spans="1:9" ht="33" customHeight="1" x14ac:dyDescent="0.25">
      <c r="A10" s="67" t="s">
        <v>614</v>
      </c>
      <c r="B10" s="123" t="s">
        <v>16</v>
      </c>
      <c r="C10" s="292" t="s">
        <v>632</v>
      </c>
      <c r="D10" s="293" t="s">
        <v>18</v>
      </c>
      <c r="E10" s="290">
        <v>12</v>
      </c>
      <c r="F10" s="161">
        <v>185.44</v>
      </c>
      <c r="G10" s="59">
        <f t="shared" si="0"/>
        <v>2225.2800000000002</v>
      </c>
      <c r="H10" s="340"/>
      <c r="I10" s="340"/>
    </row>
    <row r="11" spans="1:9" ht="33" customHeight="1" x14ac:dyDescent="0.25">
      <c r="A11" s="67" t="s">
        <v>614</v>
      </c>
      <c r="B11" s="123" t="s">
        <v>57</v>
      </c>
      <c r="C11" s="63" t="s">
        <v>3205</v>
      </c>
      <c r="D11" s="64" t="s">
        <v>582</v>
      </c>
      <c r="E11" s="65">
        <v>2</v>
      </c>
      <c r="F11" s="161">
        <v>6.18</v>
      </c>
      <c r="G11" s="59">
        <f t="shared" si="0"/>
        <v>12.36</v>
      </c>
      <c r="H11" s="340"/>
      <c r="I11" s="340"/>
    </row>
    <row r="12" spans="1:9" ht="33" customHeight="1" x14ac:dyDescent="0.25">
      <c r="A12" s="67" t="s">
        <v>614</v>
      </c>
      <c r="B12" s="123" t="s">
        <v>17</v>
      </c>
      <c r="C12" s="63" t="s">
        <v>3206</v>
      </c>
      <c r="D12" s="64" t="s">
        <v>582</v>
      </c>
      <c r="E12" s="65">
        <v>2</v>
      </c>
      <c r="F12" s="161">
        <v>49.45</v>
      </c>
      <c r="G12" s="59">
        <f t="shared" si="0"/>
        <v>98.9</v>
      </c>
      <c r="H12" s="340"/>
      <c r="I12" s="340"/>
    </row>
    <row r="13" spans="1:9" ht="90.75" thickBot="1" x14ac:dyDescent="0.3">
      <c r="A13" s="67" t="s">
        <v>614</v>
      </c>
      <c r="B13" s="123" t="s">
        <v>60</v>
      </c>
      <c r="C13" s="63" t="s">
        <v>3207</v>
      </c>
      <c r="D13" s="64" t="s">
        <v>582</v>
      </c>
      <c r="E13" s="65">
        <v>1</v>
      </c>
      <c r="F13" s="161">
        <v>148.35</v>
      </c>
      <c r="G13" s="59">
        <f t="shared" si="0"/>
        <v>148.35</v>
      </c>
      <c r="H13" s="340"/>
      <c r="I13" s="340"/>
    </row>
    <row r="14" spans="1:9" ht="33" customHeight="1" thickBot="1" x14ac:dyDescent="0.3">
      <c r="A14" s="56" t="s">
        <v>614</v>
      </c>
      <c r="B14" s="123" t="s">
        <v>61</v>
      </c>
      <c r="C14" s="50" t="s">
        <v>3738</v>
      </c>
      <c r="D14" s="51" t="s">
        <v>582</v>
      </c>
      <c r="E14" s="52">
        <v>1</v>
      </c>
      <c r="F14" s="156">
        <v>1947.18</v>
      </c>
      <c r="G14" s="53">
        <f t="shared" si="0"/>
        <v>1947.18</v>
      </c>
      <c r="H14" s="331" t="s">
        <v>39</v>
      </c>
      <c r="I14" s="332">
        <f>ROUND(SUM(G5:G14),2)</f>
        <v>7335.33</v>
      </c>
    </row>
    <row r="15" spans="1:9" ht="33" customHeight="1" x14ac:dyDescent="0.25">
      <c r="A15" s="42" t="s">
        <v>613</v>
      </c>
      <c r="B15" s="188" t="s">
        <v>19</v>
      </c>
      <c r="C15" s="24" t="s">
        <v>3209</v>
      </c>
      <c r="D15" s="25" t="s">
        <v>582</v>
      </c>
      <c r="E15" s="46">
        <v>1</v>
      </c>
      <c r="F15" s="154">
        <v>510</v>
      </c>
      <c r="G15" s="27">
        <f>ROUND((E15*F15),2)</f>
        <v>510</v>
      </c>
      <c r="H15" s="340"/>
      <c r="I15" s="340"/>
    </row>
    <row r="16" spans="1:9" ht="33" customHeight="1" x14ac:dyDescent="0.25">
      <c r="A16" s="67" t="s">
        <v>613</v>
      </c>
      <c r="B16" s="123" t="s">
        <v>20</v>
      </c>
      <c r="C16" s="63" t="s">
        <v>3210</v>
      </c>
      <c r="D16" s="64" t="s">
        <v>582</v>
      </c>
      <c r="E16" s="65">
        <v>1</v>
      </c>
      <c r="F16" s="161">
        <v>510</v>
      </c>
      <c r="G16" s="28">
        <f>ROUND((E16*F16),2)</f>
        <v>510</v>
      </c>
      <c r="H16" s="340"/>
      <c r="I16" s="340"/>
    </row>
    <row r="17" spans="1:10" ht="33" customHeight="1" x14ac:dyDescent="0.25">
      <c r="A17" s="67" t="s">
        <v>613</v>
      </c>
      <c r="B17" s="123" t="s">
        <v>21</v>
      </c>
      <c r="C17" s="63" t="s">
        <v>596</v>
      </c>
      <c r="D17" s="64" t="s">
        <v>10</v>
      </c>
      <c r="E17" s="65">
        <v>163</v>
      </c>
      <c r="F17" s="161">
        <v>6.18</v>
      </c>
      <c r="G17" s="28">
        <f t="shared" ref="G17:G27" si="1">ROUND((E17*F17),2)</f>
        <v>1007.34</v>
      </c>
      <c r="H17" s="340"/>
      <c r="I17" s="340"/>
    </row>
    <row r="18" spans="1:10" ht="33" customHeight="1" x14ac:dyDescent="0.25">
      <c r="A18" s="67" t="s">
        <v>613</v>
      </c>
      <c r="B18" s="123" t="s">
        <v>22</v>
      </c>
      <c r="C18" s="63" t="s">
        <v>597</v>
      </c>
      <c r="D18" s="64" t="s">
        <v>10</v>
      </c>
      <c r="E18" s="65">
        <v>163</v>
      </c>
      <c r="F18" s="161">
        <v>1.61</v>
      </c>
      <c r="G18" s="28">
        <f t="shared" si="1"/>
        <v>262.43</v>
      </c>
      <c r="H18" s="340"/>
      <c r="I18" s="340"/>
    </row>
    <row r="19" spans="1:10" ht="33" customHeight="1" x14ac:dyDescent="0.25">
      <c r="A19" s="67" t="s">
        <v>613</v>
      </c>
      <c r="B19" s="123" t="s">
        <v>23</v>
      </c>
      <c r="C19" s="63" t="s">
        <v>599</v>
      </c>
      <c r="D19" s="64" t="s">
        <v>10</v>
      </c>
      <c r="E19" s="65">
        <v>163</v>
      </c>
      <c r="F19" s="161">
        <v>0.06</v>
      </c>
      <c r="G19" s="28">
        <f t="shared" si="1"/>
        <v>9.7799999999999994</v>
      </c>
      <c r="H19" s="340"/>
      <c r="I19" s="340"/>
    </row>
    <row r="20" spans="1:10" s="129" customFormat="1" ht="33" customHeight="1" x14ac:dyDescent="0.25">
      <c r="A20" s="67" t="s">
        <v>613</v>
      </c>
      <c r="B20" s="123" t="s">
        <v>24</v>
      </c>
      <c r="C20" s="63" t="s">
        <v>600</v>
      </c>
      <c r="D20" s="64" t="s">
        <v>10</v>
      </c>
      <c r="E20" s="65">
        <v>163</v>
      </c>
      <c r="F20" s="161">
        <v>1.86</v>
      </c>
      <c r="G20" s="28">
        <f t="shared" si="1"/>
        <v>303.18</v>
      </c>
      <c r="H20" s="340"/>
      <c r="I20" s="340"/>
      <c r="J20" s="10"/>
    </row>
    <row r="21" spans="1:10" s="129" customFormat="1" ht="33" customHeight="1" x14ac:dyDescent="0.25">
      <c r="A21" s="67" t="s">
        <v>613</v>
      </c>
      <c r="B21" s="123" t="s">
        <v>25</v>
      </c>
      <c r="C21" s="63" t="s">
        <v>601</v>
      </c>
      <c r="D21" s="64" t="s">
        <v>10</v>
      </c>
      <c r="E21" s="65">
        <v>9</v>
      </c>
      <c r="F21" s="161">
        <v>2.4700000000000002</v>
      </c>
      <c r="G21" s="28">
        <f t="shared" si="1"/>
        <v>22.23</v>
      </c>
      <c r="H21" s="340"/>
      <c r="I21" s="340"/>
      <c r="J21" s="10"/>
    </row>
    <row r="22" spans="1:10" s="129" customFormat="1" ht="33" customHeight="1" x14ac:dyDescent="0.25">
      <c r="A22" s="67" t="s">
        <v>613</v>
      </c>
      <c r="B22" s="123" t="s">
        <v>26</v>
      </c>
      <c r="C22" s="63" t="s">
        <v>3212</v>
      </c>
      <c r="D22" s="64" t="s">
        <v>582</v>
      </c>
      <c r="E22" s="65">
        <v>2</v>
      </c>
      <c r="F22" s="161">
        <v>18.54</v>
      </c>
      <c r="G22" s="28">
        <f t="shared" si="1"/>
        <v>37.08</v>
      </c>
      <c r="H22" s="340"/>
      <c r="I22" s="340"/>
      <c r="J22" s="10"/>
    </row>
    <row r="23" spans="1:10" s="129" customFormat="1" ht="33" customHeight="1" x14ac:dyDescent="0.25">
      <c r="A23" s="67" t="s">
        <v>613</v>
      </c>
      <c r="B23" s="123" t="s">
        <v>27</v>
      </c>
      <c r="C23" s="63" t="s">
        <v>3213</v>
      </c>
      <c r="D23" s="64" t="s">
        <v>582</v>
      </c>
      <c r="E23" s="65">
        <v>2</v>
      </c>
      <c r="F23" s="161">
        <v>49.45</v>
      </c>
      <c r="G23" s="28">
        <f t="shared" si="1"/>
        <v>98.9</v>
      </c>
      <c r="H23" s="340"/>
      <c r="I23" s="340"/>
      <c r="J23" s="10"/>
    </row>
    <row r="24" spans="1:10" s="129" customFormat="1" ht="33" customHeight="1" x14ac:dyDescent="0.25">
      <c r="A24" s="67" t="s">
        <v>613</v>
      </c>
      <c r="B24" s="123" t="s">
        <v>68</v>
      </c>
      <c r="C24" s="63" t="s">
        <v>605</v>
      </c>
      <c r="D24" s="64" t="s">
        <v>582</v>
      </c>
      <c r="E24" s="65">
        <v>1</v>
      </c>
      <c r="F24" s="161">
        <v>37.090000000000003</v>
      </c>
      <c r="G24" s="28">
        <f t="shared" si="1"/>
        <v>37.090000000000003</v>
      </c>
      <c r="H24" s="340"/>
      <c r="I24" s="340"/>
      <c r="J24" s="10"/>
    </row>
    <row r="25" spans="1:10" s="129" customFormat="1" ht="33" customHeight="1" x14ac:dyDescent="0.25">
      <c r="A25" s="67" t="s">
        <v>613</v>
      </c>
      <c r="B25" s="123" t="s">
        <v>69</v>
      </c>
      <c r="C25" s="63" t="s">
        <v>606</v>
      </c>
      <c r="D25" s="64" t="s">
        <v>582</v>
      </c>
      <c r="E25" s="65">
        <v>1</v>
      </c>
      <c r="F25" s="161">
        <v>6.18</v>
      </c>
      <c r="G25" s="28">
        <f t="shared" si="1"/>
        <v>6.18</v>
      </c>
      <c r="H25" s="340"/>
      <c r="I25" s="340"/>
      <c r="J25" s="10"/>
    </row>
    <row r="26" spans="1:10" s="129" customFormat="1" ht="33" customHeight="1" thickBot="1" x14ac:dyDescent="0.3">
      <c r="A26" s="67" t="s">
        <v>613</v>
      </c>
      <c r="B26" s="123" t="s">
        <v>70</v>
      </c>
      <c r="C26" s="63" t="s">
        <v>607</v>
      </c>
      <c r="D26" s="64" t="s">
        <v>582</v>
      </c>
      <c r="E26" s="65">
        <v>2</v>
      </c>
      <c r="F26" s="161">
        <v>6.18</v>
      </c>
      <c r="G26" s="28">
        <f t="shared" si="1"/>
        <v>12.36</v>
      </c>
      <c r="H26" s="340"/>
      <c r="I26" s="340"/>
      <c r="J26" s="10"/>
    </row>
    <row r="27" spans="1:10" s="129" customFormat="1" ht="33" customHeight="1" thickBot="1" x14ac:dyDescent="0.3">
      <c r="A27" s="56" t="s">
        <v>613</v>
      </c>
      <c r="B27" s="74" t="s">
        <v>127</v>
      </c>
      <c r="C27" s="50" t="s">
        <v>3211</v>
      </c>
      <c r="D27" s="51" t="s">
        <v>582</v>
      </c>
      <c r="E27" s="52">
        <v>1</v>
      </c>
      <c r="F27" s="156">
        <v>123.62</v>
      </c>
      <c r="G27" s="53">
        <f t="shared" si="1"/>
        <v>123.62</v>
      </c>
      <c r="H27" s="331" t="s">
        <v>40</v>
      </c>
      <c r="I27" s="332">
        <f>ROUND(SUM(G15:G27),2)</f>
        <v>2940.19</v>
      </c>
      <c r="J27" s="10"/>
    </row>
    <row r="28" spans="1:10" ht="44.25" customHeight="1" thickBot="1" x14ac:dyDescent="0.3">
      <c r="A28" s="146"/>
      <c r="B28" s="147"/>
      <c r="C28" s="146"/>
      <c r="D28" s="147"/>
      <c r="E28" s="147"/>
      <c r="F28" s="54" t="s">
        <v>1314</v>
      </c>
      <c r="G28" s="55">
        <f>SUM(G5:G27)</f>
        <v>10275.520000000004</v>
      </c>
      <c r="H28" s="346"/>
      <c r="I28" s="342"/>
    </row>
    <row r="29" spans="1:10" ht="20.25" customHeight="1" x14ac:dyDescent="0.25">
      <c r="A29" s="38"/>
      <c r="B29" s="37"/>
      <c r="C29" s="37"/>
      <c r="D29" s="37"/>
      <c r="E29" s="39"/>
      <c r="F29" s="37"/>
      <c r="G29" s="12"/>
    </row>
    <row r="30" spans="1:10" x14ac:dyDescent="0.25">
      <c r="A30" s="6"/>
      <c r="B30" s="4"/>
      <c r="C30" s="6"/>
      <c r="D30" s="4"/>
      <c r="E30" s="4"/>
      <c r="F30" s="13"/>
      <c r="G30" s="12"/>
    </row>
    <row r="31" spans="1:10" x14ac:dyDescent="0.25">
      <c r="A31" s="6"/>
      <c r="B31" s="4"/>
      <c r="C31" s="6"/>
      <c r="D31" s="4"/>
      <c r="E31" s="4"/>
      <c r="F31" s="13"/>
      <c r="G31" s="12"/>
    </row>
    <row r="33" spans="1:10" s="129" customFormat="1" x14ac:dyDescent="0.25">
      <c r="A33" s="7"/>
      <c r="B33" s="5"/>
      <c r="C33" s="7"/>
      <c r="D33" s="5"/>
      <c r="E33" s="5"/>
      <c r="F33" s="15"/>
      <c r="G33" s="130"/>
      <c r="J33" s="10"/>
    </row>
    <row r="34" spans="1:10" s="129" customFormat="1" ht="26.25" customHeight="1" x14ac:dyDescent="0.25">
      <c r="A34" s="20"/>
      <c r="B34" s="20"/>
      <c r="C34" s="20"/>
      <c r="D34" s="20"/>
      <c r="E34" s="20"/>
      <c r="F34" s="16"/>
      <c r="G34" s="131"/>
      <c r="J34" s="10"/>
    </row>
  </sheetData>
  <sheetProtection algorithmName="SHA-512" hashValue="rn6VWvYlT5gz1qrRMa3SvNJls4mM/jAtbn8XLRyBeqKZQ8Zqhj8boDXZSULhyMlejSz8Jt7BWz0TR9tHfmZpcg==" saltValue="EuCRUkLggerjRVywDMIzLg==" spinCount="100000" sheet="1" objects="1" scenarios="1"/>
  <mergeCells count="2">
    <mergeCell ref="A1:G1"/>
    <mergeCell ref="A3:G3"/>
  </mergeCells>
  <phoneticPr fontId="10" type="noConversion"/>
  <pageMargins left="0.7" right="0.7" top="0.75" bottom="0.75" header="0.3" footer="0.3"/>
  <pageSetup paperSize="9"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D0B68-704A-4EEF-9D75-D00208124782}">
  <dimension ref="A1:J151"/>
  <sheetViews>
    <sheetView topLeftCell="A131" zoomScale="85" zoomScaleNormal="85" workbookViewId="0">
      <selection activeCell="H147" sqref="H147"/>
    </sheetView>
  </sheetViews>
  <sheetFormatPr defaultColWidth="9.140625" defaultRowHeight="15" x14ac:dyDescent="0.25"/>
  <cols>
    <col min="1" max="1" width="39.7109375" style="23" customWidth="1"/>
    <col min="2" max="2" width="10.5703125" style="10" customWidth="1"/>
    <col min="3" max="3" width="71.7109375" style="11" customWidth="1"/>
    <col min="4" max="4" width="9.140625" style="10"/>
    <col min="5" max="5" width="16.28515625" style="10" customWidth="1"/>
    <col min="6" max="6" width="20.7109375" style="14" customWidth="1"/>
    <col min="7" max="7" width="14.7109375" style="129" customWidth="1"/>
    <col min="8" max="8" width="21.5703125" style="129" customWidth="1"/>
    <col min="9" max="9" width="20.7109375" style="129" customWidth="1"/>
    <col min="10" max="16384" width="9.140625" style="10"/>
  </cols>
  <sheetData>
    <row r="1" spans="1:9" ht="39.950000000000003" customHeight="1" x14ac:dyDescent="0.25">
      <c r="A1" s="427" t="s">
        <v>3728</v>
      </c>
      <c r="B1" s="427"/>
      <c r="C1" s="427"/>
      <c r="D1" s="427"/>
      <c r="E1" s="427"/>
      <c r="F1" s="427"/>
      <c r="G1" s="427"/>
    </row>
    <row r="2" spans="1:9" ht="21.75" customHeight="1" thickBot="1" x14ac:dyDescent="0.3">
      <c r="A2" s="1"/>
      <c r="B2" s="1"/>
      <c r="C2" s="1"/>
      <c r="D2" s="1"/>
      <c r="E2" s="18"/>
      <c r="F2" s="1"/>
      <c r="G2" s="127"/>
    </row>
    <row r="3" spans="1:9" x14ac:dyDescent="0.25">
      <c r="A3" s="428" t="s">
        <v>1138</v>
      </c>
      <c r="B3" s="429"/>
      <c r="C3" s="429"/>
      <c r="D3" s="429"/>
      <c r="E3" s="429"/>
      <c r="F3" s="429"/>
      <c r="G3" s="430"/>
    </row>
    <row r="4" spans="1:9" ht="43.5" thickBot="1" x14ac:dyDescent="0.3">
      <c r="A4" s="29" t="s">
        <v>38</v>
      </c>
      <c r="B4" s="44" t="s">
        <v>0</v>
      </c>
      <c r="C4" s="30" t="s">
        <v>1</v>
      </c>
      <c r="D4" s="30" t="s">
        <v>2</v>
      </c>
      <c r="E4" s="31" t="s">
        <v>3</v>
      </c>
      <c r="F4" s="32" t="s">
        <v>4</v>
      </c>
      <c r="G4" s="69" t="s">
        <v>5</v>
      </c>
    </row>
    <row r="5" spans="1:9" ht="33" customHeight="1" x14ac:dyDescent="0.25">
      <c r="A5" s="42" t="s">
        <v>614</v>
      </c>
      <c r="B5" s="188" t="s">
        <v>12</v>
      </c>
      <c r="C5" s="24" t="s">
        <v>615</v>
      </c>
      <c r="D5" s="25" t="s">
        <v>582</v>
      </c>
      <c r="E5" s="46">
        <v>312</v>
      </c>
      <c r="F5" s="154">
        <v>691.38</v>
      </c>
      <c r="G5" s="27">
        <f>ROUND((E5*F5),2)</f>
        <v>215710.56</v>
      </c>
      <c r="H5" s="340"/>
      <c r="I5" s="340"/>
    </row>
    <row r="6" spans="1:9" ht="33" customHeight="1" x14ac:dyDescent="0.25">
      <c r="A6" s="67" t="s">
        <v>614</v>
      </c>
      <c r="B6" s="108" t="s">
        <v>13</v>
      </c>
      <c r="C6" s="63" t="s">
        <v>616</v>
      </c>
      <c r="D6" s="64" t="s">
        <v>582</v>
      </c>
      <c r="E6" s="65">
        <v>35</v>
      </c>
      <c r="F6" s="161">
        <v>713.67</v>
      </c>
      <c r="G6" s="59">
        <f>ROUND((E6*F6),2)</f>
        <v>24978.45</v>
      </c>
      <c r="H6" s="340"/>
      <c r="I6" s="340"/>
    </row>
    <row r="7" spans="1:9" ht="33" customHeight="1" x14ac:dyDescent="0.25">
      <c r="A7" s="67" t="s">
        <v>614</v>
      </c>
      <c r="B7" s="123" t="s">
        <v>56</v>
      </c>
      <c r="C7" s="63" t="s">
        <v>617</v>
      </c>
      <c r="D7" s="64" t="s">
        <v>582</v>
      </c>
      <c r="E7" s="65">
        <v>224</v>
      </c>
      <c r="F7" s="161">
        <v>910.16</v>
      </c>
      <c r="G7" s="59">
        <f t="shared" ref="G7:G55" si="0">ROUND((E7*F7),2)</f>
        <v>203875.84</v>
      </c>
      <c r="H7" s="340"/>
      <c r="I7" s="340"/>
    </row>
    <row r="8" spans="1:9" ht="33" customHeight="1" x14ac:dyDescent="0.25">
      <c r="A8" s="67" t="s">
        <v>614</v>
      </c>
      <c r="B8" s="123" t="s">
        <v>14</v>
      </c>
      <c r="C8" s="63" t="s">
        <v>936</v>
      </c>
      <c r="D8" s="64" t="s">
        <v>582</v>
      </c>
      <c r="E8" s="65">
        <v>26</v>
      </c>
      <c r="F8" s="161">
        <v>822.76</v>
      </c>
      <c r="G8" s="59">
        <f t="shared" si="0"/>
        <v>21391.759999999998</v>
      </c>
      <c r="H8" s="340"/>
      <c r="I8" s="340"/>
    </row>
    <row r="9" spans="1:9" ht="33" customHeight="1" x14ac:dyDescent="0.25">
      <c r="A9" s="67" t="s">
        <v>614</v>
      </c>
      <c r="B9" s="123" t="s">
        <v>15</v>
      </c>
      <c r="C9" s="63" t="s">
        <v>937</v>
      </c>
      <c r="D9" s="64" t="s">
        <v>582</v>
      </c>
      <c r="E9" s="65">
        <v>3</v>
      </c>
      <c r="F9" s="161">
        <v>74.72</v>
      </c>
      <c r="G9" s="59">
        <f t="shared" si="0"/>
        <v>224.16</v>
      </c>
      <c r="H9" s="340"/>
      <c r="I9" s="340"/>
    </row>
    <row r="10" spans="1:9" ht="33" customHeight="1" x14ac:dyDescent="0.25">
      <c r="A10" s="67" t="s">
        <v>614</v>
      </c>
      <c r="B10" s="123" t="s">
        <v>16</v>
      </c>
      <c r="C10" s="63" t="s">
        <v>938</v>
      </c>
      <c r="D10" s="64" t="s">
        <v>582</v>
      </c>
      <c r="E10" s="65">
        <v>89</v>
      </c>
      <c r="F10" s="161">
        <v>455.47</v>
      </c>
      <c r="G10" s="59">
        <f t="shared" si="0"/>
        <v>40536.83</v>
      </c>
      <c r="H10" s="340"/>
      <c r="I10" s="340"/>
    </row>
    <row r="11" spans="1:9" ht="33" customHeight="1" x14ac:dyDescent="0.25">
      <c r="A11" s="67" t="s">
        <v>614</v>
      </c>
      <c r="B11" s="108" t="s">
        <v>57</v>
      </c>
      <c r="C11" s="63" t="s">
        <v>3236</v>
      </c>
      <c r="D11" s="64" t="s">
        <v>582</v>
      </c>
      <c r="E11" s="65">
        <v>6</v>
      </c>
      <c r="F11" s="161">
        <v>558.29</v>
      </c>
      <c r="G11" s="59">
        <f t="shared" si="0"/>
        <v>3349.74</v>
      </c>
      <c r="H11" s="340"/>
      <c r="I11" s="340"/>
    </row>
    <row r="12" spans="1:9" ht="33" customHeight="1" x14ac:dyDescent="0.25">
      <c r="A12" s="67" t="s">
        <v>614</v>
      </c>
      <c r="B12" s="123" t="s">
        <v>17</v>
      </c>
      <c r="C12" s="63" t="s">
        <v>618</v>
      </c>
      <c r="D12" s="64" t="s">
        <v>582</v>
      </c>
      <c r="E12" s="290">
        <v>442</v>
      </c>
      <c r="F12" s="161">
        <v>276.47000000000003</v>
      </c>
      <c r="G12" s="59">
        <f t="shared" si="0"/>
        <v>122199.74</v>
      </c>
      <c r="H12" s="340"/>
      <c r="I12" s="340"/>
    </row>
    <row r="13" spans="1:9" ht="33" customHeight="1" x14ac:dyDescent="0.25">
      <c r="A13" s="67" t="s">
        <v>614</v>
      </c>
      <c r="B13" s="123" t="s">
        <v>60</v>
      </c>
      <c r="C13" s="63" t="s">
        <v>619</v>
      </c>
      <c r="D13" s="64" t="s">
        <v>582</v>
      </c>
      <c r="E13" s="290">
        <v>250</v>
      </c>
      <c r="F13" s="161">
        <v>276.47000000000003</v>
      </c>
      <c r="G13" s="59">
        <f t="shared" si="0"/>
        <v>69117.5</v>
      </c>
      <c r="H13" s="340"/>
      <c r="I13" s="340"/>
    </row>
    <row r="14" spans="1:9" ht="33" customHeight="1" x14ac:dyDescent="0.25">
      <c r="A14" s="67" t="s">
        <v>614</v>
      </c>
      <c r="B14" s="123" t="s">
        <v>61</v>
      </c>
      <c r="C14" s="63" t="s">
        <v>3237</v>
      </c>
      <c r="D14" s="64" t="s">
        <v>18</v>
      </c>
      <c r="E14" s="65">
        <v>89</v>
      </c>
      <c r="F14" s="161">
        <v>210.16</v>
      </c>
      <c r="G14" s="59">
        <f t="shared" si="0"/>
        <v>18704.240000000002</v>
      </c>
      <c r="H14" s="340"/>
      <c r="I14" s="340"/>
    </row>
    <row r="15" spans="1:9" ht="33" customHeight="1" x14ac:dyDescent="0.25">
      <c r="A15" s="67" t="s">
        <v>614</v>
      </c>
      <c r="B15" s="123" t="s">
        <v>46</v>
      </c>
      <c r="C15" s="63" t="s">
        <v>620</v>
      </c>
      <c r="D15" s="64" t="s">
        <v>18</v>
      </c>
      <c r="E15" s="65">
        <v>57</v>
      </c>
      <c r="F15" s="161">
        <v>247.25</v>
      </c>
      <c r="G15" s="59">
        <f t="shared" si="0"/>
        <v>14093.25</v>
      </c>
      <c r="H15" s="340"/>
      <c r="I15" s="340"/>
    </row>
    <row r="16" spans="1:9" ht="33" customHeight="1" x14ac:dyDescent="0.25">
      <c r="A16" s="67" t="s">
        <v>614</v>
      </c>
      <c r="B16" s="123" t="s">
        <v>62</v>
      </c>
      <c r="C16" s="63" t="s">
        <v>3238</v>
      </c>
      <c r="D16" s="64" t="s">
        <v>18</v>
      </c>
      <c r="E16" s="65">
        <v>315</v>
      </c>
      <c r="F16" s="161">
        <v>265.79000000000002</v>
      </c>
      <c r="G16" s="59">
        <f t="shared" si="0"/>
        <v>83723.850000000006</v>
      </c>
      <c r="H16" s="340"/>
      <c r="I16" s="340"/>
    </row>
    <row r="17" spans="1:9" ht="33" customHeight="1" x14ac:dyDescent="0.25">
      <c r="A17" s="67" t="s">
        <v>614</v>
      </c>
      <c r="B17" s="123" t="s">
        <v>94</v>
      </c>
      <c r="C17" s="63" t="s">
        <v>621</v>
      </c>
      <c r="D17" s="64" t="s">
        <v>18</v>
      </c>
      <c r="E17" s="65">
        <v>392</v>
      </c>
      <c r="F17" s="161">
        <v>278.14999999999998</v>
      </c>
      <c r="G17" s="59">
        <f t="shared" si="0"/>
        <v>109034.8</v>
      </c>
      <c r="H17" s="340"/>
      <c r="I17" s="340"/>
    </row>
    <row r="18" spans="1:9" ht="33" customHeight="1" x14ac:dyDescent="0.25">
      <c r="A18" s="67" t="s">
        <v>614</v>
      </c>
      <c r="B18" s="123" t="s">
        <v>95</v>
      </c>
      <c r="C18" s="63" t="s">
        <v>3239</v>
      </c>
      <c r="D18" s="64" t="s">
        <v>18</v>
      </c>
      <c r="E18" s="65">
        <v>84</v>
      </c>
      <c r="F18" s="161">
        <v>370.87</v>
      </c>
      <c r="G18" s="59">
        <f t="shared" si="0"/>
        <v>31153.08</v>
      </c>
      <c r="H18" s="340"/>
      <c r="I18" s="340"/>
    </row>
    <row r="19" spans="1:9" ht="33" customHeight="1" x14ac:dyDescent="0.25">
      <c r="A19" s="67" t="s">
        <v>614</v>
      </c>
      <c r="B19" s="123" t="s">
        <v>96</v>
      </c>
      <c r="C19" s="63" t="s">
        <v>3240</v>
      </c>
      <c r="D19" s="64" t="s">
        <v>18</v>
      </c>
      <c r="E19" s="65">
        <v>3</v>
      </c>
      <c r="F19" s="161">
        <v>407.96</v>
      </c>
      <c r="G19" s="59">
        <f t="shared" si="0"/>
        <v>1223.8800000000001</v>
      </c>
      <c r="H19" s="340"/>
      <c r="I19" s="340"/>
    </row>
    <row r="20" spans="1:9" ht="33" customHeight="1" x14ac:dyDescent="0.25">
      <c r="A20" s="67" t="s">
        <v>614</v>
      </c>
      <c r="B20" s="123" t="s">
        <v>97</v>
      </c>
      <c r="C20" s="63" t="s">
        <v>3241</v>
      </c>
      <c r="D20" s="64" t="s">
        <v>18</v>
      </c>
      <c r="E20" s="65">
        <v>13</v>
      </c>
      <c r="F20" s="161">
        <v>865.37</v>
      </c>
      <c r="G20" s="59">
        <f t="shared" si="0"/>
        <v>11249.81</v>
      </c>
      <c r="H20" s="340"/>
      <c r="I20" s="340"/>
    </row>
    <row r="21" spans="1:9" ht="33" customHeight="1" x14ac:dyDescent="0.25">
      <c r="A21" s="67" t="s">
        <v>614</v>
      </c>
      <c r="B21" s="123" t="s">
        <v>98</v>
      </c>
      <c r="C21" s="63" t="s">
        <v>939</v>
      </c>
      <c r="D21" s="64" t="s">
        <v>18</v>
      </c>
      <c r="E21" s="65">
        <v>9</v>
      </c>
      <c r="F21" s="161">
        <v>259.61</v>
      </c>
      <c r="G21" s="59">
        <f t="shared" si="0"/>
        <v>2336.4899999999998</v>
      </c>
      <c r="H21" s="340"/>
      <c r="I21" s="340"/>
    </row>
    <row r="22" spans="1:9" ht="33" customHeight="1" x14ac:dyDescent="0.25">
      <c r="A22" s="67" t="s">
        <v>614</v>
      </c>
      <c r="B22" s="123" t="s">
        <v>99</v>
      </c>
      <c r="C22" s="63" t="s">
        <v>622</v>
      </c>
      <c r="D22" s="64" t="s">
        <v>18</v>
      </c>
      <c r="E22" s="65">
        <v>24</v>
      </c>
      <c r="F22" s="161">
        <v>105.08</v>
      </c>
      <c r="G22" s="59">
        <f t="shared" si="0"/>
        <v>2521.92</v>
      </c>
      <c r="H22" s="340"/>
      <c r="I22" s="340"/>
    </row>
    <row r="23" spans="1:9" ht="33" customHeight="1" x14ac:dyDescent="0.25">
      <c r="A23" s="67" t="s">
        <v>614</v>
      </c>
      <c r="B23" s="123" t="s">
        <v>100</v>
      </c>
      <c r="C23" s="63" t="s">
        <v>3242</v>
      </c>
      <c r="D23" s="64" t="s">
        <v>18</v>
      </c>
      <c r="E23" s="290">
        <v>692</v>
      </c>
      <c r="F23" s="161">
        <v>2.72</v>
      </c>
      <c r="G23" s="59">
        <f t="shared" si="0"/>
        <v>1882.24</v>
      </c>
      <c r="H23" s="340"/>
      <c r="I23" s="340"/>
    </row>
    <row r="24" spans="1:9" ht="33" customHeight="1" x14ac:dyDescent="0.25">
      <c r="A24" s="67" t="s">
        <v>614</v>
      </c>
      <c r="B24" s="123" t="s">
        <v>101</v>
      </c>
      <c r="C24" s="63" t="s">
        <v>623</v>
      </c>
      <c r="D24" s="64" t="s">
        <v>18</v>
      </c>
      <c r="E24" s="290">
        <v>692</v>
      </c>
      <c r="F24" s="161">
        <v>14.22</v>
      </c>
      <c r="G24" s="59">
        <f t="shared" si="0"/>
        <v>9840.24</v>
      </c>
      <c r="H24" s="340"/>
      <c r="I24" s="340"/>
    </row>
    <row r="25" spans="1:9" ht="33" customHeight="1" x14ac:dyDescent="0.25">
      <c r="A25" s="67" t="s">
        <v>614</v>
      </c>
      <c r="B25" s="123" t="s">
        <v>102</v>
      </c>
      <c r="C25" s="63" t="s">
        <v>3243</v>
      </c>
      <c r="D25" s="64" t="s">
        <v>10</v>
      </c>
      <c r="E25" s="65">
        <v>166</v>
      </c>
      <c r="F25" s="161">
        <v>8.32</v>
      </c>
      <c r="G25" s="59">
        <f t="shared" si="0"/>
        <v>1381.12</v>
      </c>
      <c r="H25" s="340"/>
      <c r="I25" s="340"/>
    </row>
    <row r="26" spans="1:9" ht="33" customHeight="1" x14ac:dyDescent="0.25">
      <c r="A26" s="43" t="s">
        <v>614</v>
      </c>
      <c r="B26" s="123" t="s">
        <v>103</v>
      </c>
      <c r="C26" s="63" t="s">
        <v>3202</v>
      </c>
      <c r="D26" s="64" t="s">
        <v>10</v>
      </c>
      <c r="E26" s="65">
        <v>14</v>
      </c>
      <c r="F26" s="161">
        <v>19.690000000000001</v>
      </c>
      <c r="G26" s="59">
        <f t="shared" si="0"/>
        <v>275.66000000000003</v>
      </c>
      <c r="H26" s="340"/>
      <c r="I26" s="340"/>
    </row>
    <row r="27" spans="1:9" ht="33" customHeight="1" x14ac:dyDescent="0.25">
      <c r="A27" s="67" t="s">
        <v>614</v>
      </c>
      <c r="B27" s="123" t="s">
        <v>104</v>
      </c>
      <c r="C27" s="63" t="s">
        <v>940</v>
      </c>
      <c r="D27" s="64" t="s">
        <v>10</v>
      </c>
      <c r="E27" s="65">
        <v>29806</v>
      </c>
      <c r="F27" s="161">
        <v>3.52</v>
      </c>
      <c r="G27" s="59">
        <f t="shared" si="0"/>
        <v>104917.12</v>
      </c>
      <c r="H27" s="340"/>
      <c r="I27" s="340"/>
    </row>
    <row r="28" spans="1:9" ht="33" customHeight="1" x14ac:dyDescent="0.25">
      <c r="A28" s="67" t="s">
        <v>614</v>
      </c>
      <c r="B28" s="123" t="s">
        <v>129</v>
      </c>
      <c r="C28" s="63" t="s">
        <v>624</v>
      </c>
      <c r="D28" s="64" t="s">
        <v>10</v>
      </c>
      <c r="E28" s="65">
        <v>1914</v>
      </c>
      <c r="F28" s="161">
        <v>4.57</v>
      </c>
      <c r="G28" s="59">
        <f t="shared" si="0"/>
        <v>8746.98</v>
      </c>
      <c r="H28" s="340"/>
      <c r="I28" s="340"/>
    </row>
    <row r="29" spans="1:9" ht="33" customHeight="1" x14ac:dyDescent="0.25">
      <c r="A29" s="67" t="s">
        <v>614</v>
      </c>
      <c r="B29" s="123" t="s">
        <v>130</v>
      </c>
      <c r="C29" s="63" t="s">
        <v>3203</v>
      </c>
      <c r="D29" s="64" t="s">
        <v>10</v>
      </c>
      <c r="E29" s="65">
        <v>1103</v>
      </c>
      <c r="F29" s="161">
        <v>12.36</v>
      </c>
      <c r="G29" s="59">
        <f t="shared" si="0"/>
        <v>13633.08</v>
      </c>
      <c r="H29" s="340"/>
      <c r="I29" s="340"/>
    </row>
    <row r="30" spans="1:9" ht="33" customHeight="1" x14ac:dyDescent="0.25">
      <c r="A30" s="67" t="s">
        <v>614</v>
      </c>
      <c r="B30" s="123" t="s">
        <v>131</v>
      </c>
      <c r="C30" s="63" t="s">
        <v>3244</v>
      </c>
      <c r="D30" s="64" t="s">
        <v>10</v>
      </c>
      <c r="E30" s="65">
        <v>522</v>
      </c>
      <c r="F30" s="161">
        <v>22.26</v>
      </c>
      <c r="G30" s="59">
        <f t="shared" si="0"/>
        <v>11619.72</v>
      </c>
      <c r="H30" s="340"/>
      <c r="I30" s="340"/>
    </row>
    <row r="31" spans="1:9" ht="33" customHeight="1" x14ac:dyDescent="0.25">
      <c r="A31" s="67" t="s">
        <v>614</v>
      </c>
      <c r="B31" s="123" t="s">
        <v>132</v>
      </c>
      <c r="C31" s="63" t="s">
        <v>625</v>
      </c>
      <c r="D31" s="64" t="s">
        <v>10</v>
      </c>
      <c r="E31" s="65">
        <v>12432</v>
      </c>
      <c r="F31" s="161">
        <v>0.73</v>
      </c>
      <c r="G31" s="59">
        <f t="shared" si="0"/>
        <v>9075.36</v>
      </c>
      <c r="H31" s="340"/>
      <c r="I31" s="340"/>
    </row>
    <row r="32" spans="1:9" ht="33" customHeight="1" x14ac:dyDescent="0.25">
      <c r="A32" s="67" t="s">
        <v>614</v>
      </c>
      <c r="B32" s="123" t="s">
        <v>133</v>
      </c>
      <c r="C32" s="63" t="s">
        <v>3245</v>
      </c>
      <c r="D32" s="64" t="s">
        <v>10</v>
      </c>
      <c r="E32" s="65">
        <v>58</v>
      </c>
      <c r="F32" s="161">
        <v>1.48</v>
      </c>
      <c r="G32" s="59">
        <f t="shared" si="0"/>
        <v>85.84</v>
      </c>
      <c r="H32" s="340"/>
      <c r="I32" s="340"/>
    </row>
    <row r="33" spans="1:9" ht="33" customHeight="1" x14ac:dyDescent="0.25">
      <c r="A33" s="67" t="s">
        <v>614</v>
      </c>
      <c r="B33" s="123" t="s">
        <v>134</v>
      </c>
      <c r="C33" s="63" t="s">
        <v>626</v>
      </c>
      <c r="D33" s="64" t="s">
        <v>10</v>
      </c>
      <c r="E33" s="65">
        <v>466</v>
      </c>
      <c r="F33" s="161">
        <v>3.87</v>
      </c>
      <c r="G33" s="59">
        <f t="shared" si="0"/>
        <v>1803.42</v>
      </c>
      <c r="H33" s="340"/>
      <c r="I33" s="340"/>
    </row>
    <row r="34" spans="1:9" ht="33" customHeight="1" x14ac:dyDescent="0.25">
      <c r="A34" s="67" t="s">
        <v>614</v>
      </c>
      <c r="B34" s="123" t="s">
        <v>135</v>
      </c>
      <c r="C34" s="63" t="s">
        <v>627</v>
      </c>
      <c r="D34" s="64" t="s">
        <v>10</v>
      </c>
      <c r="E34" s="65">
        <v>368</v>
      </c>
      <c r="F34" s="161">
        <v>1.48</v>
      </c>
      <c r="G34" s="59">
        <f t="shared" si="0"/>
        <v>544.64</v>
      </c>
      <c r="H34" s="340"/>
      <c r="I34" s="340"/>
    </row>
    <row r="35" spans="1:9" ht="33" customHeight="1" x14ac:dyDescent="0.25">
      <c r="A35" s="67" t="s">
        <v>614</v>
      </c>
      <c r="B35" s="123" t="s">
        <v>136</v>
      </c>
      <c r="C35" s="63" t="s">
        <v>628</v>
      </c>
      <c r="D35" s="64" t="s">
        <v>10</v>
      </c>
      <c r="E35" s="65">
        <v>502</v>
      </c>
      <c r="F35" s="161">
        <v>3.67</v>
      </c>
      <c r="G35" s="59">
        <f t="shared" si="0"/>
        <v>1842.34</v>
      </c>
      <c r="H35" s="340"/>
      <c r="I35" s="340"/>
    </row>
    <row r="36" spans="1:9" ht="33" customHeight="1" x14ac:dyDescent="0.25">
      <c r="A36" s="67" t="s">
        <v>614</v>
      </c>
      <c r="B36" s="123" t="s">
        <v>137</v>
      </c>
      <c r="C36" s="63" t="s">
        <v>629</v>
      </c>
      <c r="D36" s="64" t="s">
        <v>10</v>
      </c>
      <c r="E36" s="65">
        <v>126</v>
      </c>
      <c r="F36" s="161">
        <v>0.99</v>
      </c>
      <c r="G36" s="59">
        <f t="shared" si="0"/>
        <v>124.74</v>
      </c>
      <c r="H36" s="340"/>
      <c r="I36" s="340"/>
    </row>
    <row r="37" spans="1:9" ht="33" customHeight="1" x14ac:dyDescent="0.25">
      <c r="A37" s="67" t="s">
        <v>614</v>
      </c>
      <c r="B37" s="123" t="s">
        <v>138</v>
      </c>
      <c r="C37" s="63" t="s">
        <v>630</v>
      </c>
      <c r="D37" s="64" t="s">
        <v>10</v>
      </c>
      <c r="E37" s="65">
        <v>29806</v>
      </c>
      <c r="F37" s="161">
        <v>1.36</v>
      </c>
      <c r="G37" s="59">
        <f t="shared" si="0"/>
        <v>40536.160000000003</v>
      </c>
      <c r="H37" s="340"/>
      <c r="I37" s="340"/>
    </row>
    <row r="38" spans="1:9" ht="33" customHeight="1" x14ac:dyDescent="0.25">
      <c r="A38" s="67" t="s">
        <v>614</v>
      </c>
      <c r="B38" s="123" t="s">
        <v>139</v>
      </c>
      <c r="C38" s="63" t="s">
        <v>3204</v>
      </c>
      <c r="D38" s="64" t="s">
        <v>10</v>
      </c>
      <c r="E38" s="65">
        <v>1922</v>
      </c>
      <c r="F38" s="161">
        <v>4.32</v>
      </c>
      <c r="G38" s="59">
        <f t="shared" si="0"/>
        <v>8303.0400000000009</v>
      </c>
      <c r="H38" s="340"/>
      <c r="I38" s="340"/>
    </row>
    <row r="39" spans="1:9" ht="33" customHeight="1" x14ac:dyDescent="0.25">
      <c r="A39" s="67" t="s">
        <v>614</v>
      </c>
      <c r="B39" s="123" t="s">
        <v>140</v>
      </c>
      <c r="C39" s="63" t="s">
        <v>631</v>
      </c>
      <c r="D39" s="64" t="s">
        <v>10</v>
      </c>
      <c r="E39" s="65">
        <v>31854</v>
      </c>
      <c r="F39" s="161">
        <v>0.18</v>
      </c>
      <c r="G39" s="59">
        <f t="shared" si="0"/>
        <v>5733.72</v>
      </c>
      <c r="H39" s="340"/>
      <c r="I39" s="340"/>
    </row>
    <row r="40" spans="1:9" ht="33" customHeight="1" x14ac:dyDescent="0.25">
      <c r="A40" s="67" t="s">
        <v>614</v>
      </c>
      <c r="B40" s="123" t="s">
        <v>141</v>
      </c>
      <c r="C40" s="63" t="s">
        <v>632</v>
      </c>
      <c r="D40" s="64" t="s">
        <v>18</v>
      </c>
      <c r="E40" s="65">
        <v>24</v>
      </c>
      <c r="F40" s="161">
        <v>185.44</v>
      </c>
      <c r="G40" s="59">
        <f t="shared" si="0"/>
        <v>4450.5600000000004</v>
      </c>
      <c r="H40" s="340"/>
      <c r="I40" s="340"/>
    </row>
    <row r="41" spans="1:9" ht="33" customHeight="1" x14ac:dyDescent="0.25">
      <c r="A41" s="67" t="s">
        <v>614</v>
      </c>
      <c r="B41" s="123" t="s">
        <v>142</v>
      </c>
      <c r="C41" s="63" t="s">
        <v>633</v>
      </c>
      <c r="D41" s="64" t="s">
        <v>582</v>
      </c>
      <c r="E41" s="65">
        <v>48</v>
      </c>
      <c r="F41" s="161">
        <v>6.18</v>
      </c>
      <c r="G41" s="59">
        <f t="shared" si="0"/>
        <v>296.64</v>
      </c>
      <c r="H41" s="340"/>
      <c r="I41" s="340"/>
    </row>
    <row r="42" spans="1:9" ht="33" customHeight="1" x14ac:dyDescent="0.25">
      <c r="A42" s="67" t="s">
        <v>614</v>
      </c>
      <c r="B42" s="123" t="s">
        <v>143</v>
      </c>
      <c r="C42" s="63" t="s">
        <v>634</v>
      </c>
      <c r="D42" s="64" t="s">
        <v>582</v>
      </c>
      <c r="E42" s="65">
        <v>1390</v>
      </c>
      <c r="F42" s="161">
        <v>6.18</v>
      </c>
      <c r="G42" s="59">
        <f t="shared" si="0"/>
        <v>8590.2000000000007</v>
      </c>
      <c r="H42" s="340"/>
      <c r="I42" s="340"/>
    </row>
    <row r="43" spans="1:9" ht="33" customHeight="1" x14ac:dyDescent="0.25">
      <c r="A43" s="67" t="s">
        <v>614</v>
      </c>
      <c r="B43" s="123" t="s">
        <v>144</v>
      </c>
      <c r="C43" s="63" t="s">
        <v>941</v>
      </c>
      <c r="D43" s="64" t="s">
        <v>582</v>
      </c>
      <c r="E43" s="65">
        <v>108</v>
      </c>
      <c r="F43" s="161">
        <v>6.18</v>
      </c>
      <c r="G43" s="59">
        <f t="shared" si="0"/>
        <v>667.44</v>
      </c>
      <c r="H43" s="340"/>
      <c r="I43" s="340"/>
    </row>
    <row r="44" spans="1:9" ht="33" customHeight="1" x14ac:dyDescent="0.25">
      <c r="A44" s="67" t="s">
        <v>614</v>
      </c>
      <c r="B44" s="123" t="s">
        <v>145</v>
      </c>
      <c r="C44" s="63" t="s">
        <v>3206</v>
      </c>
      <c r="D44" s="64" t="s">
        <v>582</v>
      </c>
      <c r="E44" s="65">
        <v>4</v>
      </c>
      <c r="F44" s="161">
        <v>49.45</v>
      </c>
      <c r="G44" s="59">
        <f t="shared" si="0"/>
        <v>197.8</v>
      </c>
      <c r="H44" s="340"/>
      <c r="I44" s="340"/>
    </row>
    <row r="45" spans="1:9" ht="33" customHeight="1" x14ac:dyDescent="0.25">
      <c r="A45" s="67" t="s">
        <v>614</v>
      </c>
      <c r="B45" s="123" t="s">
        <v>146</v>
      </c>
      <c r="C45" s="63" t="s">
        <v>3246</v>
      </c>
      <c r="D45" s="64" t="s">
        <v>582</v>
      </c>
      <c r="E45" s="65">
        <v>2</v>
      </c>
      <c r="F45" s="161">
        <v>61.81</v>
      </c>
      <c r="G45" s="59">
        <f t="shared" si="0"/>
        <v>123.62</v>
      </c>
      <c r="H45" s="340"/>
      <c r="I45" s="340"/>
    </row>
    <row r="46" spans="1:9" ht="90" x14ac:dyDescent="0.25">
      <c r="A46" s="67" t="s">
        <v>614</v>
      </c>
      <c r="B46" s="123" t="s">
        <v>147</v>
      </c>
      <c r="C46" s="63" t="s">
        <v>3247</v>
      </c>
      <c r="D46" s="64" t="s">
        <v>582</v>
      </c>
      <c r="E46" s="290">
        <v>692</v>
      </c>
      <c r="F46" s="161">
        <v>61.81</v>
      </c>
      <c r="G46" s="59">
        <f t="shared" si="0"/>
        <v>42772.52</v>
      </c>
      <c r="H46" s="340"/>
      <c r="I46" s="340"/>
    </row>
    <row r="47" spans="1:9" ht="90" x14ac:dyDescent="0.25">
      <c r="A47" s="67" t="s">
        <v>614</v>
      </c>
      <c r="B47" s="123" t="s">
        <v>148</v>
      </c>
      <c r="C47" s="63" t="s">
        <v>3207</v>
      </c>
      <c r="D47" s="64" t="s">
        <v>582</v>
      </c>
      <c r="E47" s="65">
        <v>18</v>
      </c>
      <c r="F47" s="161">
        <v>148.35</v>
      </c>
      <c r="G47" s="59">
        <f t="shared" si="0"/>
        <v>2670.3</v>
      </c>
      <c r="H47" s="340"/>
      <c r="I47" s="340"/>
    </row>
    <row r="48" spans="1:9" ht="33" customHeight="1" x14ac:dyDescent="0.25">
      <c r="A48" s="67" t="s">
        <v>614</v>
      </c>
      <c r="B48" s="123" t="s">
        <v>451</v>
      </c>
      <c r="C48" s="63" t="s">
        <v>635</v>
      </c>
      <c r="D48" s="64" t="s">
        <v>582</v>
      </c>
      <c r="E48" s="65">
        <v>1</v>
      </c>
      <c r="F48" s="161">
        <v>2015.07</v>
      </c>
      <c r="G48" s="59">
        <f t="shared" si="0"/>
        <v>2015.07</v>
      </c>
      <c r="H48" s="340"/>
      <c r="I48" s="340"/>
    </row>
    <row r="49" spans="1:9" ht="33" customHeight="1" x14ac:dyDescent="0.25">
      <c r="A49" s="67" t="s">
        <v>614</v>
      </c>
      <c r="B49" s="123" t="s">
        <v>452</v>
      </c>
      <c r="C49" s="63" t="s">
        <v>636</v>
      </c>
      <c r="D49" s="64" t="s">
        <v>582</v>
      </c>
      <c r="E49" s="65">
        <v>1</v>
      </c>
      <c r="F49" s="161">
        <v>2015.07</v>
      </c>
      <c r="G49" s="59">
        <f t="shared" si="0"/>
        <v>2015.07</v>
      </c>
      <c r="H49" s="340"/>
      <c r="I49" s="340"/>
    </row>
    <row r="50" spans="1:9" ht="33" customHeight="1" x14ac:dyDescent="0.25">
      <c r="A50" s="67" t="s">
        <v>614</v>
      </c>
      <c r="B50" s="123" t="s">
        <v>453</v>
      </c>
      <c r="C50" s="63" t="s">
        <v>3248</v>
      </c>
      <c r="D50" s="64" t="s">
        <v>582</v>
      </c>
      <c r="E50" s="65">
        <v>1</v>
      </c>
      <c r="F50" s="161">
        <v>2015.07</v>
      </c>
      <c r="G50" s="59">
        <f t="shared" si="0"/>
        <v>2015.07</v>
      </c>
      <c r="H50" s="340"/>
      <c r="I50" s="340"/>
    </row>
    <row r="51" spans="1:9" ht="33" customHeight="1" x14ac:dyDescent="0.25">
      <c r="A51" s="67" t="s">
        <v>614</v>
      </c>
      <c r="B51" s="123" t="s">
        <v>454</v>
      </c>
      <c r="C51" s="63" t="s">
        <v>3249</v>
      </c>
      <c r="D51" s="64" t="s">
        <v>582</v>
      </c>
      <c r="E51" s="65">
        <v>1</v>
      </c>
      <c r="F51" s="161">
        <v>2015.07</v>
      </c>
      <c r="G51" s="59">
        <f t="shared" si="0"/>
        <v>2015.07</v>
      </c>
      <c r="H51" s="340"/>
      <c r="I51" s="340"/>
    </row>
    <row r="52" spans="1:9" ht="33" customHeight="1" x14ac:dyDescent="0.25">
      <c r="A52" s="67" t="s">
        <v>614</v>
      </c>
      <c r="B52" s="123" t="s">
        <v>1214</v>
      </c>
      <c r="C52" s="63" t="s">
        <v>3250</v>
      </c>
      <c r="D52" s="64" t="s">
        <v>582</v>
      </c>
      <c r="E52" s="65">
        <v>1</v>
      </c>
      <c r="F52" s="161">
        <v>2015.07</v>
      </c>
      <c r="G52" s="59">
        <f t="shared" si="0"/>
        <v>2015.07</v>
      </c>
      <c r="H52" s="340"/>
      <c r="I52" s="340"/>
    </row>
    <row r="53" spans="1:9" x14ac:dyDescent="0.25">
      <c r="A53" s="67" t="s">
        <v>614</v>
      </c>
      <c r="B53" s="123" t="s">
        <v>1218</v>
      </c>
      <c r="C53" s="63" t="s">
        <v>3251</v>
      </c>
      <c r="D53" s="64" t="s">
        <v>582</v>
      </c>
      <c r="E53" s="65">
        <v>1</v>
      </c>
      <c r="F53" s="161">
        <v>2015.07</v>
      </c>
      <c r="G53" s="59">
        <f t="shared" si="0"/>
        <v>2015.07</v>
      </c>
      <c r="H53" s="340"/>
      <c r="I53" s="340"/>
    </row>
    <row r="54" spans="1:9" x14ac:dyDescent="0.25">
      <c r="A54" s="67" t="s">
        <v>614</v>
      </c>
      <c r="B54" s="123" t="s">
        <v>1221</v>
      </c>
      <c r="C54" s="63" t="s">
        <v>3252</v>
      </c>
      <c r="D54" s="64" t="s">
        <v>582</v>
      </c>
      <c r="E54" s="65">
        <v>1</v>
      </c>
      <c r="F54" s="161">
        <v>2015.07</v>
      </c>
      <c r="G54" s="59">
        <f t="shared" si="0"/>
        <v>2015.07</v>
      </c>
      <c r="H54" s="340"/>
      <c r="I54" s="340"/>
    </row>
    <row r="55" spans="1:9" ht="33" customHeight="1" x14ac:dyDescent="0.25">
      <c r="A55" s="67" t="s">
        <v>614</v>
      </c>
      <c r="B55" s="123" t="s">
        <v>1222</v>
      </c>
      <c r="C55" s="63" t="s">
        <v>3253</v>
      </c>
      <c r="D55" s="64" t="s">
        <v>582</v>
      </c>
      <c r="E55" s="65">
        <v>1</v>
      </c>
      <c r="F55" s="161">
        <v>2015.07</v>
      </c>
      <c r="G55" s="59">
        <f t="shared" si="0"/>
        <v>2015.07</v>
      </c>
      <c r="H55" s="340"/>
      <c r="I55" s="340"/>
    </row>
    <row r="56" spans="1:9" ht="33" customHeight="1" x14ac:dyDescent="0.25">
      <c r="A56" s="67" t="s">
        <v>614</v>
      </c>
      <c r="B56" s="123" t="s">
        <v>1224</v>
      </c>
      <c r="C56" s="63" t="s">
        <v>3254</v>
      </c>
      <c r="D56" s="64" t="s">
        <v>582</v>
      </c>
      <c r="E56" s="65">
        <v>1</v>
      </c>
      <c r="F56" s="161">
        <v>2015.07</v>
      </c>
      <c r="G56" s="28">
        <f t="shared" ref="G56:G66" si="1">ROUND((E56*F56),2)</f>
        <v>2015.07</v>
      </c>
      <c r="H56" s="340"/>
      <c r="I56" s="340"/>
    </row>
    <row r="57" spans="1:9" ht="33" customHeight="1" x14ac:dyDescent="0.25">
      <c r="A57" s="67" t="s">
        <v>614</v>
      </c>
      <c r="B57" s="123" t="s">
        <v>1225</v>
      </c>
      <c r="C57" s="2" t="s">
        <v>3255</v>
      </c>
      <c r="D57" s="64" t="s">
        <v>582</v>
      </c>
      <c r="E57" s="65">
        <v>1</v>
      </c>
      <c r="F57" s="161">
        <v>2015.07</v>
      </c>
      <c r="G57" s="28">
        <f t="shared" si="1"/>
        <v>2015.07</v>
      </c>
      <c r="H57" s="340"/>
      <c r="I57" s="340"/>
    </row>
    <row r="58" spans="1:9" ht="33" customHeight="1" x14ac:dyDescent="0.25">
      <c r="A58" s="67" t="s">
        <v>614</v>
      </c>
      <c r="B58" s="123" t="s">
        <v>1226</v>
      </c>
      <c r="C58" s="2" t="s">
        <v>3256</v>
      </c>
      <c r="D58" s="64" t="s">
        <v>582</v>
      </c>
      <c r="E58" s="65">
        <v>1</v>
      </c>
      <c r="F58" s="161">
        <v>2015.07</v>
      </c>
      <c r="G58" s="28">
        <f t="shared" si="1"/>
        <v>2015.07</v>
      </c>
      <c r="H58" s="340"/>
      <c r="I58" s="340"/>
    </row>
    <row r="59" spans="1:9" ht="33" customHeight="1" x14ac:dyDescent="0.25">
      <c r="A59" s="67" t="s">
        <v>614</v>
      </c>
      <c r="B59" s="123" t="s">
        <v>1227</v>
      </c>
      <c r="C59" s="2" t="s">
        <v>3257</v>
      </c>
      <c r="D59" s="64" t="s">
        <v>582</v>
      </c>
      <c r="E59" s="65">
        <v>1</v>
      </c>
      <c r="F59" s="161">
        <v>2015.07</v>
      </c>
      <c r="G59" s="28">
        <f t="shared" si="1"/>
        <v>2015.07</v>
      </c>
      <c r="H59" s="340"/>
      <c r="I59" s="340"/>
    </row>
    <row r="60" spans="1:9" ht="33" customHeight="1" x14ac:dyDescent="0.25">
      <c r="A60" s="67" t="s">
        <v>614</v>
      </c>
      <c r="B60" s="123" t="s">
        <v>1228</v>
      </c>
      <c r="C60" s="2" t="s">
        <v>3208</v>
      </c>
      <c r="D60" s="64" t="s">
        <v>582</v>
      </c>
      <c r="E60" s="65">
        <v>1</v>
      </c>
      <c r="F60" s="161">
        <v>927.18</v>
      </c>
      <c r="G60" s="28">
        <f t="shared" si="1"/>
        <v>927.18</v>
      </c>
      <c r="H60" s="340"/>
      <c r="I60" s="340"/>
    </row>
    <row r="61" spans="1:9" ht="33" customHeight="1" x14ac:dyDescent="0.25">
      <c r="A61" s="67" t="s">
        <v>614</v>
      </c>
      <c r="B61" s="123" t="s">
        <v>1230</v>
      </c>
      <c r="C61" s="2" t="s">
        <v>3258</v>
      </c>
      <c r="D61" s="64" t="s">
        <v>582</v>
      </c>
      <c r="E61" s="65">
        <v>1</v>
      </c>
      <c r="F61" s="161">
        <v>1236.24</v>
      </c>
      <c r="G61" s="28">
        <f t="shared" si="1"/>
        <v>1236.24</v>
      </c>
      <c r="H61" s="340"/>
      <c r="I61" s="340"/>
    </row>
    <row r="62" spans="1:9" ht="33" customHeight="1" x14ac:dyDescent="0.25">
      <c r="A62" s="67" t="s">
        <v>614</v>
      </c>
      <c r="B62" s="123" t="s">
        <v>1232</v>
      </c>
      <c r="C62" s="2" t="s">
        <v>3259</v>
      </c>
      <c r="D62" s="64" t="s">
        <v>582</v>
      </c>
      <c r="E62" s="65">
        <v>1</v>
      </c>
      <c r="F62" s="161">
        <v>1050.8</v>
      </c>
      <c r="G62" s="28">
        <f t="shared" si="1"/>
        <v>1050.8</v>
      </c>
      <c r="H62" s="340"/>
      <c r="I62" s="340"/>
    </row>
    <row r="63" spans="1:9" ht="33" customHeight="1" x14ac:dyDescent="0.25">
      <c r="A63" s="67" t="s">
        <v>614</v>
      </c>
      <c r="B63" s="123" t="s">
        <v>1233</v>
      </c>
      <c r="C63" s="2" t="s">
        <v>3260</v>
      </c>
      <c r="D63" s="64" t="s">
        <v>582</v>
      </c>
      <c r="E63" s="65">
        <v>1</v>
      </c>
      <c r="F63" s="161">
        <v>927.18</v>
      </c>
      <c r="G63" s="28">
        <f t="shared" si="1"/>
        <v>927.18</v>
      </c>
      <c r="H63" s="340"/>
      <c r="I63" s="340"/>
    </row>
    <row r="64" spans="1:9" ht="33" customHeight="1" x14ac:dyDescent="0.25">
      <c r="A64" s="67" t="s">
        <v>614</v>
      </c>
      <c r="B64" s="123" t="s">
        <v>1234</v>
      </c>
      <c r="C64" s="2" t="s">
        <v>3261</v>
      </c>
      <c r="D64" s="64" t="s">
        <v>582</v>
      </c>
      <c r="E64" s="65">
        <v>1</v>
      </c>
      <c r="F64" s="161">
        <v>927.18</v>
      </c>
      <c r="G64" s="28">
        <f t="shared" si="1"/>
        <v>927.18</v>
      </c>
      <c r="H64" s="340"/>
      <c r="I64" s="340"/>
    </row>
    <row r="65" spans="1:10" ht="33" customHeight="1" thickBot="1" x14ac:dyDescent="0.3">
      <c r="A65" s="67" t="s">
        <v>614</v>
      </c>
      <c r="B65" s="123" t="s">
        <v>1235</v>
      </c>
      <c r="C65" s="2" t="s">
        <v>3262</v>
      </c>
      <c r="D65" s="64" t="s">
        <v>582</v>
      </c>
      <c r="E65" s="65">
        <v>1</v>
      </c>
      <c r="F65" s="161">
        <v>927.18</v>
      </c>
      <c r="G65" s="28">
        <f t="shared" si="1"/>
        <v>927.18</v>
      </c>
      <c r="H65" s="340"/>
      <c r="I65" s="340"/>
    </row>
    <row r="66" spans="1:10" ht="33" customHeight="1" thickBot="1" x14ac:dyDescent="0.3">
      <c r="A66" s="178" t="s">
        <v>614</v>
      </c>
      <c r="B66" s="190" t="s">
        <v>1236</v>
      </c>
      <c r="C66" s="63" t="s">
        <v>637</v>
      </c>
      <c r="D66" s="64" t="s">
        <v>18</v>
      </c>
      <c r="E66" s="65">
        <v>24</v>
      </c>
      <c r="F66" s="161">
        <v>49.45</v>
      </c>
      <c r="G66" s="59">
        <f t="shared" si="1"/>
        <v>1186.8</v>
      </c>
      <c r="H66" s="331" t="s">
        <v>39</v>
      </c>
      <c r="I66" s="332">
        <f>ROUND(SUM(G5:G66),2)</f>
        <v>1286903.8</v>
      </c>
    </row>
    <row r="67" spans="1:10" ht="33" customHeight="1" x14ac:dyDescent="0.25">
      <c r="A67" s="42" t="s">
        <v>613</v>
      </c>
      <c r="B67" s="188" t="s">
        <v>19</v>
      </c>
      <c r="C67" s="24" t="s">
        <v>586</v>
      </c>
      <c r="D67" s="25" t="s">
        <v>582</v>
      </c>
      <c r="E67" s="378">
        <v>692</v>
      </c>
      <c r="F67" s="154">
        <v>74.17</v>
      </c>
      <c r="G67" s="27">
        <f>ROUND((E67*F67),2)</f>
        <v>51325.64</v>
      </c>
      <c r="H67" s="340"/>
      <c r="I67" s="340"/>
    </row>
    <row r="68" spans="1:10" ht="33" customHeight="1" x14ac:dyDescent="0.25">
      <c r="A68" s="67" t="s">
        <v>613</v>
      </c>
      <c r="B68" s="123" t="s">
        <v>20</v>
      </c>
      <c r="C68" s="63" t="s">
        <v>942</v>
      </c>
      <c r="D68" s="64" t="s">
        <v>582</v>
      </c>
      <c r="E68" s="65">
        <v>3</v>
      </c>
      <c r="F68" s="161">
        <v>18.54</v>
      </c>
      <c r="G68" s="28">
        <f>ROUND((E68*F68),2)</f>
        <v>55.62</v>
      </c>
      <c r="H68" s="340"/>
      <c r="I68" s="340"/>
    </row>
    <row r="69" spans="1:10" ht="33" customHeight="1" x14ac:dyDescent="0.25">
      <c r="A69" s="67" t="s">
        <v>613</v>
      </c>
      <c r="B69" s="123" t="s">
        <v>21</v>
      </c>
      <c r="C69" s="63" t="s">
        <v>587</v>
      </c>
      <c r="D69" s="64" t="s">
        <v>18</v>
      </c>
      <c r="E69" s="65">
        <v>373</v>
      </c>
      <c r="F69" s="161">
        <v>18.54</v>
      </c>
      <c r="G69" s="28">
        <f t="shared" ref="G69:G128" si="2">ROUND((E69*F69),2)</f>
        <v>6915.42</v>
      </c>
      <c r="H69" s="340"/>
      <c r="I69" s="340"/>
    </row>
    <row r="70" spans="1:10" ht="33" customHeight="1" x14ac:dyDescent="0.25">
      <c r="A70" s="67" t="s">
        <v>613</v>
      </c>
      <c r="B70" s="123" t="s">
        <v>22</v>
      </c>
      <c r="C70" s="63" t="s">
        <v>588</v>
      </c>
      <c r="D70" s="64" t="s">
        <v>18</v>
      </c>
      <c r="E70" s="65">
        <v>224</v>
      </c>
      <c r="F70" s="161">
        <v>24.72</v>
      </c>
      <c r="G70" s="28">
        <f t="shared" si="2"/>
        <v>5537.28</v>
      </c>
      <c r="H70" s="340"/>
      <c r="I70" s="340"/>
    </row>
    <row r="71" spans="1:10" ht="33" customHeight="1" x14ac:dyDescent="0.25">
      <c r="A71" s="67" t="s">
        <v>613</v>
      </c>
      <c r="B71" s="123" t="s">
        <v>23</v>
      </c>
      <c r="C71" s="63" t="s">
        <v>589</v>
      </c>
      <c r="D71" s="64" t="s">
        <v>18</v>
      </c>
      <c r="E71" s="290">
        <v>692</v>
      </c>
      <c r="F71" s="161">
        <v>18.54</v>
      </c>
      <c r="G71" s="28">
        <f t="shared" si="2"/>
        <v>12829.68</v>
      </c>
      <c r="H71" s="340"/>
      <c r="I71" s="340"/>
    </row>
    <row r="72" spans="1:10" s="129" customFormat="1" ht="33" customHeight="1" x14ac:dyDescent="0.25">
      <c r="A72" s="67" t="s">
        <v>613</v>
      </c>
      <c r="B72" s="123" t="s">
        <v>24</v>
      </c>
      <c r="C72" s="63" t="s">
        <v>590</v>
      </c>
      <c r="D72" s="64" t="s">
        <v>18</v>
      </c>
      <c r="E72" s="290">
        <v>692</v>
      </c>
      <c r="F72" s="161">
        <v>30.91</v>
      </c>
      <c r="G72" s="28">
        <f t="shared" si="2"/>
        <v>21389.72</v>
      </c>
      <c r="H72" s="340"/>
      <c r="I72" s="340"/>
      <c r="J72" s="10"/>
    </row>
    <row r="73" spans="1:10" s="129" customFormat="1" ht="33" customHeight="1" x14ac:dyDescent="0.25">
      <c r="A73" s="67" t="s">
        <v>613</v>
      </c>
      <c r="B73" s="123" t="s">
        <v>25</v>
      </c>
      <c r="C73" s="63" t="s">
        <v>591</v>
      </c>
      <c r="D73" s="64" t="s">
        <v>18</v>
      </c>
      <c r="E73" s="65">
        <v>922</v>
      </c>
      <c r="F73" s="161">
        <v>30.91</v>
      </c>
      <c r="G73" s="28">
        <f t="shared" si="2"/>
        <v>28499.02</v>
      </c>
      <c r="H73" s="340"/>
      <c r="I73" s="340"/>
      <c r="J73" s="10"/>
    </row>
    <row r="74" spans="1:10" s="129" customFormat="1" ht="33" customHeight="1" x14ac:dyDescent="0.25">
      <c r="A74" s="67" t="s">
        <v>613</v>
      </c>
      <c r="B74" s="123" t="s">
        <v>26</v>
      </c>
      <c r="C74" s="63" t="s">
        <v>592</v>
      </c>
      <c r="D74" s="64" t="s">
        <v>18</v>
      </c>
      <c r="E74" s="290">
        <v>692</v>
      </c>
      <c r="F74" s="161">
        <v>3.71</v>
      </c>
      <c r="G74" s="28">
        <f t="shared" si="2"/>
        <v>2567.3200000000002</v>
      </c>
      <c r="H74" s="340"/>
      <c r="I74" s="340"/>
      <c r="J74" s="10"/>
    </row>
    <row r="75" spans="1:10" s="129" customFormat="1" ht="33" customHeight="1" x14ac:dyDescent="0.25">
      <c r="A75" s="67" t="s">
        <v>613</v>
      </c>
      <c r="B75" s="123" t="s">
        <v>27</v>
      </c>
      <c r="C75" s="63" t="s">
        <v>593</v>
      </c>
      <c r="D75" s="64" t="s">
        <v>18</v>
      </c>
      <c r="E75" s="290">
        <v>692</v>
      </c>
      <c r="F75" s="161">
        <v>18.54</v>
      </c>
      <c r="G75" s="28">
        <f t="shared" si="2"/>
        <v>12829.68</v>
      </c>
      <c r="H75" s="340"/>
      <c r="I75" s="340"/>
      <c r="J75" s="10"/>
    </row>
    <row r="76" spans="1:10" s="129" customFormat="1" ht="33" customHeight="1" x14ac:dyDescent="0.25">
      <c r="A76" s="67" t="s">
        <v>613</v>
      </c>
      <c r="B76" s="123" t="s">
        <v>68</v>
      </c>
      <c r="C76" s="63" t="s">
        <v>594</v>
      </c>
      <c r="D76" s="64" t="s">
        <v>18</v>
      </c>
      <c r="E76" s="65">
        <v>24</v>
      </c>
      <c r="F76" s="161">
        <v>30.91</v>
      </c>
      <c r="G76" s="28">
        <f t="shared" si="2"/>
        <v>741.84</v>
      </c>
      <c r="H76" s="340"/>
      <c r="I76" s="340"/>
      <c r="J76" s="10"/>
    </row>
    <row r="77" spans="1:10" s="129" customFormat="1" ht="33" customHeight="1" x14ac:dyDescent="0.25">
      <c r="A77" s="67" t="s">
        <v>613</v>
      </c>
      <c r="B77" s="123" t="s">
        <v>69</v>
      </c>
      <c r="C77" s="63" t="s">
        <v>595</v>
      </c>
      <c r="D77" s="64" t="s">
        <v>18</v>
      </c>
      <c r="E77" s="65">
        <v>24</v>
      </c>
      <c r="F77" s="161">
        <v>18.54</v>
      </c>
      <c r="G77" s="28">
        <f t="shared" si="2"/>
        <v>444.96</v>
      </c>
      <c r="H77" s="340"/>
      <c r="I77" s="340"/>
      <c r="J77" s="10"/>
    </row>
    <row r="78" spans="1:10" s="129" customFormat="1" ht="33" customHeight="1" x14ac:dyDescent="0.25">
      <c r="A78" s="67" t="s">
        <v>613</v>
      </c>
      <c r="B78" s="123" t="s">
        <v>70</v>
      </c>
      <c r="C78" s="63" t="s">
        <v>596</v>
      </c>
      <c r="D78" s="64" t="s">
        <v>10</v>
      </c>
      <c r="E78" s="65">
        <v>31854</v>
      </c>
      <c r="F78" s="161">
        <v>6.18</v>
      </c>
      <c r="G78" s="28">
        <f t="shared" si="2"/>
        <v>196857.72</v>
      </c>
      <c r="H78" s="340"/>
      <c r="I78" s="340"/>
      <c r="J78" s="10"/>
    </row>
    <row r="79" spans="1:10" s="129" customFormat="1" ht="33" customHeight="1" x14ac:dyDescent="0.25">
      <c r="A79" s="67" t="s">
        <v>613</v>
      </c>
      <c r="B79" s="123" t="s">
        <v>127</v>
      </c>
      <c r="C79" s="63" t="s">
        <v>597</v>
      </c>
      <c r="D79" s="64" t="s">
        <v>10</v>
      </c>
      <c r="E79" s="65">
        <v>31854</v>
      </c>
      <c r="F79" s="161">
        <v>1.61</v>
      </c>
      <c r="G79" s="28">
        <f t="shared" si="2"/>
        <v>51284.94</v>
      </c>
      <c r="H79" s="340"/>
      <c r="I79" s="340"/>
      <c r="J79" s="10"/>
    </row>
    <row r="80" spans="1:10" s="129" customFormat="1" ht="33" customHeight="1" x14ac:dyDescent="0.25">
      <c r="A80" s="67" t="s">
        <v>613</v>
      </c>
      <c r="B80" s="123" t="s">
        <v>165</v>
      </c>
      <c r="C80" s="63" t="s">
        <v>598</v>
      </c>
      <c r="D80" s="64" t="s">
        <v>10</v>
      </c>
      <c r="E80" s="65">
        <v>870</v>
      </c>
      <c r="F80" s="161">
        <v>2.4700000000000002</v>
      </c>
      <c r="G80" s="28">
        <f t="shared" si="2"/>
        <v>2148.9</v>
      </c>
      <c r="H80" s="340"/>
      <c r="I80" s="340"/>
      <c r="J80" s="10"/>
    </row>
    <row r="81" spans="1:10" s="129" customFormat="1" ht="33" customHeight="1" x14ac:dyDescent="0.25">
      <c r="A81" s="67" t="s">
        <v>613</v>
      </c>
      <c r="B81" s="123" t="s">
        <v>166</v>
      </c>
      <c r="C81" s="63" t="s">
        <v>599</v>
      </c>
      <c r="D81" s="64" t="s">
        <v>10</v>
      </c>
      <c r="E81" s="65">
        <v>31854</v>
      </c>
      <c r="F81" s="161">
        <v>0.06</v>
      </c>
      <c r="G81" s="28">
        <f t="shared" si="2"/>
        <v>1911.24</v>
      </c>
      <c r="H81" s="340"/>
      <c r="I81" s="340"/>
      <c r="J81" s="10"/>
    </row>
    <row r="82" spans="1:10" s="129" customFormat="1" ht="33" customHeight="1" x14ac:dyDescent="0.25">
      <c r="A82" s="379" t="s">
        <v>613</v>
      </c>
      <c r="B82" s="298" t="s">
        <v>167</v>
      </c>
      <c r="C82" s="292" t="s">
        <v>3693</v>
      </c>
      <c r="D82" s="293" t="s">
        <v>10</v>
      </c>
      <c r="E82" s="290">
        <v>515</v>
      </c>
      <c r="F82" s="161">
        <v>2.4700000000000002</v>
      </c>
      <c r="G82" s="28">
        <f t="shared" si="2"/>
        <v>1272.05</v>
      </c>
      <c r="H82" s="340"/>
      <c r="I82" s="340"/>
      <c r="J82" s="10"/>
    </row>
    <row r="83" spans="1:10" s="129" customFormat="1" ht="33" customHeight="1" x14ac:dyDescent="0.25">
      <c r="A83" s="379" t="s">
        <v>613</v>
      </c>
      <c r="B83" s="298" t="s">
        <v>168</v>
      </c>
      <c r="C83" s="292" t="s">
        <v>3694</v>
      </c>
      <c r="D83" s="293" t="s">
        <v>10</v>
      </c>
      <c r="E83" s="290">
        <v>7</v>
      </c>
      <c r="F83" s="161">
        <v>3.71</v>
      </c>
      <c r="G83" s="28">
        <f t="shared" si="2"/>
        <v>25.97</v>
      </c>
      <c r="H83" s="340"/>
      <c r="I83" s="340"/>
      <c r="J83" s="10"/>
    </row>
    <row r="84" spans="1:10" s="129" customFormat="1" ht="33" customHeight="1" x14ac:dyDescent="0.25">
      <c r="A84" s="67" t="s">
        <v>613</v>
      </c>
      <c r="B84" s="123" t="s">
        <v>169</v>
      </c>
      <c r="C84" s="63" t="s">
        <v>600</v>
      </c>
      <c r="D84" s="64" t="s">
        <v>10</v>
      </c>
      <c r="E84" s="65">
        <v>31854</v>
      </c>
      <c r="F84" s="161">
        <v>1.86</v>
      </c>
      <c r="G84" s="28">
        <f t="shared" si="2"/>
        <v>59248.44</v>
      </c>
      <c r="H84" s="340"/>
      <c r="I84" s="340"/>
      <c r="J84" s="10"/>
    </row>
    <row r="85" spans="1:10" s="129" customFormat="1" ht="33" customHeight="1" x14ac:dyDescent="0.25">
      <c r="A85" s="67" t="s">
        <v>613</v>
      </c>
      <c r="B85" s="123" t="s">
        <v>170</v>
      </c>
      <c r="C85" s="63" t="s">
        <v>601</v>
      </c>
      <c r="D85" s="64" t="s">
        <v>10</v>
      </c>
      <c r="E85" s="65">
        <v>870</v>
      </c>
      <c r="F85" s="161">
        <v>2.4700000000000002</v>
      </c>
      <c r="G85" s="28">
        <f t="shared" si="2"/>
        <v>2148.9</v>
      </c>
      <c r="H85" s="340"/>
      <c r="I85" s="340"/>
      <c r="J85" s="10"/>
    </row>
    <row r="86" spans="1:10" s="129" customFormat="1" ht="33" customHeight="1" x14ac:dyDescent="0.25">
      <c r="A86" s="67" t="s">
        <v>613</v>
      </c>
      <c r="B86" s="123" t="s">
        <v>171</v>
      </c>
      <c r="C86" s="63" t="s">
        <v>602</v>
      </c>
      <c r="D86" s="64" t="s">
        <v>10</v>
      </c>
      <c r="E86" s="65">
        <v>48</v>
      </c>
      <c r="F86" s="161">
        <v>2.4700000000000002</v>
      </c>
      <c r="G86" s="28">
        <f t="shared" si="2"/>
        <v>118.56</v>
      </c>
      <c r="H86" s="340"/>
      <c r="I86" s="340"/>
      <c r="J86" s="10"/>
    </row>
    <row r="87" spans="1:10" s="129" customFormat="1" ht="33" customHeight="1" x14ac:dyDescent="0.25">
      <c r="A87" s="67" t="s">
        <v>613</v>
      </c>
      <c r="B87" s="123" t="s">
        <v>172</v>
      </c>
      <c r="C87" s="63" t="s">
        <v>603</v>
      </c>
      <c r="D87" s="64" t="s">
        <v>10</v>
      </c>
      <c r="E87" s="65">
        <v>12432</v>
      </c>
      <c r="F87" s="161">
        <v>1.23</v>
      </c>
      <c r="G87" s="28">
        <f t="shared" si="2"/>
        <v>15291.36</v>
      </c>
      <c r="H87" s="340"/>
      <c r="I87" s="340"/>
      <c r="J87" s="10"/>
    </row>
    <row r="88" spans="1:10" s="129" customFormat="1" ht="33" customHeight="1" x14ac:dyDescent="0.25">
      <c r="A88" s="67" t="s">
        <v>613</v>
      </c>
      <c r="B88" s="123" t="s">
        <v>173</v>
      </c>
      <c r="C88" s="63" t="s">
        <v>609</v>
      </c>
      <c r="D88" s="22" t="s">
        <v>582</v>
      </c>
      <c r="E88" s="65">
        <v>48</v>
      </c>
      <c r="F88" s="161">
        <v>18.54</v>
      </c>
      <c r="G88" s="28">
        <f t="shared" si="2"/>
        <v>889.92</v>
      </c>
      <c r="H88" s="340"/>
      <c r="I88" s="340"/>
      <c r="J88" s="10"/>
    </row>
    <row r="89" spans="1:10" s="129" customFormat="1" ht="33" customHeight="1" x14ac:dyDescent="0.25">
      <c r="A89" s="67" t="s">
        <v>613</v>
      </c>
      <c r="B89" s="123" t="s">
        <v>174</v>
      </c>
      <c r="C89" s="63" t="s">
        <v>610</v>
      </c>
      <c r="D89" s="64" t="s">
        <v>582</v>
      </c>
      <c r="E89" s="65">
        <v>1390</v>
      </c>
      <c r="F89" s="161">
        <v>18.54</v>
      </c>
      <c r="G89" s="28">
        <f t="shared" si="2"/>
        <v>25770.6</v>
      </c>
      <c r="H89" s="340"/>
      <c r="I89" s="340"/>
      <c r="J89" s="10"/>
    </row>
    <row r="90" spans="1:10" s="129" customFormat="1" ht="33" customHeight="1" x14ac:dyDescent="0.25">
      <c r="A90" s="67" t="s">
        <v>613</v>
      </c>
      <c r="B90" s="123" t="s">
        <v>175</v>
      </c>
      <c r="C90" s="63" t="s">
        <v>943</v>
      </c>
      <c r="D90" s="64" t="s">
        <v>582</v>
      </c>
      <c r="E90" s="65">
        <v>48</v>
      </c>
      <c r="F90" s="161">
        <v>18.54</v>
      </c>
      <c r="G90" s="28">
        <f t="shared" si="2"/>
        <v>889.92</v>
      </c>
      <c r="H90" s="340"/>
      <c r="I90" s="340"/>
      <c r="J90" s="10"/>
    </row>
    <row r="91" spans="1:10" s="129" customFormat="1" ht="33" customHeight="1" x14ac:dyDescent="0.25">
      <c r="A91" s="67" t="s">
        <v>613</v>
      </c>
      <c r="B91" s="123" t="s">
        <v>176</v>
      </c>
      <c r="C91" s="63" t="s">
        <v>3213</v>
      </c>
      <c r="D91" s="64" t="s">
        <v>582</v>
      </c>
      <c r="E91" s="65">
        <v>6</v>
      </c>
      <c r="F91" s="161">
        <v>49.45</v>
      </c>
      <c r="G91" s="28">
        <f t="shared" si="2"/>
        <v>296.7</v>
      </c>
      <c r="H91" s="340"/>
      <c r="I91" s="340"/>
      <c r="J91" s="10"/>
    </row>
    <row r="92" spans="1:10" s="129" customFormat="1" ht="33" customHeight="1" x14ac:dyDescent="0.25">
      <c r="A92" s="67" t="s">
        <v>613</v>
      </c>
      <c r="B92" s="123" t="s">
        <v>177</v>
      </c>
      <c r="C92" s="63" t="s">
        <v>3263</v>
      </c>
      <c r="D92" s="64" t="s">
        <v>582</v>
      </c>
      <c r="E92" s="65">
        <v>2</v>
      </c>
      <c r="F92" s="161">
        <v>61.81</v>
      </c>
      <c r="G92" s="28">
        <f t="shared" si="2"/>
        <v>123.62</v>
      </c>
      <c r="H92" s="340"/>
      <c r="I92" s="340"/>
      <c r="J92" s="10"/>
    </row>
    <row r="93" spans="1:10" s="129" customFormat="1" ht="33" customHeight="1" x14ac:dyDescent="0.25">
      <c r="A93" s="67" t="s">
        <v>613</v>
      </c>
      <c r="B93" s="123" t="s">
        <v>178</v>
      </c>
      <c r="C93" s="63" t="s">
        <v>604</v>
      </c>
      <c r="D93" s="64" t="s">
        <v>582</v>
      </c>
      <c r="E93" s="290">
        <v>692</v>
      </c>
      <c r="F93" s="161">
        <v>30.91</v>
      </c>
      <c r="G93" s="28">
        <f t="shared" si="2"/>
        <v>21389.72</v>
      </c>
      <c r="H93" s="340"/>
      <c r="I93" s="340"/>
      <c r="J93" s="10"/>
    </row>
    <row r="94" spans="1:10" s="129" customFormat="1" ht="33" customHeight="1" x14ac:dyDescent="0.25">
      <c r="A94" s="67" t="s">
        <v>613</v>
      </c>
      <c r="B94" s="123" t="s">
        <v>179</v>
      </c>
      <c r="C94" s="63" t="s">
        <v>605</v>
      </c>
      <c r="D94" s="64" t="s">
        <v>582</v>
      </c>
      <c r="E94" s="65">
        <v>18</v>
      </c>
      <c r="F94" s="161">
        <v>37.090000000000003</v>
      </c>
      <c r="G94" s="28">
        <f t="shared" si="2"/>
        <v>667.62</v>
      </c>
      <c r="H94" s="340"/>
      <c r="I94" s="340"/>
      <c r="J94" s="10"/>
    </row>
    <row r="95" spans="1:10" s="129" customFormat="1" ht="33" customHeight="1" x14ac:dyDescent="0.25">
      <c r="A95" s="67" t="s">
        <v>613</v>
      </c>
      <c r="B95" s="123" t="s">
        <v>1496</v>
      </c>
      <c r="C95" s="63" t="s">
        <v>606</v>
      </c>
      <c r="D95" s="64" t="s">
        <v>582</v>
      </c>
      <c r="E95" s="65">
        <v>713</v>
      </c>
      <c r="F95" s="161">
        <v>6.18</v>
      </c>
      <c r="G95" s="28">
        <f t="shared" si="2"/>
        <v>4406.34</v>
      </c>
      <c r="H95" s="340"/>
      <c r="I95" s="340"/>
      <c r="J95" s="10"/>
    </row>
    <row r="96" spans="1:10" s="129" customFormat="1" ht="33" customHeight="1" x14ac:dyDescent="0.25">
      <c r="A96" s="67" t="s">
        <v>613</v>
      </c>
      <c r="B96" s="123" t="s">
        <v>1497</v>
      </c>
      <c r="C96" s="63" t="s">
        <v>607</v>
      </c>
      <c r="D96" s="64" t="s">
        <v>582</v>
      </c>
      <c r="E96" s="65">
        <v>747</v>
      </c>
      <c r="F96" s="161">
        <v>6.18</v>
      </c>
      <c r="G96" s="28">
        <f t="shared" si="2"/>
        <v>4616.46</v>
      </c>
      <c r="H96" s="340"/>
      <c r="I96" s="340"/>
      <c r="J96" s="10"/>
    </row>
    <row r="97" spans="1:10" s="129" customFormat="1" ht="33" customHeight="1" thickBot="1" x14ac:dyDescent="0.3">
      <c r="A97" s="67" t="s">
        <v>613</v>
      </c>
      <c r="B97" s="123" t="s">
        <v>1498</v>
      </c>
      <c r="C97" s="63" t="s">
        <v>608</v>
      </c>
      <c r="D97" s="64" t="s">
        <v>582</v>
      </c>
      <c r="E97" s="65">
        <v>12</v>
      </c>
      <c r="F97" s="161">
        <v>185.44</v>
      </c>
      <c r="G97" s="28">
        <f t="shared" si="2"/>
        <v>2225.2800000000002</v>
      </c>
      <c r="H97" s="340"/>
      <c r="I97" s="340"/>
      <c r="J97" s="10"/>
    </row>
    <row r="98" spans="1:10" s="129" customFormat="1" ht="33" customHeight="1" thickBot="1" x14ac:dyDescent="0.3">
      <c r="A98" s="56" t="s">
        <v>613</v>
      </c>
      <c r="B98" s="74" t="s">
        <v>2135</v>
      </c>
      <c r="C98" s="50" t="s">
        <v>3211</v>
      </c>
      <c r="D98" s="88" t="s">
        <v>582</v>
      </c>
      <c r="E98" s="52">
        <v>6</v>
      </c>
      <c r="F98" s="156">
        <v>123.62</v>
      </c>
      <c r="G98" s="53">
        <f t="shared" si="2"/>
        <v>741.72</v>
      </c>
      <c r="H98" s="331" t="s">
        <v>40</v>
      </c>
      <c r="I98" s="332">
        <f>ROUND(SUM(G67:G98),2)</f>
        <v>535462.16</v>
      </c>
      <c r="J98" s="10"/>
    </row>
    <row r="99" spans="1:10" s="129" customFormat="1" ht="33" customHeight="1" x14ac:dyDescent="0.25">
      <c r="A99" s="67" t="s">
        <v>3264</v>
      </c>
      <c r="B99" s="123" t="s">
        <v>34</v>
      </c>
      <c r="C99" s="63" t="s">
        <v>3265</v>
      </c>
      <c r="D99" s="64" t="s">
        <v>18</v>
      </c>
      <c r="E99" s="65">
        <v>20</v>
      </c>
      <c r="F99" s="154">
        <v>92.72</v>
      </c>
      <c r="G99" s="59">
        <f t="shared" si="2"/>
        <v>1854.4</v>
      </c>
      <c r="H99" s="340"/>
      <c r="I99" s="340"/>
      <c r="J99" s="10"/>
    </row>
    <row r="100" spans="1:10" s="129" customFormat="1" ht="33" customHeight="1" x14ac:dyDescent="0.25">
      <c r="A100" s="67" t="s">
        <v>3264</v>
      </c>
      <c r="B100" s="108" t="s">
        <v>35</v>
      </c>
      <c r="C100" s="63" t="s">
        <v>3266</v>
      </c>
      <c r="D100" s="64" t="s">
        <v>18</v>
      </c>
      <c r="E100" s="65">
        <v>14</v>
      </c>
      <c r="F100" s="161">
        <v>6.18</v>
      </c>
      <c r="G100" s="28">
        <f t="shared" si="2"/>
        <v>86.52</v>
      </c>
      <c r="H100" s="340"/>
      <c r="I100" s="340"/>
      <c r="J100" s="10"/>
    </row>
    <row r="101" spans="1:10" s="129" customFormat="1" ht="33" customHeight="1" x14ac:dyDescent="0.25">
      <c r="A101" s="43" t="s">
        <v>3264</v>
      </c>
      <c r="B101" s="123" t="s">
        <v>36</v>
      </c>
      <c r="C101" s="63" t="s">
        <v>3267</v>
      </c>
      <c r="D101" s="64" t="s">
        <v>18</v>
      </c>
      <c r="E101" s="65">
        <v>16</v>
      </c>
      <c r="F101" s="161">
        <v>6.18</v>
      </c>
      <c r="G101" s="59">
        <f t="shared" si="2"/>
        <v>98.88</v>
      </c>
      <c r="H101" s="340"/>
      <c r="I101" s="340"/>
      <c r="J101" s="10"/>
    </row>
    <row r="102" spans="1:10" s="129" customFormat="1" ht="33" customHeight="1" x14ac:dyDescent="0.25">
      <c r="A102" s="67" t="s">
        <v>3264</v>
      </c>
      <c r="B102" s="123" t="s">
        <v>37</v>
      </c>
      <c r="C102" s="63" t="s">
        <v>3268</v>
      </c>
      <c r="D102" s="64" t="s">
        <v>18</v>
      </c>
      <c r="E102" s="65">
        <v>3</v>
      </c>
      <c r="F102" s="161">
        <v>30.91</v>
      </c>
      <c r="G102" s="59">
        <f t="shared" si="2"/>
        <v>92.73</v>
      </c>
      <c r="H102" s="340"/>
      <c r="I102" s="340"/>
      <c r="J102" s="10"/>
    </row>
    <row r="103" spans="1:10" s="129" customFormat="1" ht="33" customHeight="1" x14ac:dyDescent="0.25">
      <c r="A103" s="67" t="s">
        <v>3264</v>
      </c>
      <c r="B103" s="123" t="s">
        <v>82</v>
      </c>
      <c r="C103" s="63" t="s">
        <v>625</v>
      </c>
      <c r="D103" s="64" t="s">
        <v>10</v>
      </c>
      <c r="E103" s="65">
        <v>446</v>
      </c>
      <c r="F103" s="161">
        <v>0.73</v>
      </c>
      <c r="G103" s="59">
        <f t="shared" si="2"/>
        <v>325.58</v>
      </c>
      <c r="H103" s="340"/>
      <c r="I103" s="340"/>
      <c r="J103" s="10"/>
    </row>
    <row r="104" spans="1:10" s="129" customFormat="1" ht="33" customHeight="1" x14ac:dyDescent="0.25">
      <c r="A104" s="67" t="s">
        <v>3264</v>
      </c>
      <c r="B104" s="123" t="s">
        <v>105</v>
      </c>
      <c r="C104" s="63" t="s">
        <v>3269</v>
      </c>
      <c r="D104" s="64" t="s">
        <v>10</v>
      </c>
      <c r="E104" s="65">
        <v>330</v>
      </c>
      <c r="F104" s="161">
        <v>1.22</v>
      </c>
      <c r="G104" s="59">
        <f t="shared" si="2"/>
        <v>402.6</v>
      </c>
      <c r="H104" s="340"/>
      <c r="I104" s="340"/>
      <c r="J104" s="10"/>
    </row>
    <row r="105" spans="1:10" s="129" customFormat="1" ht="33" customHeight="1" x14ac:dyDescent="0.25">
      <c r="A105" s="67" t="s">
        <v>3264</v>
      </c>
      <c r="B105" s="123" t="s">
        <v>106</v>
      </c>
      <c r="C105" s="63" t="s">
        <v>3270</v>
      </c>
      <c r="D105" s="64" t="s">
        <v>10</v>
      </c>
      <c r="E105" s="65">
        <v>314</v>
      </c>
      <c r="F105" s="161">
        <v>1.03</v>
      </c>
      <c r="G105" s="59">
        <f t="shared" si="2"/>
        <v>323.42</v>
      </c>
      <c r="H105" s="340"/>
      <c r="I105" s="340"/>
      <c r="J105" s="10"/>
    </row>
    <row r="106" spans="1:10" s="129" customFormat="1" ht="33" customHeight="1" x14ac:dyDescent="0.25">
      <c r="A106" s="67" t="s">
        <v>3264</v>
      </c>
      <c r="B106" s="123" t="s">
        <v>107</v>
      </c>
      <c r="C106" s="63" t="s">
        <v>3271</v>
      </c>
      <c r="D106" s="64" t="s">
        <v>10</v>
      </c>
      <c r="E106" s="65">
        <v>30</v>
      </c>
      <c r="F106" s="161">
        <v>1.48</v>
      </c>
      <c r="G106" s="59">
        <f t="shared" si="2"/>
        <v>44.4</v>
      </c>
      <c r="H106" s="340"/>
      <c r="I106" s="340"/>
      <c r="J106" s="10"/>
    </row>
    <row r="107" spans="1:10" s="129" customFormat="1" ht="33" customHeight="1" x14ac:dyDescent="0.25">
      <c r="A107" s="67" t="s">
        <v>3264</v>
      </c>
      <c r="B107" s="123" t="s">
        <v>108</v>
      </c>
      <c r="C107" s="63" t="s">
        <v>3272</v>
      </c>
      <c r="D107" s="64" t="s">
        <v>10</v>
      </c>
      <c r="E107" s="65">
        <v>22</v>
      </c>
      <c r="F107" s="161">
        <v>1.8</v>
      </c>
      <c r="G107" s="59">
        <f t="shared" si="2"/>
        <v>39.6</v>
      </c>
      <c r="H107" s="340"/>
      <c r="I107" s="340"/>
      <c r="J107" s="10"/>
    </row>
    <row r="108" spans="1:10" s="129" customFormat="1" ht="33" customHeight="1" x14ac:dyDescent="0.25">
      <c r="A108" s="67" t="s">
        <v>3264</v>
      </c>
      <c r="B108" s="123" t="s">
        <v>109</v>
      </c>
      <c r="C108" s="63" t="s">
        <v>626</v>
      </c>
      <c r="D108" s="64" t="s">
        <v>10</v>
      </c>
      <c r="E108" s="65">
        <v>2</v>
      </c>
      <c r="F108" s="161">
        <v>3.87</v>
      </c>
      <c r="G108" s="59">
        <f t="shared" si="2"/>
        <v>7.74</v>
      </c>
      <c r="H108" s="340"/>
      <c r="I108" s="340"/>
      <c r="J108" s="10"/>
    </row>
    <row r="109" spans="1:10" s="129" customFormat="1" ht="33" customHeight="1" x14ac:dyDescent="0.25">
      <c r="A109" s="67" t="s">
        <v>3264</v>
      </c>
      <c r="B109" s="123" t="s">
        <v>110</v>
      </c>
      <c r="C109" s="63" t="s">
        <v>3273</v>
      </c>
      <c r="D109" s="64" t="s">
        <v>10</v>
      </c>
      <c r="E109" s="65">
        <v>50</v>
      </c>
      <c r="F109" s="161">
        <v>6.31</v>
      </c>
      <c r="G109" s="59">
        <f t="shared" si="2"/>
        <v>315.5</v>
      </c>
      <c r="H109" s="340"/>
      <c r="I109" s="340"/>
      <c r="J109" s="10"/>
    </row>
    <row r="110" spans="1:10" s="129" customFormat="1" ht="33" customHeight="1" x14ac:dyDescent="0.25">
      <c r="A110" s="67" t="s">
        <v>3264</v>
      </c>
      <c r="B110" s="123" t="s">
        <v>111</v>
      </c>
      <c r="C110" s="63" t="s">
        <v>629</v>
      </c>
      <c r="D110" s="64" t="s">
        <v>10</v>
      </c>
      <c r="E110" s="65">
        <v>110</v>
      </c>
      <c r="F110" s="161">
        <v>1.0900000000000001</v>
      </c>
      <c r="G110" s="59">
        <f t="shared" si="2"/>
        <v>119.9</v>
      </c>
      <c r="H110" s="340"/>
      <c r="I110" s="340"/>
      <c r="J110" s="10"/>
    </row>
    <row r="111" spans="1:10" s="129" customFormat="1" ht="33" customHeight="1" x14ac:dyDescent="0.25">
      <c r="A111" s="67" t="s">
        <v>3264</v>
      </c>
      <c r="B111" s="123" t="s">
        <v>112</v>
      </c>
      <c r="C111" s="63" t="s">
        <v>3274</v>
      </c>
      <c r="D111" s="64" t="s">
        <v>10</v>
      </c>
      <c r="E111" s="65">
        <v>416</v>
      </c>
      <c r="F111" s="161">
        <v>0.37</v>
      </c>
      <c r="G111" s="59">
        <f t="shared" si="2"/>
        <v>153.91999999999999</v>
      </c>
      <c r="H111" s="340"/>
      <c r="I111" s="340"/>
      <c r="J111" s="10"/>
    </row>
    <row r="112" spans="1:10" s="129" customFormat="1" ht="33" customHeight="1" x14ac:dyDescent="0.25">
      <c r="A112" s="67" t="s">
        <v>3264</v>
      </c>
      <c r="B112" s="123" t="s">
        <v>113</v>
      </c>
      <c r="C112" s="63" t="s">
        <v>3275</v>
      </c>
      <c r="D112" s="64" t="s">
        <v>10</v>
      </c>
      <c r="E112" s="65">
        <v>336</v>
      </c>
      <c r="F112" s="161">
        <v>0.37</v>
      </c>
      <c r="G112" s="59">
        <f t="shared" si="2"/>
        <v>124.32</v>
      </c>
      <c r="H112" s="340"/>
      <c r="I112" s="340"/>
      <c r="J112" s="10"/>
    </row>
    <row r="113" spans="1:10" s="129" customFormat="1" ht="33" customHeight="1" thickBot="1" x14ac:dyDescent="0.3">
      <c r="A113" s="67" t="s">
        <v>3264</v>
      </c>
      <c r="B113" s="123" t="s">
        <v>114</v>
      </c>
      <c r="C113" s="63" t="s">
        <v>3276</v>
      </c>
      <c r="D113" s="64" t="s">
        <v>582</v>
      </c>
      <c r="E113" s="65">
        <v>1</v>
      </c>
      <c r="F113" s="161">
        <v>741.74</v>
      </c>
      <c r="G113" s="59">
        <f t="shared" si="2"/>
        <v>741.74</v>
      </c>
      <c r="H113" s="340"/>
      <c r="I113" s="340"/>
      <c r="J113" s="10"/>
    </row>
    <row r="114" spans="1:10" s="129" customFormat="1" ht="33" customHeight="1" thickBot="1" x14ac:dyDescent="0.3">
      <c r="A114" s="221" t="s">
        <v>3264</v>
      </c>
      <c r="B114" s="242" t="s">
        <v>115</v>
      </c>
      <c r="C114" s="47" t="s">
        <v>3277</v>
      </c>
      <c r="D114" s="48" t="s">
        <v>582</v>
      </c>
      <c r="E114" s="49">
        <v>1</v>
      </c>
      <c r="F114" s="164">
        <v>494.5</v>
      </c>
      <c r="G114" s="214">
        <f t="shared" si="2"/>
        <v>494.5</v>
      </c>
      <c r="H114" s="331" t="s">
        <v>41</v>
      </c>
      <c r="I114" s="332">
        <f>ROUND(SUM(G99:G114),2)</f>
        <v>5225.75</v>
      </c>
      <c r="J114" s="10"/>
    </row>
    <row r="115" spans="1:10" s="129" customFormat="1" ht="33" customHeight="1" x14ac:dyDescent="0.25">
      <c r="A115" s="42" t="s">
        <v>3278</v>
      </c>
      <c r="B115" s="188" t="s">
        <v>71</v>
      </c>
      <c r="C115" s="24" t="s">
        <v>594</v>
      </c>
      <c r="D115" s="25" t="s">
        <v>18</v>
      </c>
      <c r="E115" s="46">
        <v>20</v>
      </c>
      <c r="F115" s="154">
        <v>30.91</v>
      </c>
      <c r="G115" s="27">
        <f t="shared" si="2"/>
        <v>618.20000000000005</v>
      </c>
      <c r="H115" s="340"/>
      <c r="I115" s="340"/>
      <c r="J115" s="10"/>
    </row>
    <row r="116" spans="1:10" s="129" customFormat="1" ht="33" customHeight="1" x14ac:dyDescent="0.25">
      <c r="A116" s="43" t="s">
        <v>3278</v>
      </c>
      <c r="B116" s="108" t="s">
        <v>72</v>
      </c>
      <c r="C116" s="2" t="s">
        <v>3279</v>
      </c>
      <c r="D116" s="22" t="s">
        <v>18</v>
      </c>
      <c r="E116" s="19">
        <v>14</v>
      </c>
      <c r="F116" s="155">
        <v>6.18</v>
      </c>
      <c r="G116" s="28">
        <f t="shared" si="2"/>
        <v>86.52</v>
      </c>
      <c r="H116" s="340"/>
      <c r="I116" s="340"/>
      <c r="J116" s="10"/>
    </row>
    <row r="117" spans="1:10" s="129" customFormat="1" ht="33" customHeight="1" x14ac:dyDescent="0.25">
      <c r="A117" s="43" t="s">
        <v>3278</v>
      </c>
      <c r="B117" s="108" t="s">
        <v>73</v>
      </c>
      <c r="C117" s="2" t="s">
        <v>3280</v>
      </c>
      <c r="D117" s="22" t="s">
        <v>18</v>
      </c>
      <c r="E117" s="19">
        <v>3</v>
      </c>
      <c r="F117" s="155">
        <v>18.54</v>
      </c>
      <c r="G117" s="28">
        <f t="shared" si="2"/>
        <v>55.62</v>
      </c>
      <c r="H117" s="340"/>
      <c r="I117" s="340"/>
      <c r="J117" s="10"/>
    </row>
    <row r="118" spans="1:10" s="129" customFormat="1" ht="33" customHeight="1" x14ac:dyDescent="0.25">
      <c r="A118" s="43" t="s">
        <v>3278</v>
      </c>
      <c r="B118" s="108" t="s">
        <v>74</v>
      </c>
      <c r="C118" s="2" t="s">
        <v>3281</v>
      </c>
      <c r="D118" s="22" t="s">
        <v>18</v>
      </c>
      <c r="E118" s="19">
        <v>16</v>
      </c>
      <c r="F118" s="155">
        <v>6.18</v>
      </c>
      <c r="G118" s="28">
        <f t="shared" si="2"/>
        <v>98.88</v>
      </c>
      <c r="H118" s="340"/>
      <c r="I118" s="340"/>
      <c r="J118" s="10"/>
    </row>
    <row r="119" spans="1:10" s="129" customFormat="1" ht="33" customHeight="1" x14ac:dyDescent="0.25">
      <c r="A119" s="43" t="s">
        <v>3278</v>
      </c>
      <c r="B119" s="108" t="s">
        <v>75</v>
      </c>
      <c r="C119" s="2" t="s">
        <v>595</v>
      </c>
      <c r="D119" s="22" t="s">
        <v>18</v>
      </c>
      <c r="E119" s="19">
        <v>16</v>
      </c>
      <c r="F119" s="155">
        <v>6.18</v>
      </c>
      <c r="G119" s="28">
        <f t="shared" si="2"/>
        <v>98.88</v>
      </c>
      <c r="H119" s="340"/>
      <c r="I119" s="340"/>
      <c r="J119" s="10"/>
    </row>
    <row r="120" spans="1:10" s="129" customFormat="1" ht="33" customHeight="1" x14ac:dyDescent="0.25">
      <c r="A120" s="43" t="s">
        <v>3278</v>
      </c>
      <c r="B120" s="108" t="s">
        <v>76</v>
      </c>
      <c r="C120" s="2" t="s">
        <v>596</v>
      </c>
      <c r="D120" s="22" t="s">
        <v>10</v>
      </c>
      <c r="E120" s="19">
        <v>95</v>
      </c>
      <c r="F120" s="155">
        <v>6.18</v>
      </c>
      <c r="G120" s="28">
        <f t="shared" si="2"/>
        <v>587.1</v>
      </c>
      <c r="H120" s="340"/>
      <c r="I120" s="340"/>
      <c r="J120" s="10"/>
    </row>
    <row r="121" spans="1:10" s="129" customFormat="1" ht="33" customHeight="1" x14ac:dyDescent="0.25">
      <c r="A121" s="43" t="s">
        <v>3278</v>
      </c>
      <c r="B121" s="108" t="s">
        <v>77</v>
      </c>
      <c r="C121" s="2" t="s">
        <v>597</v>
      </c>
      <c r="D121" s="22" t="s">
        <v>10</v>
      </c>
      <c r="E121" s="19">
        <v>95</v>
      </c>
      <c r="F121" s="155">
        <v>1.61</v>
      </c>
      <c r="G121" s="28">
        <f t="shared" si="2"/>
        <v>152.94999999999999</v>
      </c>
      <c r="H121" s="340"/>
      <c r="I121" s="340"/>
      <c r="J121" s="10"/>
    </row>
    <row r="122" spans="1:10" s="129" customFormat="1" ht="33" customHeight="1" x14ac:dyDescent="0.25">
      <c r="A122" s="43" t="s">
        <v>3278</v>
      </c>
      <c r="B122" s="108" t="s">
        <v>122</v>
      </c>
      <c r="C122" s="2" t="s">
        <v>598</v>
      </c>
      <c r="D122" s="22" t="s">
        <v>10</v>
      </c>
      <c r="E122" s="19">
        <v>752</v>
      </c>
      <c r="F122" s="155">
        <v>2.4700000000000002</v>
      </c>
      <c r="G122" s="28">
        <f t="shared" si="2"/>
        <v>1857.44</v>
      </c>
      <c r="H122" s="340"/>
      <c r="I122" s="340"/>
      <c r="J122" s="10"/>
    </row>
    <row r="123" spans="1:10" s="129" customFormat="1" ht="33" customHeight="1" x14ac:dyDescent="0.25">
      <c r="A123" s="43" t="s">
        <v>3278</v>
      </c>
      <c r="B123" s="108" t="s">
        <v>123</v>
      </c>
      <c r="C123" s="2" t="s">
        <v>599</v>
      </c>
      <c r="D123" s="22" t="s">
        <v>10</v>
      </c>
      <c r="E123" s="19">
        <v>95</v>
      </c>
      <c r="F123" s="155">
        <v>0.06</v>
      </c>
      <c r="G123" s="28">
        <f t="shared" si="2"/>
        <v>5.7</v>
      </c>
      <c r="H123" s="340"/>
      <c r="I123" s="340"/>
      <c r="J123" s="10"/>
    </row>
    <row r="124" spans="1:10" s="129" customFormat="1" ht="33" customHeight="1" x14ac:dyDescent="0.25">
      <c r="A124" s="43" t="s">
        <v>3278</v>
      </c>
      <c r="B124" s="108" t="s">
        <v>124</v>
      </c>
      <c r="C124" s="2" t="s">
        <v>600</v>
      </c>
      <c r="D124" s="22" t="s">
        <v>10</v>
      </c>
      <c r="E124" s="19">
        <v>110</v>
      </c>
      <c r="F124" s="155">
        <v>1.86</v>
      </c>
      <c r="G124" s="28">
        <f t="shared" si="2"/>
        <v>204.6</v>
      </c>
      <c r="H124" s="340"/>
      <c r="I124" s="340"/>
      <c r="J124" s="10"/>
    </row>
    <row r="125" spans="1:10" s="129" customFormat="1" ht="33" customHeight="1" x14ac:dyDescent="0.25">
      <c r="A125" s="43" t="s">
        <v>3278</v>
      </c>
      <c r="B125" s="108" t="s">
        <v>125</v>
      </c>
      <c r="C125" s="2" t="s">
        <v>3282</v>
      </c>
      <c r="D125" s="22" t="s">
        <v>10</v>
      </c>
      <c r="E125" s="19">
        <v>762</v>
      </c>
      <c r="F125" s="155">
        <v>1.23</v>
      </c>
      <c r="G125" s="28">
        <f t="shared" si="2"/>
        <v>937.26</v>
      </c>
      <c r="H125" s="340"/>
      <c r="I125" s="340"/>
      <c r="J125" s="10"/>
    </row>
    <row r="126" spans="1:10" s="129" customFormat="1" ht="33" customHeight="1" x14ac:dyDescent="0.25">
      <c r="A126" s="43" t="s">
        <v>3278</v>
      </c>
      <c r="B126" s="108" t="s">
        <v>126</v>
      </c>
      <c r="C126" s="2" t="s">
        <v>3283</v>
      </c>
      <c r="D126" s="22" t="s">
        <v>582</v>
      </c>
      <c r="E126" s="19">
        <v>2</v>
      </c>
      <c r="F126" s="155">
        <v>6.18</v>
      </c>
      <c r="G126" s="28">
        <f t="shared" si="2"/>
        <v>12.36</v>
      </c>
      <c r="H126" s="340"/>
      <c r="I126" s="340"/>
      <c r="J126" s="10"/>
    </row>
    <row r="127" spans="1:10" s="129" customFormat="1" ht="33" customHeight="1" thickBot="1" x14ac:dyDescent="0.3">
      <c r="A127" s="43" t="s">
        <v>3278</v>
      </c>
      <c r="B127" s="108" t="s">
        <v>216</v>
      </c>
      <c r="C127" s="2" t="s">
        <v>607</v>
      </c>
      <c r="D127" s="22" t="s">
        <v>582</v>
      </c>
      <c r="E127" s="19">
        <v>1</v>
      </c>
      <c r="F127" s="155">
        <v>6.18</v>
      </c>
      <c r="G127" s="28">
        <f t="shared" si="2"/>
        <v>6.18</v>
      </c>
      <c r="H127" s="340"/>
      <c r="I127" s="340"/>
      <c r="J127" s="10"/>
    </row>
    <row r="128" spans="1:10" ht="33" customHeight="1" thickBot="1" x14ac:dyDescent="0.3">
      <c r="A128" s="56" t="s">
        <v>3278</v>
      </c>
      <c r="B128" s="74" t="s">
        <v>217</v>
      </c>
      <c r="C128" s="50" t="s">
        <v>3211</v>
      </c>
      <c r="D128" s="51" t="s">
        <v>582</v>
      </c>
      <c r="E128" s="52">
        <v>2</v>
      </c>
      <c r="F128" s="156">
        <v>61.81</v>
      </c>
      <c r="G128" s="53">
        <f t="shared" si="2"/>
        <v>123.62</v>
      </c>
      <c r="H128" s="337" t="s">
        <v>78</v>
      </c>
      <c r="I128" s="332">
        <f>ROUND(SUM(G115:G128),2)</f>
        <v>4845.3100000000004</v>
      </c>
    </row>
    <row r="129" spans="1:9" ht="33" customHeight="1" x14ac:dyDescent="0.25">
      <c r="A129" s="42" t="s">
        <v>3284</v>
      </c>
      <c r="B129" s="188" t="s">
        <v>28</v>
      </c>
      <c r="C129" s="24" t="s">
        <v>3285</v>
      </c>
      <c r="D129" s="25" t="s">
        <v>10</v>
      </c>
      <c r="E129" s="46">
        <v>329</v>
      </c>
      <c r="F129" s="154">
        <v>6.18</v>
      </c>
      <c r="G129" s="27">
        <f t="shared" ref="G129:G139" si="3">ROUND((E129*F129),2)</f>
        <v>2033.22</v>
      </c>
      <c r="H129" s="340"/>
      <c r="I129" s="340"/>
    </row>
    <row r="130" spans="1:9" ht="33" customHeight="1" x14ac:dyDescent="0.25">
      <c r="A130" s="43" t="s">
        <v>3284</v>
      </c>
      <c r="B130" s="108" t="s">
        <v>29</v>
      </c>
      <c r="C130" s="2" t="s">
        <v>3286</v>
      </c>
      <c r="D130" s="22" t="s">
        <v>10</v>
      </c>
      <c r="E130" s="19">
        <v>329</v>
      </c>
      <c r="F130" s="155">
        <v>1.86</v>
      </c>
      <c r="G130" s="28">
        <f t="shared" si="3"/>
        <v>611.94000000000005</v>
      </c>
      <c r="H130" s="340"/>
      <c r="I130" s="340"/>
    </row>
    <row r="131" spans="1:9" ht="33" customHeight="1" x14ac:dyDescent="0.25">
      <c r="A131" s="43" t="s">
        <v>3284</v>
      </c>
      <c r="B131" s="108" t="s">
        <v>30</v>
      </c>
      <c r="C131" s="2" t="s">
        <v>3287</v>
      </c>
      <c r="D131" s="22" t="s">
        <v>10</v>
      </c>
      <c r="E131" s="19">
        <v>149</v>
      </c>
      <c r="F131" s="155">
        <v>49.45</v>
      </c>
      <c r="G131" s="28">
        <f t="shared" si="3"/>
        <v>7368.05</v>
      </c>
      <c r="H131" s="340"/>
      <c r="I131" s="340"/>
    </row>
    <row r="132" spans="1:9" ht="33" customHeight="1" x14ac:dyDescent="0.25">
      <c r="A132" s="43" t="s">
        <v>3284</v>
      </c>
      <c r="B132" s="108" t="s">
        <v>31</v>
      </c>
      <c r="C132" s="2" t="s">
        <v>3295</v>
      </c>
      <c r="D132" s="22" t="s">
        <v>10</v>
      </c>
      <c r="E132" s="19">
        <v>478</v>
      </c>
      <c r="F132" s="110">
        <v>2.16</v>
      </c>
      <c r="G132" s="28">
        <f t="shared" si="3"/>
        <v>1032.48</v>
      </c>
      <c r="H132" s="340"/>
      <c r="I132" s="340"/>
    </row>
    <row r="133" spans="1:9" ht="33" customHeight="1" x14ac:dyDescent="0.25">
      <c r="A133" s="43" t="s">
        <v>3284</v>
      </c>
      <c r="B133" s="108" t="s">
        <v>32</v>
      </c>
      <c r="C133" s="2" t="s">
        <v>3288</v>
      </c>
      <c r="D133" s="22" t="s">
        <v>18</v>
      </c>
      <c r="E133" s="19">
        <v>1</v>
      </c>
      <c r="F133" s="155">
        <v>618.12</v>
      </c>
      <c r="G133" s="28">
        <f t="shared" si="3"/>
        <v>618.12</v>
      </c>
      <c r="H133" s="340"/>
      <c r="I133" s="340"/>
    </row>
    <row r="134" spans="1:9" ht="33" customHeight="1" x14ac:dyDescent="0.25">
      <c r="A134" s="43" t="s">
        <v>3284</v>
      </c>
      <c r="B134" s="108" t="s">
        <v>33</v>
      </c>
      <c r="C134" s="2" t="s">
        <v>3289</v>
      </c>
      <c r="D134" s="22" t="s">
        <v>582</v>
      </c>
      <c r="E134" s="19">
        <v>2</v>
      </c>
      <c r="F134" s="155">
        <v>185.44</v>
      </c>
      <c r="G134" s="28">
        <f t="shared" si="3"/>
        <v>370.88</v>
      </c>
      <c r="H134" s="340"/>
      <c r="I134" s="340"/>
    </row>
    <row r="135" spans="1:9" ht="33" customHeight="1" x14ac:dyDescent="0.25">
      <c r="A135" s="43" t="s">
        <v>3284</v>
      </c>
      <c r="B135" s="108" t="s">
        <v>47</v>
      </c>
      <c r="C135" s="2" t="s">
        <v>3290</v>
      </c>
      <c r="D135" s="22" t="s">
        <v>18</v>
      </c>
      <c r="E135" s="19">
        <v>6</v>
      </c>
      <c r="F135" s="155">
        <v>12.36</v>
      </c>
      <c r="G135" s="28">
        <f t="shared" si="3"/>
        <v>74.16</v>
      </c>
      <c r="H135" s="340"/>
      <c r="I135" s="340"/>
    </row>
    <row r="136" spans="1:9" ht="33" customHeight="1" x14ac:dyDescent="0.25">
      <c r="A136" s="43" t="s">
        <v>3284</v>
      </c>
      <c r="B136" s="108" t="s">
        <v>48</v>
      </c>
      <c r="C136" s="2" t="s">
        <v>3291</v>
      </c>
      <c r="D136" s="22" t="s">
        <v>8</v>
      </c>
      <c r="E136" s="19">
        <v>329</v>
      </c>
      <c r="F136" s="155">
        <v>1.86</v>
      </c>
      <c r="G136" s="28">
        <f t="shared" si="3"/>
        <v>611.94000000000005</v>
      </c>
      <c r="H136" s="340"/>
      <c r="I136" s="340"/>
    </row>
    <row r="137" spans="1:9" ht="33" customHeight="1" x14ac:dyDescent="0.25">
      <c r="A137" s="43" t="s">
        <v>3284</v>
      </c>
      <c r="B137" s="108" t="s">
        <v>58</v>
      </c>
      <c r="C137" s="2" t="s">
        <v>3292</v>
      </c>
      <c r="D137" s="22" t="s">
        <v>9</v>
      </c>
      <c r="E137" s="19">
        <v>165</v>
      </c>
      <c r="F137" s="155">
        <v>1.86</v>
      </c>
      <c r="G137" s="28">
        <f t="shared" si="3"/>
        <v>306.89999999999998</v>
      </c>
      <c r="H137" s="340"/>
      <c r="I137" s="340"/>
    </row>
    <row r="138" spans="1:9" ht="33" customHeight="1" thickBot="1" x14ac:dyDescent="0.3">
      <c r="A138" s="43" t="s">
        <v>3284</v>
      </c>
      <c r="B138" s="108" t="s">
        <v>64</v>
      </c>
      <c r="C138" s="2" t="s">
        <v>3293</v>
      </c>
      <c r="D138" s="22" t="s">
        <v>8</v>
      </c>
      <c r="E138" s="19">
        <v>329</v>
      </c>
      <c r="F138" s="155">
        <v>1.86</v>
      </c>
      <c r="G138" s="28">
        <f t="shared" si="3"/>
        <v>611.94000000000005</v>
      </c>
      <c r="H138" s="340"/>
      <c r="I138" s="340"/>
    </row>
    <row r="139" spans="1:9" ht="33" customHeight="1" thickBot="1" x14ac:dyDescent="0.3">
      <c r="A139" s="56" t="s">
        <v>3284</v>
      </c>
      <c r="B139" s="74" t="s">
        <v>65</v>
      </c>
      <c r="C139" s="50" t="s">
        <v>3294</v>
      </c>
      <c r="D139" s="51" t="s">
        <v>582</v>
      </c>
      <c r="E139" s="52">
        <v>1</v>
      </c>
      <c r="F139" s="156">
        <v>148.35</v>
      </c>
      <c r="G139" s="53">
        <f t="shared" si="3"/>
        <v>148.35</v>
      </c>
      <c r="H139" s="337" t="s">
        <v>42</v>
      </c>
      <c r="I139" s="332">
        <f>ROUND(SUM(G129:G139),2)</f>
        <v>13787.98</v>
      </c>
    </row>
    <row r="140" spans="1:9" ht="90" x14ac:dyDescent="0.25">
      <c r="A140" s="42" t="s">
        <v>3296</v>
      </c>
      <c r="B140" s="188" t="s">
        <v>11</v>
      </c>
      <c r="C140" s="24" t="s">
        <v>3297</v>
      </c>
      <c r="D140" s="25" t="s">
        <v>582</v>
      </c>
      <c r="E140" s="46">
        <v>2</v>
      </c>
      <c r="F140" s="154">
        <v>247.25</v>
      </c>
      <c r="G140" s="27">
        <f t="shared" ref="G140:G144" si="4">ROUND((E140*F140),2)</f>
        <v>494.5</v>
      </c>
      <c r="H140" s="340"/>
      <c r="I140" s="340"/>
    </row>
    <row r="141" spans="1:9" ht="30" x14ac:dyDescent="0.25">
      <c r="A141" s="43" t="s">
        <v>3296</v>
      </c>
      <c r="B141" s="108" t="s">
        <v>83</v>
      </c>
      <c r="C141" s="2" t="s">
        <v>3301</v>
      </c>
      <c r="D141" s="22" t="s">
        <v>10</v>
      </c>
      <c r="E141" s="19">
        <v>478</v>
      </c>
      <c r="F141" s="155">
        <v>24.72</v>
      </c>
      <c r="G141" s="28">
        <f t="shared" si="4"/>
        <v>11816.16</v>
      </c>
      <c r="H141" s="340"/>
      <c r="I141" s="340"/>
    </row>
    <row r="142" spans="1:9" ht="30" x14ac:dyDescent="0.25">
      <c r="A142" s="43" t="s">
        <v>3296</v>
      </c>
      <c r="B142" s="108" t="s">
        <v>84</v>
      </c>
      <c r="C142" s="2" t="s">
        <v>3298</v>
      </c>
      <c r="D142" s="22" t="s">
        <v>10</v>
      </c>
      <c r="E142" s="19">
        <v>329</v>
      </c>
      <c r="F142" s="155">
        <v>4.32</v>
      </c>
      <c r="G142" s="28">
        <f t="shared" si="4"/>
        <v>1421.28</v>
      </c>
      <c r="H142" s="340"/>
      <c r="I142" s="340"/>
    </row>
    <row r="143" spans="1:9" ht="45.75" thickBot="1" x14ac:dyDescent="0.3">
      <c r="A143" s="43" t="s">
        <v>3296</v>
      </c>
      <c r="B143" s="108" t="s">
        <v>85</v>
      </c>
      <c r="C143" s="2" t="s">
        <v>3300</v>
      </c>
      <c r="D143" s="22" t="s">
        <v>10</v>
      </c>
      <c r="E143" s="19">
        <v>149</v>
      </c>
      <c r="F143" s="155">
        <v>9.89</v>
      </c>
      <c r="G143" s="28">
        <f t="shared" si="4"/>
        <v>1473.61</v>
      </c>
      <c r="H143" s="340"/>
      <c r="I143" s="340"/>
    </row>
    <row r="144" spans="1:9" ht="30.75" thickBot="1" x14ac:dyDescent="0.3">
      <c r="A144" s="56" t="s">
        <v>3296</v>
      </c>
      <c r="B144" s="74" t="s">
        <v>86</v>
      </c>
      <c r="C144" s="50" t="s">
        <v>3299</v>
      </c>
      <c r="D144" s="51" t="s">
        <v>10</v>
      </c>
      <c r="E144" s="52">
        <v>329</v>
      </c>
      <c r="F144" s="156">
        <v>0.18</v>
      </c>
      <c r="G144" s="53">
        <f t="shared" si="4"/>
        <v>59.22</v>
      </c>
      <c r="H144" s="337" t="s">
        <v>59</v>
      </c>
      <c r="I144" s="332">
        <f>ROUND(SUM(G140:G144),2)</f>
        <v>15264.77</v>
      </c>
    </row>
    <row r="145" spans="1:10" ht="44.25" customHeight="1" thickBot="1" x14ac:dyDescent="0.3">
      <c r="A145" s="146"/>
      <c r="B145" s="147"/>
      <c r="C145" s="146"/>
      <c r="D145" s="147"/>
      <c r="E145" s="147"/>
      <c r="F145" s="54" t="s">
        <v>1315</v>
      </c>
      <c r="G145" s="55">
        <f>SUM(G5:G144)</f>
        <v>1861489.7700000003</v>
      </c>
      <c r="H145" s="346"/>
      <c r="I145" s="342"/>
    </row>
    <row r="146" spans="1:10" ht="20.25" customHeight="1" x14ac:dyDescent="0.25">
      <c r="A146" s="38"/>
      <c r="B146" s="37"/>
      <c r="C146" s="37"/>
      <c r="D146" s="37"/>
      <c r="E146" s="39"/>
      <c r="F146" s="37"/>
      <c r="G146" s="12"/>
    </row>
    <row r="147" spans="1:10" x14ac:dyDescent="0.25">
      <c r="A147" s="6"/>
      <c r="B147" s="4"/>
      <c r="C147" s="6"/>
      <c r="D147" s="4"/>
      <c r="E147" s="4"/>
      <c r="F147" s="13"/>
      <c r="G147" s="12"/>
    </row>
    <row r="148" spans="1:10" x14ac:dyDescent="0.25">
      <c r="A148" s="6"/>
      <c r="B148" s="4"/>
      <c r="C148" s="6"/>
      <c r="D148" s="4"/>
      <c r="E148" s="4"/>
      <c r="F148" s="13"/>
      <c r="G148" s="12"/>
    </row>
    <row r="150" spans="1:10" s="129" customFormat="1" x14ac:dyDescent="0.25">
      <c r="A150" s="7"/>
      <c r="B150" s="5"/>
      <c r="C150" s="7"/>
      <c r="D150" s="5"/>
      <c r="E150" s="5"/>
      <c r="F150" s="15"/>
      <c r="G150" s="130"/>
      <c r="J150" s="10"/>
    </row>
    <row r="151" spans="1:10" s="129" customFormat="1" ht="26.25" customHeight="1" x14ac:dyDescent="0.25">
      <c r="A151" s="20"/>
      <c r="B151" s="20"/>
      <c r="C151" s="20"/>
      <c r="D151" s="20"/>
      <c r="E151" s="20"/>
      <c r="F151" s="16"/>
      <c r="G151" s="131"/>
      <c r="J151" s="10"/>
    </row>
  </sheetData>
  <sheetProtection algorithmName="SHA-512" hashValue="LR/y3ijJhvVVIUjeL8arnrbEgcY6YKtyKxK2zFrZpUvHgGB0LQamL958aq3qy1soEIPqYQqueLU3fhvJRZ+wiA==" saltValue="YgfVBIxmekMQtcWXsc1cVA==" spinCount="100000" sheet="1" objects="1" scenarios="1"/>
  <mergeCells count="2">
    <mergeCell ref="A1:G1"/>
    <mergeCell ref="A3:G3"/>
  </mergeCells>
  <phoneticPr fontId="10" type="noConversion"/>
  <pageMargins left="0.7" right="0.7" top="0.75" bottom="0.75" header="0.3" footer="0.3"/>
  <pageSetup paperSize="9"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5EEE3-420B-491C-B50C-654CAC5FBCDC}">
  <dimension ref="A1:J57"/>
  <sheetViews>
    <sheetView topLeftCell="A37" zoomScale="85" zoomScaleNormal="85" workbookViewId="0">
      <selection activeCell="H54" sqref="H54"/>
    </sheetView>
  </sheetViews>
  <sheetFormatPr defaultColWidth="9.140625" defaultRowHeight="15" x14ac:dyDescent="0.25"/>
  <cols>
    <col min="1" max="1" width="39.7109375" style="23" customWidth="1"/>
    <col min="2" max="2" width="10.5703125" style="10" customWidth="1"/>
    <col min="3" max="3" width="71.7109375" style="11" customWidth="1"/>
    <col min="4" max="4" width="9.140625" style="10"/>
    <col min="5" max="5" width="16.28515625" style="10" customWidth="1"/>
    <col min="6" max="6" width="20.7109375" style="14" customWidth="1"/>
    <col min="7" max="7" width="14.7109375" style="129" customWidth="1"/>
    <col min="8" max="8" width="21.5703125" style="129" customWidth="1"/>
    <col min="9" max="9" width="20.7109375" style="129" customWidth="1"/>
    <col min="10" max="16384" width="9.140625" style="10"/>
  </cols>
  <sheetData>
    <row r="1" spans="1:9" ht="39.950000000000003" customHeight="1" x14ac:dyDescent="0.25">
      <c r="A1" s="427" t="s">
        <v>3728</v>
      </c>
      <c r="B1" s="427"/>
      <c r="C1" s="427"/>
      <c r="D1" s="427"/>
      <c r="E1" s="427"/>
      <c r="F1" s="427"/>
      <c r="G1" s="427"/>
    </row>
    <row r="2" spans="1:9" ht="21.75" customHeight="1" thickBot="1" x14ac:dyDescent="0.3">
      <c r="A2" s="1"/>
      <c r="B2" s="1"/>
      <c r="C2" s="1"/>
      <c r="D2" s="1"/>
      <c r="E2" s="18"/>
      <c r="F2" s="1"/>
      <c r="G2" s="127"/>
    </row>
    <row r="3" spans="1:9" x14ac:dyDescent="0.25">
      <c r="A3" s="428" t="s">
        <v>1139</v>
      </c>
      <c r="B3" s="429"/>
      <c r="C3" s="429"/>
      <c r="D3" s="429"/>
      <c r="E3" s="429"/>
      <c r="F3" s="429"/>
      <c r="G3" s="430"/>
    </row>
    <row r="4" spans="1:9" ht="43.5" thickBot="1" x14ac:dyDescent="0.3">
      <c r="A4" s="29" t="s">
        <v>38</v>
      </c>
      <c r="B4" s="44" t="s">
        <v>0</v>
      </c>
      <c r="C4" s="30" t="s">
        <v>1</v>
      </c>
      <c r="D4" s="30" t="s">
        <v>2</v>
      </c>
      <c r="E4" s="31" t="s">
        <v>3</v>
      </c>
      <c r="F4" s="32" t="s">
        <v>4</v>
      </c>
      <c r="G4" s="69" t="s">
        <v>5</v>
      </c>
    </row>
    <row r="5" spans="1:9" ht="33" customHeight="1" x14ac:dyDescent="0.25">
      <c r="A5" s="42" t="s">
        <v>484</v>
      </c>
      <c r="B5" s="253" t="s">
        <v>12</v>
      </c>
      <c r="C5" s="254" t="s">
        <v>479</v>
      </c>
      <c r="D5" s="255" t="s">
        <v>483</v>
      </c>
      <c r="E5" s="256">
        <v>2</v>
      </c>
      <c r="F5" s="161">
        <v>30.6</v>
      </c>
      <c r="G5" s="28">
        <f>ROUND((E5*F5),2)</f>
        <v>61.2</v>
      </c>
      <c r="H5" s="340"/>
      <c r="I5" s="340"/>
    </row>
    <row r="6" spans="1:9" ht="33" customHeight="1" x14ac:dyDescent="0.25">
      <c r="A6" s="67" t="s">
        <v>484</v>
      </c>
      <c r="B6" s="195" t="s">
        <v>13</v>
      </c>
      <c r="C6" s="257" t="s">
        <v>946</v>
      </c>
      <c r="D6" s="195" t="s">
        <v>483</v>
      </c>
      <c r="E6" s="186">
        <v>1</v>
      </c>
      <c r="F6" s="189">
        <v>183.6</v>
      </c>
      <c r="G6" s="28">
        <f>ROUND((E6*F6),2)</f>
        <v>183.6</v>
      </c>
      <c r="H6" s="340"/>
      <c r="I6" s="340"/>
    </row>
    <row r="7" spans="1:9" ht="33" customHeight="1" x14ac:dyDescent="0.25">
      <c r="A7" s="67" t="s">
        <v>484</v>
      </c>
      <c r="B7" s="195" t="s">
        <v>56</v>
      </c>
      <c r="C7" s="257" t="s">
        <v>2072</v>
      </c>
      <c r="D7" s="195" t="s">
        <v>483</v>
      </c>
      <c r="E7" s="186">
        <v>1</v>
      </c>
      <c r="F7" s="161">
        <v>183.6</v>
      </c>
      <c r="G7" s="28">
        <f t="shared" ref="G7:G11" si="0">ROUND((E7*F7),2)</f>
        <v>183.6</v>
      </c>
      <c r="H7" s="340"/>
      <c r="I7" s="340"/>
    </row>
    <row r="8" spans="1:9" ht="33" customHeight="1" x14ac:dyDescent="0.25">
      <c r="A8" s="67" t="s">
        <v>484</v>
      </c>
      <c r="B8" s="195" t="s">
        <v>14</v>
      </c>
      <c r="C8" s="257" t="s">
        <v>480</v>
      </c>
      <c r="D8" s="195" t="s">
        <v>18</v>
      </c>
      <c r="E8" s="186">
        <v>2</v>
      </c>
      <c r="F8" s="161">
        <v>61.2</v>
      </c>
      <c r="G8" s="28">
        <f t="shared" si="0"/>
        <v>122.4</v>
      </c>
      <c r="H8" s="340"/>
      <c r="I8" s="340"/>
    </row>
    <row r="9" spans="1:9" ht="33" customHeight="1" x14ac:dyDescent="0.25">
      <c r="A9" s="67" t="s">
        <v>484</v>
      </c>
      <c r="B9" s="195" t="s">
        <v>15</v>
      </c>
      <c r="C9" s="257" t="s">
        <v>481</v>
      </c>
      <c r="D9" s="195" t="s">
        <v>389</v>
      </c>
      <c r="E9" s="186">
        <v>5</v>
      </c>
      <c r="F9" s="161">
        <v>26.52</v>
      </c>
      <c r="G9" s="28">
        <f t="shared" si="0"/>
        <v>132.6</v>
      </c>
      <c r="H9" s="340"/>
      <c r="I9" s="340"/>
    </row>
    <row r="10" spans="1:9" ht="33" customHeight="1" thickBot="1" x14ac:dyDescent="0.3">
      <c r="A10" s="67" t="s">
        <v>484</v>
      </c>
      <c r="B10" s="195" t="s">
        <v>16</v>
      </c>
      <c r="C10" s="257" t="s">
        <v>482</v>
      </c>
      <c r="D10" s="195" t="s">
        <v>18</v>
      </c>
      <c r="E10" s="186">
        <v>2</v>
      </c>
      <c r="F10" s="161">
        <v>45.9</v>
      </c>
      <c r="G10" s="28">
        <f t="shared" si="0"/>
        <v>91.8</v>
      </c>
      <c r="H10" s="340"/>
      <c r="I10" s="340"/>
    </row>
    <row r="11" spans="1:9" ht="45.75" thickBot="1" x14ac:dyDescent="0.3">
      <c r="A11" s="67" t="s">
        <v>484</v>
      </c>
      <c r="B11" s="253" t="s">
        <v>57</v>
      </c>
      <c r="C11" s="254" t="s">
        <v>947</v>
      </c>
      <c r="D11" s="255" t="s">
        <v>7</v>
      </c>
      <c r="E11" s="256">
        <v>4</v>
      </c>
      <c r="F11" s="161">
        <v>66.3</v>
      </c>
      <c r="G11" s="53">
        <f t="shared" si="0"/>
        <v>265.2</v>
      </c>
      <c r="H11" s="331" t="s">
        <v>39</v>
      </c>
      <c r="I11" s="332">
        <f>ROUND(SUM(G5:G11),2)</f>
        <v>1040.4000000000001</v>
      </c>
    </row>
    <row r="12" spans="1:9" ht="33" customHeight="1" x14ac:dyDescent="0.25">
      <c r="A12" s="42" t="s">
        <v>948</v>
      </c>
      <c r="B12" s="188" t="s">
        <v>19</v>
      </c>
      <c r="C12" s="24" t="s">
        <v>2073</v>
      </c>
      <c r="D12" s="25" t="s">
        <v>10</v>
      </c>
      <c r="E12" s="46">
        <v>540</v>
      </c>
      <c r="F12" s="154">
        <v>2.2999999999999998</v>
      </c>
      <c r="G12" s="27">
        <f>ROUND((E12*F12),2)</f>
        <v>1242</v>
      </c>
      <c r="H12" s="340"/>
      <c r="I12" s="340"/>
    </row>
    <row r="13" spans="1:9" ht="33" customHeight="1" x14ac:dyDescent="0.25">
      <c r="A13" s="43" t="s">
        <v>948</v>
      </c>
      <c r="B13" s="108" t="s">
        <v>20</v>
      </c>
      <c r="C13" s="63" t="s">
        <v>2074</v>
      </c>
      <c r="D13" s="64" t="s">
        <v>18</v>
      </c>
      <c r="E13" s="65">
        <v>2</v>
      </c>
      <c r="F13" s="161">
        <v>178.5</v>
      </c>
      <c r="G13" s="28">
        <f>ROUND((E13*F13),2)</f>
        <v>357</v>
      </c>
      <c r="H13" s="340"/>
      <c r="I13" s="340"/>
    </row>
    <row r="14" spans="1:9" ht="33" customHeight="1" x14ac:dyDescent="0.25">
      <c r="A14" s="67" t="s">
        <v>948</v>
      </c>
      <c r="B14" s="123" t="s">
        <v>21</v>
      </c>
      <c r="C14" s="63" t="s">
        <v>2075</v>
      </c>
      <c r="D14" s="64" t="s">
        <v>9</v>
      </c>
      <c r="E14" s="65">
        <v>0.25</v>
      </c>
      <c r="F14" s="161">
        <v>867</v>
      </c>
      <c r="G14" s="28">
        <f>ROUND((E14*F14),2)</f>
        <v>216.75</v>
      </c>
      <c r="H14" s="340"/>
      <c r="I14" s="340"/>
    </row>
    <row r="15" spans="1:9" ht="33" customHeight="1" x14ac:dyDescent="0.25">
      <c r="A15" s="67" t="s">
        <v>948</v>
      </c>
      <c r="B15" s="123" t="s">
        <v>22</v>
      </c>
      <c r="C15" s="63" t="s">
        <v>2076</v>
      </c>
      <c r="D15" s="64" t="s">
        <v>10</v>
      </c>
      <c r="E15" s="65">
        <v>646</v>
      </c>
      <c r="F15" s="161">
        <v>3.93</v>
      </c>
      <c r="G15" s="59">
        <f t="shared" ref="G15:G25" si="1">ROUND((E15*F15),2)</f>
        <v>2538.7800000000002</v>
      </c>
      <c r="H15" s="340"/>
      <c r="I15" s="340"/>
    </row>
    <row r="16" spans="1:9" ht="33" customHeight="1" x14ac:dyDescent="0.25">
      <c r="A16" s="67" t="s">
        <v>948</v>
      </c>
      <c r="B16" s="123" t="s">
        <v>23</v>
      </c>
      <c r="C16" s="63" t="s">
        <v>629</v>
      </c>
      <c r="D16" s="64" t="s">
        <v>10</v>
      </c>
      <c r="E16" s="65">
        <v>646</v>
      </c>
      <c r="F16" s="161">
        <v>2.2999999999999998</v>
      </c>
      <c r="G16" s="59">
        <f t="shared" si="1"/>
        <v>1485.8</v>
      </c>
      <c r="H16" s="340"/>
      <c r="I16" s="340"/>
    </row>
    <row r="17" spans="1:9" ht="33" customHeight="1" x14ac:dyDescent="0.25">
      <c r="A17" s="67" t="s">
        <v>948</v>
      </c>
      <c r="B17" s="123" t="s">
        <v>24</v>
      </c>
      <c r="C17" s="63" t="s">
        <v>2077</v>
      </c>
      <c r="D17" s="64" t="s">
        <v>10</v>
      </c>
      <c r="E17" s="65">
        <v>185</v>
      </c>
      <c r="F17" s="161">
        <v>6.38</v>
      </c>
      <c r="G17" s="59">
        <f t="shared" si="1"/>
        <v>1180.3</v>
      </c>
      <c r="H17" s="340"/>
      <c r="I17" s="340"/>
    </row>
    <row r="18" spans="1:9" ht="33" customHeight="1" x14ac:dyDescent="0.25">
      <c r="A18" s="67" t="s">
        <v>948</v>
      </c>
      <c r="B18" s="123" t="s">
        <v>25</v>
      </c>
      <c r="C18" s="63" t="s">
        <v>2078</v>
      </c>
      <c r="D18" s="64" t="s">
        <v>7</v>
      </c>
      <c r="E18" s="65">
        <v>4</v>
      </c>
      <c r="F18" s="161">
        <v>9.69</v>
      </c>
      <c r="G18" s="59">
        <f t="shared" si="1"/>
        <v>38.76</v>
      </c>
      <c r="H18" s="340"/>
      <c r="I18" s="340"/>
    </row>
    <row r="19" spans="1:9" ht="33" customHeight="1" x14ac:dyDescent="0.25">
      <c r="A19" s="67" t="s">
        <v>948</v>
      </c>
      <c r="B19" s="123" t="s">
        <v>26</v>
      </c>
      <c r="C19" s="63" t="s">
        <v>631</v>
      </c>
      <c r="D19" s="64" t="s">
        <v>10</v>
      </c>
      <c r="E19" s="65">
        <v>461</v>
      </c>
      <c r="F19" s="161">
        <v>0.43</v>
      </c>
      <c r="G19" s="59">
        <f t="shared" si="1"/>
        <v>198.23</v>
      </c>
      <c r="H19" s="340"/>
      <c r="I19" s="340"/>
    </row>
    <row r="20" spans="1:9" ht="90" x14ac:dyDescent="0.25">
      <c r="A20" s="67" t="s">
        <v>948</v>
      </c>
      <c r="B20" s="123" t="s">
        <v>27</v>
      </c>
      <c r="C20" s="63" t="s">
        <v>638</v>
      </c>
      <c r="D20" s="64" t="s">
        <v>7</v>
      </c>
      <c r="E20" s="65">
        <v>2</v>
      </c>
      <c r="F20" s="161">
        <v>90.78</v>
      </c>
      <c r="G20" s="59">
        <f t="shared" si="1"/>
        <v>181.56</v>
      </c>
      <c r="H20" s="340"/>
      <c r="I20" s="340"/>
    </row>
    <row r="21" spans="1:9" ht="33" customHeight="1" thickBot="1" x14ac:dyDescent="0.3">
      <c r="A21" s="67" t="s">
        <v>948</v>
      </c>
      <c r="B21" s="123" t="s">
        <v>68</v>
      </c>
      <c r="C21" s="63" t="s">
        <v>949</v>
      </c>
      <c r="D21" s="64" t="s">
        <v>9</v>
      </c>
      <c r="E21" s="65">
        <v>0.2</v>
      </c>
      <c r="F21" s="161">
        <v>122.4</v>
      </c>
      <c r="G21" s="59">
        <f t="shared" si="1"/>
        <v>24.48</v>
      </c>
      <c r="H21" s="340"/>
      <c r="I21" s="340"/>
    </row>
    <row r="22" spans="1:9" ht="33" customHeight="1" thickBot="1" x14ac:dyDescent="0.3">
      <c r="A22" s="56" t="s">
        <v>948</v>
      </c>
      <c r="B22" s="74" t="s">
        <v>69</v>
      </c>
      <c r="C22" s="50" t="s">
        <v>950</v>
      </c>
      <c r="D22" s="51" t="s">
        <v>9</v>
      </c>
      <c r="E22" s="52">
        <v>0.2</v>
      </c>
      <c r="F22" s="156">
        <v>244.8</v>
      </c>
      <c r="G22" s="53">
        <f t="shared" si="1"/>
        <v>48.96</v>
      </c>
      <c r="H22" s="331" t="s">
        <v>40</v>
      </c>
      <c r="I22" s="332">
        <f>ROUND(SUM(G12:G22),2)</f>
        <v>7512.62</v>
      </c>
    </row>
    <row r="23" spans="1:9" ht="33" customHeight="1" x14ac:dyDescent="0.25">
      <c r="A23" s="67" t="s">
        <v>951</v>
      </c>
      <c r="B23" s="123" t="s">
        <v>34</v>
      </c>
      <c r="C23" s="63" t="s">
        <v>596</v>
      </c>
      <c r="D23" s="64" t="s">
        <v>10</v>
      </c>
      <c r="E23" s="65">
        <v>461</v>
      </c>
      <c r="F23" s="189">
        <v>10</v>
      </c>
      <c r="G23" s="59">
        <f t="shared" si="1"/>
        <v>4610</v>
      </c>
      <c r="H23" s="341"/>
      <c r="I23" s="342"/>
    </row>
    <row r="24" spans="1:9" ht="33" customHeight="1" x14ac:dyDescent="0.25">
      <c r="A24" s="43" t="s">
        <v>951</v>
      </c>
      <c r="B24" s="108" t="s">
        <v>35</v>
      </c>
      <c r="C24" s="2" t="s">
        <v>597</v>
      </c>
      <c r="D24" s="22" t="s">
        <v>10</v>
      </c>
      <c r="E24" s="19">
        <v>461</v>
      </c>
      <c r="F24" s="110">
        <v>1.99</v>
      </c>
      <c r="G24" s="28">
        <f t="shared" si="1"/>
        <v>917.39</v>
      </c>
      <c r="H24" s="341"/>
      <c r="I24" s="342"/>
    </row>
    <row r="25" spans="1:9" ht="33" customHeight="1" x14ac:dyDescent="0.25">
      <c r="A25" s="43" t="s">
        <v>951</v>
      </c>
      <c r="B25" s="108" t="s">
        <v>36</v>
      </c>
      <c r="C25" s="2" t="s">
        <v>2079</v>
      </c>
      <c r="D25" s="22" t="s">
        <v>10</v>
      </c>
      <c r="E25" s="19">
        <v>185</v>
      </c>
      <c r="F25" s="110">
        <v>35.19</v>
      </c>
      <c r="G25" s="28">
        <f t="shared" si="1"/>
        <v>6510.15</v>
      </c>
      <c r="H25" s="341"/>
      <c r="I25" s="342"/>
    </row>
    <row r="26" spans="1:9" ht="33" customHeight="1" x14ac:dyDescent="0.25">
      <c r="A26" s="43" t="s">
        <v>951</v>
      </c>
      <c r="B26" s="108" t="s">
        <v>37</v>
      </c>
      <c r="C26" s="2" t="s">
        <v>600</v>
      </c>
      <c r="D26" s="22" t="s">
        <v>10</v>
      </c>
      <c r="E26" s="19">
        <v>646</v>
      </c>
      <c r="F26" s="155">
        <v>2.2400000000000002</v>
      </c>
      <c r="G26" s="59">
        <f t="shared" ref="G26" si="2">ROUND((E26*F26),2)</f>
        <v>1447.04</v>
      </c>
      <c r="H26" s="341"/>
      <c r="I26" s="342"/>
    </row>
    <row r="27" spans="1:9" ht="33" customHeight="1" x14ac:dyDescent="0.25">
      <c r="A27" s="43" t="s">
        <v>951</v>
      </c>
      <c r="B27" s="108" t="s">
        <v>82</v>
      </c>
      <c r="C27" s="2" t="s">
        <v>2080</v>
      </c>
      <c r="D27" s="22" t="s">
        <v>7</v>
      </c>
      <c r="E27" s="19">
        <v>4</v>
      </c>
      <c r="F27" s="155">
        <v>18.87</v>
      </c>
      <c r="G27" s="59">
        <f t="shared" ref="G27:G41" si="3">ROUND((E27*F27),2)</f>
        <v>75.48</v>
      </c>
      <c r="H27" s="341"/>
      <c r="I27" s="342"/>
    </row>
    <row r="28" spans="1:9" ht="33" customHeight="1" x14ac:dyDescent="0.25">
      <c r="A28" s="43" t="s">
        <v>951</v>
      </c>
      <c r="B28" s="108" t="s">
        <v>105</v>
      </c>
      <c r="C28" s="2" t="s">
        <v>2081</v>
      </c>
      <c r="D28" s="22" t="s">
        <v>10</v>
      </c>
      <c r="E28" s="19">
        <v>461</v>
      </c>
      <c r="F28" s="155">
        <v>0.31</v>
      </c>
      <c r="G28" s="59">
        <f t="shared" si="3"/>
        <v>142.91</v>
      </c>
      <c r="H28" s="341"/>
      <c r="I28" s="342"/>
    </row>
    <row r="29" spans="1:9" ht="33" customHeight="1" x14ac:dyDescent="0.25">
      <c r="A29" s="43" t="s">
        <v>951</v>
      </c>
      <c r="B29" s="108" t="s">
        <v>106</v>
      </c>
      <c r="C29" s="2" t="s">
        <v>2082</v>
      </c>
      <c r="D29" s="22" t="s">
        <v>9</v>
      </c>
      <c r="E29" s="19">
        <v>5</v>
      </c>
      <c r="F29" s="155">
        <v>13.77</v>
      </c>
      <c r="G29" s="59">
        <f t="shared" si="3"/>
        <v>68.849999999999994</v>
      </c>
      <c r="H29" s="341"/>
      <c r="I29" s="342"/>
    </row>
    <row r="30" spans="1:9" ht="33" customHeight="1" x14ac:dyDescent="0.25">
      <c r="A30" s="43" t="s">
        <v>951</v>
      </c>
      <c r="B30" s="108" t="s">
        <v>107</v>
      </c>
      <c r="C30" s="2" t="s">
        <v>2083</v>
      </c>
      <c r="D30" s="22" t="s">
        <v>18</v>
      </c>
      <c r="E30" s="19">
        <v>2</v>
      </c>
      <c r="F30" s="155">
        <v>45.9</v>
      </c>
      <c r="G30" s="59">
        <f t="shared" si="3"/>
        <v>91.8</v>
      </c>
      <c r="H30" s="341"/>
      <c r="I30" s="342"/>
    </row>
    <row r="31" spans="1:9" ht="33" customHeight="1" x14ac:dyDescent="0.25">
      <c r="A31" s="43" t="s">
        <v>951</v>
      </c>
      <c r="B31" s="108" t="s">
        <v>108</v>
      </c>
      <c r="C31" s="2" t="s">
        <v>2084</v>
      </c>
      <c r="D31" s="22" t="s">
        <v>18</v>
      </c>
      <c r="E31" s="19">
        <v>2</v>
      </c>
      <c r="F31" s="155">
        <v>66.3</v>
      </c>
      <c r="G31" s="59">
        <f t="shared" si="3"/>
        <v>132.6</v>
      </c>
      <c r="H31" s="341"/>
      <c r="I31" s="342"/>
    </row>
    <row r="32" spans="1:9" ht="33" customHeight="1" x14ac:dyDescent="0.25">
      <c r="A32" s="43" t="s">
        <v>951</v>
      </c>
      <c r="B32" s="108" t="s">
        <v>109</v>
      </c>
      <c r="C32" s="2" t="s">
        <v>2085</v>
      </c>
      <c r="D32" s="22" t="s">
        <v>7</v>
      </c>
      <c r="E32" s="19">
        <v>2</v>
      </c>
      <c r="F32" s="155">
        <v>561</v>
      </c>
      <c r="G32" s="59">
        <f t="shared" si="3"/>
        <v>1122</v>
      </c>
      <c r="H32" s="341"/>
      <c r="I32" s="342"/>
    </row>
    <row r="33" spans="1:9" ht="33" customHeight="1" x14ac:dyDescent="0.25">
      <c r="A33" s="43" t="s">
        <v>951</v>
      </c>
      <c r="B33" s="108" t="s">
        <v>110</v>
      </c>
      <c r="C33" s="2" t="s">
        <v>2086</v>
      </c>
      <c r="D33" s="22" t="s">
        <v>10</v>
      </c>
      <c r="E33" s="19">
        <v>20</v>
      </c>
      <c r="F33" s="155">
        <v>18.559999999999999</v>
      </c>
      <c r="G33" s="59">
        <f t="shared" si="3"/>
        <v>371.2</v>
      </c>
      <c r="H33" s="341"/>
      <c r="I33" s="342"/>
    </row>
    <row r="34" spans="1:9" ht="33" customHeight="1" x14ac:dyDescent="0.25">
      <c r="A34" s="43" t="s">
        <v>951</v>
      </c>
      <c r="B34" s="108" t="s">
        <v>111</v>
      </c>
      <c r="C34" s="2" t="s">
        <v>2087</v>
      </c>
      <c r="D34" s="22" t="s">
        <v>10</v>
      </c>
      <c r="E34" s="19">
        <v>100</v>
      </c>
      <c r="F34" s="155">
        <v>17.54</v>
      </c>
      <c r="G34" s="59">
        <f t="shared" si="3"/>
        <v>1754</v>
      </c>
      <c r="H34" s="341"/>
      <c r="I34" s="342"/>
    </row>
    <row r="35" spans="1:9" ht="33" customHeight="1" x14ac:dyDescent="0.25">
      <c r="A35" s="43" t="s">
        <v>951</v>
      </c>
      <c r="B35" s="108" t="s">
        <v>112</v>
      </c>
      <c r="C35" s="2" t="s">
        <v>2088</v>
      </c>
      <c r="D35" s="22" t="s">
        <v>10</v>
      </c>
      <c r="E35" s="19">
        <v>20</v>
      </c>
      <c r="F35" s="155">
        <v>16.52</v>
      </c>
      <c r="G35" s="59">
        <f t="shared" si="3"/>
        <v>330.4</v>
      </c>
      <c r="H35" s="341"/>
      <c r="I35" s="342"/>
    </row>
    <row r="36" spans="1:9" ht="33" customHeight="1" x14ac:dyDescent="0.25">
      <c r="A36" s="43" t="s">
        <v>951</v>
      </c>
      <c r="B36" s="108" t="s">
        <v>113</v>
      </c>
      <c r="C36" s="2" t="s">
        <v>2089</v>
      </c>
      <c r="D36" s="22" t="s">
        <v>10</v>
      </c>
      <c r="E36" s="19">
        <v>540</v>
      </c>
      <c r="F36" s="155">
        <v>2.86</v>
      </c>
      <c r="G36" s="59">
        <f t="shared" si="3"/>
        <v>1544.4</v>
      </c>
      <c r="H36" s="341"/>
      <c r="I36" s="342"/>
    </row>
    <row r="37" spans="1:9" ht="33" customHeight="1" x14ac:dyDescent="0.25">
      <c r="A37" s="43" t="s">
        <v>951</v>
      </c>
      <c r="B37" s="108" t="s">
        <v>114</v>
      </c>
      <c r="C37" s="2" t="s">
        <v>2090</v>
      </c>
      <c r="D37" s="22" t="s">
        <v>9</v>
      </c>
      <c r="E37" s="19">
        <v>0.25</v>
      </c>
      <c r="F37" s="155">
        <v>306</v>
      </c>
      <c r="G37" s="59">
        <f t="shared" si="3"/>
        <v>76.5</v>
      </c>
      <c r="H37" s="341"/>
      <c r="I37" s="342"/>
    </row>
    <row r="38" spans="1:9" ht="33" customHeight="1" x14ac:dyDescent="0.25">
      <c r="A38" s="43" t="s">
        <v>951</v>
      </c>
      <c r="B38" s="108" t="s">
        <v>115</v>
      </c>
      <c r="C38" s="2" t="s">
        <v>605</v>
      </c>
      <c r="D38" s="22" t="s">
        <v>7</v>
      </c>
      <c r="E38" s="19">
        <v>1</v>
      </c>
      <c r="F38" s="155">
        <v>70.38</v>
      </c>
      <c r="G38" s="59">
        <f t="shared" si="3"/>
        <v>70.38</v>
      </c>
      <c r="H38" s="341"/>
      <c r="I38" s="342"/>
    </row>
    <row r="39" spans="1:9" ht="33" customHeight="1" x14ac:dyDescent="0.25">
      <c r="A39" s="43" t="s">
        <v>951</v>
      </c>
      <c r="B39" s="108" t="s">
        <v>116</v>
      </c>
      <c r="C39" s="2" t="s">
        <v>2091</v>
      </c>
      <c r="D39" s="22" t="s">
        <v>18</v>
      </c>
      <c r="E39" s="19">
        <v>2</v>
      </c>
      <c r="F39" s="155">
        <v>168.3</v>
      </c>
      <c r="G39" s="59">
        <f t="shared" si="3"/>
        <v>336.6</v>
      </c>
      <c r="H39" s="341"/>
      <c r="I39" s="342"/>
    </row>
    <row r="40" spans="1:9" ht="33" customHeight="1" x14ac:dyDescent="0.25">
      <c r="A40" s="43" t="s">
        <v>951</v>
      </c>
      <c r="B40" s="108" t="s">
        <v>117</v>
      </c>
      <c r="C40" s="2" t="s">
        <v>2092</v>
      </c>
      <c r="D40" s="22" t="s">
        <v>18</v>
      </c>
      <c r="E40" s="19">
        <v>2</v>
      </c>
      <c r="F40" s="155">
        <v>15.3</v>
      </c>
      <c r="G40" s="59">
        <f t="shared" si="3"/>
        <v>30.6</v>
      </c>
      <c r="H40" s="341"/>
      <c r="I40" s="342"/>
    </row>
    <row r="41" spans="1:9" ht="33" customHeight="1" x14ac:dyDescent="0.25">
      <c r="A41" s="43" t="s">
        <v>951</v>
      </c>
      <c r="B41" s="108" t="s">
        <v>118</v>
      </c>
      <c r="C41" s="2" t="s">
        <v>2093</v>
      </c>
      <c r="D41" s="22" t="s">
        <v>10</v>
      </c>
      <c r="E41" s="19">
        <v>6</v>
      </c>
      <c r="F41" s="155">
        <v>2.96</v>
      </c>
      <c r="G41" s="59">
        <f t="shared" si="3"/>
        <v>17.760000000000002</v>
      </c>
      <c r="H41" s="341"/>
      <c r="I41" s="342"/>
    </row>
    <row r="42" spans="1:9" ht="33" customHeight="1" x14ac:dyDescent="0.25">
      <c r="A42" s="43" t="s">
        <v>951</v>
      </c>
      <c r="B42" s="108" t="s">
        <v>119</v>
      </c>
      <c r="C42" s="2" t="s">
        <v>2094</v>
      </c>
      <c r="D42" s="22" t="s">
        <v>18</v>
      </c>
      <c r="E42" s="19">
        <v>1</v>
      </c>
      <c r="F42" s="155">
        <v>15.3</v>
      </c>
      <c r="G42" s="59">
        <f t="shared" ref="G42:G50" si="4">ROUND((E42*F42),2)</f>
        <v>15.3</v>
      </c>
      <c r="H42" s="341"/>
      <c r="I42" s="342"/>
    </row>
    <row r="43" spans="1:9" ht="33" customHeight="1" x14ac:dyDescent="0.25">
      <c r="A43" s="43" t="s">
        <v>951</v>
      </c>
      <c r="B43" s="108" t="s">
        <v>120</v>
      </c>
      <c r="C43" s="2" t="s">
        <v>2095</v>
      </c>
      <c r="D43" s="22" t="s">
        <v>18</v>
      </c>
      <c r="E43" s="19">
        <v>2</v>
      </c>
      <c r="F43" s="155">
        <v>86.7</v>
      </c>
      <c r="G43" s="59">
        <f t="shared" si="4"/>
        <v>173.4</v>
      </c>
      <c r="H43" s="341"/>
      <c r="I43" s="342"/>
    </row>
    <row r="44" spans="1:9" ht="33" customHeight="1" x14ac:dyDescent="0.25">
      <c r="A44" s="43" t="s">
        <v>951</v>
      </c>
      <c r="B44" s="108" t="s">
        <v>121</v>
      </c>
      <c r="C44" s="2" t="s">
        <v>2096</v>
      </c>
      <c r="D44" s="22" t="s">
        <v>7</v>
      </c>
      <c r="E44" s="19">
        <v>2</v>
      </c>
      <c r="F44" s="155">
        <v>357</v>
      </c>
      <c r="G44" s="59">
        <f t="shared" si="4"/>
        <v>714</v>
      </c>
      <c r="H44" s="341"/>
      <c r="I44" s="342"/>
    </row>
    <row r="45" spans="1:9" ht="33" customHeight="1" x14ac:dyDescent="0.25">
      <c r="A45" s="43" t="s">
        <v>951</v>
      </c>
      <c r="B45" s="108" t="s">
        <v>198</v>
      </c>
      <c r="C45" s="2" t="s">
        <v>2097</v>
      </c>
      <c r="D45" s="22" t="s">
        <v>8</v>
      </c>
      <c r="E45" s="19">
        <v>461</v>
      </c>
      <c r="F45" s="155">
        <v>4.59</v>
      </c>
      <c r="G45" s="59">
        <f t="shared" si="4"/>
        <v>2115.9899999999998</v>
      </c>
      <c r="H45" s="341"/>
      <c r="I45" s="342"/>
    </row>
    <row r="46" spans="1:9" ht="33" customHeight="1" x14ac:dyDescent="0.25">
      <c r="A46" s="43" t="s">
        <v>951</v>
      </c>
      <c r="B46" s="108" t="s">
        <v>199</v>
      </c>
      <c r="C46" s="2" t="s">
        <v>952</v>
      </c>
      <c r="D46" s="22" t="s">
        <v>10</v>
      </c>
      <c r="E46" s="19">
        <v>140</v>
      </c>
      <c r="F46" s="155">
        <v>2.5499999999999998</v>
      </c>
      <c r="G46" s="59">
        <f t="shared" si="4"/>
        <v>357</v>
      </c>
      <c r="H46" s="340"/>
      <c r="I46" s="340"/>
    </row>
    <row r="47" spans="1:9" ht="33" customHeight="1" x14ac:dyDescent="0.25">
      <c r="A47" s="43" t="s">
        <v>951</v>
      </c>
      <c r="B47" s="108" t="s">
        <v>200</v>
      </c>
      <c r="C47" s="2" t="s">
        <v>953</v>
      </c>
      <c r="D47" s="22" t="s">
        <v>10</v>
      </c>
      <c r="E47" s="19">
        <v>140</v>
      </c>
      <c r="F47" s="155">
        <v>2.5499999999999998</v>
      </c>
      <c r="G47" s="59">
        <f t="shared" si="4"/>
        <v>357</v>
      </c>
      <c r="H47" s="340"/>
      <c r="I47" s="340"/>
    </row>
    <row r="48" spans="1:9" ht="33" customHeight="1" x14ac:dyDescent="0.25">
      <c r="A48" s="43" t="s">
        <v>951</v>
      </c>
      <c r="B48" s="108" t="s">
        <v>201</v>
      </c>
      <c r="C48" s="2" t="s">
        <v>2098</v>
      </c>
      <c r="D48" s="22" t="s">
        <v>7</v>
      </c>
      <c r="E48" s="19">
        <v>1</v>
      </c>
      <c r="F48" s="155">
        <v>255</v>
      </c>
      <c r="G48" s="59">
        <f t="shared" si="4"/>
        <v>255</v>
      </c>
      <c r="H48" s="340"/>
      <c r="I48" s="340"/>
    </row>
    <row r="49" spans="1:10" ht="33" customHeight="1" thickBot="1" x14ac:dyDescent="0.3">
      <c r="A49" s="43" t="s">
        <v>951</v>
      </c>
      <c r="B49" s="108" t="s">
        <v>202</v>
      </c>
      <c r="C49" s="2" t="s">
        <v>2099</v>
      </c>
      <c r="D49" s="22" t="s">
        <v>7</v>
      </c>
      <c r="E49" s="19">
        <v>1</v>
      </c>
      <c r="F49" s="155">
        <v>255</v>
      </c>
      <c r="G49" s="59">
        <f t="shared" si="4"/>
        <v>255</v>
      </c>
      <c r="H49" s="340"/>
      <c r="I49" s="340"/>
    </row>
    <row r="50" spans="1:10" ht="30.75" thickBot="1" x14ac:dyDescent="0.3">
      <c r="A50" s="56" t="s">
        <v>951</v>
      </c>
      <c r="B50" s="74" t="s">
        <v>1592</v>
      </c>
      <c r="C50" s="50" t="s">
        <v>2100</v>
      </c>
      <c r="D50" s="51" t="s">
        <v>18</v>
      </c>
      <c r="E50" s="52">
        <v>2</v>
      </c>
      <c r="F50" s="111">
        <v>459</v>
      </c>
      <c r="G50" s="53">
        <f t="shared" si="4"/>
        <v>918</v>
      </c>
      <c r="H50" s="331" t="s">
        <v>41</v>
      </c>
      <c r="I50" s="332">
        <f>ROUND(SUM(G23:G50),2)</f>
        <v>24810.75</v>
      </c>
    </row>
    <row r="51" spans="1:10" ht="44.25" customHeight="1" thickBot="1" x14ac:dyDescent="0.3">
      <c r="A51" s="146"/>
      <c r="B51" s="147"/>
      <c r="C51" s="146"/>
      <c r="D51" s="147"/>
      <c r="E51" s="147"/>
      <c r="F51" s="54" t="s">
        <v>1316</v>
      </c>
      <c r="G51" s="55">
        <f>SUM(G5:G50)</f>
        <v>33363.769999999997</v>
      </c>
      <c r="H51" s="323"/>
      <c r="I51" s="336"/>
    </row>
    <row r="52" spans="1:10" ht="20.25" customHeight="1" x14ac:dyDescent="0.25">
      <c r="A52" s="38"/>
      <c r="B52" s="37"/>
      <c r="C52" s="37"/>
      <c r="D52" s="37"/>
      <c r="E52" s="39"/>
      <c r="F52" s="37"/>
      <c r="G52" s="12"/>
    </row>
    <row r="53" spans="1:10" x14ac:dyDescent="0.25">
      <c r="A53" s="6"/>
      <c r="B53" s="4"/>
      <c r="C53" s="6"/>
      <c r="D53" s="4"/>
      <c r="E53" s="4"/>
      <c r="F53" s="13"/>
      <c r="G53" s="12"/>
    </row>
    <row r="54" spans="1:10" x14ac:dyDescent="0.25">
      <c r="A54" s="6"/>
      <c r="B54" s="4"/>
      <c r="C54" s="6"/>
      <c r="D54" s="4"/>
      <c r="E54" s="4"/>
      <c r="F54" s="13"/>
      <c r="G54" s="12"/>
    </row>
    <row r="56" spans="1:10" s="129" customFormat="1" x14ac:dyDescent="0.25">
      <c r="A56" s="7"/>
      <c r="B56" s="5"/>
      <c r="C56" s="7"/>
      <c r="D56" s="5"/>
      <c r="E56" s="5"/>
      <c r="F56" s="15"/>
      <c r="G56" s="130"/>
      <c r="J56" s="10"/>
    </row>
    <row r="57" spans="1:10" s="129" customFormat="1" ht="26.25" customHeight="1" x14ac:dyDescent="0.25">
      <c r="A57" s="20"/>
      <c r="B57" s="20"/>
      <c r="C57" s="20"/>
      <c r="D57" s="20"/>
      <c r="E57" s="20"/>
      <c r="F57" s="16"/>
      <c r="G57" s="131"/>
      <c r="J57" s="10"/>
    </row>
  </sheetData>
  <sheetProtection algorithmName="SHA-512" hashValue="6biEtPlYH/ZqYFyyW5kWIjLAvHXnoISLoSJ16aovBxfeLDB05QqyEfkDCZKWH/tCSombhyhJ7ISKvSZ2zKHPQQ==" saltValue="ZqhYy8jOc8+OkG+9fHuD3A==" spinCount="100000" sheet="1" objects="1" scenarios="1"/>
  <mergeCells count="2">
    <mergeCell ref="A1:G1"/>
    <mergeCell ref="A3:G3"/>
  </mergeCells>
  <phoneticPr fontId="10" type="noConversion"/>
  <pageMargins left="0.7" right="0.7" top="0.75" bottom="0.75" header="0.3" footer="0.3"/>
  <pageSetup paperSize="9"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CB47C-1BB5-442C-80E8-82D7A86E4177}">
  <dimension ref="A1:J79"/>
  <sheetViews>
    <sheetView topLeftCell="A49" zoomScale="60" zoomScaleNormal="60" workbookViewId="0">
      <selection activeCell="I76" sqref="I76"/>
    </sheetView>
  </sheetViews>
  <sheetFormatPr defaultColWidth="9.140625" defaultRowHeight="15" x14ac:dyDescent="0.25"/>
  <cols>
    <col min="1" max="1" width="39.7109375" style="23" customWidth="1"/>
    <col min="2" max="2" width="10.5703125" style="10" customWidth="1"/>
    <col min="3" max="3" width="71.7109375" style="11" customWidth="1"/>
    <col min="4" max="4" width="9.140625" style="10"/>
    <col min="5" max="5" width="16.28515625" style="10" customWidth="1"/>
    <col min="6" max="6" width="20.7109375" style="14" customWidth="1"/>
    <col min="7" max="7" width="14.7109375" style="129" customWidth="1"/>
    <col min="8" max="8" width="21.5703125" style="129" customWidth="1"/>
    <col min="9" max="9" width="20.7109375" style="129" customWidth="1"/>
    <col min="10" max="16384" width="9.140625" style="10"/>
  </cols>
  <sheetData>
    <row r="1" spans="1:10" ht="39.950000000000003" customHeight="1" x14ac:dyDescent="0.25">
      <c r="A1" s="427" t="s">
        <v>3728</v>
      </c>
      <c r="B1" s="427"/>
      <c r="C1" s="427"/>
      <c r="D1" s="427"/>
      <c r="E1" s="427"/>
      <c r="F1" s="427"/>
      <c r="G1" s="427"/>
    </row>
    <row r="2" spans="1:10" ht="21.75" customHeight="1" thickBot="1" x14ac:dyDescent="0.3">
      <c r="A2" s="1"/>
      <c r="B2" s="1"/>
      <c r="C2" s="1"/>
      <c r="D2" s="1"/>
      <c r="E2" s="18"/>
      <c r="F2" s="1"/>
      <c r="G2" s="127"/>
    </row>
    <row r="3" spans="1:10" x14ac:dyDescent="0.25">
      <c r="A3" s="428" t="s">
        <v>1140</v>
      </c>
      <c r="B3" s="429"/>
      <c r="C3" s="429"/>
      <c r="D3" s="429"/>
      <c r="E3" s="429"/>
      <c r="F3" s="429"/>
      <c r="G3" s="430"/>
    </row>
    <row r="4" spans="1:10" ht="43.5" thickBot="1" x14ac:dyDescent="0.3">
      <c r="A4" s="29" t="s">
        <v>38</v>
      </c>
      <c r="B4" s="44" t="s">
        <v>0</v>
      </c>
      <c r="C4" s="30" t="s">
        <v>1</v>
      </c>
      <c r="D4" s="30" t="s">
        <v>2</v>
      </c>
      <c r="E4" s="31" t="s">
        <v>3</v>
      </c>
      <c r="F4" s="32" t="s">
        <v>4</v>
      </c>
      <c r="G4" s="69" t="s">
        <v>5</v>
      </c>
    </row>
    <row r="5" spans="1:10" ht="33" customHeight="1" x14ac:dyDescent="0.25">
      <c r="A5" s="67" t="s">
        <v>639</v>
      </c>
      <c r="B5" s="123" t="s">
        <v>12</v>
      </c>
      <c r="C5" s="292" t="s">
        <v>3652</v>
      </c>
      <c r="D5" s="293" t="s">
        <v>10</v>
      </c>
      <c r="E5" s="290">
        <v>90</v>
      </c>
      <c r="F5" s="161">
        <v>0.44</v>
      </c>
      <c r="G5" s="59">
        <f>ROUND((E5*F5),2)</f>
        <v>39.6</v>
      </c>
      <c r="H5" s="340"/>
      <c r="I5" s="340"/>
    </row>
    <row r="6" spans="1:10" ht="33" customHeight="1" x14ac:dyDescent="0.25">
      <c r="A6" s="67" t="s">
        <v>639</v>
      </c>
      <c r="B6" s="123" t="s">
        <v>13</v>
      </c>
      <c r="C6" s="292" t="s">
        <v>3653</v>
      </c>
      <c r="D6" s="293" t="s">
        <v>10</v>
      </c>
      <c r="E6" s="290">
        <v>147</v>
      </c>
      <c r="F6" s="161">
        <v>0.68</v>
      </c>
      <c r="G6" s="59">
        <f t="shared" ref="G6:G8" si="0">ROUND((E6*F6),2)</f>
        <v>99.96</v>
      </c>
      <c r="H6" s="340"/>
      <c r="I6" s="340"/>
    </row>
    <row r="7" spans="1:10" ht="33" customHeight="1" x14ac:dyDescent="0.25">
      <c r="A7" s="67" t="s">
        <v>639</v>
      </c>
      <c r="B7" s="123" t="s">
        <v>56</v>
      </c>
      <c r="C7" s="381" t="s">
        <v>640</v>
      </c>
      <c r="D7" s="384" t="s">
        <v>10</v>
      </c>
      <c r="E7" s="380">
        <v>285</v>
      </c>
      <c r="F7" s="161">
        <v>1.01</v>
      </c>
      <c r="G7" s="59">
        <f t="shared" si="0"/>
        <v>287.85000000000002</v>
      </c>
      <c r="H7" s="340"/>
      <c r="I7" s="340"/>
    </row>
    <row r="8" spans="1:10" ht="33" customHeight="1" x14ac:dyDescent="0.25">
      <c r="A8" s="67" t="s">
        <v>639</v>
      </c>
      <c r="B8" s="123" t="s">
        <v>14</v>
      </c>
      <c r="C8" s="292" t="s">
        <v>3654</v>
      </c>
      <c r="D8" s="293" t="s">
        <v>10</v>
      </c>
      <c r="E8" s="290">
        <v>477</v>
      </c>
      <c r="F8" s="161">
        <v>2.1800000000000002</v>
      </c>
      <c r="G8" s="59">
        <f t="shared" si="0"/>
        <v>1039.8599999999999</v>
      </c>
      <c r="H8" s="340"/>
      <c r="I8" s="340"/>
    </row>
    <row r="9" spans="1:10" ht="33" customHeight="1" x14ac:dyDescent="0.25">
      <c r="A9" s="67" t="s">
        <v>639</v>
      </c>
      <c r="B9" s="123" t="s">
        <v>15</v>
      </c>
      <c r="C9" s="63" t="s">
        <v>641</v>
      </c>
      <c r="D9" s="64" t="s">
        <v>582</v>
      </c>
      <c r="E9" s="380">
        <v>8</v>
      </c>
      <c r="F9" s="161">
        <v>173.71</v>
      </c>
      <c r="G9" s="59">
        <f t="shared" ref="G9:G34" si="1">ROUND((E9*F9),2)</f>
        <v>1389.68</v>
      </c>
      <c r="H9" s="340"/>
      <c r="I9" s="340"/>
    </row>
    <row r="10" spans="1:10" s="129" customFormat="1" ht="33" customHeight="1" x14ac:dyDescent="0.25">
      <c r="A10" s="43" t="s">
        <v>639</v>
      </c>
      <c r="B10" s="123" t="s">
        <v>16</v>
      </c>
      <c r="C10" s="63" t="s">
        <v>642</v>
      </c>
      <c r="D10" s="64" t="s">
        <v>582</v>
      </c>
      <c r="E10" s="380">
        <v>8</v>
      </c>
      <c r="F10" s="161">
        <v>194.62</v>
      </c>
      <c r="G10" s="59">
        <f t="shared" si="1"/>
        <v>1556.96</v>
      </c>
      <c r="H10" s="340"/>
      <c r="I10" s="340"/>
      <c r="J10" s="10"/>
    </row>
    <row r="11" spans="1:10" s="129" customFormat="1" ht="33" customHeight="1" x14ac:dyDescent="0.25">
      <c r="A11" s="67" t="s">
        <v>639</v>
      </c>
      <c r="B11" s="123" t="s">
        <v>57</v>
      </c>
      <c r="C11" s="63" t="s">
        <v>643</v>
      </c>
      <c r="D11" s="64" t="s">
        <v>10</v>
      </c>
      <c r="E11" s="380">
        <v>1848</v>
      </c>
      <c r="F11" s="161">
        <v>1.34</v>
      </c>
      <c r="G11" s="59">
        <f t="shared" si="1"/>
        <v>2476.3200000000002</v>
      </c>
      <c r="H11" s="340"/>
      <c r="I11" s="340"/>
      <c r="J11" s="10"/>
    </row>
    <row r="12" spans="1:10" s="129" customFormat="1" ht="33" customHeight="1" x14ac:dyDescent="0.25">
      <c r="A12" s="67" t="s">
        <v>639</v>
      </c>
      <c r="B12" s="123" t="s">
        <v>17</v>
      </c>
      <c r="C12" s="63" t="s">
        <v>644</v>
      </c>
      <c r="D12" s="64" t="s">
        <v>582</v>
      </c>
      <c r="E12" s="380">
        <v>8</v>
      </c>
      <c r="F12" s="161">
        <v>17.48</v>
      </c>
      <c r="G12" s="59">
        <f t="shared" si="1"/>
        <v>139.84</v>
      </c>
      <c r="H12" s="340"/>
      <c r="I12" s="340"/>
      <c r="J12" s="10"/>
    </row>
    <row r="13" spans="1:10" s="129" customFormat="1" ht="33" customHeight="1" x14ac:dyDescent="0.25">
      <c r="A13" s="67" t="s">
        <v>639</v>
      </c>
      <c r="B13" s="123" t="s">
        <v>60</v>
      </c>
      <c r="C13" s="63" t="s">
        <v>645</v>
      </c>
      <c r="D13" s="64" t="s">
        <v>10</v>
      </c>
      <c r="E13" s="380">
        <v>978</v>
      </c>
      <c r="F13" s="161">
        <v>0.35</v>
      </c>
      <c r="G13" s="59">
        <f t="shared" si="1"/>
        <v>342.3</v>
      </c>
      <c r="H13" s="340"/>
      <c r="I13" s="340"/>
      <c r="J13" s="10"/>
    </row>
    <row r="14" spans="1:10" s="129" customFormat="1" ht="33" customHeight="1" x14ac:dyDescent="0.25">
      <c r="A14" s="67" t="s">
        <v>639</v>
      </c>
      <c r="B14" s="123" t="s">
        <v>61</v>
      </c>
      <c r="C14" s="63" t="s">
        <v>3221</v>
      </c>
      <c r="D14" s="64" t="s">
        <v>10</v>
      </c>
      <c r="E14" s="290">
        <v>755</v>
      </c>
      <c r="F14" s="161">
        <v>10.69</v>
      </c>
      <c r="G14" s="59">
        <f t="shared" si="1"/>
        <v>8070.95</v>
      </c>
      <c r="H14" s="340"/>
      <c r="I14" s="340"/>
      <c r="J14" s="10"/>
    </row>
    <row r="15" spans="1:10" s="129" customFormat="1" ht="33" customHeight="1" x14ac:dyDescent="0.25">
      <c r="A15" s="67" t="s">
        <v>639</v>
      </c>
      <c r="B15" s="123" t="s">
        <v>46</v>
      </c>
      <c r="C15" s="63" t="s">
        <v>3222</v>
      </c>
      <c r="D15" s="64" t="s">
        <v>10</v>
      </c>
      <c r="E15" s="290">
        <v>344</v>
      </c>
      <c r="F15" s="161">
        <v>6.01</v>
      </c>
      <c r="G15" s="59">
        <f t="shared" si="1"/>
        <v>2067.44</v>
      </c>
      <c r="H15" s="340"/>
      <c r="I15" s="340"/>
      <c r="J15" s="10"/>
    </row>
    <row r="16" spans="1:10" s="129" customFormat="1" ht="33" customHeight="1" x14ac:dyDescent="0.25">
      <c r="A16" s="67" t="s">
        <v>639</v>
      </c>
      <c r="B16" s="123" t="s">
        <v>62</v>
      </c>
      <c r="C16" s="63" t="s">
        <v>3223</v>
      </c>
      <c r="D16" s="64" t="s">
        <v>10</v>
      </c>
      <c r="E16" s="290">
        <v>539</v>
      </c>
      <c r="F16" s="161">
        <v>6.01</v>
      </c>
      <c r="G16" s="59">
        <f t="shared" si="1"/>
        <v>3239.39</v>
      </c>
      <c r="H16" s="340"/>
      <c r="I16" s="340"/>
      <c r="J16" s="10"/>
    </row>
    <row r="17" spans="1:10" s="129" customFormat="1" ht="33" customHeight="1" x14ac:dyDescent="0.25">
      <c r="A17" s="67" t="s">
        <v>639</v>
      </c>
      <c r="B17" s="123" t="s">
        <v>94</v>
      </c>
      <c r="C17" s="292" t="s">
        <v>3655</v>
      </c>
      <c r="D17" s="293" t="s">
        <v>10</v>
      </c>
      <c r="E17" s="290">
        <v>834</v>
      </c>
      <c r="F17" s="161">
        <v>5.55</v>
      </c>
      <c r="G17" s="59">
        <f t="shared" si="1"/>
        <v>4628.7</v>
      </c>
      <c r="H17" s="340"/>
      <c r="I17" s="340"/>
      <c r="J17" s="10"/>
    </row>
    <row r="18" spans="1:10" s="129" customFormat="1" ht="33" customHeight="1" x14ac:dyDescent="0.25">
      <c r="A18" s="67" t="s">
        <v>639</v>
      </c>
      <c r="B18" s="123" t="s">
        <v>95</v>
      </c>
      <c r="C18" s="292" t="s">
        <v>3656</v>
      </c>
      <c r="D18" s="293" t="s">
        <v>10</v>
      </c>
      <c r="E18" s="290">
        <v>126</v>
      </c>
      <c r="F18" s="161">
        <v>5.55</v>
      </c>
      <c r="G18" s="59">
        <f t="shared" si="1"/>
        <v>699.3</v>
      </c>
      <c r="H18" s="340"/>
      <c r="I18" s="340"/>
      <c r="J18" s="10"/>
    </row>
    <row r="19" spans="1:10" s="129" customFormat="1" ht="33" customHeight="1" x14ac:dyDescent="0.25">
      <c r="A19" s="67" t="s">
        <v>639</v>
      </c>
      <c r="B19" s="123" t="s">
        <v>96</v>
      </c>
      <c r="C19" s="63" t="s">
        <v>3224</v>
      </c>
      <c r="D19" s="64" t="s">
        <v>10</v>
      </c>
      <c r="E19" s="290">
        <v>388</v>
      </c>
      <c r="F19" s="161">
        <v>1.9</v>
      </c>
      <c r="G19" s="59">
        <f t="shared" si="1"/>
        <v>737.2</v>
      </c>
      <c r="H19" s="340"/>
      <c r="I19" s="340"/>
      <c r="J19" s="10"/>
    </row>
    <row r="20" spans="1:10" s="129" customFormat="1" ht="33" customHeight="1" x14ac:dyDescent="0.25">
      <c r="A20" s="67" t="s">
        <v>639</v>
      </c>
      <c r="B20" s="123" t="s">
        <v>97</v>
      </c>
      <c r="C20" s="63" t="s">
        <v>3225</v>
      </c>
      <c r="D20" s="64" t="s">
        <v>10</v>
      </c>
      <c r="E20" s="290">
        <v>43</v>
      </c>
      <c r="F20" s="161">
        <v>1.37</v>
      </c>
      <c r="G20" s="59">
        <f t="shared" si="1"/>
        <v>58.91</v>
      </c>
      <c r="H20" s="340"/>
      <c r="I20" s="340"/>
      <c r="J20" s="10"/>
    </row>
    <row r="21" spans="1:10" s="129" customFormat="1" ht="33" customHeight="1" x14ac:dyDescent="0.25">
      <c r="A21" s="67" t="s">
        <v>639</v>
      </c>
      <c r="B21" s="123" t="s">
        <v>98</v>
      </c>
      <c r="C21" s="63" t="s">
        <v>3226</v>
      </c>
      <c r="D21" s="64" t="s">
        <v>10</v>
      </c>
      <c r="E21" s="290">
        <v>232</v>
      </c>
      <c r="F21" s="161">
        <v>0.71</v>
      </c>
      <c r="G21" s="59">
        <f t="shared" si="1"/>
        <v>164.72</v>
      </c>
      <c r="H21" s="340"/>
      <c r="I21" s="340"/>
      <c r="J21" s="10"/>
    </row>
    <row r="22" spans="1:10" s="129" customFormat="1" ht="33" customHeight="1" x14ac:dyDescent="0.25">
      <c r="A22" s="67" t="s">
        <v>639</v>
      </c>
      <c r="B22" s="123" t="s">
        <v>99</v>
      </c>
      <c r="C22" s="63" t="s">
        <v>3227</v>
      </c>
      <c r="D22" s="64" t="s">
        <v>10</v>
      </c>
      <c r="E22" s="290">
        <v>380</v>
      </c>
      <c r="F22" s="161">
        <v>2.9</v>
      </c>
      <c r="G22" s="59">
        <f t="shared" si="1"/>
        <v>1102</v>
      </c>
      <c r="H22" s="340"/>
      <c r="I22" s="340"/>
      <c r="J22" s="10"/>
    </row>
    <row r="23" spans="1:10" s="129" customFormat="1" ht="33" customHeight="1" x14ac:dyDescent="0.25">
      <c r="A23" s="67" t="s">
        <v>639</v>
      </c>
      <c r="B23" s="123" t="s">
        <v>100</v>
      </c>
      <c r="C23" s="63" t="s">
        <v>3228</v>
      </c>
      <c r="D23" s="64" t="s">
        <v>10</v>
      </c>
      <c r="E23" s="290">
        <v>132</v>
      </c>
      <c r="F23" s="161">
        <v>0.43</v>
      </c>
      <c r="G23" s="59">
        <f t="shared" si="1"/>
        <v>56.76</v>
      </c>
      <c r="H23" s="340"/>
      <c r="I23" s="340"/>
      <c r="J23" s="10"/>
    </row>
    <row r="24" spans="1:10" s="129" customFormat="1" ht="33" customHeight="1" x14ac:dyDescent="0.25">
      <c r="A24" s="67" t="s">
        <v>639</v>
      </c>
      <c r="B24" s="123" t="s">
        <v>101</v>
      </c>
      <c r="C24" s="63" t="s">
        <v>3229</v>
      </c>
      <c r="D24" s="64" t="s">
        <v>10</v>
      </c>
      <c r="E24" s="380">
        <v>918</v>
      </c>
      <c r="F24" s="161">
        <v>1.88</v>
      </c>
      <c r="G24" s="59">
        <f t="shared" si="1"/>
        <v>1725.84</v>
      </c>
      <c r="H24" s="340"/>
      <c r="I24" s="340"/>
      <c r="J24" s="10"/>
    </row>
    <row r="25" spans="1:10" s="129" customFormat="1" ht="33" customHeight="1" x14ac:dyDescent="0.25">
      <c r="A25" s="67" t="s">
        <v>639</v>
      </c>
      <c r="B25" s="123" t="s">
        <v>102</v>
      </c>
      <c r="C25" s="63" t="s">
        <v>3230</v>
      </c>
      <c r="D25" s="64" t="s">
        <v>10</v>
      </c>
      <c r="E25" s="380">
        <v>2114</v>
      </c>
      <c r="F25" s="161">
        <v>7.1</v>
      </c>
      <c r="G25" s="59">
        <f t="shared" si="1"/>
        <v>15009.4</v>
      </c>
      <c r="H25" s="340"/>
      <c r="I25" s="340"/>
      <c r="J25" s="10"/>
    </row>
    <row r="26" spans="1:10" s="129" customFormat="1" ht="33" customHeight="1" x14ac:dyDescent="0.25">
      <c r="A26" s="67" t="s">
        <v>639</v>
      </c>
      <c r="B26" s="123" t="s">
        <v>103</v>
      </c>
      <c r="C26" s="63" t="s">
        <v>3231</v>
      </c>
      <c r="D26" s="64" t="s">
        <v>10</v>
      </c>
      <c r="E26" s="380">
        <v>69</v>
      </c>
      <c r="F26" s="161">
        <v>2.78</v>
      </c>
      <c r="G26" s="59">
        <f t="shared" si="1"/>
        <v>191.82</v>
      </c>
      <c r="H26" s="340"/>
      <c r="I26" s="340"/>
      <c r="J26" s="10"/>
    </row>
    <row r="27" spans="1:10" s="129" customFormat="1" ht="33" customHeight="1" x14ac:dyDescent="0.25">
      <c r="A27" s="67" t="s">
        <v>639</v>
      </c>
      <c r="B27" s="123" t="s">
        <v>104</v>
      </c>
      <c r="C27" s="63" t="s">
        <v>3232</v>
      </c>
      <c r="D27" s="64" t="s">
        <v>10</v>
      </c>
      <c r="E27" s="380">
        <v>544</v>
      </c>
      <c r="F27" s="161">
        <v>7.47</v>
      </c>
      <c r="G27" s="59">
        <f t="shared" si="1"/>
        <v>4063.68</v>
      </c>
      <c r="H27" s="340"/>
      <c r="I27" s="340"/>
      <c r="J27" s="10"/>
    </row>
    <row r="28" spans="1:10" s="129" customFormat="1" ht="33" customHeight="1" x14ac:dyDescent="0.25">
      <c r="A28" s="67" t="s">
        <v>639</v>
      </c>
      <c r="B28" s="123" t="s">
        <v>129</v>
      </c>
      <c r="C28" s="63" t="s">
        <v>3233</v>
      </c>
      <c r="D28" s="64" t="s">
        <v>18</v>
      </c>
      <c r="E28" s="380">
        <v>857</v>
      </c>
      <c r="F28" s="161">
        <v>11.14</v>
      </c>
      <c r="G28" s="59">
        <f t="shared" si="1"/>
        <v>9546.98</v>
      </c>
      <c r="H28" s="340"/>
      <c r="I28" s="340"/>
      <c r="J28" s="10"/>
    </row>
    <row r="29" spans="1:10" s="129" customFormat="1" ht="33" customHeight="1" x14ac:dyDescent="0.25">
      <c r="A29" s="67" t="s">
        <v>639</v>
      </c>
      <c r="B29" s="123" t="s">
        <v>130</v>
      </c>
      <c r="C29" s="63" t="s">
        <v>954</v>
      </c>
      <c r="D29" s="64" t="s">
        <v>18</v>
      </c>
      <c r="E29" s="290">
        <v>104</v>
      </c>
      <c r="F29" s="161">
        <v>22.28</v>
      </c>
      <c r="G29" s="59">
        <f t="shared" si="1"/>
        <v>2317.12</v>
      </c>
      <c r="H29" s="340"/>
      <c r="I29" s="340"/>
      <c r="J29" s="10"/>
    </row>
    <row r="30" spans="1:10" s="129" customFormat="1" ht="33" customHeight="1" x14ac:dyDescent="0.25">
      <c r="A30" s="67" t="s">
        <v>639</v>
      </c>
      <c r="B30" s="123" t="s">
        <v>131</v>
      </c>
      <c r="C30" s="63" t="s">
        <v>955</v>
      </c>
      <c r="D30" s="64" t="s">
        <v>18</v>
      </c>
      <c r="E30" s="290">
        <v>104</v>
      </c>
      <c r="F30" s="161">
        <v>26.5</v>
      </c>
      <c r="G30" s="59">
        <f t="shared" si="1"/>
        <v>2756</v>
      </c>
      <c r="H30" s="340"/>
      <c r="I30" s="340"/>
      <c r="J30" s="10"/>
    </row>
    <row r="31" spans="1:10" s="129" customFormat="1" ht="33" customHeight="1" x14ac:dyDescent="0.25">
      <c r="A31" s="67" t="s">
        <v>639</v>
      </c>
      <c r="B31" s="123" t="s">
        <v>132</v>
      </c>
      <c r="C31" s="63" t="s">
        <v>3234</v>
      </c>
      <c r="D31" s="64" t="s">
        <v>10</v>
      </c>
      <c r="E31" s="380">
        <v>4472</v>
      </c>
      <c r="F31" s="161">
        <v>0.16</v>
      </c>
      <c r="G31" s="59">
        <f t="shared" si="1"/>
        <v>715.52</v>
      </c>
      <c r="H31" s="340"/>
      <c r="I31" s="340"/>
      <c r="J31" s="10"/>
    </row>
    <row r="32" spans="1:10" s="129" customFormat="1" ht="33" customHeight="1" x14ac:dyDescent="0.25">
      <c r="A32" s="67" t="s">
        <v>639</v>
      </c>
      <c r="B32" s="123" t="s">
        <v>133</v>
      </c>
      <c r="C32" s="63" t="s">
        <v>3235</v>
      </c>
      <c r="D32" s="64" t="s">
        <v>9</v>
      </c>
      <c r="E32" s="380">
        <v>4</v>
      </c>
      <c r="F32" s="161">
        <v>452.49</v>
      </c>
      <c r="G32" s="59">
        <f t="shared" si="1"/>
        <v>1809.96</v>
      </c>
      <c r="H32" s="340"/>
      <c r="I32" s="340"/>
      <c r="J32" s="10"/>
    </row>
    <row r="33" spans="1:10" s="129" customFormat="1" ht="33" customHeight="1" x14ac:dyDescent="0.25">
      <c r="A33" s="67" t="s">
        <v>639</v>
      </c>
      <c r="B33" s="123" t="s">
        <v>134</v>
      </c>
      <c r="C33" s="381" t="s">
        <v>3731</v>
      </c>
      <c r="D33" s="64" t="s">
        <v>582</v>
      </c>
      <c r="E33" s="290">
        <v>2</v>
      </c>
      <c r="F33" s="161">
        <v>625.33000000000004</v>
      </c>
      <c r="G33" s="59">
        <f t="shared" si="1"/>
        <v>1250.6600000000001</v>
      </c>
      <c r="H33" s="340"/>
      <c r="I33" s="340"/>
      <c r="J33" s="10"/>
    </row>
    <row r="34" spans="1:10" s="129" customFormat="1" ht="33" customHeight="1" thickBot="1" x14ac:dyDescent="0.3">
      <c r="A34" s="67" t="s">
        <v>639</v>
      </c>
      <c r="B34" s="123" t="s">
        <v>135</v>
      </c>
      <c r="C34" s="2" t="s">
        <v>968</v>
      </c>
      <c r="D34" s="22" t="s">
        <v>582</v>
      </c>
      <c r="E34" s="415">
        <v>8</v>
      </c>
      <c r="F34" s="155">
        <v>929.83</v>
      </c>
      <c r="G34" s="59">
        <f t="shared" si="1"/>
        <v>7438.64</v>
      </c>
      <c r="H34" s="340"/>
      <c r="I34" s="340"/>
      <c r="J34" s="10"/>
    </row>
    <row r="35" spans="1:10" ht="33" customHeight="1" thickBot="1" x14ac:dyDescent="0.3">
      <c r="A35" s="56" t="s">
        <v>639</v>
      </c>
      <c r="B35" s="74" t="s">
        <v>136</v>
      </c>
      <c r="C35" s="416" t="s">
        <v>3657</v>
      </c>
      <c r="D35" s="296" t="s">
        <v>10</v>
      </c>
      <c r="E35" s="297">
        <v>18</v>
      </c>
      <c r="F35" s="162">
        <v>22.01</v>
      </c>
      <c r="G35" s="53">
        <f t="shared" ref="G35:G58" si="2">ROUND((E35*F35),2)</f>
        <v>396.18</v>
      </c>
      <c r="H35" s="331" t="s">
        <v>39</v>
      </c>
      <c r="I35" s="332">
        <f>ROUND(SUM(G5:G35),2)</f>
        <v>75419.539999999994</v>
      </c>
    </row>
    <row r="36" spans="1:10" ht="33" customHeight="1" x14ac:dyDescent="0.25">
      <c r="A36" s="67" t="s">
        <v>957</v>
      </c>
      <c r="B36" s="123" t="s">
        <v>19</v>
      </c>
      <c r="C36" s="63" t="s">
        <v>485</v>
      </c>
      <c r="D36" s="64" t="s">
        <v>128</v>
      </c>
      <c r="E36" s="417">
        <v>3.782</v>
      </c>
      <c r="F36" s="161">
        <v>6487.2</v>
      </c>
      <c r="G36" s="59">
        <f t="shared" si="2"/>
        <v>24534.59</v>
      </c>
      <c r="H36" s="340"/>
      <c r="I36" s="340"/>
    </row>
    <row r="37" spans="1:10" ht="33" customHeight="1" x14ac:dyDescent="0.25">
      <c r="A37" s="43" t="s">
        <v>957</v>
      </c>
      <c r="B37" s="108" t="s">
        <v>20</v>
      </c>
      <c r="C37" s="63" t="s">
        <v>486</v>
      </c>
      <c r="D37" s="64" t="s">
        <v>128</v>
      </c>
      <c r="E37" s="380">
        <v>0.69</v>
      </c>
      <c r="F37" s="161">
        <v>10812</v>
      </c>
      <c r="G37" s="28">
        <f t="shared" si="2"/>
        <v>7460.28</v>
      </c>
      <c r="H37" s="340"/>
      <c r="I37" s="340"/>
    </row>
    <row r="38" spans="1:10" ht="33" customHeight="1" x14ac:dyDescent="0.25">
      <c r="A38" s="67" t="s">
        <v>957</v>
      </c>
      <c r="B38" s="123" t="s">
        <v>21</v>
      </c>
      <c r="C38" s="63" t="s">
        <v>487</v>
      </c>
      <c r="D38" s="64" t="s">
        <v>128</v>
      </c>
      <c r="E38" s="380">
        <v>4.4720000000000004</v>
      </c>
      <c r="F38" s="161">
        <v>1621.8</v>
      </c>
      <c r="G38" s="28">
        <f t="shared" si="2"/>
        <v>7252.69</v>
      </c>
      <c r="H38" s="340"/>
      <c r="I38" s="340"/>
    </row>
    <row r="39" spans="1:10" ht="33" customHeight="1" x14ac:dyDescent="0.25">
      <c r="A39" s="67" t="s">
        <v>957</v>
      </c>
      <c r="B39" s="123" t="s">
        <v>22</v>
      </c>
      <c r="C39" s="292" t="s">
        <v>3658</v>
      </c>
      <c r="D39" s="293" t="s">
        <v>128</v>
      </c>
      <c r="E39" s="380">
        <v>0.40799999999999997</v>
      </c>
      <c r="F39" s="161">
        <v>1621.8</v>
      </c>
      <c r="G39" s="28">
        <f t="shared" si="2"/>
        <v>661.69</v>
      </c>
      <c r="H39" s="340"/>
      <c r="I39" s="340"/>
    </row>
    <row r="40" spans="1:10" ht="33" customHeight="1" x14ac:dyDescent="0.25">
      <c r="A40" s="67" t="s">
        <v>957</v>
      </c>
      <c r="B40" s="123" t="s">
        <v>23</v>
      </c>
      <c r="C40" s="63" t="s">
        <v>488</v>
      </c>
      <c r="D40" s="64" t="s">
        <v>128</v>
      </c>
      <c r="E40" s="380">
        <v>0.61299999999999999</v>
      </c>
      <c r="F40" s="161">
        <v>25948.799999999999</v>
      </c>
      <c r="G40" s="28">
        <f t="shared" si="2"/>
        <v>15906.61</v>
      </c>
      <c r="H40" s="340"/>
      <c r="I40" s="340"/>
    </row>
    <row r="41" spans="1:10" ht="33" customHeight="1" x14ac:dyDescent="0.25">
      <c r="A41" s="67" t="s">
        <v>957</v>
      </c>
      <c r="B41" s="383" t="s">
        <v>24</v>
      </c>
      <c r="C41" s="292" t="s">
        <v>3219</v>
      </c>
      <c r="D41" s="293" t="s">
        <v>9</v>
      </c>
      <c r="E41" s="290">
        <v>4</v>
      </c>
      <c r="F41" s="161">
        <v>666.29</v>
      </c>
      <c r="G41" s="28">
        <f t="shared" si="2"/>
        <v>2665.16</v>
      </c>
      <c r="H41" s="340"/>
      <c r="I41" s="340"/>
    </row>
    <row r="42" spans="1:10" ht="33" customHeight="1" x14ac:dyDescent="0.25">
      <c r="A42" s="67" t="s">
        <v>957</v>
      </c>
      <c r="B42" s="383" t="s">
        <v>25</v>
      </c>
      <c r="C42" s="292" t="s">
        <v>3648</v>
      </c>
      <c r="D42" s="293" t="s">
        <v>18</v>
      </c>
      <c r="E42" s="290">
        <v>2</v>
      </c>
      <c r="F42" s="161">
        <v>85.68</v>
      </c>
      <c r="G42" s="28">
        <f t="shared" si="2"/>
        <v>171.36</v>
      </c>
      <c r="H42" s="340"/>
      <c r="I42" s="340"/>
    </row>
    <row r="43" spans="1:10" ht="33" customHeight="1" x14ac:dyDescent="0.25">
      <c r="A43" s="67" t="s">
        <v>957</v>
      </c>
      <c r="B43" s="383" t="s">
        <v>26</v>
      </c>
      <c r="C43" s="292" t="s">
        <v>3649</v>
      </c>
      <c r="D43" s="293" t="s">
        <v>18</v>
      </c>
      <c r="E43" s="290">
        <v>2</v>
      </c>
      <c r="F43" s="161">
        <v>25.95</v>
      </c>
      <c r="G43" s="28">
        <f t="shared" si="2"/>
        <v>51.9</v>
      </c>
      <c r="H43" s="340"/>
      <c r="I43" s="340"/>
    </row>
    <row r="44" spans="1:10" ht="33" customHeight="1" x14ac:dyDescent="0.25">
      <c r="A44" s="67" t="s">
        <v>957</v>
      </c>
      <c r="B44" s="383" t="s">
        <v>27</v>
      </c>
      <c r="C44" s="292" t="s">
        <v>3650</v>
      </c>
      <c r="D44" s="293" t="s">
        <v>18</v>
      </c>
      <c r="E44" s="290">
        <v>2</v>
      </c>
      <c r="F44" s="161">
        <v>52.98</v>
      </c>
      <c r="G44" s="28">
        <f t="shared" si="2"/>
        <v>105.96</v>
      </c>
      <c r="H44" s="340"/>
      <c r="I44" s="340"/>
    </row>
    <row r="45" spans="1:10" ht="33" customHeight="1" x14ac:dyDescent="0.25">
      <c r="A45" s="67" t="s">
        <v>957</v>
      </c>
      <c r="B45" s="383" t="s">
        <v>68</v>
      </c>
      <c r="C45" s="381" t="s">
        <v>3732</v>
      </c>
      <c r="D45" s="384" t="s">
        <v>582</v>
      </c>
      <c r="E45" s="290">
        <v>4</v>
      </c>
      <c r="F45" s="161">
        <v>14.06</v>
      </c>
      <c r="G45" s="28">
        <f t="shared" si="2"/>
        <v>56.24</v>
      </c>
      <c r="H45" s="340"/>
      <c r="I45" s="340"/>
    </row>
    <row r="46" spans="1:10" ht="33" customHeight="1" x14ac:dyDescent="0.25">
      <c r="A46" s="67" t="s">
        <v>957</v>
      </c>
      <c r="B46" s="383" t="s">
        <v>69</v>
      </c>
      <c r="C46" s="292" t="s">
        <v>3659</v>
      </c>
      <c r="D46" s="293" t="s">
        <v>582</v>
      </c>
      <c r="E46" s="380">
        <v>8</v>
      </c>
      <c r="F46" s="161">
        <v>489.01</v>
      </c>
      <c r="G46" s="28">
        <f t="shared" si="2"/>
        <v>3912.08</v>
      </c>
      <c r="H46" s="340"/>
      <c r="I46" s="340"/>
    </row>
    <row r="47" spans="1:10" ht="33" customHeight="1" x14ac:dyDescent="0.25">
      <c r="A47" s="67" t="s">
        <v>957</v>
      </c>
      <c r="B47" s="383" t="s">
        <v>70</v>
      </c>
      <c r="C47" s="63" t="s">
        <v>489</v>
      </c>
      <c r="D47" s="64" t="s">
        <v>18</v>
      </c>
      <c r="E47" s="290">
        <v>104</v>
      </c>
      <c r="F47" s="161">
        <v>16.22</v>
      </c>
      <c r="G47" s="28">
        <f t="shared" si="2"/>
        <v>1686.88</v>
      </c>
      <c r="H47" s="340"/>
      <c r="I47" s="340"/>
    </row>
    <row r="48" spans="1:10" ht="33" customHeight="1" x14ac:dyDescent="0.25">
      <c r="A48" s="67" t="s">
        <v>957</v>
      </c>
      <c r="B48" s="383" t="s">
        <v>127</v>
      </c>
      <c r="C48" s="292" t="s">
        <v>3660</v>
      </c>
      <c r="D48" s="293" t="s">
        <v>18</v>
      </c>
      <c r="E48" s="290">
        <v>104</v>
      </c>
      <c r="F48" s="161">
        <v>21.62</v>
      </c>
      <c r="G48" s="28">
        <f t="shared" si="2"/>
        <v>2248.48</v>
      </c>
      <c r="H48" s="340"/>
      <c r="I48" s="340"/>
    </row>
    <row r="49" spans="1:9" ht="33" customHeight="1" x14ac:dyDescent="0.25">
      <c r="A49" s="67" t="s">
        <v>957</v>
      </c>
      <c r="B49" s="383" t="s">
        <v>165</v>
      </c>
      <c r="C49" s="63" t="s">
        <v>490</v>
      </c>
      <c r="D49" s="64" t="s">
        <v>10</v>
      </c>
      <c r="E49" s="380">
        <v>4472</v>
      </c>
      <c r="F49" s="161">
        <v>0.16</v>
      </c>
      <c r="G49" s="28">
        <f t="shared" si="2"/>
        <v>715.52</v>
      </c>
      <c r="H49" s="340"/>
      <c r="I49" s="340"/>
    </row>
    <row r="50" spans="1:9" ht="33" customHeight="1" x14ac:dyDescent="0.25">
      <c r="A50" s="67" t="s">
        <v>957</v>
      </c>
      <c r="B50" s="383" t="s">
        <v>166</v>
      </c>
      <c r="C50" s="63" t="s">
        <v>491</v>
      </c>
      <c r="D50" s="64" t="s">
        <v>10</v>
      </c>
      <c r="E50" s="65">
        <v>600</v>
      </c>
      <c r="F50" s="161">
        <v>1.08</v>
      </c>
      <c r="G50" s="28">
        <f t="shared" si="2"/>
        <v>648</v>
      </c>
      <c r="H50" s="340"/>
      <c r="I50" s="340"/>
    </row>
    <row r="51" spans="1:9" ht="33" customHeight="1" x14ac:dyDescent="0.25">
      <c r="A51" s="67" t="s">
        <v>957</v>
      </c>
      <c r="B51" s="383" t="s">
        <v>167</v>
      </c>
      <c r="C51" s="63" t="s">
        <v>492</v>
      </c>
      <c r="D51" s="64" t="s">
        <v>10</v>
      </c>
      <c r="E51" s="65">
        <v>600</v>
      </c>
      <c r="F51" s="161">
        <v>1.08</v>
      </c>
      <c r="G51" s="28">
        <f t="shared" si="2"/>
        <v>648</v>
      </c>
      <c r="H51" s="340"/>
      <c r="I51" s="340"/>
    </row>
    <row r="52" spans="1:9" ht="33" customHeight="1" x14ac:dyDescent="0.25">
      <c r="A52" s="67" t="s">
        <v>957</v>
      </c>
      <c r="B52" s="383" t="s">
        <v>168</v>
      </c>
      <c r="C52" s="63" t="s">
        <v>493</v>
      </c>
      <c r="D52" s="64" t="s">
        <v>10</v>
      </c>
      <c r="E52" s="380">
        <v>999</v>
      </c>
      <c r="F52" s="161">
        <v>1.56</v>
      </c>
      <c r="G52" s="28">
        <f t="shared" si="2"/>
        <v>1558.44</v>
      </c>
      <c r="H52" s="340"/>
      <c r="I52" s="340"/>
    </row>
    <row r="53" spans="1:9" ht="33" customHeight="1" x14ac:dyDescent="0.25">
      <c r="A53" s="67" t="s">
        <v>957</v>
      </c>
      <c r="B53" s="383" t="s">
        <v>169</v>
      </c>
      <c r="C53" s="63" t="s">
        <v>494</v>
      </c>
      <c r="D53" s="64" t="s">
        <v>10</v>
      </c>
      <c r="E53" s="380">
        <v>978</v>
      </c>
      <c r="F53" s="161">
        <v>1.3</v>
      </c>
      <c r="G53" s="28">
        <f t="shared" si="2"/>
        <v>1271.4000000000001</v>
      </c>
      <c r="H53" s="340"/>
      <c r="I53" s="340"/>
    </row>
    <row r="54" spans="1:9" ht="33" customHeight="1" x14ac:dyDescent="0.25">
      <c r="A54" s="67" t="s">
        <v>957</v>
      </c>
      <c r="B54" s="383" t="s">
        <v>170</v>
      </c>
      <c r="C54" s="63" t="s">
        <v>495</v>
      </c>
      <c r="D54" s="64" t="s">
        <v>18</v>
      </c>
      <c r="E54" s="380">
        <v>8</v>
      </c>
      <c r="F54" s="161">
        <v>27.03</v>
      </c>
      <c r="G54" s="28">
        <f t="shared" si="2"/>
        <v>216.24</v>
      </c>
      <c r="H54" s="340"/>
      <c r="I54" s="340"/>
    </row>
    <row r="55" spans="1:9" ht="33" customHeight="1" x14ac:dyDescent="0.25">
      <c r="A55" s="67" t="s">
        <v>957</v>
      </c>
      <c r="B55" s="383" t="s">
        <v>171</v>
      </c>
      <c r="C55" s="292" t="s">
        <v>3661</v>
      </c>
      <c r="D55" s="293" t="s">
        <v>582</v>
      </c>
      <c r="E55" s="290">
        <v>2</v>
      </c>
      <c r="F55" s="161">
        <v>213.18</v>
      </c>
      <c r="G55" s="28">
        <f t="shared" si="2"/>
        <v>426.36</v>
      </c>
      <c r="H55" s="340"/>
      <c r="I55" s="340"/>
    </row>
    <row r="56" spans="1:9" ht="33" customHeight="1" x14ac:dyDescent="0.25">
      <c r="A56" s="67" t="s">
        <v>957</v>
      </c>
      <c r="B56" s="383" t="s">
        <v>172</v>
      </c>
      <c r="C56" s="63" t="s">
        <v>3730</v>
      </c>
      <c r="D56" s="64" t="s">
        <v>582</v>
      </c>
      <c r="E56" s="290">
        <v>2</v>
      </c>
      <c r="F56" s="161">
        <v>370.67</v>
      </c>
      <c r="G56" s="28">
        <f t="shared" si="2"/>
        <v>741.34</v>
      </c>
      <c r="H56" s="340"/>
      <c r="I56" s="340"/>
    </row>
    <row r="57" spans="1:9" ht="33" customHeight="1" x14ac:dyDescent="0.25">
      <c r="A57" s="67" t="s">
        <v>957</v>
      </c>
      <c r="B57" s="383" t="s">
        <v>173</v>
      </c>
      <c r="C57" s="381" t="s">
        <v>498</v>
      </c>
      <c r="D57" s="384" t="s">
        <v>582</v>
      </c>
      <c r="E57" s="380">
        <v>2</v>
      </c>
      <c r="F57" s="161">
        <v>608.53</v>
      </c>
      <c r="G57" s="28">
        <f t="shared" si="2"/>
        <v>1217.06</v>
      </c>
      <c r="H57" s="340"/>
      <c r="I57" s="340"/>
    </row>
    <row r="58" spans="1:9" ht="33" customHeight="1" x14ac:dyDescent="0.25">
      <c r="A58" s="67" t="s">
        <v>957</v>
      </c>
      <c r="B58" s="383" t="s">
        <v>174</v>
      </c>
      <c r="C58" s="292" t="s">
        <v>3662</v>
      </c>
      <c r="D58" s="293" t="s">
        <v>582</v>
      </c>
      <c r="E58" s="290">
        <v>2</v>
      </c>
      <c r="F58" s="161">
        <v>1767.76</v>
      </c>
      <c r="G58" s="28">
        <f t="shared" si="2"/>
        <v>3535.52</v>
      </c>
      <c r="H58" s="340"/>
      <c r="I58" s="340"/>
    </row>
    <row r="59" spans="1:9" ht="33" customHeight="1" x14ac:dyDescent="0.25">
      <c r="A59" s="67" t="s">
        <v>957</v>
      </c>
      <c r="B59" s="383" t="s">
        <v>175</v>
      </c>
      <c r="C59" s="63" t="s">
        <v>499</v>
      </c>
      <c r="D59" s="64" t="s">
        <v>582</v>
      </c>
      <c r="E59" s="65">
        <v>1</v>
      </c>
      <c r="F59" s="161">
        <v>162.18</v>
      </c>
      <c r="G59" s="28">
        <f t="shared" ref="G59:G62" si="3">ROUND((E59*F59),2)</f>
        <v>162.18</v>
      </c>
      <c r="H59" s="340"/>
      <c r="I59" s="340"/>
    </row>
    <row r="60" spans="1:9" ht="33" customHeight="1" x14ac:dyDescent="0.25">
      <c r="A60" s="67" t="s">
        <v>957</v>
      </c>
      <c r="B60" s="383" t="s">
        <v>176</v>
      </c>
      <c r="C60" s="63" t="s">
        <v>500</v>
      </c>
      <c r="D60" s="64" t="s">
        <v>582</v>
      </c>
      <c r="E60" s="65">
        <v>1</v>
      </c>
      <c r="F60" s="161">
        <v>1319.06</v>
      </c>
      <c r="G60" s="28">
        <f t="shared" si="3"/>
        <v>1319.06</v>
      </c>
      <c r="H60" s="340"/>
      <c r="I60" s="340"/>
    </row>
    <row r="61" spans="1:9" ht="33" customHeight="1" x14ac:dyDescent="0.25">
      <c r="A61" s="67" t="s">
        <v>957</v>
      </c>
      <c r="B61" s="383" t="s">
        <v>177</v>
      </c>
      <c r="C61" s="63" t="s">
        <v>958</v>
      </c>
      <c r="D61" s="64" t="s">
        <v>10</v>
      </c>
      <c r="E61" s="380">
        <v>3773</v>
      </c>
      <c r="F61" s="161">
        <v>1.73</v>
      </c>
      <c r="G61" s="28">
        <f t="shared" si="3"/>
        <v>6527.29</v>
      </c>
      <c r="H61" s="340"/>
      <c r="I61" s="340"/>
    </row>
    <row r="62" spans="1:9" ht="33" customHeight="1" x14ac:dyDescent="0.25">
      <c r="A62" s="67" t="s">
        <v>957</v>
      </c>
      <c r="B62" s="383" t="s">
        <v>178</v>
      </c>
      <c r="C62" s="63" t="s">
        <v>959</v>
      </c>
      <c r="D62" s="64" t="s">
        <v>18</v>
      </c>
      <c r="E62" s="290">
        <v>857</v>
      </c>
      <c r="F62" s="161">
        <v>6.8</v>
      </c>
      <c r="G62" s="28">
        <f t="shared" si="3"/>
        <v>5827.6</v>
      </c>
      <c r="H62" s="340"/>
      <c r="I62" s="340"/>
    </row>
    <row r="63" spans="1:9" ht="33" customHeight="1" x14ac:dyDescent="0.25">
      <c r="A63" s="67" t="s">
        <v>957</v>
      </c>
      <c r="B63" s="383" t="s">
        <v>179</v>
      </c>
      <c r="C63" s="63" t="s">
        <v>960</v>
      </c>
      <c r="D63" s="64" t="s">
        <v>3622</v>
      </c>
      <c r="E63" s="380">
        <v>857</v>
      </c>
      <c r="F63" s="161">
        <v>5.0199999999999996</v>
      </c>
      <c r="G63" s="28">
        <f t="shared" ref="G63:G72" si="4">ROUND((E63*F63),2)</f>
        <v>4302.1400000000003</v>
      </c>
      <c r="H63" s="340"/>
      <c r="I63" s="340"/>
    </row>
    <row r="64" spans="1:9" ht="33" customHeight="1" x14ac:dyDescent="0.25">
      <c r="A64" s="67" t="s">
        <v>957</v>
      </c>
      <c r="B64" s="383" t="s">
        <v>1496</v>
      </c>
      <c r="C64" s="63" t="s">
        <v>961</v>
      </c>
      <c r="D64" s="64" t="s">
        <v>18</v>
      </c>
      <c r="E64" s="290">
        <v>167</v>
      </c>
      <c r="F64" s="161">
        <v>5.0999999999999996</v>
      </c>
      <c r="G64" s="28">
        <f t="shared" si="4"/>
        <v>851.7</v>
      </c>
      <c r="H64" s="340"/>
      <c r="I64" s="340"/>
    </row>
    <row r="65" spans="1:10" ht="33" customHeight="1" x14ac:dyDescent="0.25">
      <c r="A65" s="67" t="s">
        <v>957</v>
      </c>
      <c r="B65" s="383" t="s">
        <v>1497</v>
      </c>
      <c r="C65" s="63" t="s">
        <v>962</v>
      </c>
      <c r="D65" s="64" t="s">
        <v>18</v>
      </c>
      <c r="E65" s="290">
        <v>167</v>
      </c>
      <c r="F65" s="161">
        <v>5.0999999999999996</v>
      </c>
      <c r="G65" s="28">
        <f t="shared" si="4"/>
        <v>851.7</v>
      </c>
      <c r="H65" s="340"/>
      <c r="I65" s="340"/>
    </row>
    <row r="66" spans="1:10" ht="33" customHeight="1" x14ac:dyDescent="0.25">
      <c r="A66" s="67" t="s">
        <v>957</v>
      </c>
      <c r="B66" s="383" t="s">
        <v>1498</v>
      </c>
      <c r="C66" s="63" t="s">
        <v>963</v>
      </c>
      <c r="D66" s="64" t="s">
        <v>18</v>
      </c>
      <c r="E66" s="380">
        <v>857</v>
      </c>
      <c r="F66" s="161">
        <v>0.53</v>
      </c>
      <c r="G66" s="28">
        <f t="shared" si="4"/>
        <v>454.21</v>
      </c>
      <c r="H66" s="340"/>
      <c r="I66" s="340"/>
    </row>
    <row r="67" spans="1:10" ht="33" customHeight="1" x14ac:dyDescent="0.25">
      <c r="A67" s="67" t="s">
        <v>957</v>
      </c>
      <c r="B67" s="383" t="s">
        <v>2135</v>
      </c>
      <c r="C67" s="63" t="s">
        <v>964</v>
      </c>
      <c r="D67" s="64" t="s">
        <v>18</v>
      </c>
      <c r="E67" s="380">
        <v>857</v>
      </c>
      <c r="F67" s="161">
        <v>0.82</v>
      </c>
      <c r="G67" s="28">
        <f t="shared" si="4"/>
        <v>702.74</v>
      </c>
      <c r="H67" s="340"/>
      <c r="I67" s="340"/>
    </row>
    <row r="68" spans="1:10" s="129" customFormat="1" ht="33" customHeight="1" x14ac:dyDescent="0.25">
      <c r="A68" s="67" t="s">
        <v>957</v>
      </c>
      <c r="B68" s="383" t="s">
        <v>2136</v>
      </c>
      <c r="C68" s="63" t="s">
        <v>965</v>
      </c>
      <c r="D68" s="64" t="s">
        <v>3622</v>
      </c>
      <c r="E68" s="380">
        <v>857</v>
      </c>
      <c r="F68" s="161">
        <v>1.22</v>
      </c>
      <c r="G68" s="28">
        <f t="shared" si="4"/>
        <v>1045.54</v>
      </c>
      <c r="H68" s="340"/>
      <c r="I68" s="340"/>
      <c r="J68" s="10"/>
    </row>
    <row r="69" spans="1:10" s="129" customFormat="1" ht="33" customHeight="1" x14ac:dyDescent="0.25">
      <c r="A69" s="67" t="s">
        <v>957</v>
      </c>
      <c r="B69" s="383" t="s">
        <v>2137</v>
      </c>
      <c r="C69" s="306" t="s">
        <v>3663</v>
      </c>
      <c r="D69" s="313" t="s">
        <v>582</v>
      </c>
      <c r="E69" s="314">
        <v>1</v>
      </c>
      <c r="F69" s="155">
        <v>721.14</v>
      </c>
      <c r="G69" s="28">
        <f t="shared" si="4"/>
        <v>721.14</v>
      </c>
      <c r="H69" s="340"/>
      <c r="I69" s="340"/>
      <c r="J69" s="10"/>
    </row>
    <row r="70" spans="1:10" s="129" customFormat="1" ht="33" customHeight="1" x14ac:dyDescent="0.25">
      <c r="A70" s="67" t="s">
        <v>957</v>
      </c>
      <c r="B70" s="383" t="s">
        <v>2138</v>
      </c>
      <c r="C70" s="418" t="s">
        <v>3643</v>
      </c>
      <c r="D70" s="419" t="s">
        <v>18</v>
      </c>
      <c r="E70" s="420">
        <v>8</v>
      </c>
      <c r="F70" s="155">
        <v>225.71</v>
      </c>
      <c r="G70" s="28">
        <f t="shared" si="4"/>
        <v>1805.68</v>
      </c>
      <c r="H70" s="340"/>
      <c r="I70" s="340"/>
      <c r="J70" s="10"/>
    </row>
    <row r="71" spans="1:10" s="129" customFormat="1" ht="33" customHeight="1" thickBot="1" x14ac:dyDescent="0.3">
      <c r="A71" s="97" t="s">
        <v>957</v>
      </c>
      <c r="B71" s="383" t="s">
        <v>2139</v>
      </c>
      <c r="C71" s="2" t="s">
        <v>966</v>
      </c>
      <c r="D71" s="22" t="s">
        <v>582</v>
      </c>
      <c r="E71" s="19">
        <v>1</v>
      </c>
      <c r="F71" s="155">
        <v>6018</v>
      </c>
      <c r="G71" s="28">
        <f t="shared" ref="G71" si="5">ROUND((E71*F71),2)</f>
        <v>6018</v>
      </c>
      <c r="H71" s="340"/>
      <c r="I71" s="340"/>
      <c r="J71" s="10"/>
    </row>
    <row r="72" spans="1:10" s="129" customFormat="1" ht="33" customHeight="1" thickBot="1" x14ac:dyDescent="0.3">
      <c r="A72" s="56" t="s">
        <v>957</v>
      </c>
      <c r="B72" s="385" t="s">
        <v>2141</v>
      </c>
      <c r="C72" s="421" t="s">
        <v>3739</v>
      </c>
      <c r="D72" s="422" t="s">
        <v>10</v>
      </c>
      <c r="E72" s="423">
        <v>18</v>
      </c>
      <c r="F72" s="156">
        <v>35.68</v>
      </c>
      <c r="G72" s="53">
        <f t="shared" si="4"/>
        <v>642.24</v>
      </c>
      <c r="H72" s="337" t="s">
        <v>40</v>
      </c>
      <c r="I72" s="332">
        <f>ROUND(SUM(G36:G72),2)</f>
        <v>108923.02</v>
      </c>
      <c r="J72" s="10"/>
    </row>
    <row r="73" spans="1:10" ht="44.25" customHeight="1" thickBot="1" x14ac:dyDescent="0.3">
      <c r="A73" s="146"/>
      <c r="B73" s="147"/>
      <c r="C73" s="146"/>
      <c r="D73" s="147"/>
      <c r="E73" s="147"/>
      <c r="F73" s="54" t="s">
        <v>1317</v>
      </c>
      <c r="G73" s="55">
        <f>SUM(G5:G72)</f>
        <v>184342.55999999994</v>
      </c>
      <c r="H73" s="346"/>
      <c r="I73" s="342"/>
    </row>
    <row r="74" spans="1:10" ht="20.25" customHeight="1" x14ac:dyDescent="0.25">
      <c r="A74" s="38"/>
      <c r="B74" s="37"/>
      <c r="C74" s="37"/>
      <c r="D74" s="37"/>
      <c r="E74" s="39"/>
      <c r="F74" s="37"/>
      <c r="G74" s="12"/>
    </row>
    <row r="75" spans="1:10" x14ac:dyDescent="0.25">
      <c r="A75" s="6"/>
      <c r="B75" s="4"/>
      <c r="C75" s="6"/>
      <c r="D75" s="4"/>
      <c r="E75" s="4"/>
      <c r="F75" s="13"/>
      <c r="G75" s="12"/>
    </row>
    <row r="76" spans="1:10" x14ac:dyDescent="0.25">
      <c r="A76" s="6"/>
      <c r="B76" s="4"/>
      <c r="C76" s="6"/>
      <c r="D76" s="4"/>
      <c r="E76" s="4"/>
      <c r="F76" s="13"/>
      <c r="G76" s="12"/>
    </row>
    <row r="78" spans="1:10" s="129" customFormat="1" x14ac:dyDescent="0.25">
      <c r="A78" s="7"/>
      <c r="B78" s="5"/>
      <c r="C78" s="7"/>
      <c r="D78" s="5"/>
      <c r="E78" s="5"/>
      <c r="F78" s="15"/>
      <c r="G78" s="130"/>
      <c r="J78" s="10"/>
    </row>
    <row r="79" spans="1:10" s="129" customFormat="1" ht="26.25" customHeight="1" x14ac:dyDescent="0.25">
      <c r="A79" s="20"/>
      <c r="B79" s="20"/>
      <c r="C79" s="20"/>
      <c r="D79" s="20"/>
      <c r="E79" s="20"/>
      <c r="F79" s="16"/>
      <c r="G79" s="131"/>
      <c r="J79" s="10"/>
    </row>
  </sheetData>
  <sheetProtection algorithmName="SHA-512" hashValue="KiTB9kengBQ8Uh3KG122ZRKhbXKLcMUYGd0zgCnt8FShxgoeTuEJRgwYkWUW0OffuF1vGCBB8QJfezxTv7EigA==" saltValue="Mvfqq4cSlhbHybo2Frqk8w==" spinCount="100000" sheet="1" objects="1" scenarios="1"/>
  <mergeCells count="2">
    <mergeCell ref="A1:G1"/>
    <mergeCell ref="A3:G3"/>
  </mergeCells>
  <phoneticPr fontId="10" type="noConversion"/>
  <pageMargins left="0.7" right="0.7" top="0.75" bottom="0.75" header="0.3" footer="0.3"/>
  <pageSetup paperSize="9"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6AEDD-05E2-4C4C-A263-8B13E59BC73C}">
  <dimension ref="A1:J45"/>
  <sheetViews>
    <sheetView topLeftCell="A25" zoomScale="85" zoomScaleNormal="85" workbookViewId="0">
      <selection activeCell="I40" sqref="I40"/>
    </sheetView>
  </sheetViews>
  <sheetFormatPr defaultColWidth="9.140625" defaultRowHeight="15" x14ac:dyDescent="0.25"/>
  <cols>
    <col min="1" max="1" width="39.7109375" style="23" customWidth="1"/>
    <col min="2" max="2" width="10.5703125" style="10" customWidth="1"/>
    <col min="3" max="3" width="71.7109375" style="11" customWidth="1"/>
    <col min="4" max="4" width="9.140625" style="10"/>
    <col min="5" max="5" width="16.28515625" style="10" customWidth="1"/>
    <col min="6" max="6" width="20.7109375" style="14" customWidth="1"/>
    <col min="7" max="7" width="14.7109375" style="129" customWidth="1"/>
    <col min="8" max="8" width="21.5703125" style="129" customWidth="1"/>
    <col min="9" max="9" width="20.7109375" style="129" customWidth="1"/>
    <col min="10" max="16384" width="9.140625" style="10"/>
  </cols>
  <sheetData>
    <row r="1" spans="1:9" ht="39.950000000000003" customHeight="1" x14ac:dyDescent="0.25">
      <c r="A1" s="427" t="s">
        <v>3728</v>
      </c>
      <c r="B1" s="427"/>
      <c r="C1" s="427"/>
      <c r="D1" s="427"/>
      <c r="E1" s="427"/>
      <c r="F1" s="427"/>
      <c r="G1" s="427"/>
    </row>
    <row r="2" spans="1:9" ht="21.75" customHeight="1" thickBot="1" x14ac:dyDescent="0.3">
      <c r="A2" s="1"/>
      <c r="B2" s="1"/>
      <c r="C2" s="1"/>
      <c r="D2" s="1"/>
      <c r="E2" s="18"/>
      <c r="F2" s="1"/>
      <c r="G2" s="127"/>
    </row>
    <row r="3" spans="1:9" x14ac:dyDescent="0.25">
      <c r="A3" s="428" t="s">
        <v>1141</v>
      </c>
      <c r="B3" s="429"/>
      <c r="C3" s="429"/>
      <c r="D3" s="429"/>
      <c r="E3" s="429"/>
      <c r="F3" s="429"/>
      <c r="G3" s="430"/>
    </row>
    <row r="4" spans="1:9" ht="43.5" thickBot="1" x14ac:dyDescent="0.3">
      <c r="A4" s="29" t="s">
        <v>38</v>
      </c>
      <c r="B4" s="44" t="s">
        <v>0</v>
      </c>
      <c r="C4" s="30" t="s">
        <v>1</v>
      </c>
      <c r="D4" s="30" t="s">
        <v>2</v>
      </c>
      <c r="E4" s="31" t="s">
        <v>3</v>
      </c>
      <c r="F4" s="32" t="s">
        <v>4</v>
      </c>
      <c r="G4" s="69" t="s">
        <v>5</v>
      </c>
    </row>
    <row r="5" spans="1:9" ht="33" customHeight="1" x14ac:dyDescent="0.25">
      <c r="A5" s="67" t="s">
        <v>639</v>
      </c>
      <c r="B5" s="123" t="s">
        <v>12</v>
      </c>
      <c r="C5" s="63" t="s">
        <v>640</v>
      </c>
      <c r="D5" s="64" t="s">
        <v>10</v>
      </c>
      <c r="E5" s="290">
        <v>777</v>
      </c>
      <c r="F5" s="161">
        <v>1.01</v>
      </c>
      <c r="G5" s="59">
        <f>ROUND((E5*F5),2)</f>
        <v>784.77</v>
      </c>
      <c r="H5" s="340"/>
      <c r="I5" s="340"/>
    </row>
    <row r="6" spans="1:9" ht="33" customHeight="1" x14ac:dyDescent="0.25">
      <c r="A6" s="67" t="s">
        <v>639</v>
      </c>
      <c r="B6" s="123" t="s">
        <v>13</v>
      </c>
      <c r="C6" s="63" t="s">
        <v>641</v>
      </c>
      <c r="D6" s="64" t="s">
        <v>582</v>
      </c>
      <c r="E6" s="65">
        <v>1</v>
      </c>
      <c r="F6" s="161">
        <v>356.37</v>
      </c>
      <c r="G6" s="59">
        <f t="shared" ref="G6:G15" si="0">ROUND((E6*F6),2)</f>
        <v>356.37</v>
      </c>
      <c r="H6" s="340"/>
      <c r="I6" s="340"/>
    </row>
    <row r="7" spans="1:9" ht="33" customHeight="1" x14ac:dyDescent="0.25">
      <c r="A7" s="67" t="s">
        <v>639</v>
      </c>
      <c r="B7" s="123" t="s">
        <v>56</v>
      </c>
      <c r="C7" s="63" t="s">
        <v>642</v>
      </c>
      <c r="D7" s="64" t="s">
        <v>582</v>
      </c>
      <c r="E7" s="65">
        <v>1</v>
      </c>
      <c r="F7" s="161">
        <v>194.62</v>
      </c>
      <c r="G7" s="59">
        <f t="shared" si="0"/>
        <v>194.62</v>
      </c>
      <c r="H7" s="340"/>
      <c r="I7" s="340"/>
    </row>
    <row r="8" spans="1:9" ht="33" customHeight="1" x14ac:dyDescent="0.25">
      <c r="A8" s="67" t="s">
        <v>639</v>
      </c>
      <c r="B8" s="123" t="s">
        <v>14</v>
      </c>
      <c r="C8" s="63" t="s">
        <v>643</v>
      </c>
      <c r="D8" s="64" t="s">
        <v>10</v>
      </c>
      <c r="E8" s="290">
        <v>737</v>
      </c>
      <c r="F8" s="161">
        <v>1.22</v>
      </c>
      <c r="G8" s="59">
        <f t="shared" si="0"/>
        <v>899.14</v>
      </c>
      <c r="H8" s="340"/>
      <c r="I8" s="340"/>
    </row>
    <row r="9" spans="1:9" ht="33" customHeight="1" x14ac:dyDescent="0.25">
      <c r="A9" s="67" t="s">
        <v>639</v>
      </c>
      <c r="B9" s="383" t="s">
        <v>15</v>
      </c>
      <c r="C9" s="381" t="s">
        <v>3736</v>
      </c>
      <c r="D9" s="384" t="s">
        <v>10</v>
      </c>
      <c r="E9" s="380">
        <v>161</v>
      </c>
      <c r="F9" s="161">
        <v>3.47</v>
      </c>
      <c r="G9" s="59">
        <f t="shared" si="0"/>
        <v>558.66999999999996</v>
      </c>
      <c r="H9" s="340"/>
      <c r="I9" s="340"/>
    </row>
    <row r="10" spans="1:9" ht="33" customHeight="1" x14ac:dyDescent="0.25">
      <c r="A10" s="67" t="s">
        <v>639</v>
      </c>
      <c r="B10" s="383" t="s">
        <v>16</v>
      </c>
      <c r="C10" s="63" t="s">
        <v>644</v>
      </c>
      <c r="D10" s="64" t="s">
        <v>582</v>
      </c>
      <c r="E10" s="65">
        <v>1</v>
      </c>
      <c r="F10" s="161">
        <v>17.48</v>
      </c>
      <c r="G10" s="59">
        <f t="shared" si="0"/>
        <v>17.48</v>
      </c>
      <c r="H10" s="340"/>
      <c r="I10" s="340"/>
    </row>
    <row r="11" spans="1:9" ht="33" customHeight="1" x14ac:dyDescent="0.25">
      <c r="A11" s="67" t="s">
        <v>639</v>
      </c>
      <c r="B11" s="383" t="s">
        <v>57</v>
      </c>
      <c r="C11" s="63" t="s">
        <v>651</v>
      </c>
      <c r="D11" s="64" t="s">
        <v>10</v>
      </c>
      <c r="E11" s="290">
        <v>576</v>
      </c>
      <c r="F11" s="161">
        <v>0.16</v>
      </c>
      <c r="G11" s="59">
        <f t="shared" si="0"/>
        <v>92.16</v>
      </c>
      <c r="H11" s="340"/>
      <c r="I11" s="340"/>
    </row>
    <row r="12" spans="1:9" ht="33" customHeight="1" x14ac:dyDescent="0.25">
      <c r="A12" s="67" t="s">
        <v>639</v>
      </c>
      <c r="B12" s="383" t="s">
        <v>17</v>
      </c>
      <c r="C12" s="63" t="s">
        <v>645</v>
      </c>
      <c r="D12" s="64" t="s">
        <v>10</v>
      </c>
      <c r="E12" s="65">
        <v>733</v>
      </c>
      <c r="F12" s="161">
        <v>0.35</v>
      </c>
      <c r="G12" s="59">
        <f t="shared" si="0"/>
        <v>256.55</v>
      </c>
      <c r="H12" s="340"/>
      <c r="I12" s="340"/>
    </row>
    <row r="13" spans="1:9" ht="33" customHeight="1" x14ac:dyDescent="0.25">
      <c r="A13" s="67" t="s">
        <v>639</v>
      </c>
      <c r="B13" s="383" t="s">
        <v>60</v>
      </c>
      <c r="C13" s="63" t="s">
        <v>646</v>
      </c>
      <c r="D13" s="64" t="s">
        <v>582</v>
      </c>
      <c r="E13" s="65">
        <v>1</v>
      </c>
      <c r="F13" s="161">
        <v>55.68</v>
      </c>
      <c r="G13" s="59">
        <f t="shared" si="0"/>
        <v>55.68</v>
      </c>
      <c r="H13" s="340"/>
      <c r="I13" s="340"/>
    </row>
    <row r="14" spans="1:9" ht="33" customHeight="1" x14ac:dyDescent="0.25">
      <c r="A14" s="67" t="s">
        <v>639</v>
      </c>
      <c r="B14" s="383" t="s">
        <v>61</v>
      </c>
      <c r="C14" s="63" t="s">
        <v>647</v>
      </c>
      <c r="D14" s="64" t="s">
        <v>582</v>
      </c>
      <c r="E14" s="65">
        <v>1</v>
      </c>
      <c r="F14" s="161">
        <v>89.09</v>
      </c>
      <c r="G14" s="59">
        <f t="shared" si="0"/>
        <v>89.09</v>
      </c>
      <c r="H14" s="340"/>
      <c r="I14" s="340"/>
    </row>
    <row r="15" spans="1:9" ht="33" customHeight="1" x14ac:dyDescent="0.25">
      <c r="A15" s="67" t="s">
        <v>639</v>
      </c>
      <c r="B15" s="383" t="s">
        <v>46</v>
      </c>
      <c r="C15" s="63" t="s">
        <v>648</v>
      </c>
      <c r="D15" s="64" t="s">
        <v>18</v>
      </c>
      <c r="E15" s="65">
        <v>4</v>
      </c>
      <c r="F15" s="161">
        <v>24.5</v>
      </c>
      <c r="G15" s="59">
        <f t="shared" si="0"/>
        <v>98</v>
      </c>
      <c r="H15" s="340"/>
      <c r="I15" s="340"/>
    </row>
    <row r="16" spans="1:9" ht="33" customHeight="1" thickBot="1" x14ac:dyDescent="0.3">
      <c r="A16" s="67" t="s">
        <v>639</v>
      </c>
      <c r="B16" s="383" t="s">
        <v>62</v>
      </c>
      <c r="C16" s="63" t="s">
        <v>649</v>
      </c>
      <c r="D16" s="64" t="s">
        <v>18</v>
      </c>
      <c r="E16" s="65">
        <v>4</v>
      </c>
      <c r="F16" s="161">
        <v>46.78</v>
      </c>
      <c r="G16" s="59">
        <f>ROUND((E16*F16),2)</f>
        <v>187.12</v>
      </c>
      <c r="H16" s="340"/>
      <c r="I16" s="340"/>
    </row>
    <row r="17" spans="1:9" ht="33" customHeight="1" thickBot="1" x14ac:dyDescent="0.3">
      <c r="A17" s="56" t="s">
        <v>639</v>
      </c>
      <c r="B17" s="385" t="s">
        <v>94</v>
      </c>
      <c r="C17" s="50" t="s">
        <v>650</v>
      </c>
      <c r="D17" s="51" t="s">
        <v>18</v>
      </c>
      <c r="E17" s="291">
        <v>2</v>
      </c>
      <c r="F17" s="156">
        <v>50.11</v>
      </c>
      <c r="G17" s="53">
        <f>ROUND((E17*F17),2)</f>
        <v>100.22</v>
      </c>
      <c r="H17" s="331" t="s">
        <v>39</v>
      </c>
      <c r="I17" s="332">
        <f>ROUND(SUM(G5:G17),2)</f>
        <v>3689.87</v>
      </c>
    </row>
    <row r="18" spans="1:9" ht="33" customHeight="1" x14ac:dyDescent="0.25">
      <c r="A18" s="67" t="s">
        <v>957</v>
      </c>
      <c r="B18" s="123" t="s">
        <v>19</v>
      </c>
      <c r="C18" s="63" t="s">
        <v>485</v>
      </c>
      <c r="D18" s="64" t="s">
        <v>128</v>
      </c>
      <c r="E18" s="382">
        <v>0.56899999999999995</v>
      </c>
      <c r="F18" s="161">
        <v>6487.2</v>
      </c>
      <c r="G18" s="59">
        <f t="shared" ref="G18:G31" si="1">ROUND((E18*F18),2)</f>
        <v>3691.22</v>
      </c>
      <c r="H18" s="340"/>
      <c r="I18" s="340"/>
    </row>
    <row r="19" spans="1:9" ht="33" customHeight="1" x14ac:dyDescent="0.25">
      <c r="A19" s="67" t="s">
        <v>957</v>
      </c>
      <c r="B19" s="123" t="s">
        <v>20</v>
      </c>
      <c r="C19" s="63" t="s">
        <v>486</v>
      </c>
      <c r="D19" s="64" t="s">
        <v>128</v>
      </c>
      <c r="E19" s="65">
        <v>7.0000000000000001E-3</v>
      </c>
      <c r="F19" s="161">
        <v>10812</v>
      </c>
      <c r="G19" s="28">
        <f t="shared" si="1"/>
        <v>75.680000000000007</v>
      </c>
      <c r="H19" s="340"/>
      <c r="I19" s="340"/>
    </row>
    <row r="20" spans="1:9" ht="33" customHeight="1" x14ac:dyDescent="0.25">
      <c r="A20" s="67" t="s">
        <v>957</v>
      </c>
      <c r="B20" s="123" t="s">
        <v>21</v>
      </c>
      <c r="C20" s="63" t="s">
        <v>487</v>
      </c>
      <c r="D20" s="64" t="s">
        <v>128</v>
      </c>
      <c r="E20" s="290">
        <v>0.57599999999999996</v>
      </c>
      <c r="F20" s="161">
        <v>1405.56</v>
      </c>
      <c r="G20" s="28">
        <f t="shared" si="1"/>
        <v>809.6</v>
      </c>
      <c r="H20" s="340"/>
      <c r="I20" s="340"/>
    </row>
    <row r="21" spans="1:9" ht="33" customHeight="1" x14ac:dyDescent="0.25">
      <c r="A21" s="67" t="s">
        <v>957</v>
      </c>
      <c r="B21" s="123" t="s">
        <v>22</v>
      </c>
      <c r="C21" s="63" t="s">
        <v>488</v>
      </c>
      <c r="D21" s="64" t="s">
        <v>128</v>
      </c>
      <c r="E21" s="290">
        <v>0.161</v>
      </c>
      <c r="F21" s="161">
        <v>25948.799999999999</v>
      </c>
      <c r="G21" s="28">
        <f t="shared" si="1"/>
        <v>4177.76</v>
      </c>
      <c r="H21" s="340"/>
      <c r="I21" s="340"/>
    </row>
    <row r="22" spans="1:9" ht="33" customHeight="1" x14ac:dyDescent="0.25">
      <c r="A22" s="67" t="s">
        <v>957</v>
      </c>
      <c r="B22" s="123" t="s">
        <v>23</v>
      </c>
      <c r="C22" s="63" t="s">
        <v>489</v>
      </c>
      <c r="D22" s="64" t="s">
        <v>694</v>
      </c>
      <c r="E22" s="290">
        <v>2</v>
      </c>
      <c r="F22" s="161">
        <v>16.22</v>
      </c>
      <c r="G22" s="28">
        <f t="shared" si="1"/>
        <v>32.44</v>
      </c>
      <c r="H22" s="340"/>
      <c r="I22" s="340"/>
    </row>
    <row r="23" spans="1:9" ht="33" customHeight="1" x14ac:dyDescent="0.25">
      <c r="A23" s="67" t="s">
        <v>957</v>
      </c>
      <c r="B23" s="123" t="s">
        <v>24</v>
      </c>
      <c r="C23" s="63" t="s">
        <v>490</v>
      </c>
      <c r="D23" s="64" t="s">
        <v>10</v>
      </c>
      <c r="E23" s="290">
        <v>576</v>
      </c>
      <c r="F23" s="161">
        <v>0.16</v>
      </c>
      <c r="G23" s="28">
        <f t="shared" si="1"/>
        <v>92.16</v>
      </c>
      <c r="H23" s="340"/>
      <c r="I23" s="340"/>
    </row>
    <row r="24" spans="1:9" ht="33" customHeight="1" x14ac:dyDescent="0.25">
      <c r="A24" s="67" t="s">
        <v>957</v>
      </c>
      <c r="B24" s="123" t="s">
        <v>25</v>
      </c>
      <c r="C24" s="63" t="s">
        <v>491</v>
      </c>
      <c r="D24" s="64" t="s">
        <v>10</v>
      </c>
      <c r="E24" s="65">
        <v>700</v>
      </c>
      <c r="F24" s="161">
        <v>1.08</v>
      </c>
      <c r="G24" s="28">
        <f t="shared" si="1"/>
        <v>756</v>
      </c>
      <c r="H24" s="340"/>
      <c r="I24" s="340"/>
    </row>
    <row r="25" spans="1:9" ht="33" customHeight="1" x14ac:dyDescent="0.25">
      <c r="A25" s="67" t="s">
        <v>957</v>
      </c>
      <c r="B25" s="123" t="s">
        <v>26</v>
      </c>
      <c r="C25" s="63" t="s">
        <v>492</v>
      </c>
      <c r="D25" s="64" t="s">
        <v>10</v>
      </c>
      <c r="E25" s="65">
        <v>700</v>
      </c>
      <c r="F25" s="161">
        <v>1.08</v>
      </c>
      <c r="G25" s="28">
        <f t="shared" si="1"/>
        <v>756</v>
      </c>
      <c r="H25" s="340"/>
      <c r="I25" s="340"/>
    </row>
    <row r="26" spans="1:9" ht="33" customHeight="1" x14ac:dyDescent="0.25">
      <c r="A26" s="67" t="s">
        <v>957</v>
      </c>
      <c r="B26" s="123" t="s">
        <v>27</v>
      </c>
      <c r="C26" s="63" t="s">
        <v>493</v>
      </c>
      <c r="D26" s="64" t="s">
        <v>10</v>
      </c>
      <c r="E26" s="290">
        <v>777</v>
      </c>
      <c r="F26" s="161">
        <v>1.56</v>
      </c>
      <c r="G26" s="28">
        <f t="shared" si="1"/>
        <v>1212.1199999999999</v>
      </c>
      <c r="H26" s="340"/>
      <c r="I26" s="340"/>
    </row>
    <row r="27" spans="1:9" ht="33" customHeight="1" x14ac:dyDescent="0.25">
      <c r="A27" s="67" t="s">
        <v>957</v>
      </c>
      <c r="B27" s="123" t="s">
        <v>68</v>
      </c>
      <c r="C27" s="63" t="s">
        <v>494</v>
      </c>
      <c r="D27" s="64" t="s">
        <v>10</v>
      </c>
      <c r="E27" s="290">
        <v>161</v>
      </c>
      <c r="F27" s="161">
        <v>1.3</v>
      </c>
      <c r="G27" s="28">
        <f t="shared" si="1"/>
        <v>209.3</v>
      </c>
      <c r="H27" s="340"/>
      <c r="I27" s="340"/>
    </row>
    <row r="28" spans="1:9" ht="33" customHeight="1" x14ac:dyDescent="0.25">
      <c r="A28" s="67" t="s">
        <v>957</v>
      </c>
      <c r="B28" s="123" t="s">
        <v>69</v>
      </c>
      <c r="C28" s="292" t="s">
        <v>3642</v>
      </c>
      <c r="D28" s="293" t="s">
        <v>10</v>
      </c>
      <c r="E28" s="290">
        <v>572</v>
      </c>
      <c r="F28" s="161">
        <v>1.3</v>
      </c>
      <c r="G28" s="28">
        <f t="shared" si="1"/>
        <v>743.6</v>
      </c>
      <c r="H28" s="340"/>
      <c r="I28" s="340"/>
    </row>
    <row r="29" spans="1:9" ht="33" customHeight="1" x14ac:dyDescent="0.25">
      <c r="A29" s="67" t="s">
        <v>957</v>
      </c>
      <c r="B29" s="123" t="s">
        <v>70</v>
      </c>
      <c r="C29" s="292" t="s">
        <v>3643</v>
      </c>
      <c r="D29" s="293" t="s">
        <v>582</v>
      </c>
      <c r="E29" s="290">
        <v>1</v>
      </c>
      <c r="F29" s="161">
        <v>225.71</v>
      </c>
      <c r="G29" s="28">
        <f t="shared" si="1"/>
        <v>225.71</v>
      </c>
      <c r="H29" s="340"/>
      <c r="I29" s="340"/>
    </row>
    <row r="30" spans="1:9" ht="33" customHeight="1" x14ac:dyDescent="0.25">
      <c r="A30" s="67" t="s">
        <v>957</v>
      </c>
      <c r="B30" s="123" t="s">
        <v>127</v>
      </c>
      <c r="C30" s="292" t="s">
        <v>3644</v>
      </c>
      <c r="D30" s="293" t="s">
        <v>18</v>
      </c>
      <c r="E30" s="290">
        <v>8</v>
      </c>
      <c r="F30" s="161">
        <v>21.62</v>
      </c>
      <c r="G30" s="28">
        <f t="shared" si="1"/>
        <v>172.96</v>
      </c>
      <c r="H30" s="340"/>
      <c r="I30" s="340"/>
    </row>
    <row r="31" spans="1:9" ht="33" customHeight="1" x14ac:dyDescent="0.25">
      <c r="A31" s="67" t="s">
        <v>957</v>
      </c>
      <c r="B31" s="123" t="s">
        <v>165</v>
      </c>
      <c r="C31" s="292" t="s">
        <v>3645</v>
      </c>
      <c r="D31" s="64" t="s">
        <v>18</v>
      </c>
      <c r="E31" s="65">
        <v>2</v>
      </c>
      <c r="F31" s="161">
        <v>27.03</v>
      </c>
      <c r="G31" s="28">
        <f t="shared" si="1"/>
        <v>54.06</v>
      </c>
      <c r="H31" s="340"/>
      <c r="I31" s="340"/>
    </row>
    <row r="32" spans="1:9" ht="33" customHeight="1" x14ac:dyDescent="0.25">
      <c r="A32" s="67" t="s">
        <v>957</v>
      </c>
      <c r="B32" s="123" t="s">
        <v>166</v>
      </c>
      <c r="C32" s="63" t="s">
        <v>496</v>
      </c>
      <c r="D32" s="64" t="s">
        <v>582</v>
      </c>
      <c r="E32" s="65">
        <v>1</v>
      </c>
      <c r="F32" s="161">
        <v>58.38</v>
      </c>
      <c r="G32" s="28">
        <f>ROUND((E32*F32),2)</f>
        <v>58.38</v>
      </c>
      <c r="H32" s="340"/>
      <c r="I32" s="340"/>
    </row>
    <row r="33" spans="1:10" ht="33" customHeight="1" x14ac:dyDescent="0.25">
      <c r="A33" s="67" t="s">
        <v>957</v>
      </c>
      <c r="B33" s="123" t="s">
        <v>167</v>
      </c>
      <c r="C33" s="63" t="s">
        <v>497</v>
      </c>
      <c r="D33" s="64" t="s">
        <v>582</v>
      </c>
      <c r="E33" s="65">
        <v>1</v>
      </c>
      <c r="F33" s="161">
        <v>108.12</v>
      </c>
      <c r="G33" s="28">
        <f t="shared" ref="G33:G37" si="2">ROUND((E33*F33),2)</f>
        <v>108.12</v>
      </c>
      <c r="H33" s="340"/>
      <c r="I33" s="340"/>
    </row>
    <row r="34" spans="1:10" ht="33" customHeight="1" x14ac:dyDescent="0.25">
      <c r="A34" s="67" t="s">
        <v>957</v>
      </c>
      <c r="B34" s="123" t="s">
        <v>168</v>
      </c>
      <c r="C34" s="63" t="s">
        <v>498</v>
      </c>
      <c r="D34" s="64" t="s">
        <v>582</v>
      </c>
      <c r="E34" s="65">
        <v>2</v>
      </c>
      <c r="F34" s="161">
        <v>659.53</v>
      </c>
      <c r="G34" s="28">
        <f t="shared" si="2"/>
        <v>1319.06</v>
      </c>
      <c r="H34" s="340"/>
      <c r="I34" s="340"/>
    </row>
    <row r="35" spans="1:10" ht="33" customHeight="1" x14ac:dyDescent="0.25">
      <c r="A35" s="67" t="s">
        <v>957</v>
      </c>
      <c r="B35" s="123" t="s">
        <v>169</v>
      </c>
      <c r="C35" s="63" t="s">
        <v>499</v>
      </c>
      <c r="D35" s="64" t="s">
        <v>582</v>
      </c>
      <c r="E35" s="65">
        <v>1</v>
      </c>
      <c r="F35" s="161">
        <v>162.18</v>
      </c>
      <c r="G35" s="28">
        <f t="shared" si="2"/>
        <v>162.18</v>
      </c>
      <c r="H35" s="340"/>
      <c r="I35" s="340"/>
    </row>
    <row r="36" spans="1:10" ht="33" customHeight="1" x14ac:dyDescent="0.25">
      <c r="A36" s="67" t="s">
        <v>957</v>
      </c>
      <c r="B36" s="123" t="s">
        <v>170</v>
      </c>
      <c r="C36" s="63" t="s">
        <v>500</v>
      </c>
      <c r="D36" s="64" t="s">
        <v>582</v>
      </c>
      <c r="E36" s="65">
        <v>1</v>
      </c>
      <c r="F36" s="161">
        <v>324.36</v>
      </c>
      <c r="G36" s="28">
        <f t="shared" si="2"/>
        <v>324.36</v>
      </c>
      <c r="H36" s="340"/>
      <c r="I36" s="340"/>
    </row>
    <row r="37" spans="1:10" ht="33" customHeight="1" thickBot="1" x14ac:dyDescent="0.3">
      <c r="A37" s="67" t="s">
        <v>957</v>
      </c>
      <c r="B37" s="383" t="s">
        <v>171</v>
      </c>
      <c r="C37" s="306" t="s">
        <v>966</v>
      </c>
      <c r="D37" s="313" t="s">
        <v>582</v>
      </c>
      <c r="E37" s="314">
        <v>1</v>
      </c>
      <c r="F37" s="163">
        <v>1071</v>
      </c>
      <c r="G37" s="28">
        <f t="shared" si="2"/>
        <v>1071</v>
      </c>
      <c r="H37" s="340"/>
      <c r="I37" s="340"/>
    </row>
    <row r="38" spans="1:10" s="129" customFormat="1" ht="33" customHeight="1" thickBot="1" x14ac:dyDescent="0.3">
      <c r="A38" s="56" t="s">
        <v>957</v>
      </c>
      <c r="B38" s="385" t="s">
        <v>172</v>
      </c>
      <c r="C38" s="386" t="s">
        <v>3737</v>
      </c>
      <c r="D38" s="387" t="s">
        <v>10</v>
      </c>
      <c r="E38" s="388">
        <v>161</v>
      </c>
      <c r="F38" s="156">
        <v>1.41</v>
      </c>
      <c r="G38" s="53">
        <f>ROUND((E38*F38),2)</f>
        <v>227.01</v>
      </c>
      <c r="H38" s="331" t="s">
        <v>40</v>
      </c>
      <c r="I38" s="332">
        <f>ROUND(SUM(G18:G38),2)</f>
        <v>16278.72</v>
      </c>
      <c r="J38" s="10"/>
    </row>
    <row r="39" spans="1:10" ht="44.25" customHeight="1" thickBot="1" x14ac:dyDescent="0.3">
      <c r="A39" s="146"/>
      <c r="B39" s="147"/>
      <c r="C39" s="146"/>
      <c r="D39" s="147"/>
      <c r="E39" s="147"/>
      <c r="F39" s="54" t="s">
        <v>1318</v>
      </c>
      <c r="G39" s="55">
        <f>SUM(G5:G38)</f>
        <v>19968.59</v>
      </c>
      <c r="H39" s="346"/>
      <c r="I39" s="342"/>
    </row>
    <row r="40" spans="1:10" ht="20.25" customHeight="1" x14ac:dyDescent="0.25">
      <c r="A40" s="38"/>
      <c r="B40" s="37"/>
      <c r="C40" s="37"/>
      <c r="D40" s="37"/>
      <c r="E40" s="39"/>
      <c r="F40" s="37"/>
      <c r="G40" s="12"/>
    </row>
    <row r="41" spans="1:10" x14ac:dyDescent="0.25">
      <c r="A41" s="6"/>
      <c r="B41" s="4"/>
      <c r="C41" s="6"/>
      <c r="D41" s="4"/>
      <c r="E41" s="4"/>
      <c r="F41" s="13"/>
      <c r="G41" s="12"/>
    </row>
    <row r="42" spans="1:10" x14ac:dyDescent="0.25">
      <c r="A42" s="6"/>
      <c r="B42" s="4"/>
      <c r="C42" s="6"/>
      <c r="D42" s="4"/>
      <c r="E42" s="4"/>
      <c r="F42" s="13"/>
      <c r="G42" s="12"/>
    </row>
    <row r="44" spans="1:10" s="129" customFormat="1" x14ac:dyDescent="0.25">
      <c r="A44" s="7"/>
      <c r="B44" s="5"/>
      <c r="C44" s="7"/>
      <c r="D44" s="5"/>
      <c r="E44" s="5"/>
      <c r="F44" s="15"/>
      <c r="G44" s="130"/>
      <c r="J44" s="10"/>
    </row>
    <row r="45" spans="1:10" s="129" customFormat="1" ht="26.25" customHeight="1" x14ac:dyDescent="0.25">
      <c r="A45" s="20"/>
      <c r="B45" s="20"/>
      <c r="C45" s="20"/>
      <c r="D45" s="20"/>
      <c r="E45" s="20"/>
      <c r="F45" s="16"/>
      <c r="G45" s="131"/>
      <c r="J45" s="10"/>
    </row>
  </sheetData>
  <sheetProtection algorithmName="SHA-512" hashValue="J5XyC08/hqgKYb+APHVkzzgYigvnG/CnCv6DbfL79H51r+cDgGcn2o1rPZKCpxL0JHVAANjZRUUHPIaiE1gTjA==" saltValue="neMYS6lwFBzlcljMgokmHQ==" spinCount="100000" sheet="1" objects="1" scenarios="1"/>
  <mergeCells count="2">
    <mergeCell ref="A1:G1"/>
    <mergeCell ref="A3:G3"/>
  </mergeCells>
  <phoneticPr fontId="10" type="noConversion"/>
  <pageMargins left="0.7" right="0.7" top="0.75" bottom="0.75" header="0.3" footer="0.3"/>
  <pageSetup paperSize="9"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D9158-DA76-48CD-BDAA-E65CE68B46BC}">
  <dimension ref="A1:J48"/>
  <sheetViews>
    <sheetView topLeftCell="A19" zoomScale="60" zoomScaleNormal="60" workbookViewId="0">
      <selection activeCell="M38" sqref="M38"/>
    </sheetView>
  </sheetViews>
  <sheetFormatPr defaultColWidth="9.140625" defaultRowHeight="15" x14ac:dyDescent="0.25"/>
  <cols>
    <col min="1" max="1" width="39.7109375" style="23" customWidth="1"/>
    <col min="2" max="2" width="10.5703125" style="10" customWidth="1"/>
    <col min="3" max="3" width="71.7109375" style="11" customWidth="1"/>
    <col min="4" max="4" width="9.140625" style="10"/>
    <col min="5" max="5" width="16.28515625" style="10" customWidth="1"/>
    <col min="6" max="6" width="20.7109375" style="14" customWidth="1"/>
    <col min="7" max="7" width="14.7109375" style="129" customWidth="1"/>
    <col min="8" max="8" width="21.5703125" style="129" customWidth="1"/>
    <col min="9" max="9" width="20.7109375" style="129" customWidth="1"/>
    <col min="10" max="16384" width="9.140625" style="10"/>
  </cols>
  <sheetData>
    <row r="1" spans="1:9" ht="39.950000000000003" customHeight="1" x14ac:dyDescent="0.25">
      <c r="A1" s="427" t="s">
        <v>3728</v>
      </c>
      <c r="B1" s="427"/>
      <c r="C1" s="427"/>
      <c r="D1" s="427"/>
      <c r="E1" s="427"/>
      <c r="F1" s="427"/>
      <c r="G1" s="427"/>
    </row>
    <row r="2" spans="1:9" ht="21.75" customHeight="1" thickBot="1" x14ac:dyDescent="0.3">
      <c r="A2" s="1"/>
      <c r="B2" s="1"/>
      <c r="C2" s="1"/>
      <c r="D2" s="1"/>
      <c r="E2" s="18"/>
      <c r="F2" s="1"/>
      <c r="G2" s="127"/>
    </row>
    <row r="3" spans="1:9" x14ac:dyDescent="0.25">
      <c r="A3" s="428" t="s">
        <v>1142</v>
      </c>
      <c r="B3" s="429"/>
      <c r="C3" s="429"/>
      <c r="D3" s="429"/>
      <c r="E3" s="429"/>
      <c r="F3" s="429"/>
      <c r="G3" s="430"/>
    </row>
    <row r="4" spans="1:9" ht="43.5" thickBot="1" x14ac:dyDescent="0.3">
      <c r="A4" s="29" t="s">
        <v>38</v>
      </c>
      <c r="B4" s="44" t="s">
        <v>0</v>
      </c>
      <c r="C4" s="30" t="s">
        <v>1</v>
      </c>
      <c r="D4" s="30" t="s">
        <v>2</v>
      </c>
      <c r="E4" s="31" t="s">
        <v>3</v>
      </c>
      <c r="F4" s="32" t="s">
        <v>4</v>
      </c>
      <c r="G4" s="69" t="s">
        <v>5</v>
      </c>
    </row>
    <row r="5" spans="1:9" ht="33" customHeight="1" x14ac:dyDescent="0.25">
      <c r="A5" s="67" t="s">
        <v>639</v>
      </c>
      <c r="B5" s="123" t="s">
        <v>12</v>
      </c>
      <c r="C5" s="63" t="s">
        <v>3214</v>
      </c>
      <c r="D5" s="64" t="s">
        <v>10</v>
      </c>
      <c r="E5" s="65">
        <v>2053</v>
      </c>
      <c r="F5" s="161">
        <v>3.11</v>
      </c>
      <c r="G5" s="59">
        <f>ROUND((E5*F5),2)</f>
        <v>6384.83</v>
      </c>
      <c r="H5" s="340"/>
      <c r="I5" s="340"/>
    </row>
    <row r="6" spans="1:9" ht="33" customHeight="1" x14ac:dyDescent="0.25">
      <c r="A6" s="67" t="s">
        <v>639</v>
      </c>
      <c r="B6" s="123" t="s">
        <v>13</v>
      </c>
      <c r="C6" s="63" t="s">
        <v>641</v>
      </c>
      <c r="D6" s="64" t="s">
        <v>582</v>
      </c>
      <c r="E6" s="65">
        <v>4</v>
      </c>
      <c r="F6" s="161">
        <v>322.95</v>
      </c>
      <c r="G6" s="59">
        <f t="shared" ref="G6:G15" si="0">ROUND((E6*F6),2)</f>
        <v>1291.8</v>
      </c>
      <c r="H6" s="340"/>
      <c r="I6" s="340"/>
    </row>
    <row r="7" spans="1:9" ht="33" customHeight="1" x14ac:dyDescent="0.25">
      <c r="A7" s="67" t="s">
        <v>639</v>
      </c>
      <c r="B7" s="123" t="s">
        <v>56</v>
      </c>
      <c r="C7" s="63" t="s">
        <v>643</v>
      </c>
      <c r="D7" s="64" t="s">
        <v>10</v>
      </c>
      <c r="E7" s="65">
        <v>3866</v>
      </c>
      <c r="F7" s="161">
        <v>1.34</v>
      </c>
      <c r="G7" s="59">
        <f t="shared" si="0"/>
        <v>5180.4399999999996</v>
      </c>
      <c r="H7" s="340"/>
      <c r="I7" s="340"/>
    </row>
    <row r="8" spans="1:9" ht="33" customHeight="1" x14ac:dyDescent="0.25">
      <c r="A8" s="67" t="s">
        <v>639</v>
      </c>
      <c r="B8" s="123" t="s">
        <v>14</v>
      </c>
      <c r="C8" s="63" t="s">
        <v>3215</v>
      </c>
      <c r="D8" s="64" t="s">
        <v>18</v>
      </c>
      <c r="E8" s="65">
        <v>8</v>
      </c>
      <c r="F8" s="161">
        <v>6.24</v>
      </c>
      <c r="G8" s="59">
        <f t="shared" si="0"/>
        <v>49.92</v>
      </c>
      <c r="H8" s="340"/>
      <c r="I8" s="340"/>
    </row>
    <row r="9" spans="1:9" ht="33" customHeight="1" x14ac:dyDescent="0.25">
      <c r="A9" s="67" t="s">
        <v>639</v>
      </c>
      <c r="B9" s="123" t="s">
        <v>15</v>
      </c>
      <c r="C9" s="63" t="s">
        <v>3216</v>
      </c>
      <c r="D9" s="64" t="s">
        <v>10</v>
      </c>
      <c r="E9" s="380">
        <v>531</v>
      </c>
      <c r="F9" s="161">
        <v>7.47</v>
      </c>
      <c r="G9" s="59">
        <f t="shared" si="0"/>
        <v>3966.57</v>
      </c>
      <c r="H9" s="340"/>
      <c r="I9" s="340"/>
    </row>
    <row r="10" spans="1:9" ht="33" customHeight="1" x14ac:dyDescent="0.25">
      <c r="A10" s="67" t="s">
        <v>639</v>
      </c>
      <c r="B10" s="123" t="s">
        <v>16</v>
      </c>
      <c r="C10" s="63" t="s">
        <v>3217</v>
      </c>
      <c r="D10" s="64" t="s">
        <v>10</v>
      </c>
      <c r="E10" s="65">
        <v>1447</v>
      </c>
      <c r="F10" s="161">
        <v>0.16</v>
      </c>
      <c r="G10" s="59">
        <f t="shared" si="0"/>
        <v>231.52</v>
      </c>
      <c r="H10" s="340"/>
      <c r="I10" s="340"/>
    </row>
    <row r="11" spans="1:9" ht="33" customHeight="1" x14ac:dyDescent="0.25">
      <c r="A11" s="67" t="s">
        <v>639</v>
      </c>
      <c r="B11" s="123" t="s">
        <v>57</v>
      </c>
      <c r="C11" s="63" t="s">
        <v>645</v>
      </c>
      <c r="D11" s="64" t="s">
        <v>10</v>
      </c>
      <c r="E11" s="65">
        <v>1933</v>
      </c>
      <c r="F11" s="161">
        <v>0.35</v>
      </c>
      <c r="G11" s="59">
        <f t="shared" si="0"/>
        <v>676.55</v>
      </c>
      <c r="H11" s="340"/>
      <c r="I11" s="340"/>
    </row>
    <row r="12" spans="1:9" ht="33" customHeight="1" x14ac:dyDescent="0.25">
      <c r="A12" s="67" t="s">
        <v>639</v>
      </c>
      <c r="B12" s="123" t="s">
        <v>17</v>
      </c>
      <c r="C12" s="63" t="s">
        <v>648</v>
      </c>
      <c r="D12" s="64" t="s">
        <v>18</v>
      </c>
      <c r="E12" s="65">
        <v>28</v>
      </c>
      <c r="F12" s="161">
        <v>24.5</v>
      </c>
      <c r="G12" s="59">
        <f t="shared" si="0"/>
        <v>686</v>
      </c>
      <c r="H12" s="340"/>
      <c r="I12" s="340"/>
    </row>
    <row r="13" spans="1:9" ht="33" customHeight="1" x14ac:dyDescent="0.25">
      <c r="A13" s="67" t="s">
        <v>639</v>
      </c>
      <c r="B13" s="123" t="s">
        <v>60</v>
      </c>
      <c r="C13" s="63" t="s">
        <v>649</v>
      </c>
      <c r="D13" s="64" t="s">
        <v>18</v>
      </c>
      <c r="E13" s="65">
        <v>28</v>
      </c>
      <c r="F13" s="161">
        <v>46.78</v>
      </c>
      <c r="G13" s="59">
        <f t="shared" si="0"/>
        <v>1309.8399999999999</v>
      </c>
      <c r="H13" s="340"/>
      <c r="I13" s="340"/>
    </row>
    <row r="14" spans="1:9" ht="33" customHeight="1" x14ac:dyDescent="0.25">
      <c r="A14" s="67" t="s">
        <v>639</v>
      </c>
      <c r="B14" s="123" t="s">
        <v>61</v>
      </c>
      <c r="C14" s="63" t="s">
        <v>650</v>
      </c>
      <c r="D14" s="64" t="s">
        <v>18</v>
      </c>
      <c r="E14" s="65">
        <v>8</v>
      </c>
      <c r="F14" s="161">
        <v>50.11</v>
      </c>
      <c r="G14" s="59">
        <f t="shared" si="0"/>
        <v>400.88</v>
      </c>
      <c r="H14" s="340"/>
      <c r="I14" s="340"/>
    </row>
    <row r="15" spans="1:9" ht="33" customHeight="1" x14ac:dyDescent="0.25">
      <c r="A15" s="67" t="s">
        <v>639</v>
      </c>
      <c r="B15" s="123" t="s">
        <v>46</v>
      </c>
      <c r="C15" s="63" t="s">
        <v>968</v>
      </c>
      <c r="D15" s="384" t="s">
        <v>582</v>
      </c>
      <c r="E15" s="380">
        <v>9</v>
      </c>
      <c r="F15" s="161">
        <v>929.83</v>
      </c>
      <c r="G15" s="59">
        <f t="shared" si="0"/>
        <v>8368.4699999999993</v>
      </c>
      <c r="H15" s="340"/>
      <c r="I15" s="340"/>
    </row>
    <row r="16" spans="1:9" ht="33" customHeight="1" x14ac:dyDescent="0.25">
      <c r="A16" s="67" t="s">
        <v>639</v>
      </c>
      <c r="B16" s="123" t="s">
        <v>62</v>
      </c>
      <c r="C16" s="63" t="s">
        <v>956</v>
      </c>
      <c r="D16" s="64" t="s">
        <v>9</v>
      </c>
      <c r="E16" s="380">
        <v>6</v>
      </c>
      <c r="F16" s="161">
        <v>452.49</v>
      </c>
      <c r="G16" s="59">
        <f>ROUND((E16*F16),2)</f>
        <v>2714.94</v>
      </c>
      <c r="H16" s="340"/>
      <c r="I16" s="340"/>
    </row>
    <row r="17" spans="1:9" ht="33" customHeight="1" thickBot="1" x14ac:dyDescent="0.3">
      <c r="A17" s="97" t="s">
        <v>639</v>
      </c>
      <c r="B17" s="108" t="s">
        <v>94</v>
      </c>
      <c r="C17" s="424" t="s">
        <v>3733</v>
      </c>
      <c r="D17" s="22" t="s">
        <v>582</v>
      </c>
      <c r="E17" s="415">
        <v>3</v>
      </c>
      <c r="F17" s="155">
        <v>388.55</v>
      </c>
      <c r="G17" s="28">
        <f t="shared" ref="G17" si="1">ROUND((E17*F17),2)</f>
        <v>1165.6500000000001</v>
      </c>
      <c r="H17" s="340"/>
      <c r="I17" s="340"/>
    </row>
    <row r="18" spans="1:9" ht="33" customHeight="1" thickBot="1" x14ac:dyDescent="0.3">
      <c r="A18" s="178" t="s">
        <v>639</v>
      </c>
      <c r="B18" s="190" t="s">
        <v>95</v>
      </c>
      <c r="C18" s="416" t="s">
        <v>3646</v>
      </c>
      <c r="D18" s="296" t="s">
        <v>18</v>
      </c>
      <c r="E18" s="388">
        <v>3</v>
      </c>
      <c r="F18" s="162">
        <v>236.78</v>
      </c>
      <c r="G18" s="90">
        <f t="shared" ref="G18:G36" si="2">ROUND((E18*F18),2)</f>
        <v>710.34</v>
      </c>
      <c r="H18" s="331" t="s">
        <v>39</v>
      </c>
      <c r="I18" s="332">
        <f>ROUND(SUM(G5:G18),2)</f>
        <v>33137.75</v>
      </c>
    </row>
    <row r="19" spans="1:9" ht="33" customHeight="1" x14ac:dyDescent="0.25">
      <c r="A19" s="67" t="s">
        <v>957</v>
      </c>
      <c r="B19" s="123" t="s">
        <v>19</v>
      </c>
      <c r="C19" s="63" t="s">
        <v>485</v>
      </c>
      <c r="D19" s="64" t="s">
        <v>128</v>
      </c>
      <c r="E19" s="425">
        <v>1.44</v>
      </c>
      <c r="F19" s="161">
        <v>6487.2</v>
      </c>
      <c r="G19" s="59">
        <f t="shared" si="2"/>
        <v>9341.57</v>
      </c>
      <c r="H19" s="340"/>
      <c r="I19" s="340"/>
    </row>
    <row r="20" spans="1:9" ht="33" customHeight="1" x14ac:dyDescent="0.25">
      <c r="A20" s="67" t="s">
        <v>957</v>
      </c>
      <c r="B20" s="123" t="s">
        <v>20</v>
      </c>
      <c r="C20" s="63" t="s">
        <v>486</v>
      </c>
      <c r="D20" s="64" t="s">
        <v>128</v>
      </c>
      <c r="E20" s="65">
        <v>7.0000000000000001E-3</v>
      </c>
      <c r="F20" s="161">
        <v>10812</v>
      </c>
      <c r="G20" s="28">
        <f t="shared" si="2"/>
        <v>75.680000000000007</v>
      </c>
      <c r="H20" s="340"/>
      <c r="I20" s="340"/>
    </row>
    <row r="21" spans="1:9" ht="33" customHeight="1" x14ac:dyDescent="0.25">
      <c r="A21" s="67" t="s">
        <v>957</v>
      </c>
      <c r="B21" s="123" t="s">
        <v>21</v>
      </c>
      <c r="C21" s="63" t="s">
        <v>487</v>
      </c>
      <c r="D21" s="64" t="s">
        <v>128</v>
      </c>
      <c r="E21" s="65">
        <v>2.8940000000000001</v>
      </c>
      <c r="F21" s="161">
        <v>1405.56</v>
      </c>
      <c r="G21" s="28">
        <f t="shared" si="2"/>
        <v>4067.69</v>
      </c>
      <c r="H21" s="340"/>
      <c r="I21" s="340"/>
    </row>
    <row r="22" spans="1:9" ht="33" customHeight="1" x14ac:dyDescent="0.25">
      <c r="A22" s="67" t="s">
        <v>957</v>
      </c>
      <c r="B22" s="123" t="s">
        <v>22</v>
      </c>
      <c r="C22" s="292" t="s">
        <v>3647</v>
      </c>
      <c r="D22" s="293" t="s">
        <v>128</v>
      </c>
      <c r="E22" s="380">
        <v>1.0620000000000001</v>
      </c>
      <c r="F22" s="161">
        <v>1405.56</v>
      </c>
      <c r="G22" s="28">
        <f t="shared" si="2"/>
        <v>1492.7</v>
      </c>
      <c r="H22" s="340"/>
      <c r="I22" s="340"/>
    </row>
    <row r="23" spans="1:9" ht="33" customHeight="1" x14ac:dyDescent="0.25">
      <c r="A23" s="67" t="s">
        <v>957</v>
      </c>
      <c r="B23" s="123" t="s">
        <v>23</v>
      </c>
      <c r="C23" s="63" t="s">
        <v>488</v>
      </c>
      <c r="D23" s="64" t="s">
        <v>128</v>
      </c>
      <c r="E23" s="380">
        <v>0.53100000000000003</v>
      </c>
      <c r="F23" s="161">
        <v>25948.799999999999</v>
      </c>
      <c r="G23" s="28">
        <f t="shared" si="2"/>
        <v>13778.81</v>
      </c>
      <c r="H23" s="340"/>
      <c r="I23" s="340"/>
    </row>
    <row r="24" spans="1:9" ht="33" customHeight="1" x14ac:dyDescent="0.25">
      <c r="A24" s="67" t="s">
        <v>957</v>
      </c>
      <c r="B24" s="123" t="s">
        <v>24</v>
      </c>
      <c r="C24" s="63" t="s">
        <v>3218</v>
      </c>
      <c r="D24" s="64" t="s">
        <v>18</v>
      </c>
      <c r="E24" s="380">
        <v>9</v>
      </c>
      <c r="F24" s="161">
        <v>489.01</v>
      </c>
      <c r="G24" s="28">
        <f t="shared" si="2"/>
        <v>4401.09</v>
      </c>
      <c r="H24" s="340"/>
      <c r="I24" s="340"/>
    </row>
    <row r="25" spans="1:9" ht="33" customHeight="1" x14ac:dyDescent="0.25">
      <c r="A25" s="67" t="s">
        <v>957</v>
      </c>
      <c r="B25" s="123" t="s">
        <v>25</v>
      </c>
      <c r="C25" s="63" t="s">
        <v>3219</v>
      </c>
      <c r="D25" s="64" t="s">
        <v>9</v>
      </c>
      <c r="E25" s="380">
        <v>6</v>
      </c>
      <c r="F25" s="161">
        <v>666.29</v>
      </c>
      <c r="G25" s="28">
        <f t="shared" si="2"/>
        <v>3997.74</v>
      </c>
      <c r="H25" s="340"/>
      <c r="I25" s="340"/>
    </row>
    <row r="26" spans="1:9" ht="33" customHeight="1" x14ac:dyDescent="0.25">
      <c r="A26" s="67" t="s">
        <v>957</v>
      </c>
      <c r="B26" s="298" t="s">
        <v>26</v>
      </c>
      <c r="C26" s="292" t="s">
        <v>3648</v>
      </c>
      <c r="D26" s="293" t="s">
        <v>18</v>
      </c>
      <c r="E26" s="380">
        <v>3</v>
      </c>
      <c r="F26" s="161">
        <v>85.68</v>
      </c>
      <c r="G26" s="28">
        <f t="shared" si="2"/>
        <v>257.04000000000002</v>
      </c>
      <c r="H26" s="340"/>
      <c r="I26" s="340"/>
    </row>
    <row r="27" spans="1:9" ht="33" customHeight="1" x14ac:dyDescent="0.25">
      <c r="A27" s="67" t="s">
        <v>957</v>
      </c>
      <c r="B27" s="298" t="s">
        <v>27</v>
      </c>
      <c r="C27" s="381" t="s">
        <v>3734</v>
      </c>
      <c r="D27" s="384" t="s">
        <v>582</v>
      </c>
      <c r="E27" s="380">
        <v>3</v>
      </c>
      <c r="F27" s="161">
        <v>25.95</v>
      </c>
      <c r="G27" s="28">
        <f t="shared" si="2"/>
        <v>77.849999999999994</v>
      </c>
      <c r="H27" s="340"/>
      <c r="I27" s="340"/>
    </row>
    <row r="28" spans="1:9" ht="33" customHeight="1" x14ac:dyDescent="0.25">
      <c r="A28" s="67" t="s">
        <v>957</v>
      </c>
      <c r="B28" s="298" t="s">
        <v>68</v>
      </c>
      <c r="C28" s="292" t="s">
        <v>3650</v>
      </c>
      <c r="D28" s="293" t="s">
        <v>18</v>
      </c>
      <c r="E28" s="380">
        <v>3</v>
      </c>
      <c r="F28" s="161">
        <v>52.98</v>
      </c>
      <c r="G28" s="28">
        <f t="shared" si="2"/>
        <v>158.94</v>
      </c>
      <c r="H28" s="340"/>
      <c r="I28" s="340"/>
    </row>
    <row r="29" spans="1:9" ht="33" customHeight="1" x14ac:dyDescent="0.25">
      <c r="A29" s="67" t="s">
        <v>957</v>
      </c>
      <c r="B29" s="298" t="s">
        <v>69</v>
      </c>
      <c r="C29" s="381" t="s">
        <v>3735</v>
      </c>
      <c r="D29" s="384" t="s">
        <v>582</v>
      </c>
      <c r="E29" s="380">
        <v>9</v>
      </c>
      <c r="F29" s="161">
        <v>14.06</v>
      </c>
      <c r="G29" s="28">
        <f t="shared" si="2"/>
        <v>126.54</v>
      </c>
      <c r="H29" s="340"/>
      <c r="I29" s="340"/>
    </row>
    <row r="30" spans="1:9" ht="33" customHeight="1" x14ac:dyDescent="0.25">
      <c r="A30" s="67" t="s">
        <v>957</v>
      </c>
      <c r="B30" s="298" t="s">
        <v>70</v>
      </c>
      <c r="C30" s="292" t="s">
        <v>3651</v>
      </c>
      <c r="D30" s="293" t="s">
        <v>18</v>
      </c>
      <c r="E30" s="290">
        <v>56</v>
      </c>
      <c r="F30" s="161">
        <v>21.62</v>
      </c>
      <c r="G30" s="28">
        <f t="shared" si="2"/>
        <v>1210.72</v>
      </c>
      <c r="H30" s="340"/>
      <c r="I30" s="340"/>
    </row>
    <row r="31" spans="1:9" ht="33" customHeight="1" x14ac:dyDescent="0.25">
      <c r="A31" s="67" t="s">
        <v>957</v>
      </c>
      <c r="B31" s="123" t="s">
        <v>127</v>
      </c>
      <c r="C31" s="63" t="s">
        <v>489</v>
      </c>
      <c r="D31" s="64" t="s">
        <v>18</v>
      </c>
      <c r="E31" s="65">
        <v>4</v>
      </c>
      <c r="F31" s="161">
        <v>16.22</v>
      </c>
      <c r="G31" s="28">
        <f t="shared" si="2"/>
        <v>64.88</v>
      </c>
      <c r="H31" s="340"/>
      <c r="I31" s="340"/>
    </row>
    <row r="32" spans="1:9" ht="33" customHeight="1" x14ac:dyDescent="0.25">
      <c r="A32" s="67" t="s">
        <v>957</v>
      </c>
      <c r="B32" s="123" t="s">
        <v>165</v>
      </c>
      <c r="C32" s="63" t="s">
        <v>490</v>
      </c>
      <c r="D32" s="64" t="s">
        <v>10</v>
      </c>
      <c r="E32" s="65">
        <v>1447</v>
      </c>
      <c r="F32" s="161">
        <v>0.16</v>
      </c>
      <c r="G32" s="28">
        <f t="shared" si="2"/>
        <v>231.52</v>
      </c>
      <c r="H32" s="340"/>
      <c r="I32" s="340"/>
    </row>
    <row r="33" spans="1:10" ht="33" customHeight="1" x14ac:dyDescent="0.25">
      <c r="A33" s="67" t="s">
        <v>957</v>
      </c>
      <c r="B33" s="123" t="s">
        <v>166</v>
      </c>
      <c r="C33" s="63" t="s">
        <v>491</v>
      </c>
      <c r="D33" s="64" t="s">
        <v>10</v>
      </c>
      <c r="E33" s="65">
        <v>1987</v>
      </c>
      <c r="F33" s="161">
        <v>1.08</v>
      </c>
      <c r="G33" s="28">
        <f t="shared" si="2"/>
        <v>2145.96</v>
      </c>
      <c r="H33" s="340"/>
      <c r="I33" s="340"/>
    </row>
    <row r="34" spans="1:10" ht="33" customHeight="1" x14ac:dyDescent="0.25">
      <c r="A34" s="67" t="s">
        <v>957</v>
      </c>
      <c r="B34" s="123" t="s">
        <v>167</v>
      </c>
      <c r="C34" s="63" t="s">
        <v>492</v>
      </c>
      <c r="D34" s="64" t="s">
        <v>10</v>
      </c>
      <c r="E34" s="65">
        <v>1864</v>
      </c>
      <c r="F34" s="161">
        <v>1.08</v>
      </c>
      <c r="G34" s="28">
        <f t="shared" si="2"/>
        <v>2013.12</v>
      </c>
      <c r="H34" s="340"/>
      <c r="I34" s="340"/>
    </row>
    <row r="35" spans="1:10" ht="33" customHeight="1" x14ac:dyDescent="0.25">
      <c r="A35" s="67" t="s">
        <v>957</v>
      </c>
      <c r="B35" s="123" t="s">
        <v>168</v>
      </c>
      <c r="C35" s="63" t="s">
        <v>493</v>
      </c>
      <c r="D35" s="64" t="s">
        <v>10</v>
      </c>
      <c r="E35" s="65">
        <v>2053</v>
      </c>
      <c r="F35" s="161">
        <v>1.56</v>
      </c>
      <c r="G35" s="28">
        <f t="shared" si="2"/>
        <v>3202.68</v>
      </c>
      <c r="H35" s="340"/>
      <c r="I35" s="340"/>
    </row>
    <row r="36" spans="1:10" ht="33" customHeight="1" x14ac:dyDescent="0.25">
      <c r="A36" s="67" t="s">
        <v>957</v>
      </c>
      <c r="B36" s="123" t="s">
        <v>169</v>
      </c>
      <c r="C36" s="63" t="s">
        <v>494</v>
      </c>
      <c r="D36" s="64" t="s">
        <v>10</v>
      </c>
      <c r="E36" s="65">
        <v>1933</v>
      </c>
      <c r="F36" s="161">
        <v>1.3</v>
      </c>
      <c r="G36" s="28">
        <f t="shared" si="2"/>
        <v>2512.9</v>
      </c>
      <c r="H36" s="340"/>
      <c r="I36" s="340"/>
    </row>
    <row r="37" spans="1:10" ht="33" customHeight="1" x14ac:dyDescent="0.25">
      <c r="A37" s="67" t="s">
        <v>957</v>
      </c>
      <c r="B37" s="123" t="s">
        <v>170</v>
      </c>
      <c r="C37" s="63" t="s">
        <v>495</v>
      </c>
      <c r="D37" s="64" t="s">
        <v>18</v>
      </c>
      <c r="E37" s="65">
        <v>54</v>
      </c>
      <c r="F37" s="161">
        <v>27.03</v>
      </c>
      <c r="G37" s="28">
        <f>ROUND((E37*F37),2)</f>
        <v>1459.62</v>
      </c>
      <c r="H37" s="340"/>
      <c r="I37" s="340"/>
    </row>
    <row r="38" spans="1:10" ht="33" customHeight="1" x14ac:dyDescent="0.25">
      <c r="A38" s="67" t="s">
        <v>957</v>
      </c>
      <c r="B38" s="123" t="s">
        <v>171</v>
      </c>
      <c r="C38" s="63" t="s">
        <v>3220</v>
      </c>
      <c r="D38" s="64" t="s">
        <v>582</v>
      </c>
      <c r="E38" s="65">
        <v>4</v>
      </c>
      <c r="F38" s="161">
        <v>1046.5999999999999</v>
      </c>
      <c r="G38" s="28">
        <f t="shared" ref="G38:G41" si="3">ROUND((E38*F38),2)</f>
        <v>4186.3999999999996</v>
      </c>
      <c r="H38" s="340"/>
      <c r="I38" s="340"/>
    </row>
    <row r="39" spans="1:10" ht="33" customHeight="1" x14ac:dyDescent="0.25">
      <c r="A39" s="67" t="s">
        <v>957</v>
      </c>
      <c r="B39" s="123" t="s">
        <v>172</v>
      </c>
      <c r="C39" s="63" t="s">
        <v>499</v>
      </c>
      <c r="D39" s="64" t="s">
        <v>582</v>
      </c>
      <c r="E39" s="65">
        <v>1</v>
      </c>
      <c r="F39" s="161">
        <v>162.18</v>
      </c>
      <c r="G39" s="28">
        <f t="shared" si="3"/>
        <v>162.18</v>
      </c>
      <c r="H39" s="340"/>
      <c r="I39" s="340"/>
    </row>
    <row r="40" spans="1:10" ht="33" customHeight="1" thickBot="1" x14ac:dyDescent="0.3">
      <c r="A40" s="97" t="s">
        <v>957</v>
      </c>
      <c r="B40" s="108" t="s">
        <v>173</v>
      </c>
      <c r="C40" s="2" t="s">
        <v>500</v>
      </c>
      <c r="D40" s="22" t="s">
        <v>582</v>
      </c>
      <c r="E40" s="19">
        <v>1</v>
      </c>
      <c r="F40" s="161">
        <v>518.98</v>
      </c>
      <c r="G40" s="28">
        <f t="shared" si="3"/>
        <v>518.98</v>
      </c>
      <c r="H40" s="340"/>
      <c r="I40" s="340"/>
    </row>
    <row r="41" spans="1:10" s="129" customFormat="1" ht="33" customHeight="1" thickBot="1" x14ac:dyDescent="0.3">
      <c r="A41" s="56" t="s">
        <v>957</v>
      </c>
      <c r="B41" s="74" t="s">
        <v>174</v>
      </c>
      <c r="C41" s="294" t="s">
        <v>966</v>
      </c>
      <c r="D41" s="295" t="s">
        <v>582</v>
      </c>
      <c r="E41" s="291">
        <v>1</v>
      </c>
      <c r="F41" s="156">
        <v>2590.8000000000002</v>
      </c>
      <c r="G41" s="53">
        <f t="shared" si="3"/>
        <v>2590.8000000000002</v>
      </c>
      <c r="H41" s="331" t="s">
        <v>40</v>
      </c>
      <c r="I41" s="332">
        <f>ROUND(SUM(G19:G41),2)</f>
        <v>58075.41</v>
      </c>
      <c r="J41" s="10"/>
    </row>
    <row r="42" spans="1:10" ht="44.25" customHeight="1" thickBot="1" x14ac:dyDescent="0.3">
      <c r="A42" s="146"/>
      <c r="B42" s="147"/>
      <c r="C42" s="146"/>
      <c r="D42" s="147"/>
      <c r="E42" s="147"/>
      <c r="F42" s="54" t="s">
        <v>1319</v>
      </c>
      <c r="G42" s="55">
        <f>SUM(G5:G41)</f>
        <v>91213.159999999974</v>
      </c>
      <c r="H42" s="346"/>
      <c r="I42" s="342"/>
    </row>
    <row r="43" spans="1:10" ht="20.25" customHeight="1" x14ac:dyDescent="0.25">
      <c r="A43" s="38"/>
      <c r="B43" s="37"/>
      <c r="C43" s="37"/>
      <c r="D43" s="37"/>
      <c r="E43" s="39"/>
      <c r="F43" s="37"/>
      <c r="G43" s="12"/>
    </row>
    <row r="44" spans="1:10" x14ac:dyDescent="0.25">
      <c r="A44" s="6"/>
      <c r="B44" s="4"/>
      <c r="C44" s="6"/>
      <c r="D44" s="4"/>
      <c r="E44" s="4"/>
      <c r="F44" s="13"/>
      <c r="G44" s="12"/>
    </row>
    <row r="45" spans="1:10" x14ac:dyDescent="0.25">
      <c r="A45" s="6"/>
      <c r="B45" s="4"/>
      <c r="C45" s="6"/>
      <c r="D45" s="4"/>
      <c r="E45" s="4"/>
      <c r="F45" s="13"/>
      <c r="G45" s="12"/>
    </row>
    <row r="47" spans="1:10" s="129" customFormat="1" x14ac:dyDescent="0.25">
      <c r="A47" s="7"/>
      <c r="B47" s="5"/>
      <c r="C47" s="7"/>
      <c r="D47" s="5"/>
      <c r="E47" s="5"/>
      <c r="F47" s="15"/>
      <c r="G47" s="130"/>
      <c r="J47" s="10"/>
    </row>
    <row r="48" spans="1:10" s="129" customFormat="1" ht="26.25" customHeight="1" x14ac:dyDescent="0.25">
      <c r="A48" s="20"/>
      <c r="B48" s="20"/>
      <c r="C48" s="20"/>
      <c r="D48" s="20"/>
      <c r="E48" s="20"/>
      <c r="F48" s="16"/>
      <c r="G48" s="131"/>
      <c r="J48" s="10"/>
    </row>
  </sheetData>
  <sheetProtection algorithmName="SHA-512" hashValue="60BV8PcIaTv4KxGA1M1l11oR64aF4pifhLPLt0qQyWjlSwl0MXSpffwSwRdPZdpntJXN6C9LOP25w91FRIJfWg==" saltValue="5QsJ2knROGpMaq/YgYcn0A==" spinCount="100000" sheet="1" objects="1" scenarios="1"/>
  <mergeCells count="2">
    <mergeCell ref="A1:G1"/>
    <mergeCell ref="A3:G3"/>
  </mergeCells>
  <phoneticPr fontId="10" type="noConversion"/>
  <pageMargins left="0.7" right="0.7" top="0.75" bottom="0.75" header="0.3" footer="0.3"/>
  <pageSetup paperSize="9" orientation="portrait"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D107F-B90A-44E1-80B1-EC92BBC88DBF}">
  <dimension ref="A1:J110"/>
  <sheetViews>
    <sheetView topLeftCell="A88" zoomScale="85" zoomScaleNormal="85" workbookViewId="0">
      <selection activeCell="I107" sqref="I107"/>
    </sheetView>
  </sheetViews>
  <sheetFormatPr defaultColWidth="9.140625" defaultRowHeight="15" x14ac:dyDescent="0.25"/>
  <cols>
    <col min="1" max="1" width="39.7109375" style="23" customWidth="1"/>
    <col min="2" max="2" width="10.5703125" style="10" customWidth="1"/>
    <col min="3" max="3" width="71.7109375" style="11" customWidth="1"/>
    <col min="4" max="4" width="9.140625" style="10"/>
    <col min="5" max="5" width="16.28515625" style="10" customWidth="1"/>
    <col min="6" max="6" width="20.7109375" style="17" customWidth="1"/>
    <col min="7" max="7" width="14.7109375" style="129" customWidth="1"/>
    <col min="8" max="8" width="21.5703125" style="68" customWidth="1"/>
    <col min="9" max="9" width="20.7109375" style="68" customWidth="1"/>
    <col min="10" max="16384" width="9.140625" style="8"/>
  </cols>
  <sheetData>
    <row r="1" spans="1:7" ht="39.950000000000003" customHeight="1" x14ac:dyDescent="0.25">
      <c r="A1" s="427" t="s">
        <v>3728</v>
      </c>
      <c r="B1" s="427"/>
      <c r="C1" s="427"/>
      <c r="D1" s="427"/>
      <c r="E1" s="427"/>
      <c r="F1" s="427"/>
      <c r="G1" s="427"/>
    </row>
    <row r="2" spans="1:7" ht="21.75" customHeight="1" thickBot="1" x14ac:dyDescent="0.3">
      <c r="A2" s="1"/>
      <c r="B2" s="1"/>
      <c r="C2" s="1"/>
      <c r="D2" s="1"/>
      <c r="E2" s="18"/>
      <c r="F2" s="1"/>
      <c r="G2" s="127"/>
    </row>
    <row r="3" spans="1:7" x14ac:dyDescent="0.25">
      <c r="A3" s="428" t="s">
        <v>1143</v>
      </c>
      <c r="B3" s="429"/>
      <c r="C3" s="429"/>
      <c r="D3" s="429"/>
      <c r="E3" s="429"/>
      <c r="F3" s="429"/>
      <c r="G3" s="430"/>
    </row>
    <row r="4" spans="1:7" ht="43.5" thickBot="1" x14ac:dyDescent="0.3">
      <c r="A4" s="29" t="s">
        <v>38</v>
      </c>
      <c r="B4" s="44" t="s">
        <v>0</v>
      </c>
      <c r="C4" s="30" t="s">
        <v>1</v>
      </c>
      <c r="D4" s="30" t="s">
        <v>2</v>
      </c>
      <c r="E4" s="31" t="s">
        <v>3</v>
      </c>
      <c r="F4" s="32" t="s">
        <v>4</v>
      </c>
      <c r="G4" s="69" t="s">
        <v>5</v>
      </c>
    </row>
    <row r="5" spans="1:7" ht="33" customHeight="1" x14ac:dyDescent="0.25">
      <c r="A5" s="67" t="s">
        <v>3543</v>
      </c>
      <c r="B5" s="123" t="s">
        <v>12</v>
      </c>
      <c r="C5" s="63" t="s">
        <v>3544</v>
      </c>
      <c r="D5" s="64" t="s">
        <v>10</v>
      </c>
      <c r="E5" s="65">
        <v>48</v>
      </c>
      <c r="F5" s="161">
        <v>17.600000000000001</v>
      </c>
      <c r="G5" s="59">
        <f>ROUND((E5*F5),2)</f>
        <v>844.8</v>
      </c>
    </row>
    <row r="6" spans="1:7" ht="33" customHeight="1" x14ac:dyDescent="0.25">
      <c r="A6" s="67" t="s">
        <v>3543</v>
      </c>
      <c r="B6" s="123" t="s">
        <v>13</v>
      </c>
      <c r="C6" s="63" t="s">
        <v>3545</v>
      </c>
      <c r="D6" s="64" t="s">
        <v>10</v>
      </c>
      <c r="E6" s="65">
        <v>26</v>
      </c>
      <c r="F6" s="161">
        <v>19.03</v>
      </c>
      <c r="G6" s="59">
        <f t="shared" ref="G6:G15" si="0">ROUND((E6*F6),2)</f>
        <v>494.78</v>
      </c>
    </row>
    <row r="7" spans="1:7" ht="33" customHeight="1" x14ac:dyDescent="0.25">
      <c r="A7" s="67" t="s">
        <v>3543</v>
      </c>
      <c r="B7" s="108" t="s">
        <v>56</v>
      </c>
      <c r="C7" s="63" t="s">
        <v>3546</v>
      </c>
      <c r="D7" s="64" t="s">
        <v>10</v>
      </c>
      <c r="E7" s="65">
        <v>16</v>
      </c>
      <c r="F7" s="161">
        <v>20.2</v>
      </c>
      <c r="G7" s="59">
        <f t="shared" si="0"/>
        <v>323.2</v>
      </c>
    </row>
    <row r="8" spans="1:7" ht="33" customHeight="1" x14ac:dyDescent="0.25">
      <c r="A8" s="67" t="s">
        <v>3543</v>
      </c>
      <c r="B8" s="123" t="s">
        <v>14</v>
      </c>
      <c r="C8" s="63" t="s">
        <v>3547</v>
      </c>
      <c r="D8" s="64" t="s">
        <v>10</v>
      </c>
      <c r="E8" s="65">
        <v>12</v>
      </c>
      <c r="F8" s="161">
        <v>23.49</v>
      </c>
      <c r="G8" s="59">
        <f t="shared" si="0"/>
        <v>281.88</v>
      </c>
    </row>
    <row r="9" spans="1:7" ht="33" customHeight="1" x14ac:dyDescent="0.25">
      <c r="A9" s="67" t="s">
        <v>3543</v>
      </c>
      <c r="B9" s="123" t="s">
        <v>15</v>
      </c>
      <c r="C9" s="63" t="s">
        <v>3548</v>
      </c>
      <c r="D9" s="64" t="s">
        <v>10</v>
      </c>
      <c r="E9" s="65">
        <v>5</v>
      </c>
      <c r="F9" s="161">
        <v>27.02</v>
      </c>
      <c r="G9" s="59">
        <f t="shared" si="0"/>
        <v>135.1</v>
      </c>
    </row>
    <row r="10" spans="1:7" ht="33" customHeight="1" x14ac:dyDescent="0.25">
      <c r="A10" s="67" t="s">
        <v>3543</v>
      </c>
      <c r="B10" s="123" t="s">
        <v>16</v>
      </c>
      <c r="C10" s="63" t="s">
        <v>3549</v>
      </c>
      <c r="D10" s="64" t="s">
        <v>10</v>
      </c>
      <c r="E10" s="65">
        <v>11</v>
      </c>
      <c r="F10" s="161">
        <v>34.119999999999997</v>
      </c>
      <c r="G10" s="59">
        <f t="shared" si="0"/>
        <v>375.32</v>
      </c>
    </row>
    <row r="11" spans="1:7" ht="33" customHeight="1" x14ac:dyDescent="0.25">
      <c r="A11" s="67" t="s">
        <v>3543</v>
      </c>
      <c r="B11" s="123" t="s">
        <v>57</v>
      </c>
      <c r="C11" s="63" t="s">
        <v>3550</v>
      </c>
      <c r="D11" s="64" t="s">
        <v>10</v>
      </c>
      <c r="E11" s="65">
        <v>6</v>
      </c>
      <c r="F11" s="161">
        <v>44.83</v>
      </c>
      <c r="G11" s="59">
        <f t="shared" si="0"/>
        <v>268.98</v>
      </c>
    </row>
    <row r="12" spans="1:7" ht="33" customHeight="1" x14ac:dyDescent="0.25">
      <c r="A12" s="67" t="s">
        <v>3543</v>
      </c>
      <c r="B12" s="123" t="s">
        <v>17</v>
      </c>
      <c r="C12" s="63" t="s">
        <v>3551</v>
      </c>
      <c r="D12" s="64" t="s">
        <v>10</v>
      </c>
      <c r="E12" s="65">
        <v>16</v>
      </c>
      <c r="F12" s="161">
        <v>13.46</v>
      </c>
      <c r="G12" s="59">
        <f t="shared" si="0"/>
        <v>215.36</v>
      </c>
    </row>
    <row r="13" spans="1:7" ht="33" customHeight="1" x14ac:dyDescent="0.25">
      <c r="A13" s="67" t="s">
        <v>3543</v>
      </c>
      <c r="B13" s="123" t="s">
        <v>60</v>
      </c>
      <c r="C13" s="63" t="s">
        <v>3552</v>
      </c>
      <c r="D13" s="64" t="s">
        <v>10</v>
      </c>
      <c r="E13" s="65">
        <v>12</v>
      </c>
      <c r="F13" s="161">
        <v>14.54</v>
      </c>
      <c r="G13" s="59">
        <f t="shared" si="0"/>
        <v>174.48</v>
      </c>
    </row>
    <row r="14" spans="1:7" ht="33" customHeight="1" x14ac:dyDescent="0.25">
      <c r="A14" s="67" t="s">
        <v>3543</v>
      </c>
      <c r="B14" s="123" t="s">
        <v>61</v>
      </c>
      <c r="C14" s="63" t="s">
        <v>3553</v>
      </c>
      <c r="D14" s="64" t="s">
        <v>10</v>
      </c>
      <c r="E14" s="65">
        <v>5</v>
      </c>
      <c r="F14" s="161">
        <v>15.64</v>
      </c>
      <c r="G14" s="59">
        <f t="shared" si="0"/>
        <v>78.2</v>
      </c>
    </row>
    <row r="15" spans="1:7" ht="33" customHeight="1" x14ac:dyDescent="0.25">
      <c r="A15" s="67" t="s">
        <v>3543</v>
      </c>
      <c r="B15" s="123" t="s">
        <v>46</v>
      </c>
      <c r="C15" s="63" t="s">
        <v>3554</v>
      </c>
      <c r="D15" s="64" t="s">
        <v>10</v>
      </c>
      <c r="E15" s="65">
        <v>11</v>
      </c>
      <c r="F15" s="161">
        <v>16.760000000000002</v>
      </c>
      <c r="G15" s="59">
        <f t="shared" si="0"/>
        <v>184.36</v>
      </c>
    </row>
    <row r="16" spans="1:7" ht="33" customHeight="1" x14ac:dyDescent="0.25">
      <c r="A16" s="67" t="s">
        <v>3543</v>
      </c>
      <c r="B16" s="123" t="s">
        <v>62</v>
      </c>
      <c r="C16" s="63" t="s">
        <v>3555</v>
      </c>
      <c r="D16" s="64" t="s">
        <v>10</v>
      </c>
      <c r="E16" s="65">
        <v>6</v>
      </c>
      <c r="F16" s="161">
        <v>18.05</v>
      </c>
      <c r="G16" s="59">
        <f>ROUND((E16*F16),2)</f>
        <v>108.3</v>
      </c>
    </row>
    <row r="17" spans="1:9" ht="33" customHeight="1" x14ac:dyDescent="0.25">
      <c r="A17" s="67" t="s">
        <v>3543</v>
      </c>
      <c r="B17" s="123" t="s">
        <v>94</v>
      </c>
      <c r="C17" s="63" t="s">
        <v>3556</v>
      </c>
      <c r="D17" s="64" t="s">
        <v>10</v>
      </c>
      <c r="E17" s="65">
        <v>48</v>
      </c>
      <c r="F17" s="161">
        <v>8.57</v>
      </c>
      <c r="G17" s="59">
        <f t="shared" ref="G17:G30" si="1">ROUND((E17*F17),2)</f>
        <v>411.36</v>
      </c>
    </row>
    <row r="18" spans="1:9" ht="33" customHeight="1" x14ac:dyDescent="0.25">
      <c r="A18" s="67" t="s">
        <v>3543</v>
      </c>
      <c r="B18" s="123" t="s">
        <v>95</v>
      </c>
      <c r="C18" s="63" t="s">
        <v>3557</v>
      </c>
      <c r="D18" s="64" t="s">
        <v>10</v>
      </c>
      <c r="E18" s="65">
        <v>26</v>
      </c>
      <c r="F18" s="161">
        <v>9.1199999999999992</v>
      </c>
      <c r="G18" s="59">
        <f t="shared" si="1"/>
        <v>237.12</v>
      </c>
    </row>
    <row r="19" spans="1:9" ht="33" customHeight="1" x14ac:dyDescent="0.25">
      <c r="A19" s="67" t="s">
        <v>3543</v>
      </c>
      <c r="B19" s="123" t="s">
        <v>96</v>
      </c>
      <c r="C19" s="63" t="s">
        <v>3558</v>
      </c>
      <c r="D19" s="64" t="s">
        <v>18</v>
      </c>
      <c r="E19" s="65">
        <v>38</v>
      </c>
      <c r="F19" s="161">
        <v>10</v>
      </c>
      <c r="G19" s="59">
        <f t="shared" si="1"/>
        <v>380</v>
      </c>
    </row>
    <row r="20" spans="1:9" ht="33" customHeight="1" x14ac:dyDescent="0.25">
      <c r="A20" s="67" t="s">
        <v>3543</v>
      </c>
      <c r="B20" s="123" t="s">
        <v>97</v>
      </c>
      <c r="C20" s="63" t="s">
        <v>3559</v>
      </c>
      <c r="D20" s="64" t="s">
        <v>18</v>
      </c>
      <c r="E20" s="65">
        <v>7</v>
      </c>
      <c r="F20" s="161">
        <v>11.38</v>
      </c>
      <c r="G20" s="59">
        <f t="shared" si="1"/>
        <v>79.66</v>
      </c>
    </row>
    <row r="21" spans="1:9" ht="33" customHeight="1" x14ac:dyDescent="0.25">
      <c r="A21" s="43" t="s">
        <v>3543</v>
      </c>
      <c r="B21" s="123" t="s">
        <v>98</v>
      </c>
      <c r="C21" s="63" t="s">
        <v>3560</v>
      </c>
      <c r="D21" s="64" t="s">
        <v>18</v>
      </c>
      <c r="E21" s="65">
        <v>17</v>
      </c>
      <c r="F21" s="161">
        <v>14.69</v>
      </c>
      <c r="G21" s="59">
        <f t="shared" si="1"/>
        <v>249.73</v>
      </c>
    </row>
    <row r="22" spans="1:9" ht="33" customHeight="1" x14ac:dyDescent="0.25">
      <c r="A22" s="67" t="s">
        <v>3543</v>
      </c>
      <c r="B22" s="123" t="s">
        <v>99</v>
      </c>
      <c r="C22" s="63" t="s">
        <v>3561</v>
      </c>
      <c r="D22" s="64" t="s">
        <v>18</v>
      </c>
      <c r="E22" s="65">
        <v>17</v>
      </c>
      <c r="F22" s="161">
        <v>22.42</v>
      </c>
      <c r="G22" s="59">
        <f t="shared" si="1"/>
        <v>381.14</v>
      </c>
    </row>
    <row r="23" spans="1:9" ht="33" customHeight="1" x14ac:dyDescent="0.25">
      <c r="A23" s="67" t="s">
        <v>3543</v>
      </c>
      <c r="B23" s="123" t="s">
        <v>100</v>
      </c>
      <c r="C23" s="63" t="s">
        <v>3562</v>
      </c>
      <c r="D23" s="64" t="s">
        <v>18</v>
      </c>
      <c r="E23" s="65">
        <v>5</v>
      </c>
      <c r="F23" s="161">
        <v>27.23</v>
      </c>
      <c r="G23" s="59">
        <f t="shared" si="1"/>
        <v>136.15</v>
      </c>
    </row>
    <row r="24" spans="1:9" ht="33" customHeight="1" x14ac:dyDescent="0.25">
      <c r="A24" s="67" t="s">
        <v>3543</v>
      </c>
      <c r="B24" s="123" t="s">
        <v>101</v>
      </c>
      <c r="C24" s="63" t="s">
        <v>3563</v>
      </c>
      <c r="D24" s="64" t="s">
        <v>18</v>
      </c>
      <c r="E24" s="65">
        <v>1</v>
      </c>
      <c r="F24" s="161">
        <v>19.28</v>
      </c>
      <c r="G24" s="59">
        <f t="shared" si="1"/>
        <v>19.28</v>
      </c>
    </row>
    <row r="25" spans="1:9" ht="33" customHeight="1" x14ac:dyDescent="0.25">
      <c r="A25" s="67" t="s">
        <v>3543</v>
      </c>
      <c r="B25" s="123" t="s">
        <v>102</v>
      </c>
      <c r="C25" s="63" t="s">
        <v>3564</v>
      </c>
      <c r="D25" s="64" t="s">
        <v>18</v>
      </c>
      <c r="E25" s="65">
        <v>1</v>
      </c>
      <c r="F25" s="161">
        <v>22.42</v>
      </c>
      <c r="G25" s="59">
        <f t="shared" si="1"/>
        <v>22.42</v>
      </c>
    </row>
    <row r="26" spans="1:9" ht="33" customHeight="1" x14ac:dyDescent="0.25">
      <c r="A26" s="67" t="s">
        <v>3543</v>
      </c>
      <c r="B26" s="123" t="s">
        <v>103</v>
      </c>
      <c r="C26" s="63" t="s">
        <v>3565</v>
      </c>
      <c r="D26" s="64" t="s">
        <v>582</v>
      </c>
      <c r="E26" s="65">
        <v>1</v>
      </c>
      <c r="F26" s="161">
        <v>703.8</v>
      </c>
      <c r="G26" s="59">
        <f t="shared" si="1"/>
        <v>703.8</v>
      </c>
    </row>
    <row r="27" spans="1:9" ht="33" customHeight="1" x14ac:dyDescent="0.25">
      <c r="A27" s="67" t="s">
        <v>3543</v>
      </c>
      <c r="B27" s="123" t="s">
        <v>104</v>
      </c>
      <c r="C27" s="63" t="s">
        <v>3566</v>
      </c>
      <c r="D27" s="64" t="s">
        <v>582</v>
      </c>
      <c r="E27" s="65">
        <v>1</v>
      </c>
      <c r="F27" s="161">
        <v>390.15</v>
      </c>
      <c r="G27" s="59">
        <f t="shared" si="1"/>
        <v>390.15</v>
      </c>
    </row>
    <row r="28" spans="1:9" ht="33" customHeight="1" x14ac:dyDescent="0.25">
      <c r="A28" s="67" t="s">
        <v>3700</v>
      </c>
      <c r="B28" s="123" t="s">
        <v>129</v>
      </c>
      <c r="C28" s="292" t="s">
        <v>3701</v>
      </c>
      <c r="D28" s="293" t="s">
        <v>8</v>
      </c>
      <c r="E28" s="290">
        <v>4</v>
      </c>
      <c r="F28" s="161">
        <v>99.45</v>
      </c>
      <c r="G28" s="59">
        <f t="shared" si="1"/>
        <v>397.8</v>
      </c>
    </row>
    <row r="29" spans="1:9" ht="33" customHeight="1" thickBot="1" x14ac:dyDescent="0.3">
      <c r="A29" s="67" t="s">
        <v>3543</v>
      </c>
      <c r="B29" s="123" t="s">
        <v>130</v>
      </c>
      <c r="C29" s="63" t="s">
        <v>3567</v>
      </c>
      <c r="D29" s="64" t="s">
        <v>3568</v>
      </c>
      <c r="E29" s="65">
        <v>1</v>
      </c>
      <c r="F29" s="161">
        <v>306</v>
      </c>
      <c r="G29" s="59">
        <f t="shared" si="1"/>
        <v>306</v>
      </c>
    </row>
    <row r="30" spans="1:9" ht="33" customHeight="1" thickBot="1" x14ac:dyDescent="0.3">
      <c r="A30" s="56" t="s">
        <v>3543</v>
      </c>
      <c r="B30" s="74" t="s">
        <v>131</v>
      </c>
      <c r="C30" s="50" t="s">
        <v>3569</v>
      </c>
      <c r="D30" s="51" t="s">
        <v>3568</v>
      </c>
      <c r="E30" s="52">
        <v>1</v>
      </c>
      <c r="F30" s="156">
        <v>535.5</v>
      </c>
      <c r="G30" s="53">
        <f t="shared" si="1"/>
        <v>535.5</v>
      </c>
      <c r="H30" s="36" t="s">
        <v>39</v>
      </c>
      <c r="I30" s="70">
        <f>ROUND(SUM(G5:G30),2)</f>
        <v>7734.87</v>
      </c>
    </row>
    <row r="31" spans="1:9" ht="33" customHeight="1" x14ac:dyDescent="0.25">
      <c r="A31" s="67" t="s">
        <v>3571</v>
      </c>
      <c r="B31" s="123" t="s">
        <v>19</v>
      </c>
      <c r="C31" s="63" t="s">
        <v>3573</v>
      </c>
      <c r="D31" s="64" t="s">
        <v>10</v>
      </c>
      <c r="E31" s="286">
        <v>42</v>
      </c>
      <c r="F31" s="161">
        <v>17.600000000000001</v>
      </c>
      <c r="G31" s="59">
        <f t="shared" ref="G31:G72" si="2">ROUND((E31*F31),2)</f>
        <v>739.2</v>
      </c>
      <c r="H31" s="142"/>
      <c r="I31" s="142"/>
    </row>
    <row r="32" spans="1:9" ht="33" customHeight="1" x14ac:dyDescent="0.25">
      <c r="A32" s="67" t="s">
        <v>3571</v>
      </c>
      <c r="B32" s="123" t="s">
        <v>20</v>
      </c>
      <c r="C32" s="63" t="s">
        <v>3545</v>
      </c>
      <c r="D32" s="64" t="s">
        <v>10</v>
      </c>
      <c r="E32" s="65">
        <v>40</v>
      </c>
      <c r="F32" s="161">
        <v>19.03</v>
      </c>
      <c r="G32" s="28">
        <f t="shared" si="2"/>
        <v>761.2</v>
      </c>
      <c r="H32" s="142"/>
      <c r="I32" s="142"/>
    </row>
    <row r="33" spans="1:9" ht="33" customHeight="1" x14ac:dyDescent="0.25">
      <c r="A33" s="67" t="s">
        <v>3571</v>
      </c>
      <c r="B33" s="123" t="s">
        <v>21</v>
      </c>
      <c r="C33" s="63" t="s">
        <v>3546</v>
      </c>
      <c r="D33" s="64" t="s">
        <v>10</v>
      </c>
      <c r="E33" s="65">
        <v>15</v>
      </c>
      <c r="F33" s="161">
        <v>20.2</v>
      </c>
      <c r="G33" s="28">
        <f t="shared" si="2"/>
        <v>303</v>
      </c>
      <c r="H33" s="142"/>
      <c r="I33" s="142"/>
    </row>
    <row r="34" spans="1:9" ht="33" customHeight="1" x14ac:dyDescent="0.25">
      <c r="A34" s="67" t="s">
        <v>3571</v>
      </c>
      <c r="B34" s="123" t="s">
        <v>22</v>
      </c>
      <c r="C34" s="63" t="s">
        <v>3574</v>
      </c>
      <c r="D34" s="64" t="s">
        <v>10</v>
      </c>
      <c r="E34" s="65">
        <v>15</v>
      </c>
      <c r="F34" s="161">
        <v>14.99</v>
      </c>
      <c r="G34" s="28">
        <f t="shared" si="2"/>
        <v>224.85</v>
      </c>
      <c r="H34" s="142"/>
      <c r="I34" s="142"/>
    </row>
    <row r="35" spans="1:9" ht="33" customHeight="1" x14ac:dyDescent="0.25">
      <c r="A35" s="67" t="s">
        <v>3571</v>
      </c>
      <c r="B35" s="123" t="s">
        <v>23</v>
      </c>
      <c r="C35" s="63" t="s">
        <v>3575</v>
      </c>
      <c r="D35" s="64" t="s">
        <v>10</v>
      </c>
      <c r="E35" s="65">
        <v>42</v>
      </c>
      <c r="F35" s="161">
        <v>14.54</v>
      </c>
      <c r="G35" s="28">
        <f t="shared" si="2"/>
        <v>610.67999999999995</v>
      </c>
      <c r="H35" s="142"/>
      <c r="I35" s="142"/>
    </row>
    <row r="36" spans="1:9" ht="33" customHeight="1" x14ac:dyDescent="0.25">
      <c r="A36" s="67" t="s">
        <v>3571</v>
      </c>
      <c r="B36" s="123" t="s">
        <v>24</v>
      </c>
      <c r="C36" s="63" t="s">
        <v>3576</v>
      </c>
      <c r="D36" s="64" t="s">
        <v>10</v>
      </c>
      <c r="E36" s="65">
        <v>40</v>
      </c>
      <c r="F36" s="161">
        <v>18.82</v>
      </c>
      <c r="G36" s="28">
        <f t="shared" si="2"/>
        <v>752.8</v>
      </c>
      <c r="H36" s="142"/>
      <c r="I36" s="142"/>
    </row>
    <row r="37" spans="1:9" ht="33" customHeight="1" x14ac:dyDescent="0.25">
      <c r="A37" s="67" t="s">
        <v>3571</v>
      </c>
      <c r="B37" s="123" t="s">
        <v>25</v>
      </c>
      <c r="C37" s="63" t="s">
        <v>3558</v>
      </c>
      <c r="D37" s="64" t="s">
        <v>18</v>
      </c>
      <c r="E37" s="65">
        <v>18</v>
      </c>
      <c r="F37" s="161">
        <v>10</v>
      </c>
      <c r="G37" s="28">
        <f t="shared" si="2"/>
        <v>180</v>
      </c>
      <c r="H37" s="142"/>
      <c r="I37" s="142"/>
    </row>
    <row r="38" spans="1:9" ht="33" customHeight="1" x14ac:dyDescent="0.25">
      <c r="A38" s="67" t="s">
        <v>3571</v>
      </c>
      <c r="B38" s="123" t="s">
        <v>26</v>
      </c>
      <c r="C38" s="63" t="s">
        <v>3559</v>
      </c>
      <c r="D38" s="64" t="s">
        <v>18</v>
      </c>
      <c r="E38" s="65">
        <v>7</v>
      </c>
      <c r="F38" s="161">
        <v>11.38</v>
      </c>
      <c r="G38" s="28">
        <f t="shared" si="2"/>
        <v>79.66</v>
      </c>
      <c r="H38" s="142"/>
      <c r="I38" s="142"/>
    </row>
    <row r="39" spans="1:9" ht="33" customHeight="1" x14ac:dyDescent="0.25">
      <c r="A39" s="67" t="s">
        <v>3571</v>
      </c>
      <c r="B39" s="123" t="s">
        <v>27</v>
      </c>
      <c r="C39" s="2" t="s">
        <v>3560</v>
      </c>
      <c r="D39" s="22" t="s">
        <v>18</v>
      </c>
      <c r="E39" s="19">
        <v>18</v>
      </c>
      <c r="F39" s="155">
        <v>14.69</v>
      </c>
      <c r="G39" s="28">
        <f t="shared" si="2"/>
        <v>264.42</v>
      </c>
      <c r="H39" s="142"/>
      <c r="I39" s="142"/>
    </row>
    <row r="40" spans="1:9" ht="33" customHeight="1" x14ac:dyDescent="0.25">
      <c r="A40" s="67" t="s">
        <v>3571</v>
      </c>
      <c r="B40" s="123" t="s">
        <v>68</v>
      </c>
      <c r="C40" s="2" t="s">
        <v>3572</v>
      </c>
      <c r="D40" s="22" t="s">
        <v>18</v>
      </c>
      <c r="E40" s="19">
        <v>1</v>
      </c>
      <c r="F40" s="155">
        <v>19.28</v>
      </c>
      <c r="G40" s="28">
        <f t="shared" si="2"/>
        <v>19.28</v>
      </c>
      <c r="H40" s="142"/>
      <c r="I40" s="142"/>
    </row>
    <row r="41" spans="1:9" ht="33" customHeight="1" x14ac:dyDescent="0.25">
      <c r="A41" s="67" t="s">
        <v>3571</v>
      </c>
      <c r="B41" s="123" t="s">
        <v>69</v>
      </c>
      <c r="C41" s="2" t="s">
        <v>3577</v>
      </c>
      <c r="D41" s="22" t="s">
        <v>18</v>
      </c>
      <c r="E41" s="19">
        <v>5</v>
      </c>
      <c r="F41" s="155">
        <v>19.28</v>
      </c>
      <c r="G41" s="28">
        <f t="shared" si="2"/>
        <v>96.4</v>
      </c>
      <c r="H41" s="142"/>
      <c r="I41" s="142"/>
    </row>
    <row r="42" spans="1:9" ht="33" customHeight="1" x14ac:dyDescent="0.25">
      <c r="A42" s="67" t="s">
        <v>3571</v>
      </c>
      <c r="B42" s="123" t="s">
        <v>70</v>
      </c>
      <c r="C42" s="2" t="s">
        <v>3564</v>
      </c>
      <c r="D42" s="22" t="s">
        <v>18</v>
      </c>
      <c r="E42" s="19">
        <v>1</v>
      </c>
      <c r="F42" s="155">
        <v>22.42</v>
      </c>
      <c r="G42" s="28">
        <f t="shared" si="2"/>
        <v>22.42</v>
      </c>
      <c r="H42" s="142"/>
      <c r="I42" s="142"/>
    </row>
    <row r="43" spans="1:9" ht="33" customHeight="1" x14ac:dyDescent="0.25">
      <c r="A43" s="67" t="s">
        <v>3571</v>
      </c>
      <c r="B43" s="123" t="s">
        <v>127</v>
      </c>
      <c r="C43" s="2" t="s">
        <v>3578</v>
      </c>
      <c r="D43" s="22" t="s">
        <v>18</v>
      </c>
      <c r="E43" s="19">
        <v>5</v>
      </c>
      <c r="F43" s="155">
        <v>22.42</v>
      </c>
      <c r="G43" s="28">
        <f t="shared" si="2"/>
        <v>112.1</v>
      </c>
      <c r="H43" s="142"/>
      <c r="I43" s="142"/>
    </row>
    <row r="44" spans="1:9" ht="33" customHeight="1" x14ac:dyDescent="0.25">
      <c r="A44" s="67" t="s">
        <v>3571</v>
      </c>
      <c r="B44" s="123" t="s">
        <v>165</v>
      </c>
      <c r="C44" s="2" t="s">
        <v>3579</v>
      </c>
      <c r="D44" s="22" t="s">
        <v>18</v>
      </c>
      <c r="E44" s="19">
        <v>5</v>
      </c>
      <c r="F44" s="155">
        <v>23.26</v>
      </c>
      <c r="G44" s="28">
        <f t="shared" si="2"/>
        <v>116.3</v>
      </c>
      <c r="H44" s="142"/>
      <c r="I44" s="142"/>
    </row>
    <row r="45" spans="1:9" ht="33" customHeight="1" x14ac:dyDescent="0.25">
      <c r="A45" s="67" t="s">
        <v>3571</v>
      </c>
      <c r="B45" s="123" t="s">
        <v>166</v>
      </c>
      <c r="C45" s="2" t="s">
        <v>3580</v>
      </c>
      <c r="D45" s="22" t="s">
        <v>18</v>
      </c>
      <c r="E45" s="19">
        <v>17</v>
      </c>
      <c r="F45" s="155">
        <v>22.42</v>
      </c>
      <c r="G45" s="28">
        <f t="shared" si="2"/>
        <v>381.14</v>
      </c>
      <c r="H45" s="142"/>
      <c r="I45" s="142"/>
    </row>
    <row r="46" spans="1:9" ht="33" customHeight="1" x14ac:dyDescent="0.25">
      <c r="A46" s="67" t="s">
        <v>3571</v>
      </c>
      <c r="B46" s="108" t="s">
        <v>167</v>
      </c>
      <c r="C46" s="2" t="s">
        <v>3581</v>
      </c>
      <c r="D46" s="22" t="s">
        <v>18</v>
      </c>
      <c r="E46" s="19">
        <v>5</v>
      </c>
      <c r="F46" s="155">
        <v>27.23</v>
      </c>
      <c r="G46" s="28">
        <f t="shared" si="2"/>
        <v>136.15</v>
      </c>
      <c r="H46" s="142"/>
      <c r="I46" s="142"/>
    </row>
    <row r="47" spans="1:9" ht="33" customHeight="1" x14ac:dyDescent="0.25">
      <c r="A47" s="67" t="s">
        <v>3571</v>
      </c>
      <c r="B47" s="123" t="s">
        <v>168</v>
      </c>
      <c r="C47" s="2" t="s">
        <v>3582</v>
      </c>
      <c r="D47" s="22" t="s">
        <v>582</v>
      </c>
      <c r="E47" s="19">
        <v>2</v>
      </c>
      <c r="F47" s="155">
        <v>358.02</v>
      </c>
      <c r="G47" s="28">
        <f t="shared" si="2"/>
        <v>716.04</v>
      </c>
      <c r="H47" s="142"/>
      <c r="I47" s="142"/>
    </row>
    <row r="48" spans="1:9" ht="33" customHeight="1" x14ac:dyDescent="0.25">
      <c r="A48" s="67" t="s">
        <v>3571</v>
      </c>
      <c r="B48" s="123" t="s">
        <v>169</v>
      </c>
      <c r="C48" s="2" t="s">
        <v>3583</v>
      </c>
      <c r="D48" s="22" t="s">
        <v>582</v>
      </c>
      <c r="E48" s="19">
        <v>3</v>
      </c>
      <c r="F48" s="155">
        <v>1922.45</v>
      </c>
      <c r="G48" s="28">
        <f t="shared" si="2"/>
        <v>5767.35</v>
      </c>
      <c r="H48" s="142"/>
      <c r="I48" s="142"/>
    </row>
    <row r="49" spans="1:9" ht="33" customHeight="1" x14ac:dyDescent="0.25">
      <c r="A49" s="43" t="s">
        <v>3571</v>
      </c>
      <c r="B49" s="123" t="s">
        <v>170</v>
      </c>
      <c r="C49" s="2" t="s">
        <v>3565</v>
      </c>
      <c r="D49" s="22" t="s">
        <v>582</v>
      </c>
      <c r="E49" s="19">
        <v>1</v>
      </c>
      <c r="F49" s="155">
        <v>382.5</v>
      </c>
      <c r="G49" s="28">
        <f t="shared" si="2"/>
        <v>382.5</v>
      </c>
      <c r="H49" s="142"/>
      <c r="I49" s="142"/>
    </row>
    <row r="50" spans="1:9" ht="33" customHeight="1" x14ac:dyDescent="0.25">
      <c r="A50" s="67" t="s">
        <v>3571</v>
      </c>
      <c r="B50" s="123" t="s">
        <v>171</v>
      </c>
      <c r="C50" s="2" t="s">
        <v>3566</v>
      </c>
      <c r="D50" s="22" t="s">
        <v>582</v>
      </c>
      <c r="E50" s="19">
        <v>1</v>
      </c>
      <c r="F50" s="155">
        <v>306</v>
      </c>
      <c r="G50" s="28">
        <f t="shared" si="2"/>
        <v>306</v>
      </c>
      <c r="H50" s="142"/>
      <c r="I50" s="142"/>
    </row>
    <row r="51" spans="1:9" ht="33" customHeight="1" thickBot="1" x14ac:dyDescent="0.3">
      <c r="A51" s="67" t="s">
        <v>3571</v>
      </c>
      <c r="B51" s="123" t="s">
        <v>172</v>
      </c>
      <c r="C51" s="2" t="s">
        <v>3567</v>
      </c>
      <c r="D51" s="22" t="s">
        <v>3568</v>
      </c>
      <c r="E51" s="19">
        <v>1</v>
      </c>
      <c r="F51" s="155">
        <v>306</v>
      </c>
      <c r="G51" s="28">
        <f t="shared" si="2"/>
        <v>306</v>
      </c>
      <c r="H51" s="142"/>
      <c r="I51" s="142"/>
    </row>
    <row r="52" spans="1:9" ht="33" customHeight="1" thickBot="1" x14ac:dyDescent="0.3">
      <c r="A52" s="178" t="s">
        <v>3571</v>
      </c>
      <c r="B52" s="190" t="s">
        <v>173</v>
      </c>
      <c r="C52" s="50" t="s">
        <v>3569</v>
      </c>
      <c r="D52" s="51" t="s">
        <v>3568</v>
      </c>
      <c r="E52" s="52">
        <v>1</v>
      </c>
      <c r="F52" s="156">
        <v>382.5</v>
      </c>
      <c r="G52" s="53">
        <f t="shared" si="2"/>
        <v>382.5</v>
      </c>
      <c r="H52" s="36" t="s">
        <v>40</v>
      </c>
      <c r="I52" s="70">
        <f>ROUND(SUM(G31:G52),2)</f>
        <v>12659.99</v>
      </c>
    </row>
    <row r="53" spans="1:9" ht="33" customHeight="1" x14ac:dyDescent="0.25">
      <c r="A53" s="67" t="s">
        <v>3584</v>
      </c>
      <c r="B53" s="123" t="s">
        <v>34</v>
      </c>
      <c r="C53" s="63" t="s">
        <v>3702</v>
      </c>
      <c r="D53" s="64" t="s">
        <v>10</v>
      </c>
      <c r="E53" s="65">
        <v>83</v>
      </c>
      <c r="F53" s="161">
        <v>136.02000000000001</v>
      </c>
      <c r="G53" s="59">
        <f t="shared" si="2"/>
        <v>11289.66</v>
      </c>
      <c r="H53" s="142"/>
      <c r="I53" s="142"/>
    </row>
    <row r="54" spans="1:9" ht="33" customHeight="1" x14ac:dyDescent="0.25">
      <c r="A54" s="67" t="s">
        <v>3584</v>
      </c>
      <c r="B54" s="123" t="s">
        <v>35</v>
      </c>
      <c r="C54" s="63" t="s">
        <v>3585</v>
      </c>
      <c r="D54" s="64" t="s">
        <v>10</v>
      </c>
      <c r="E54" s="65">
        <v>13</v>
      </c>
      <c r="F54" s="161">
        <v>30.45</v>
      </c>
      <c r="G54" s="28">
        <f t="shared" si="2"/>
        <v>395.85</v>
      </c>
      <c r="H54" s="142"/>
      <c r="I54" s="142"/>
    </row>
    <row r="55" spans="1:9" ht="33" customHeight="1" x14ac:dyDescent="0.25">
      <c r="A55" s="43" t="s">
        <v>3584</v>
      </c>
      <c r="B55" s="123" t="s">
        <v>36</v>
      </c>
      <c r="C55" s="63" t="s">
        <v>3703</v>
      </c>
      <c r="D55" s="64" t="s">
        <v>10</v>
      </c>
      <c r="E55" s="290">
        <v>10</v>
      </c>
      <c r="F55" s="161">
        <v>30.59</v>
      </c>
      <c r="G55" s="28">
        <f t="shared" si="2"/>
        <v>305.89999999999998</v>
      </c>
      <c r="H55" s="142"/>
      <c r="I55" s="142"/>
    </row>
    <row r="56" spans="1:9" ht="33" customHeight="1" x14ac:dyDescent="0.25">
      <c r="A56" s="67" t="s">
        <v>3584</v>
      </c>
      <c r="B56" s="123" t="s">
        <v>37</v>
      </c>
      <c r="C56" s="63" t="s">
        <v>3586</v>
      </c>
      <c r="D56" s="64" t="s">
        <v>18</v>
      </c>
      <c r="E56" s="65">
        <v>5</v>
      </c>
      <c r="F56" s="161">
        <v>135.41</v>
      </c>
      <c r="G56" s="28">
        <f t="shared" si="2"/>
        <v>677.05</v>
      </c>
      <c r="H56" s="142"/>
      <c r="I56" s="142"/>
    </row>
    <row r="57" spans="1:9" ht="33" customHeight="1" x14ac:dyDescent="0.25">
      <c r="A57" s="67" t="s">
        <v>3584</v>
      </c>
      <c r="B57" s="123" t="s">
        <v>82</v>
      </c>
      <c r="C57" s="63" t="s">
        <v>3587</v>
      </c>
      <c r="D57" s="64" t="s">
        <v>18</v>
      </c>
      <c r="E57" s="65">
        <v>5</v>
      </c>
      <c r="F57" s="161">
        <v>135.41</v>
      </c>
      <c r="G57" s="28">
        <f t="shared" si="2"/>
        <v>677.05</v>
      </c>
      <c r="H57" s="142"/>
      <c r="I57" s="142"/>
    </row>
    <row r="58" spans="1:9" ht="33" customHeight="1" x14ac:dyDescent="0.25">
      <c r="A58" s="67" t="s">
        <v>3584</v>
      </c>
      <c r="B58" s="123" t="s">
        <v>105</v>
      </c>
      <c r="C58" s="63" t="s">
        <v>3704</v>
      </c>
      <c r="D58" s="64" t="s">
        <v>18</v>
      </c>
      <c r="E58" s="65">
        <v>7</v>
      </c>
      <c r="F58" s="161">
        <v>133.88</v>
      </c>
      <c r="G58" s="28">
        <f t="shared" si="2"/>
        <v>937.16</v>
      </c>
      <c r="H58" s="142"/>
      <c r="I58" s="142"/>
    </row>
    <row r="59" spans="1:9" ht="33" customHeight="1" x14ac:dyDescent="0.25">
      <c r="A59" s="67" t="s">
        <v>3584</v>
      </c>
      <c r="B59" s="123" t="s">
        <v>106</v>
      </c>
      <c r="C59" s="63" t="s">
        <v>3705</v>
      </c>
      <c r="D59" s="64" t="s">
        <v>18</v>
      </c>
      <c r="E59" s="290">
        <v>2</v>
      </c>
      <c r="F59" s="161">
        <v>28.61</v>
      </c>
      <c r="G59" s="28">
        <f t="shared" si="2"/>
        <v>57.22</v>
      </c>
      <c r="H59" s="142"/>
      <c r="I59" s="142"/>
    </row>
    <row r="60" spans="1:9" ht="33" customHeight="1" x14ac:dyDescent="0.25">
      <c r="A60" s="67" t="s">
        <v>3584</v>
      </c>
      <c r="B60" s="123" t="s">
        <v>107</v>
      </c>
      <c r="C60" s="63" t="s">
        <v>3588</v>
      </c>
      <c r="D60" s="64" t="s">
        <v>582</v>
      </c>
      <c r="E60" s="65">
        <v>1</v>
      </c>
      <c r="F60" s="161">
        <v>428.4</v>
      </c>
      <c r="G60" s="28">
        <f t="shared" si="2"/>
        <v>428.4</v>
      </c>
      <c r="H60" s="142"/>
      <c r="I60" s="142"/>
    </row>
    <row r="61" spans="1:9" ht="33" customHeight="1" thickBot="1" x14ac:dyDescent="0.3">
      <c r="A61" s="67" t="s">
        <v>3584</v>
      </c>
      <c r="B61" s="123" t="s">
        <v>108</v>
      </c>
      <c r="C61" s="63" t="s">
        <v>3589</v>
      </c>
      <c r="D61" s="64" t="s">
        <v>582</v>
      </c>
      <c r="E61" s="65">
        <v>1</v>
      </c>
      <c r="F61" s="161">
        <v>428.4</v>
      </c>
      <c r="G61" s="28">
        <f t="shared" si="2"/>
        <v>428.4</v>
      </c>
      <c r="H61" s="142"/>
      <c r="I61" s="142"/>
    </row>
    <row r="62" spans="1:9" ht="33" customHeight="1" thickBot="1" x14ac:dyDescent="0.3">
      <c r="A62" s="56" t="s">
        <v>3584</v>
      </c>
      <c r="B62" s="74" t="s">
        <v>109</v>
      </c>
      <c r="C62" s="50" t="s">
        <v>3590</v>
      </c>
      <c r="D62" s="51" t="s">
        <v>3568</v>
      </c>
      <c r="E62" s="52">
        <v>1</v>
      </c>
      <c r="F62" s="156">
        <v>535.5</v>
      </c>
      <c r="G62" s="53">
        <f t="shared" si="2"/>
        <v>535.5</v>
      </c>
      <c r="H62" s="36" t="s">
        <v>41</v>
      </c>
      <c r="I62" s="70">
        <f>ROUND(SUM(G53:G62),2)</f>
        <v>15732.19</v>
      </c>
    </row>
    <row r="63" spans="1:9" ht="33" customHeight="1" x14ac:dyDescent="0.25">
      <c r="A63" s="67" t="s">
        <v>3591</v>
      </c>
      <c r="B63" s="123" t="s">
        <v>71</v>
      </c>
      <c r="C63" s="63" t="s">
        <v>3570</v>
      </c>
      <c r="D63" s="64" t="s">
        <v>582</v>
      </c>
      <c r="E63" s="65">
        <v>1</v>
      </c>
      <c r="F63" s="161">
        <v>25806</v>
      </c>
      <c r="G63" s="59">
        <f t="shared" si="2"/>
        <v>25806</v>
      </c>
      <c r="H63" s="142"/>
      <c r="I63" s="142"/>
    </row>
    <row r="64" spans="1:9" ht="33" customHeight="1" x14ac:dyDescent="0.25">
      <c r="A64" s="67" t="s">
        <v>3591</v>
      </c>
      <c r="B64" s="108" t="s">
        <v>72</v>
      </c>
      <c r="C64" s="63" t="s">
        <v>3592</v>
      </c>
      <c r="D64" s="64" t="s">
        <v>10</v>
      </c>
      <c r="E64" s="290">
        <v>65.5</v>
      </c>
      <c r="F64" s="161">
        <v>27.54</v>
      </c>
      <c r="G64" s="28">
        <f t="shared" si="2"/>
        <v>1803.87</v>
      </c>
      <c r="H64" s="142"/>
      <c r="I64" s="142"/>
    </row>
    <row r="65" spans="1:9" ht="33" customHeight="1" x14ac:dyDescent="0.25">
      <c r="A65" s="67" t="s">
        <v>3591</v>
      </c>
      <c r="B65" s="123" t="s">
        <v>73</v>
      </c>
      <c r="C65" s="63" t="s">
        <v>3593</v>
      </c>
      <c r="D65" s="64" t="s">
        <v>10</v>
      </c>
      <c r="E65" s="65">
        <v>2.2000000000000002</v>
      </c>
      <c r="F65" s="161">
        <v>52.02</v>
      </c>
      <c r="G65" s="28">
        <f t="shared" si="2"/>
        <v>114.44</v>
      </c>
      <c r="H65" s="142"/>
      <c r="I65" s="142"/>
    </row>
    <row r="66" spans="1:9" ht="33" customHeight="1" x14ac:dyDescent="0.25">
      <c r="A66" s="67" t="s">
        <v>3591</v>
      </c>
      <c r="B66" s="123" t="s">
        <v>74</v>
      </c>
      <c r="C66" s="63" t="s">
        <v>3594</v>
      </c>
      <c r="D66" s="64" t="s">
        <v>10</v>
      </c>
      <c r="E66" s="65">
        <v>36.85</v>
      </c>
      <c r="F66" s="161">
        <v>18.36</v>
      </c>
      <c r="G66" s="28">
        <f t="shared" si="2"/>
        <v>676.57</v>
      </c>
      <c r="H66" s="142"/>
      <c r="I66" s="142"/>
    </row>
    <row r="67" spans="1:9" ht="33" customHeight="1" x14ac:dyDescent="0.25">
      <c r="A67" s="67" t="s">
        <v>3591</v>
      </c>
      <c r="B67" s="123" t="s">
        <v>75</v>
      </c>
      <c r="C67" s="63" t="s">
        <v>3595</v>
      </c>
      <c r="D67" s="64" t="s">
        <v>10</v>
      </c>
      <c r="E67" s="65">
        <v>2.37</v>
      </c>
      <c r="F67" s="161">
        <v>41.82</v>
      </c>
      <c r="G67" s="28">
        <f t="shared" si="2"/>
        <v>99.11</v>
      </c>
      <c r="H67" s="142"/>
      <c r="I67" s="142"/>
    </row>
    <row r="68" spans="1:9" ht="45" x14ac:dyDescent="0.25">
      <c r="A68" s="67" t="s">
        <v>3591</v>
      </c>
      <c r="B68" s="108" t="s">
        <v>76</v>
      </c>
      <c r="C68" s="63" t="s">
        <v>3596</v>
      </c>
      <c r="D68" s="64" t="s">
        <v>582</v>
      </c>
      <c r="E68" s="65">
        <v>1</v>
      </c>
      <c r="F68" s="161">
        <v>1550.4</v>
      </c>
      <c r="G68" s="28">
        <f t="shared" si="2"/>
        <v>1550.4</v>
      </c>
      <c r="H68" s="142"/>
      <c r="I68" s="142"/>
    </row>
    <row r="69" spans="1:9" ht="33" customHeight="1" x14ac:dyDescent="0.25">
      <c r="A69" s="67" t="s">
        <v>3591</v>
      </c>
      <c r="B69" s="123" t="s">
        <v>77</v>
      </c>
      <c r="C69" s="63" t="s">
        <v>3597</v>
      </c>
      <c r="D69" s="64" t="s">
        <v>10</v>
      </c>
      <c r="E69" s="65">
        <v>87.41</v>
      </c>
      <c r="F69" s="161">
        <v>94.86</v>
      </c>
      <c r="G69" s="28">
        <f t="shared" si="2"/>
        <v>8291.7099999999991</v>
      </c>
      <c r="H69" s="142"/>
      <c r="I69" s="142"/>
    </row>
    <row r="70" spans="1:9" ht="33" customHeight="1" x14ac:dyDescent="0.25">
      <c r="A70" s="67" t="s">
        <v>3591</v>
      </c>
      <c r="B70" s="123" t="s">
        <v>122</v>
      </c>
      <c r="C70" s="63" t="s">
        <v>3598</v>
      </c>
      <c r="D70" s="64" t="s">
        <v>9</v>
      </c>
      <c r="E70" s="65">
        <v>5.24</v>
      </c>
      <c r="F70" s="161">
        <v>45.9</v>
      </c>
      <c r="G70" s="28">
        <f t="shared" si="2"/>
        <v>240.52</v>
      </c>
      <c r="H70" s="142"/>
      <c r="I70" s="142"/>
    </row>
    <row r="71" spans="1:9" ht="33" customHeight="1" x14ac:dyDescent="0.25">
      <c r="A71" s="67" t="s">
        <v>3591</v>
      </c>
      <c r="B71" s="123" t="s">
        <v>123</v>
      </c>
      <c r="C71" s="63" t="s">
        <v>3599</v>
      </c>
      <c r="D71" s="64" t="s">
        <v>10</v>
      </c>
      <c r="E71" s="65">
        <v>50.56</v>
      </c>
      <c r="F71" s="161">
        <v>5.0999999999999996</v>
      </c>
      <c r="G71" s="28">
        <f t="shared" si="2"/>
        <v>257.86</v>
      </c>
      <c r="H71" s="142"/>
      <c r="I71" s="142"/>
    </row>
    <row r="72" spans="1:9" ht="33" customHeight="1" x14ac:dyDescent="0.25">
      <c r="A72" s="67" t="s">
        <v>3591</v>
      </c>
      <c r="B72" s="123" t="s">
        <v>124</v>
      </c>
      <c r="C72" s="63" t="s">
        <v>3600</v>
      </c>
      <c r="D72" s="64" t="s">
        <v>10</v>
      </c>
      <c r="E72" s="65">
        <v>36.85</v>
      </c>
      <c r="F72" s="161">
        <v>4.08</v>
      </c>
      <c r="G72" s="28">
        <f t="shared" si="2"/>
        <v>150.35</v>
      </c>
      <c r="H72" s="142"/>
      <c r="I72" s="142"/>
    </row>
    <row r="73" spans="1:9" ht="75" x14ac:dyDescent="0.25">
      <c r="A73" s="167" t="s">
        <v>3591</v>
      </c>
      <c r="B73" s="242" t="s">
        <v>125</v>
      </c>
      <c r="C73" s="47" t="s">
        <v>3601</v>
      </c>
      <c r="D73" s="48" t="s">
        <v>582</v>
      </c>
      <c r="E73" s="49">
        <v>1</v>
      </c>
      <c r="F73" s="164">
        <v>535.5</v>
      </c>
      <c r="G73" s="28">
        <f>ROUND((E73*F73),2)</f>
        <v>535.5</v>
      </c>
      <c r="H73" s="96"/>
      <c r="I73" s="73"/>
    </row>
    <row r="74" spans="1:9" ht="30" x14ac:dyDescent="0.25">
      <c r="A74" s="167" t="s">
        <v>3591</v>
      </c>
      <c r="B74" s="108" t="s">
        <v>126</v>
      </c>
      <c r="C74" s="306" t="s">
        <v>3342</v>
      </c>
      <c r="D74" s="313" t="s">
        <v>9</v>
      </c>
      <c r="E74" s="314">
        <v>780</v>
      </c>
      <c r="F74" s="155">
        <v>9.18</v>
      </c>
      <c r="G74" s="112">
        <f t="shared" ref="G74:G81" si="3">ROUND((E74*F74),2)</f>
        <v>7160.4</v>
      </c>
      <c r="H74" s="96"/>
      <c r="I74" s="73"/>
    </row>
    <row r="75" spans="1:9" x14ac:dyDescent="0.25">
      <c r="A75" s="167" t="s">
        <v>3591</v>
      </c>
      <c r="B75" s="108" t="s">
        <v>216</v>
      </c>
      <c r="C75" s="306" t="s">
        <v>3706</v>
      </c>
      <c r="D75" s="313" t="s">
        <v>9</v>
      </c>
      <c r="E75" s="314">
        <v>26</v>
      </c>
      <c r="F75" s="155">
        <v>45.9</v>
      </c>
      <c r="G75" s="112">
        <f t="shared" si="3"/>
        <v>1193.4000000000001</v>
      </c>
      <c r="H75" s="96"/>
      <c r="I75" s="73"/>
    </row>
    <row r="76" spans="1:9" ht="30" x14ac:dyDescent="0.25">
      <c r="A76" s="167" t="s">
        <v>3591</v>
      </c>
      <c r="B76" s="108" t="s">
        <v>217</v>
      </c>
      <c r="C76" s="306" t="s">
        <v>3707</v>
      </c>
      <c r="D76" s="313" t="s">
        <v>10</v>
      </c>
      <c r="E76" s="314">
        <v>32</v>
      </c>
      <c r="F76" s="155">
        <v>162.18</v>
      </c>
      <c r="G76" s="112">
        <f t="shared" si="3"/>
        <v>5189.76</v>
      </c>
      <c r="H76" s="96"/>
      <c r="I76" s="73"/>
    </row>
    <row r="77" spans="1:9" ht="30" x14ac:dyDescent="0.25">
      <c r="A77" s="167" t="s">
        <v>3591</v>
      </c>
      <c r="B77" s="108" t="s">
        <v>218</v>
      </c>
      <c r="C77" s="306" t="s">
        <v>3708</v>
      </c>
      <c r="D77" s="313" t="s">
        <v>582</v>
      </c>
      <c r="E77" s="314">
        <v>2</v>
      </c>
      <c r="F77" s="155">
        <v>25959</v>
      </c>
      <c r="G77" s="112">
        <f t="shared" si="3"/>
        <v>51918</v>
      </c>
      <c r="H77" s="96"/>
      <c r="I77" s="73"/>
    </row>
    <row r="78" spans="1:9" ht="30" x14ac:dyDescent="0.25">
      <c r="A78" s="167" t="s">
        <v>3591</v>
      </c>
      <c r="B78" s="108" t="s">
        <v>219</v>
      </c>
      <c r="C78" s="306" t="s">
        <v>3709</v>
      </c>
      <c r="D78" s="313" t="s">
        <v>582</v>
      </c>
      <c r="E78" s="314">
        <v>16</v>
      </c>
      <c r="F78" s="155">
        <v>56.1</v>
      </c>
      <c r="G78" s="112">
        <f t="shared" si="3"/>
        <v>897.6</v>
      </c>
      <c r="H78" s="96"/>
      <c r="I78" s="73"/>
    </row>
    <row r="79" spans="1:9" ht="60" x14ac:dyDescent="0.25">
      <c r="A79" s="167" t="s">
        <v>3591</v>
      </c>
      <c r="B79" s="108" t="s">
        <v>220</v>
      </c>
      <c r="C79" s="306" t="s">
        <v>3710</v>
      </c>
      <c r="D79" s="313" t="s">
        <v>582</v>
      </c>
      <c r="E79" s="314">
        <v>1</v>
      </c>
      <c r="F79" s="155">
        <v>18671.099999999999</v>
      </c>
      <c r="G79" s="112">
        <f t="shared" si="3"/>
        <v>18671.099999999999</v>
      </c>
      <c r="H79" s="96"/>
      <c r="I79" s="73"/>
    </row>
    <row r="80" spans="1:9" ht="45.75" thickBot="1" x14ac:dyDescent="0.3">
      <c r="A80" s="167" t="s">
        <v>3591</v>
      </c>
      <c r="B80" s="108" t="s">
        <v>221</v>
      </c>
      <c r="C80" s="306" t="s">
        <v>3711</v>
      </c>
      <c r="D80" s="313" t="s">
        <v>582</v>
      </c>
      <c r="E80" s="314">
        <v>1</v>
      </c>
      <c r="F80" s="155">
        <v>2208.3000000000002</v>
      </c>
      <c r="G80" s="112">
        <f t="shared" si="3"/>
        <v>2208.3000000000002</v>
      </c>
      <c r="H80" s="96"/>
      <c r="I80" s="73"/>
    </row>
    <row r="81" spans="1:9" ht="45.75" thickBot="1" x14ac:dyDescent="0.3">
      <c r="A81" s="56" t="s">
        <v>3591</v>
      </c>
      <c r="B81" s="74" t="s">
        <v>222</v>
      </c>
      <c r="C81" s="294" t="s">
        <v>3712</v>
      </c>
      <c r="D81" s="295" t="s">
        <v>582</v>
      </c>
      <c r="E81" s="291">
        <v>1</v>
      </c>
      <c r="F81" s="156">
        <v>444.72</v>
      </c>
      <c r="G81" s="53">
        <f t="shared" si="3"/>
        <v>444.72</v>
      </c>
      <c r="H81" s="169" t="s">
        <v>78</v>
      </c>
      <c r="I81" s="70">
        <f>ROUND(SUM(G63:G81),2)</f>
        <v>127209.61</v>
      </c>
    </row>
    <row r="82" spans="1:9" ht="33" customHeight="1" x14ac:dyDescent="0.25">
      <c r="A82" s="67" t="s">
        <v>3602</v>
      </c>
      <c r="B82" s="123" t="s">
        <v>28</v>
      </c>
      <c r="C82" s="63" t="s">
        <v>3608</v>
      </c>
      <c r="D82" s="64" t="s">
        <v>10</v>
      </c>
      <c r="E82" s="290">
        <v>52.5</v>
      </c>
      <c r="F82" s="161">
        <v>24.48</v>
      </c>
      <c r="G82" s="59">
        <f t="shared" ref="G82:G103" si="4">ROUND((E82*F82),2)</f>
        <v>1285.2</v>
      </c>
      <c r="H82" s="142"/>
      <c r="I82" s="142"/>
    </row>
    <row r="83" spans="1:9" ht="33" customHeight="1" x14ac:dyDescent="0.25">
      <c r="A83" s="67" t="s">
        <v>3602</v>
      </c>
      <c r="B83" s="123" t="s">
        <v>29</v>
      </c>
      <c r="C83" s="63" t="s">
        <v>3609</v>
      </c>
      <c r="D83" s="64" t="s">
        <v>582</v>
      </c>
      <c r="E83" s="65">
        <v>1</v>
      </c>
      <c r="F83" s="161">
        <v>1405.56</v>
      </c>
      <c r="G83" s="28">
        <f t="shared" si="4"/>
        <v>1405.56</v>
      </c>
      <c r="H83" s="142"/>
      <c r="I83" s="142"/>
    </row>
    <row r="84" spans="1:9" ht="33" customHeight="1" x14ac:dyDescent="0.25">
      <c r="A84" s="67" t="s">
        <v>3602</v>
      </c>
      <c r="B84" s="108" t="s">
        <v>30</v>
      </c>
      <c r="C84" s="63" t="s">
        <v>3610</v>
      </c>
      <c r="D84" s="64" t="s">
        <v>582</v>
      </c>
      <c r="E84" s="65">
        <v>1</v>
      </c>
      <c r="F84" s="161">
        <v>1408.62</v>
      </c>
      <c r="G84" s="28">
        <f t="shared" si="4"/>
        <v>1408.62</v>
      </c>
      <c r="H84" s="142"/>
      <c r="I84" s="142"/>
    </row>
    <row r="85" spans="1:9" ht="33" customHeight="1" x14ac:dyDescent="0.25">
      <c r="A85" s="67" t="s">
        <v>3602</v>
      </c>
      <c r="B85" s="123" t="s">
        <v>31</v>
      </c>
      <c r="C85" s="63" t="s">
        <v>3611</v>
      </c>
      <c r="D85" s="64" t="s">
        <v>582</v>
      </c>
      <c r="E85" s="65">
        <v>1</v>
      </c>
      <c r="F85" s="161">
        <v>1422.9</v>
      </c>
      <c r="G85" s="28">
        <f t="shared" si="4"/>
        <v>1422.9</v>
      </c>
      <c r="H85" s="142"/>
      <c r="I85" s="142"/>
    </row>
    <row r="86" spans="1:9" ht="33" customHeight="1" x14ac:dyDescent="0.25">
      <c r="A86" s="67" t="s">
        <v>3602</v>
      </c>
      <c r="B86" s="123" t="s">
        <v>32</v>
      </c>
      <c r="C86" s="63" t="s">
        <v>3612</v>
      </c>
      <c r="D86" s="64" t="s">
        <v>582</v>
      </c>
      <c r="E86" s="65">
        <v>1</v>
      </c>
      <c r="F86" s="161">
        <v>1297.44</v>
      </c>
      <c r="G86" s="28">
        <f t="shared" si="4"/>
        <v>1297.44</v>
      </c>
      <c r="H86" s="142"/>
      <c r="I86" s="142"/>
    </row>
    <row r="87" spans="1:9" ht="33" customHeight="1" x14ac:dyDescent="0.25">
      <c r="A87" s="67" t="s">
        <v>3602</v>
      </c>
      <c r="B87" s="123" t="s">
        <v>33</v>
      </c>
      <c r="C87" s="63" t="s">
        <v>3613</v>
      </c>
      <c r="D87" s="64" t="s">
        <v>582</v>
      </c>
      <c r="E87" s="65">
        <v>1</v>
      </c>
      <c r="F87" s="161">
        <v>1632</v>
      </c>
      <c r="G87" s="28">
        <f t="shared" si="4"/>
        <v>1632</v>
      </c>
      <c r="H87" s="142"/>
      <c r="I87" s="142"/>
    </row>
    <row r="88" spans="1:9" ht="33" customHeight="1" x14ac:dyDescent="0.25">
      <c r="A88" s="67" t="s">
        <v>3602</v>
      </c>
      <c r="B88" s="123" t="s">
        <v>47</v>
      </c>
      <c r="C88" s="63" t="s">
        <v>3614</v>
      </c>
      <c r="D88" s="64" t="s">
        <v>582</v>
      </c>
      <c r="E88" s="65">
        <v>1</v>
      </c>
      <c r="F88" s="161">
        <v>10053.120000000001</v>
      </c>
      <c r="G88" s="28">
        <f t="shared" si="4"/>
        <v>10053.120000000001</v>
      </c>
      <c r="H88" s="142"/>
      <c r="I88" s="142"/>
    </row>
    <row r="89" spans="1:9" ht="33" customHeight="1" x14ac:dyDescent="0.25">
      <c r="A89" s="67" t="s">
        <v>3602</v>
      </c>
      <c r="B89" s="123" t="s">
        <v>48</v>
      </c>
      <c r="C89" s="63" t="s">
        <v>3615</v>
      </c>
      <c r="D89" s="64" t="s">
        <v>18</v>
      </c>
      <c r="E89" s="65">
        <v>1</v>
      </c>
      <c r="F89" s="161">
        <v>358.02</v>
      </c>
      <c r="G89" s="28">
        <f t="shared" si="4"/>
        <v>358.02</v>
      </c>
      <c r="H89" s="142"/>
      <c r="I89" s="142"/>
    </row>
    <row r="90" spans="1:9" ht="33" customHeight="1" x14ac:dyDescent="0.25">
      <c r="A90" s="67" t="s">
        <v>3602</v>
      </c>
      <c r="B90" s="123" t="s">
        <v>58</v>
      </c>
      <c r="C90" s="63" t="s">
        <v>3603</v>
      </c>
      <c r="D90" s="64" t="s">
        <v>582</v>
      </c>
      <c r="E90" s="65">
        <v>1</v>
      </c>
      <c r="F90" s="161">
        <v>29716.09</v>
      </c>
      <c r="G90" s="28">
        <f t="shared" si="4"/>
        <v>29716.09</v>
      </c>
      <c r="H90" s="142"/>
      <c r="I90" s="142"/>
    </row>
    <row r="91" spans="1:9" ht="33" customHeight="1" x14ac:dyDescent="0.25">
      <c r="A91" s="67" t="s">
        <v>3602</v>
      </c>
      <c r="B91" s="123" t="s">
        <v>64</v>
      </c>
      <c r="C91" s="63" t="s">
        <v>3604</v>
      </c>
      <c r="D91" s="64" t="s">
        <v>18</v>
      </c>
      <c r="E91" s="65">
        <v>1</v>
      </c>
      <c r="F91" s="161">
        <v>591.6</v>
      </c>
      <c r="G91" s="28">
        <f t="shared" si="4"/>
        <v>591.6</v>
      </c>
      <c r="H91" s="142"/>
      <c r="I91" s="142"/>
    </row>
    <row r="92" spans="1:9" ht="33" customHeight="1" x14ac:dyDescent="0.25">
      <c r="A92" s="67" t="s">
        <v>3602</v>
      </c>
      <c r="B92" s="123" t="s">
        <v>65</v>
      </c>
      <c r="C92" s="63" t="s">
        <v>3616</v>
      </c>
      <c r="D92" s="64" t="s">
        <v>18</v>
      </c>
      <c r="E92" s="65">
        <v>1</v>
      </c>
      <c r="F92" s="161">
        <v>3978</v>
      </c>
      <c r="G92" s="28">
        <f t="shared" si="4"/>
        <v>3978</v>
      </c>
      <c r="H92" s="142"/>
      <c r="I92" s="142"/>
    </row>
    <row r="93" spans="1:9" ht="33" customHeight="1" x14ac:dyDescent="0.25">
      <c r="A93" s="67" t="s">
        <v>3602</v>
      </c>
      <c r="B93" s="123" t="s">
        <v>66</v>
      </c>
      <c r="C93" s="63" t="s">
        <v>3605</v>
      </c>
      <c r="D93" s="64" t="s">
        <v>18</v>
      </c>
      <c r="E93" s="65">
        <v>1</v>
      </c>
      <c r="F93" s="161">
        <v>1632</v>
      </c>
      <c r="G93" s="28">
        <f t="shared" si="4"/>
        <v>1632</v>
      </c>
      <c r="H93" s="142"/>
      <c r="I93" s="142"/>
    </row>
    <row r="94" spans="1:9" ht="33" customHeight="1" x14ac:dyDescent="0.25">
      <c r="A94" s="67" t="s">
        <v>3602</v>
      </c>
      <c r="B94" s="123" t="s">
        <v>79</v>
      </c>
      <c r="C94" s="63" t="s">
        <v>3606</v>
      </c>
      <c r="D94" s="64" t="s">
        <v>18</v>
      </c>
      <c r="E94" s="65">
        <v>1</v>
      </c>
      <c r="F94" s="161">
        <v>1836</v>
      </c>
      <c r="G94" s="28">
        <f t="shared" si="4"/>
        <v>1836</v>
      </c>
      <c r="H94" s="142"/>
      <c r="I94" s="142"/>
    </row>
    <row r="95" spans="1:9" ht="33" customHeight="1" x14ac:dyDescent="0.25">
      <c r="A95" s="67" t="s">
        <v>3602</v>
      </c>
      <c r="B95" s="123" t="s">
        <v>215</v>
      </c>
      <c r="C95" s="63" t="s">
        <v>3617</v>
      </c>
      <c r="D95" s="64" t="s">
        <v>582</v>
      </c>
      <c r="E95" s="65">
        <v>1</v>
      </c>
      <c r="F95" s="161">
        <v>20034.84</v>
      </c>
      <c r="G95" s="28">
        <f t="shared" si="4"/>
        <v>20034.84</v>
      </c>
      <c r="H95" s="142"/>
      <c r="I95" s="142"/>
    </row>
    <row r="96" spans="1:9" ht="33" customHeight="1" x14ac:dyDescent="0.25">
      <c r="A96" s="67" t="s">
        <v>3602</v>
      </c>
      <c r="B96" s="123" t="s">
        <v>80</v>
      </c>
      <c r="C96" s="63" t="s">
        <v>3618</v>
      </c>
      <c r="D96" s="64" t="s">
        <v>582</v>
      </c>
      <c r="E96" s="65">
        <v>1</v>
      </c>
      <c r="F96" s="161">
        <v>795.6</v>
      </c>
      <c r="G96" s="28">
        <f t="shared" si="4"/>
        <v>795.6</v>
      </c>
      <c r="H96" s="142"/>
      <c r="I96" s="142"/>
    </row>
    <row r="97" spans="1:10" ht="33" customHeight="1" x14ac:dyDescent="0.25">
      <c r="A97" s="67" t="s">
        <v>3602</v>
      </c>
      <c r="B97" s="123" t="s">
        <v>81</v>
      </c>
      <c r="C97" s="63" t="s">
        <v>3607</v>
      </c>
      <c r="D97" s="64" t="s">
        <v>18</v>
      </c>
      <c r="E97" s="65">
        <v>17</v>
      </c>
      <c r="F97" s="161">
        <v>14.28</v>
      </c>
      <c r="G97" s="28">
        <f t="shared" si="4"/>
        <v>242.76</v>
      </c>
      <c r="H97" s="142"/>
      <c r="I97" s="142"/>
    </row>
    <row r="98" spans="1:10" ht="33" customHeight="1" x14ac:dyDescent="0.25">
      <c r="A98" s="67" t="s">
        <v>3602</v>
      </c>
      <c r="B98" s="123" t="s">
        <v>149</v>
      </c>
      <c r="C98" s="63" t="s">
        <v>3619</v>
      </c>
      <c r="D98" s="64" t="s">
        <v>10</v>
      </c>
      <c r="E98" s="65">
        <v>51.93</v>
      </c>
      <c r="F98" s="161">
        <v>99.96</v>
      </c>
      <c r="G98" s="28">
        <f t="shared" si="4"/>
        <v>5190.92</v>
      </c>
      <c r="H98" s="142"/>
      <c r="I98" s="142"/>
    </row>
    <row r="99" spans="1:10" ht="33" customHeight="1" thickBot="1" x14ac:dyDescent="0.3">
      <c r="A99" s="67" t="s">
        <v>3602</v>
      </c>
      <c r="B99" s="123" t="s">
        <v>150</v>
      </c>
      <c r="C99" s="63" t="s">
        <v>3598</v>
      </c>
      <c r="D99" s="64" t="s">
        <v>9</v>
      </c>
      <c r="E99" s="65">
        <v>3.11</v>
      </c>
      <c r="F99" s="161">
        <v>45.9</v>
      </c>
      <c r="G99" s="28">
        <f t="shared" si="4"/>
        <v>142.75</v>
      </c>
      <c r="H99" s="142"/>
      <c r="I99" s="142"/>
    </row>
    <row r="100" spans="1:10" s="68" customFormat="1" ht="33" customHeight="1" thickBot="1" x14ac:dyDescent="0.3">
      <c r="A100" s="56" t="s">
        <v>3602</v>
      </c>
      <c r="B100" s="74" t="s">
        <v>151</v>
      </c>
      <c r="C100" s="50" t="s">
        <v>3620</v>
      </c>
      <c r="D100" s="51" t="s">
        <v>10</v>
      </c>
      <c r="E100" s="52">
        <v>51.93</v>
      </c>
      <c r="F100" s="156">
        <v>4.08</v>
      </c>
      <c r="G100" s="53">
        <f t="shared" si="4"/>
        <v>211.87</v>
      </c>
      <c r="H100" s="36" t="s">
        <v>42</v>
      </c>
      <c r="I100" s="70">
        <f>ROUND(SUM(G82:G100),2)</f>
        <v>83235.289999999994</v>
      </c>
      <c r="J100" s="8"/>
    </row>
    <row r="101" spans="1:10" s="68" customFormat="1" ht="33" customHeight="1" x14ac:dyDescent="0.25">
      <c r="A101" s="315" t="s">
        <v>3713</v>
      </c>
      <c r="B101" s="298" t="s">
        <v>11</v>
      </c>
      <c r="C101" s="292" t="s">
        <v>3608</v>
      </c>
      <c r="D101" s="293" t="s">
        <v>10</v>
      </c>
      <c r="E101" s="290">
        <v>26.25</v>
      </c>
      <c r="F101" s="161">
        <v>100.98</v>
      </c>
      <c r="G101" s="28">
        <f t="shared" si="4"/>
        <v>2650.73</v>
      </c>
      <c r="H101" s="96"/>
      <c r="I101" s="73"/>
      <c r="J101" s="8"/>
    </row>
    <row r="102" spans="1:10" s="68" customFormat="1" ht="33" customHeight="1" thickBot="1" x14ac:dyDescent="0.3">
      <c r="A102" s="316" t="s">
        <v>3713</v>
      </c>
      <c r="B102" s="317" t="s">
        <v>83</v>
      </c>
      <c r="C102" s="306" t="s">
        <v>3714</v>
      </c>
      <c r="D102" s="313" t="s">
        <v>10</v>
      </c>
      <c r="E102" s="314">
        <v>38.5</v>
      </c>
      <c r="F102" s="155">
        <v>88.74</v>
      </c>
      <c r="G102" s="28">
        <f t="shared" si="4"/>
        <v>3416.49</v>
      </c>
      <c r="H102" s="96"/>
      <c r="I102" s="73"/>
      <c r="J102" s="8"/>
    </row>
    <row r="103" spans="1:10" s="68" customFormat="1" ht="45" customHeight="1" thickBot="1" x14ac:dyDescent="0.3">
      <c r="A103" s="316" t="s">
        <v>3713</v>
      </c>
      <c r="B103" s="317" t="s">
        <v>84</v>
      </c>
      <c r="C103" s="306" t="s">
        <v>3715</v>
      </c>
      <c r="D103" s="313" t="s">
        <v>582</v>
      </c>
      <c r="E103" s="314">
        <v>3</v>
      </c>
      <c r="F103" s="164">
        <v>627.29999999999995</v>
      </c>
      <c r="G103" s="112">
        <f t="shared" si="4"/>
        <v>1881.9</v>
      </c>
      <c r="H103" s="36" t="s">
        <v>59</v>
      </c>
      <c r="I103" s="70">
        <f>ROUND(SUM(G101:G103),2)</f>
        <v>7949.12</v>
      </c>
      <c r="J103" s="8"/>
    </row>
    <row r="104" spans="1:10" ht="44.25" customHeight="1" thickBot="1" x14ac:dyDescent="0.3">
      <c r="A104" s="146"/>
      <c r="B104" s="147"/>
      <c r="C104" s="146"/>
      <c r="D104" s="147"/>
      <c r="E104" s="147"/>
      <c r="F104" s="318" t="s">
        <v>1320</v>
      </c>
      <c r="G104" s="319">
        <f>SUM(G5:G103)</f>
        <v>254521.07</v>
      </c>
      <c r="H104" s="143"/>
      <c r="I104" s="138"/>
    </row>
    <row r="105" spans="1:10" ht="20.25" customHeight="1" x14ac:dyDescent="0.25">
      <c r="A105" s="38"/>
      <c r="B105" s="37"/>
      <c r="C105" s="37"/>
      <c r="D105" s="37"/>
      <c r="E105" s="39"/>
      <c r="F105" s="37"/>
      <c r="G105" s="12"/>
    </row>
    <row r="106" spans="1:10" x14ac:dyDescent="0.25">
      <c r="A106" s="6"/>
      <c r="B106" s="4"/>
      <c r="C106" s="6"/>
      <c r="D106" s="4"/>
      <c r="E106" s="4"/>
      <c r="F106" s="13"/>
      <c r="G106" s="12"/>
    </row>
    <row r="107" spans="1:10" x14ac:dyDescent="0.25">
      <c r="A107" s="6"/>
      <c r="B107" s="4"/>
      <c r="C107" s="6"/>
      <c r="D107" s="4"/>
      <c r="E107" s="4"/>
      <c r="F107" s="13"/>
      <c r="G107" s="12"/>
    </row>
    <row r="108" spans="1:10" x14ac:dyDescent="0.25">
      <c r="F108" s="14"/>
    </row>
    <row r="109" spans="1:10" s="68" customFormat="1" x14ac:dyDescent="0.25">
      <c r="A109" s="7"/>
      <c r="B109" s="5"/>
      <c r="C109" s="7"/>
      <c r="D109" s="5"/>
      <c r="E109" s="5"/>
      <c r="F109" s="15"/>
      <c r="G109" s="130"/>
      <c r="J109" s="8"/>
    </row>
    <row r="110" spans="1:10" s="68" customFormat="1" ht="26.25" customHeight="1" x14ac:dyDescent="0.25">
      <c r="A110" s="20"/>
      <c r="B110" s="20"/>
      <c r="C110" s="20"/>
      <c r="D110" s="20"/>
      <c r="E110" s="20"/>
      <c r="F110" s="16"/>
      <c r="G110" s="131"/>
      <c r="J110" s="8"/>
    </row>
  </sheetData>
  <sheetProtection algorithmName="SHA-512" hashValue="y09MTDho4f6T3pzFMoIQkYknY+8apVp/F3w91Yvjcmy/nwGN5yzYB0veSjXITbtRMHvRfzulLZFxmBguh5kSNA==" saltValue="j24VT2w0UORrLi1Lchfv/g==" spinCount="100000" sheet="1" objects="1" scenarios="1"/>
  <mergeCells count="2">
    <mergeCell ref="A1:G1"/>
    <mergeCell ref="A3:G3"/>
  </mergeCells>
  <phoneticPr fontId="10" type="noConversion"/>
  <pageMargins left="0.7" right="0.7" top="0.75" bottom="0.75" header="0.3" footer="0.3"/>
  <pageSetup paperSize="9" orientation="portrait"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38956-20EF-4B24-9D77-2CFE2E200E8E}">
  <dimension ref="A1:J50"/>
  <sheetViews>
    <sheetView topLeftCell="A31" zoomScale="85" zoomScaleNormal="85" workbookViewId="0">
      <selection activeCell="H48" sqref="H48"/>
    </sheetView>
  </sheetViews>
  <sheetFormatPr defaultColWidth="9.140625" defaultRowHeight="15" x14ac:dyDescent="0.25"/>
  <cols>
    <col min="1" max="1" width="39.7109375" style="23" customWidth="1"/>
    <col min="2" max="2" width="10.5703125" style="10" customWidth="1"/>
    <col min="3" max="3" width="71.7109375" style="11" customWidth="1"/>
    <col min="4" max="4" width="9.140625" style="10"/>
    <col min="5" max="5" width="16.28515625" style="10" customWidth="1"/>
    <col min="6" max="6" width="20.7109375" style="17" customWidth="1"/>
    <col min="7" max="7" width="14.7109375" style="129" customWidth="1"/>
    <col min="8" max="8" width="21.5703125" style="68" customWidth="1"/>
    <col min="9" max="9" width="20.7109375" style="68" customWidth="1"/>
    <col min="10" max="16384" width="9.140625" style="8"/>
  </cols>
  <sheetData>
    <row r="1" spans="1:9" ht="39.950000000000003" customHeight="1" x14ac:dyDescent="0.25">
      <c r="A1" s="427" t="s">
        <v>3728</v>
      </c>
      <c r="B1" s="427"/>
      <c r="C1" s="427"/>
      <c r="D1" s="427"/>
      <c r="E1" s="427"/>
      <c r="F1" s="427"/>
      <c r="G1" s="427"/>
    </row>
    <row r="2" spans="1:9" ht="21.75" customHeight="1" thickBot="1" x14ac:dyDescent="0.3">
      <c r="A2" s="1"/>
      <c r="B2" s="1"/>
      <c r="C2" s="1"/>
      <c r="D2" s="1"/>
      <c r="E2" s="18"/>
      <c r="F2" s="1"/>
      <c r="G2" s="127"/>
    </row>
    <row r="3" spans="1:9" x14ac:dyDescent="0.25">
      <c r="A3" s="428" t="s">
        <v>1144</v>
      </c>
      <c r="B3" s="429"/>
      <c r="C3" s="429"/>
      <c r="D3" s="429"/>
      <c r="E3" s="429"/>
      <c r="F3" s="429"/>
      <c r="G3" s="430"/>
    </row>
    <row r="4" spans="1:9" ht="43.5" thickBot="1" x14ac:dyDescent="0.3">
      <c r="A4" s="29" t="s">
        <v>38</v>
      </c>
      <c r="B4" s="44" t="s">
        <v>0</v>
      </c>
      <c r="C4" s="30" t="s">
        <v>1</v>
      </c>
      <c r="D4" s="30" t="s">
        <v>2</v>
      </c>
      <c r="E4" s="31" t="s">
        <v>3</v>
      </c>
      <c r="F4" s="32" t="s">
        <v>4</v>
      </c>
      <c r="G4" s="69" t="s">
        <v>5</v>
      </c>
    </row>
    <row r="5" spans="1:9" ht="33" customHeight="1" x14ac:dyDescent="0.25">
      <c r="A5" s="67" t="s">
        <v>2321</v>
      </c>
      <c r="B5" s="123" t="s">
        <v>12</v>
      </c>
      <c r="C5" s="63" t="s">
        <v>2324</v>
      </c>
      <c r="D5" s="64" t="s">
        <v>10</v>
      </c>
      <c r="E5" s="65">
        <v>11.2</v>
      </c>
      <c r="F5" s="161">
        <v>10.52</v>
      </c>
      <c r="G5" s="59">
        <f>ROUND((E5*F5),2)</f>
        <v>117.82</v>
      </c>
      <c r="H5" s="142"/>
      <c r="I5" s="142"/>
    </row>
    <row r="6" spans="1:9" ht="33" customHeight="1" x14ac:dyDescent="0.25">
      <c r="A6" s="43" t="s">
        <v>2321</v>
      </c>
      <c r="B6" s="123" t="s">
        <v>13</v>
      </c>
      <c r="C6" s="63" t="s">
        <v>2325</v>
      </c>
      <c r="D6" s="64" t="s">
        <v>10</v>
      </c>
      <c r="E6" s="65">
        <v>5.3</v>
      </c>
      <c r="F6" s="161">
        <v>14.98</v>
      </c>
      <c r="G6" s="59">
        <f t="shared" ref="G6:G21" si="0">ROUND((E6*F6),2)</f>
        <v>79.39</v>
      </c>
      <c r="H6" s="142"/>
      <c r="I6" s="142"/>
    </row>
    <row r="7" spans="1:9" ht="33" customHeight="1" x14ac:dyDescent="0.25">
      <c r="A7" s="43" t="s">
        <v>2321</v>
      </c>
      <c r="B7" s="123" t="s">
        <v>56</v>
      </c>
      <c r="C7" s="63" t="s">
        <v>2326</v>
      </c>
      <c r="D7" s="64" t="s">
        <v>10</v>
      </c>
      <c r="E7" s="65">
        <v>76.900000000000006</v>
      </c>
      <c r="F7" s="161">
        <v>26.84</v>
      </c>
      <c r="G7" s="59">
        <f t="shared" si="0"/>
        <v>2064</v>
      </c>
      <c r="H7" s="142"/>
      <c r="I7" s="142"/>
    </row>
    <row r="8" spans="1:9" ht="33" customHeight="1" x14ac:dyDescent="0.25">
      <c r="A8" s="43" t="s">
        <v>2321</v>
      </c>
      <c r="B8" s="123" t="s">
        <v>14</v>
      </c>
      <c r="C8" s="63" t="s">
        <v>2327</v>
      </c>
      <c r="D8" s="64" t="s">
        <v>10</v>
      </c>
      <c r="E8" s="65">
        <v>129.1</v>
      </c>
      <c r="F8" s="161">
        <v>18.57</v>
      </c>
      <c r="G8" s="59">
        <f t="shared" si="0"/>
        <v>2397.39</v>
      </c>
      <c r="H8" s="142"/>
      <c r="I8" s="142"/>
    </row>
    <row r="9" spans="1:9" ht="33" customHeight="1" x14ac:dyDescent="0.25">
      <c r="A9" s="43" t="s">
        <v>2321</v>
      </c>
      <c r="B9" s="123" t="s">
        <v>15</v>
      </c>
      <c r="C9" s="63" t="s">
        <v>2328</v>
      </c>
      <c r="D9" s="64" t="s">
        <v>10</v>
      </c>
      <c r="E9" s="65">
        <v>91.9</v>
      </c>
      <c r="F9" s="161">
        <v>43.66</v>
      </c>
      <c r="G9" s="59">
        <f t="shared" si="0"/>
        <v>4012.35</v>
      </c>
      <c r="H9" s="142"/>
      <c r="I9" s="142"/>
    </row>
    <row r="10" spans="1:9" ht="33" customHeight="1" x14ac:dyDescent="0.25">
      <c r="A10" s="43" t="s">
        <v>2321</v>
      </c>
      <c r="B10" s="123" t="s">
        <v>16</v>
      </c>
      <c r="C10" s="63" t="s">
        <v>2329</v>
      </c>
      <c r="D10" s="64" t="s">
        <v>10</v>
      </c>
      <c r="E10" s="65">
        <v>7.3</v>
      </c>
      <c r="F10" s="161">
        <v>26.91</v>
      </c>
      <c r="G10" s="59">
        <f t="shared" si="0"/>
        <v>196.44</v>
      </c>
      <c r="H10" s="142"/>
      <c r="I10" s="142"/>
    </row>
    <row r="11" spans="1:9" ht="33" customHeight="1" x14ac:dyDescent="0.25">
      <c r="A11" s="43" t="s">
        <v>2321</v>
      </c>
      <c r="B11" s="123" t="s">
        <v>57</v>
      </c>
      <c r="C11" s="63" t="s">
        <v>2330</v>
      </c>
      <c r="D11" s="64" t="s">
        <v>10</v>
      </c>
      <c r="E11" s="65">
        <v>120</v>
      </c>
      <c r="F11" s="161">
        <v>55.94</v>
      </c>
      <c r="G11" s="59">
        <f t="shared" si="0"/>
        <v>6712.8</v>
      </c>
      <c r="H11" s="142"/>
      <c r="I11" s="142"/>
    </row>
    <row r="12" spans="1:9" ht="33" customHeight="1" x14ac:dyDescent="0.25">
      <c r="A12" s="43" t="s">
        <v>2321</v>
      </c>
      <c r="B12" s="123" t="s">
        <v>17</v>
      </c>
      <c r="C12" s="63" t="s">
        <v>2331</v>
      </c>
      <c r="D12" s="64" t="s">
        <v>10</v>
      </c>
      <c r="E12" s="65">
        <v>125.3</v>
      </c>
      <c r="F12" s="161">
        <v>284.49</v>
      </c>
      <c r="G12" s="59">
        <f t="shared" si="0"/>
        <v>35646.6</v>
      </c>
      <c r="H12" s="142"/>
      <c r="I12" s="142"/>
    </row>
    <row r="13" spans="1:9" ht="33" customHeight="1" x14ac:dyDescent="0.25">
      <c r="A13" s="43" t="s">
        <v>2321</v>
      </c>
      <c r="B13" s="123" t="s">
        <v>60</v>
      </c>
      <c r="C13" s="63" t="s">
        <v>2332</v>
      </c>
      <c r="D13" s="64" t="s">
        <v>10</v>
      </c>
      <c r="E13" s="65">
        <v>11.2</v>
      </c>
      <c r="F13" s="161">
        <v>17.559999999999999</v>
      </c>
      <c r="G13" s="59">
        <f t="shared" si="0"/>
        <v>196.67</v>
      </c>
      <c r="H13" s="142"/>
      <c r="I13" s="142"/>
    </row>
    <row r="14" spans="1:9" ht="33" customHeight="1" x14ac:dyDescent="0.25">
      <c r="A14" s="43" t="s">
        <v>2321</v>
      </c>
      <c r="B14" s="123" t="s">
        <v>61</v>
      </c>
      <c r="C14" s="63" t="s">
        <v>2334</v>
      </c>
      <c r="D14" s="64" t="s">
        <v>10</v>
      </c>
      <c r="E14" s="65">
        <v>76.900000000000006</v>
      </c>
      <c r="F14" s="161">
        <v>241.41</v>
      </c>
      <c r="G14" s="59">
        <f t="shared" si="0"/>
        <v>18564.43</v>
      </c>
      <c r="H14" s="142"/>
      <c r="I14" s="142"/>
    </row>
    <row r="15" spans="1:9" ht="33" customHeight="1" x14ac:dyDescent="0.25">
      <c r="A15" s="43" t="s">
        <v>2321</v>
      </c>
      <c r="B15" s="123" t="s">
        <v>46</v>
      </c>
      <c r="C15" s="63" t="s">
        <v>2333</v>
      </c>
      <c r="D15" s="64" t="s">
        <v>10</v>
      </c>
      <c r="E15" s="65">
        <v>111.8</v>
      </c>
      <c r="F15" s="161">
        <v>52.51</v>
      </c>
      <c r="G15" s="59">
        <f t="shared" si="0"/>
        <v>5870.62</v>
      </c>
      <c r="H15" s="142"/>
      <c r="I15" s="142"/>
    </row>
    <row r="16" spans="1:9" ht="33" customHeight="1" x14ac:dyDescent="0.25">
      <c r="A16" s="43" t="s">
        <v>2321</v>
      </c>
      <c r="B16" s="123" t="s">
        <v>62</v>
      </c>
      <c r="C16" s="63" t="s">
        <v>2335</v>
      </c>
      <c r="D16" s="64" t="s">
        <v>10</v>
      </c>
      <c r="E16" s="65">
        <v>91.9</v>
      </c>
      <c r="F16" s="161">
        <v>298.89999999999998</v>
      </c>
      <c r="G16" s="59">
        <f t="shared" si="0"/>
        <v>27468.91</v>
      </c>
      <c r="H16" s="142"/>
      <c r="I16" s="142"/>
    </row>
    <row r="17" spans="1:9" ht="33" customHeight="1" x14ac:dyDescent="0.25">
      <c r="A17" s="43" t="s">
        <v>2321</v>
      </c>
      <c r="B17" s="123" t="s">
        <v>94</v>
      </c>
      <c r="C17" s="63" t="s">
        <v>2336</v>
      </c>
      <c r="D17" s="64" t="s">
        <v>10</v>
      </c>
      <c r="E17" s="65">
        <v>120</v>
      </c>
      <c r="F17" s="161">
        <v>436.43</v>
      </c>
      <c r="G17" s="59">
        <f t="shared" si="0"/>
        <v>52371.6</v>
      </c>
      <c r="H17" s="142"/>
      <c r="I17" s="142"/>
    </row>
    <row r="18" spans="1:9" ht="33" customHeight="1" x14ac:dyDescent="0.25">
      <c r="A18" s="43" t="s">
        <v>2321</v>
      </c>
      <c r="B18" s="123" t="s">
        <v>95</v>
      </c>
      <c r="C18" s="63" t="s">
        <v>2337</v>
      </c>
      <c r="D18" s="64" t="s">
        <v>10</v>
      </c>
      <c r="E18" s="65">
        <v>96.3</v>
      </c>
      <c r="F18" s="161">
        <v>1037.21</v>
      </c>
      <c r="G18" s="59">
        <f t="shared" si="0"/>
        <v>99883.32</v>
      </c>
      <c r="H18" s="142"/>
      <c r="I18" s="142"/>
    </row>
    <row r="19" spans="1:9" ht="150" x14ac:dyDescent="0.25">
      <c r="A19" s="43" t="s">
        <v>2321</v>
      </c>
      <c r="B19" s="123" t="s">
        <v>96</v>
      </c>
      <c r="C19" s="63" t="s">
        <v>2338</v>
      </c>
      <c r="D19" s="64" t="s">
        <v>582</v>
      </c>
      <c r="E19" s="65">
        <v>1</v>
      </c>
      <c r="F19" s="161">
        <v>3598.76</v>
      </c>
      <c r="G19" s="59">
        <f t="shared" si="0"/>
        <v>3598.76</v>
      </c>
      <c r="H19" s="142"/>
      <c r="I19" s="142"/>
    </row>
    <row r="20" spans="1:9" ht="150" x14ac:dyDescent="0.25">
      <c r="A20" s="43" t="s">
        <v>2321</v>
      </c>
      <c r="B20" s="123" t="s">
        <v>97</v>
      </c>
      <c r="C20" s="63" t="s">
        <v>2339</v>
      </c>
      <c r="D20" s="64" t="s">
        <v>582</v>
      </c>
      <c r="E20" s="65">
        <v>1</v>
      </c>
      <c r="F20" s="161">
        <v>3960.51</v>
      </c>
      <c r="G20" s="59">
        <f t="shared" si="0"/>
        <v>3960.51</v>
      </c>
      <c r="H20" s="142"/>
      <c r="I20" s="142"/>
    </row>
    <row r="21" spans="1:9" ht="180" x14ac:dyDescent="0.25">
      <c r="A21" s="43" t="s">
        <v>2321</v>
      </c>
      <c r="B21" s="123" t="s">
        <v>98</v>
      </c>
      <c r="C21" s="63" t="s">
        <v>2340</v>
      </c>
      <c r="D21" s="64" t="s">
        <v>582</v>
      </c>
      <c r="E21" s="65">
        <v>1</v>
      </c>
      <c r="F21" s="161">
        <v>4754.25</v>
      </c>
      <c r="G21" s="59">
        <f t="shared" si="0"/>
        <v>4754.25</v>
      </c>
      <c r="H21" s="142"/>
      <c r="I21" s="142"/>
    </row>
    <row r="22" spans="1:9" ht="150" x14ac:dyDescent="0.25">
      <c r="A22" s="43" t="s">
        <v>2321</v>
      </c>
      <c r="B22" s="123" t="s">
        <v>99</v>
      </c>
      <c r="C22" s="63" t="s">
        <v>2341</v>
      </c>
      <c r="D22" s="64" t="s">
        <v>582</v>
      </c>
      <c r="E22" s="65">
        <v>1</v>
      </c>
      <c r="F22" s="161">
        <v>4290.38</v>
      </c>
      <c r="G22" s="59">
        <f>ROUND((E22*F22),2)</f>
        <v>4290.38</v>
      </c>
      <c r="H22" s="142"/>
      <c r="I22" s="142"/>
    </row>
    <row r="23" spans="1:9" ht="150" x14ac:dyDescent="0.25">
      <c r="A23" s="43" t="s">
        <v>2321</v>
      </c>
      <c r="B23" s="123" t="s">
        <v>100</v>
      </c>
      <c r="C23" s="63" t="s">
        <v>2342</v>
      </c>
      <c r="D23" s="64" t="s">
        <v>582</v>
      </c>
      <c r="E23" s="65">
        <v>1</v>
      </c>
      <c r="F23" s="161">
        <v>4762.0600000000004</v>
      </c>
      <c r="G23" s="59">
        <f>ROUND((E23*F23),2)</f>
        <v>4762.0600000000004</v>
      </c>
      <c r="H23" s="142"/>
      <c r="I23" s="142"/>
    </row>
    <row r="24" spans="1:9" ht="180.75" thickBot="1" x14ac:dyDescent="0.3">
      <c r="A24" s="43" t="s">
        <v>2321</v>
      </c>
      <c r="B24" s="123" t="s">
        <v>101</v>
      </c>
      <c r="C24" s="63" t="s">
        <v>2343</v>
      </c>
      <c r="D24" s="64" t="s">
        <v>582</v>
      </c>
      <c r="E24" s="65">
        <v>1</v>
      </c>
      <c r="F24" s="161">
        <v>30363.99</v>
      </c>
      <c r="G24" s="59">
        <f t="shared" ref="G24:G38" si="1">ROUND((E24*F24),2)</f>
        <v>30363.99</v>
      </c>
      <c r="H24" s="142"/>
      <c r="I24" s="142"/>
    </row>
    <row r="25" spans="1:9" ht="33" customHeight="1" thickBot="1" x14ac:dyDescent="0.3">
      <c r="A25" s="56" t="s">
        <v>2321</v>
      </c>
      <c r="B25" s="74" t="s">
        <v>102</v>
      </c>
      <c r="C25" s="50" t="s">
        <v>2344</v>
      </c>
      <c r="D25" s="51" t="s">
        <v>18</v>
      </c>
      <c r="E25" s="52">
        <v>6</v>
      </c>
      <c r="F25" s="156">
        <v>59.61</v>
      </c>
      <c r="G25" s="53">
        <f t="shared" si="1"/>
        <v>357.66</v>
      </c>
      <c r="H25" s="36" t="s">
        <v>39</v>
      </c>
      <c r="I25" s="70">
        <f>ROUND(SUM(G5:G25),2)</f>
        <v>307669.95</v>
      </c>
    </row>
    <row r="26" spans="1:9" ht="33" customHeight="1" thickBot="1" x14ac:dyDescent="0.3">
      <c r="A26" s="67" t="s">
        <v>2322</v>
      </c>
      <c r="B26" s="123" t="s">
        <v>19</v>
      </c>
      <c r="C26" s="63" t="s">
        <v>2345</v>
      </c>
      <c r="D26" s="64" t="s">
        <v>10</v>
      </c>
      <c r="E26" s="65">
        <v>151.5</v>
      </c>
      <c r="F26" s="161">
        <v>1068.76</v>
      </c>
      <c r="G26" s="59">
        <f t="shared" si="1"/>
        <v>161917.14000000001</v>
      </c>
      <c r="H26" s="142"/>
      <c r="I26" s="142"/>
    </row>
    <row r="27" spans="1:9" ht="33" customHeight="1" thickBot="1" x14ac:dyDescent="0.3">
      <c r="A27" s="56" t="s">
        <v>2322</v>
      </c>
      <c r="B27" s="74" t="s">
        <v>20</v>
      </c>
      <c r="C27" s="50" t="s">
        <v>2346</v>
      </c>
      <c r="D27" s="51" t="s">
        <v>582</v>
      </c>
      <c r="E27" s="52">
        <v>3</v>
      </c>
      <c r="F27" s="156">
        <v>3992.49</v>
      </c>
      <c r="G27" s="53">
        <f t="shared" si="1"/>
        <v>11977.47</v>
      </c>
      <c r="H27" s="36" t="s">
        <v>40</v>
      </c>
      <c r="I27" s="70">
        <f>ROUND(SUM(G26:G27),2)</f>
        <v>173894.61</v>
      </c>
    </row>
    <row r="28" spans="1:9" ht="33" customHeight="1" x14ac:dyDescent="0.25">
      <c r="A28" s="97" t="s">
        <v>2323</v>
      </c>
      <c r="B28" s="242" t="s">
        <v>34</v>
      </c>
      <c r="C28" s="299" t="s">
        <v>3664</v>
      </c>
      <c r="D28" s="301" t="s">
        <v>582</v>
      </c>
      <c r="E28" s="300">
        <v>1</v>
      </c>
      <c r="F28" s="163">
        <v>6046.97</v>
      </c>
      <c r="G28" s="214">
        <f t="shared" si="1"/>
        <v>6046.97</v>
      </c>
      <c r="H28" s="96"/>
      <c r="I28" s="73"/>
    </row>
    <row r="29" spans="1:9" ht="33" customHeight="1" x14ac:dyDescent="0.25">
      <c r="A29" s="97" t="s">
        <v>2323</v>
      </c>
      <c r="B29" s="108" t="s">
        <v>35</v>
      </c>
      <c r="C29" s="2" t="s">
        <v>447</v>
      </c>
      <c r="D29" s="22" t="s">
        <v>10</v>
      </c>
      <c r="E29" s="19">
        <v>152</v>
      </c>
      <c r="F29" s="155">
        <v>5.0999999999999996</v>
      </c>
      <c r="G29" s="28">
        <f t="shared" si="1"/>
        <v>775.2</v>
      </c>
      <c r="H29" s="142"/>
      <c r="I29" s="142"/>
    </row>
    <row r="30" spans="1:9" ht="33" customHeight="1" x14ac:dyDescent="0.25">
      <c r="A30" s="43" t="s">
        <v>2323</v>
      </c>
      <c r="B30" s="123" t="s">
        <v>36</v>
      </c>
      <c r="C30" s="63" t="s">
        <v>2347</v>
      </c>
      <c r="D30" s="64" t="s">
        <v>10</v>
      </c>
      <c r="E30" s="65">
        <v>11.2</v>
      </c>
      <c r="F30" s="161">
        <v>3.18</v>
      </c>
      <c r="G30" s="28">
        <f t="shared" si="1"/>
        <v>35.619999999999997</v>
      </c>
      <c r="H30" s="142"/>
      <c r="I30" s="142"/>
    </row>
    <row r="31" spans="1:9" ht="33" customHeight="1" x14ac:dyDescent="0.25">
      <c r="A31" s="67" t="s">
        <v>2323</v>
      </c>
      <c r="B31" s="123" t="s">
        <v>37</v>
      </c>
      <c r="C31" s="63" t="s">
        <v>2348</v>
      </c>
      <c r="D31" s="64" t="s">
        <v>10</v>
      </c>
      <c r="E31" s="65">
        <v>82.2</v>
      </c>
      <c r="F31" s="161">
        <v>3.43</v>
      </c>
      <c r="G31" s="28">
        <f t="shared" si="1"/>
        <v>281.95</v>
      </c>
      <c r="H31" s="142"/>
      <c r="I31" s="142"/>
    </row>
    <row r="32" spans="1:9" ht="33" customHeight="1" x14ac:dyDescent="0.25">
      <c r="A32" s="67" t="s">
        <v>2323</v>
      </c>
      <c r="B32" s="123" t="s">
        <v>82</v>
      </c>
      <c r="C32" s="63" t="s">
        <v>2349</v>
      </c>
      <c r="D32" s="64" t="s">
        <v>10</v>
      </c>
      <c r="E32" s="65">
        <v>221.1</v>
      </c>
      <c r="F32" s="161">
        <v>3.97</v>
      </c>
      <c r="G32" s="28">
        <f t="shared" si="1"/>
        <v>877.77</v>
      </c>
      <c r="H32" s="142"/>
      <c r="I32" s="142"/>
    </row>
    <row r="33" spans="1:10" ht="33" customHeight="1" x14ac:dyDescent="0.25">
      <c r="A33" s="67" t="s">
        <v>2323</v>
      </c>
      <c r="B33" s="123" t="s">
        <v>105</v>
      </c>
      <c r="C33" s="63" t="s">
        <v>2350</v>
      </c>
      <c r="D33" s="64" t="s">
        <v>10</v>
      </c>
      <c r="E33" s="65">
        <v>127.3</v>
      </c>
      <c r="F33" s="161">
        <v>5.23</v>
      </c>
      <c r="G33" s="28">
        <f t="shared" si="1"/>
        <v>665.78</v>
      </c>
      <c r="H33" s="142"/>
      <c r="I33" s="142"/>
    </row>
    <row r="34" spans="1:10" ht="33" customHeight="1" x14ac:dyDescent="0.25">
      <c r="A34" s="67" t="s">
        <v>2323</v>
      </c>
      <c r="B34" s="123" t="s">
        <v>106</v>
      </c>
      <c r="C34" s="63" t="s">
        <v>2351</v>
      </c>
      <c r="D34" s="64" t="s">
        <v>10</v>
      </c>
      <c r="E34" s="65">
        <v>125.4</v>
      </c>
      <c r="F34" s="161">
        <v>13.75</v>
      </c>
      <c r="G34" s="28">
        <f t="shared" si="1"/>
        <v>1724.25</v>
      </c>
      <c r="H34" s="142"/>
      <c r="I34" s="142"/>
    </row>
    <row r="35" spans="1:10" ht="33" customHeight="1" x14ac:dyDescent="0.25">
      <c r="A35" s="67" t="s">
        <v>2323</v>
      </c>
      <c r="B35" s="123" t="s">
        <v>107</v>
      </c>
      <c r="C35" s="63" t="s">
        <v>2352</v>
      </c>
      <c r="D35" s="64" t="s">
        <v>18</v>
      </c>
      <c r="E35" s="65">
        <v>13</v>
      </c>
      <c r="F35" s="161">
        <v>632.94000000000005</v>
      </c>
      <c r="G35" s="28">
        <f t="shared" si="1"/>
        <v>8228.2199999999993</v>
      </c>
      <c r="H35" s="142"/>
      <c r="I35" s="142"/>
    </row>
    <row r="36" spans="1:10" ht="33" customHeight="1" x14ac:dyDescent="0.25">
      <c r="A36" s="67" t="s">
        <v>2323</v>
      </c>
      <c r="B36" s="123" t="s">
        <v>108</v>
      </c>
      <c r="C36" s="292" t="s">
        <v>3665</v>
      </c>
      <c r="D36" s="64" t="s">
        <v>9</v>
      </c>
      <c r="E36" s="65">
        <v>846</v>
      </c>
      <c r="F36" s="161">
        <v>7.7</v>
      </c>
      <c r="G36" s="28">
        <f t="shared" si="1"/>
        <v>6514.2</v>
      </c>
      <c r="H36" s="142"/>
      <c r="I36" s="142"/>
    </row>
    <row r="37" spans="1:10" ht="33" customHeight="1" x14ac:dyDescent="0.25">
      <c r="A37" s="67" t="s">
        <v>2323</v>
      </c>
      <c r="B37" s="123" t="s">
        <v>109</v>
      </c>
      <c r="C37" s="292" t="s">
        <v>3666</v>
      </c>
      <c r="D37" s="64" t="s">
        <v>9</v>
      </c>
      <c r="E37" s="65">
        <v>2162</v>
      </c>
      <c r="F37" s="161">
        <v>8.0399999999999991</v>
      </c>
      <c r="G37" s="28">
        <f t="shared" si="1"/>
        <v>17382.48</v>
      </c>
      <c r="H37" s="142"/>
      <c r="I37" s="142"/>
    </row>
    <row r="38" spans="1:10" ht="33" customHeight="1" x14ac:dyDescent="0.25">
      <c r="A38" s="67" t="s">
        <v>2323</v>
      </c>
      <c r="B38" s="123" t="s">
        <v>110</v>
      </c>
      <c r="C38" s="292" t="s">
        <v>3667</v>
      </c>
      <c r="D38" s="64" t="s">
        <v>9</v>
      </c>
      <c r="E38" s="65">
        <v>3008</v>
      </c>
      <c r="F38" s="161">
        <v>15.9</v>
      </c>
      <c r="G38" s="28">
        <f t="shared" si="1"/>
        <v>47827.199999999997</v>
      </c>
      <c r="H38" s="142"/>
      <c r="I38" s="142"/>
    </row>
    <row r="39" spans="1:10" ht="33" customHeight="1" x14ac:dyDescent="0.25">
      <c r="A39" s="67" t="s">
        <v>2323</v>
      </c>
      <c r="B39" s="123" t="s">
        <v>111</v>
      </c>
      <c r="C39" s="63" t="s">
        <v>2353</v>
      </c>
      <c r="D39" s="64" t="s">
        <v>9</v>
      </c>
      <c r="E39" s="65">
        <v>21.69</v>
      </c>
      <c r="F39" s="161">
        <v>369</v>
      </c>
      <c r="G39" s="28">
        <f>ROUND((E39*F39),2)</f>
        <v>8003.61</v>
      </c>
      <c r="H39" s="142"/>
      <c r="I39" s="142"/>
    </row>
    <row r="40" spans="1:10" ht="33" customHeight="1" x14ac:dyDescent="0.25">
      <c r="A40" s="67" t="s">
        <v>2323</v>
      </c>
      <c r="B40" s="123" t="s">
        <v>112</v>
      </c>
      <c r="C40" s="63" t="s">
        <v>2357</v>
      </c>
      <c r="D40" s="64" t="s">
        <v>9</v>
      </c>
      <c r="E40" s="65">
        <v>9.69</v>
      </c>
      <c r="F40" s="161">
        <v>385.96</v>
      </c>
      <c r="G40" s="28">
        <f t="shared" ref="G40:G43" si="2">ROUND((E40*F40),2)</f>
        <v>3739.95</v>
      </c>
      <c r="H40" s="142"/>
      <c r="I40" s="142"/>
    </row>
    <row r="41" spans="1:10" ht="33" customHeight="1" x14ac:dyDescent="0.25">
      <c r="A41" s="67" t="s">
        <v>2323</v>
      </c>
      <c r="B41" s="123" t="s">
        <v>113</v>
      </c>
      <c r="C41" s="63" t="s">
        <v>2354</v>
      </c>
      <c r="D41" s="64" t="s">
        <v>9</v>
      </c>
      <c r="E41" s="65">
        <v>21.5</v>
      </c>
      <c r="F41" s="161">
        <v>50.61</v>
      </c>
      <c r="G41" s="28">
        <f t="shared" si="2"/>
        <v>1088.1199999999999</v>
      </c>
      <c r="H41" s="142"/>
      <c r="I41" s="142"/>
    </row>
    <row r="42" spans="1:10" ht="33" customHeight="1" thickBot="1" x14ac:dyDescent="0.3">
      <c r="A42" s="67" t="s">
        <v>2323</v>
      </c>
      <c r="B42" s="123" t="s">
        <v>114</v>
      </c>
      <c r="C42" s="63" t="s">
        <v>2355</v>
      </c>
      <c r="D42" s="64" t="s">
        <v>18</v>
      </c>
      <c r="E42" s="65">
        <v>1</v>
      </c>
      <c r="F42" s="161">
        <v>514.73</v>
      </c>
      <c r="G42" s="28">
        <f t="shared" si="2"/>
        <v>514.73</v>
      </c>
      <c r="H42" s="142"/>
      <c r="I42" s="142"/>
    </row>
    <row r="43" spans="1:10" s="68" customFormat="1" ht="33" customHeight="1" thickBot="1" x14ac:dyDescent="0.3">
      <c r="A43" s="178" t="s">
        <v>2323</v>
      </c>
      <c r="B43" s="74" t="s">
        <v>115</v>
      </c>
      <c r="C43" s="50" t="s">
        <v>2356</v>
      </c>
      <c r="D43" s="51" t="s">
        <v>18</v>
      </c>
      <c r="E43" s="52">
        <v>6</v>
      </c>
      <c r="F43" s="156">
        <v>514.73</v>
      </c>
      <c r="G43" s="53">
        <f t="shared" si="2"/>
        <v>3088.38</v>
      </c>
      <c r="H43" s="36" t="s">
        <v>41</v>
      </c>
      <c r="I43" s="70">
        <f>ROUND(SUM(G26:G43),2)</f>
        <v>280689.03999999998</v>
      </c>
      <c r="J43" s="8"/>
    </row>
    <row r="44" spans="1:10" ht="44.25" customHeight="1" thickBot="1" x14ac:dyDescent="0.3">
      <c r="A44" s="146"/>
      <c r="B44" s="147"/>
      <c r="C44" s="146"/>
      <c r="D44" s="147"/>
      <c r="E44" s="147"/>
      <c r="F44" s="54" t="s">
        <v>1321</v>
      </c>
      <c r="G44" s="55">
        <f>SUM(G5:G43)</f>
        <v>588358.98999999987</v>
      </c>
      <c r="H44" s="143"/>
      <c r="I44" s="138"/>
    </row>
    <row r="45" spans="1:10" ht="20.25" customHeight="1" x14ac:dyDescent="0.25">
      <c r="A45" s="38"/>
      <c r="B45" s="37"/>
      <c r="C45" s="37"/>
      <c r="D45" s="37"/>
      <c r="E45" s="39"/>
      <c r="F45" s="37"/>
      <c r="G45" s="12"/>
    </row>
    <row r="46" spans="1:10" x14ac:dyDescent="0.25">
      <c r="A46" s="6"/>
      <c r="B46" s="4"/>
      <c r="C46" s="6"/>
      <c r="D46" s="4"/>
      <c r="E46" s="4"/>
      <c r="F46" s="13"/>
      <c r="G46" s="12"/>
    </row>
    <row r="47" spans="1:10" x14ac:dyDescent="0.25">
      <c r="A47" s="6"/>
      <c r="B47" s="4"/>
      <c r="C47" s="6"/>
      <c r="D47" s="4"/>
      <c r="E47" s="4"/>
      <c r="F47" s="13"/>
      <c r="G47" s="12"/>
    </row>
    <row r="48" spans="1:10" x14ac:dyDescent="0.25">
      <c r="F48" s="14"/>
    </row>
    <row r="49" spans="1:10" s="68" customFormat="1" x14ac:dyDescent="0.25">
      <c r="A49" s="7"/>
      <c r="B49" s="5"/>
      <c r="C49" s="7"/>
      <c r="D49" s="5"/>
      <c r="E49" s="5"/>
      <c r="F49" s="15"/>
      <c r="G49" s="130"/>
      <c r="J49" s="8"/>
    </row>
    <row r="50" spans="1:10" s="68" customFormat="1" ht="26.25" customHeight="1" x14ac:dyDescent="0.25">
      <c r="A50" s="20"/>
      <c r="B50" s="20"/>
      <c r="C50" s="20"/>
      <c r="D50" s="20"/>
      <c r="E50" s="20"/>
      <c r="F50" s="16"/>
      <c r="G50" s="131"/>
      <c r="J50" s="8"/>
    </row>
  </sheetData>
  <sheetProtection algorithmName="SHA-512" hashValue="UEZ5kOXLDjmli18Gja2S/5IerSUJRcHD0q47BbZcfbcmJ0BD/VkAN8ddPlRN4zyJ9zhb8xM/cvt1m+K7Plw9PA==" saltValue="oRM9RfBEQH5zD6nd1k3y5Q==" spinCount="100000" sheet="1" objects="1" scenarios="1"/>
  <mergeCells count="2">
    <mergeCell ref="A1:G1"/>
    <mergeCell ref="A3:G3"/>
  </mergeCells>
  <phoneticPr fontId="10"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B37A7-B07C-40F1-AAD4-AE8A2DB56D2C}">
  <dimension ref="A1:J77"/>
  <sheetViews>
    <sheetView topLeftCell="A61" zoomScale="80" zoomScaleNormal="80" workbookViewId="0">
      <selection activeCell="G77" sqref="G77"/>
    </sheetView>
  </sheetViews>
  <sheetFormatPr defaultColWidth="9.140625" defaultRowHeight="15" x14ac:dyDescent="0.25"/>
  <cols>
    <col min="1" max="1" width="39.7109375" style="23" customWidth="1"/>
    <col min="2" max="2" width="10.5703125" style="10" customWidth="1"/>
    <col min="3" max="3" width="71.7109375" style="11" customWidth="1"/>
    <col min="4" max="4" width="9.140625" style="10"/>
    <col min="5" max="5" width="16.28515625" style="10" customWidth="1"/>
    <col min="6" max="6" width="20.7109375" style="17" customWidth="1"/>
    <col min="7" max="7" width="14.7109375" style="10" customWidth="1"/>
    <col min="8" max="8" width="21.5703125" style="68" customWidth="1"/>
    <col min="9" max="9" width="20.7109375" style="68" customWidth="1"/>
    <col min="10" max="16384" width="9.140625" style="8"/>
  </cols>
  <sheetData>
    <row r="1" spans="1:9" ht="39.950000000000003" customHeight="1" x14ac:dyDescent="0.25">
      <c r="A1" s="427" t="s">
        <v>3728</v>
      </c>
      <c r="B1" s="427"/>
      <c r="C1" s="427"/>
      <c r="D1" s="427"/>
      <c r="E1" s="427"/>
      <c r="F1" s="427"/>
      <c r="G1" s="427"/>
    </row>
    <row r="2" spans="1:9" ht="21.75" customHeight="1" thickBot="1" x14ac:dyDescent="0.3">
      <c r="A2" s="1"/>
      <c r="B2" s="1"/>
      <c r="C2" s="1"/>
      <c r="D2" s="1"/>
      <c r="E2" s="18"/>
      <c r="F2" s="1"/>
      <c r="G2" s="1"/>
    </row>
    <row r="3" spans="1:9" x14ac:dyDescent="0.25">
      <c r="A3" s="428" t="s">
        <v>1065</v>
      </c>
      <c r="B3" s="429"/>
      <c r="C3" s="429"/>
      <c r="D3" s="429"/>
      <c r="E3" s="429"/>
      <c r="F3" s="429"/>
      <c r="G3" s="430"/>
    </row>
    <row r="4" spans="1:9" ht="48" customHeight="1" thickBot="1" x14ac:dyDescent="0.3">
      <c r="A4" s="29" t="s">
        <v>38</v>
      </c>
      <c r="B4" s="44" t="s">
        <v>0</v>
      </c>
      <c r="C4" s="30" t="s">
        <v>1</v>
      </c>
      <c r="D4" s="30" t="s">
        <v>2</v>
      </c>
      <c r="E4" s="31" t="s">
        <v>3</v>
      </c>
      <c r="F4" s="32" t="s">
        <v>4</v>
      </c>
      <c r="G4" s="69" t="s">
        <v>5</v>
      </c>
    </row>
    <row r="5" spans="1:9" ht="33" customHeight="1" thickBot="1" x14ac:dyDescent="0.3">
      <c r="A5" s="56" t="s">
        <v>6</v>
      </c>
      <c r="B5" s="57" t="s">
        <v>12</v>
      </c>
      <c r="C5" s="50" t="s">
        <v>355</v>
      </c>
      <c r="D5" s="51" t="s">
        <v>128</v>
      </c>
      <c r="E5" s="52">
        <v>0.36299999999999999</v>
      </c>
      <c r="F5" s="66">
        <v>790.22</v>
      </c>
      <c r="G5" s="53">
        <f t="shared" ref="G5:G58" si="0">ROUND((E5*F5),2)</f>
        <v>286.85000000000002</v>
      </c>
      <c r="H5" s="36" t="s">
        <v>39</v>
      </c>
      <c r="I5" s="70">
        <f>ROUND(SUM(G5:G5),2)</f>
        <v>286.85000000000002</v>
      </c>
    </row>
    <row r="6" spans="1:9" s="9" customFormat="1" ht="32.25" customHeight="1" x14ac:dyDescent="0.25">
      <c r="A6" s="42" t="s">
        <v>45</v>
      </c>
      <c r="B6" s="179" t="s">
        <v>19</v>
      </c>
      <c r="C6" s="180" t="s">
        <v>711</v>
      </c>
      <c r="D6" s="181" t="s">
        <v>9</v>
      </c>
      <c r="E6" s="182">
        <v>310</v>
      </c>
      <c r="F6" s="183">
        <v>1.4</v>
      </c>
      <c r="G6" s="27">
        <f t="shared" si="0"/>
        <v>434</v>
      </c>
      <c r="H6" s="71"/>
      <c r="I6" s="71"/>
    </row>
    <row r="7" spans="1:9" s="9" customFormat="1" ht="30" x14ac:dyDescent="0.25">
      <c r="A7" s="43" t="s">
        <v>45</v>
      </c>
      <c r="B7" s="108" t="s">
        <v>20</v>
      </c>
      <c r="C7" s="103" t="s">
        <v>712</v>
      </c>
      <c r="D7" s="48" t="s">
        <v>9</v>
      </c>
      <c r="E7" s="84">
        <v>170</v>
      </c>
      <c r="F7" s="95">
        <v>0.94</v>
      </c>
      <c r="G7" s="28">
        <f t="shared" si="0"/>
        <v>159.80000000000001</v>
      </c>
      <c r="H7" s="71"/>
      <c r="I7" s="71"/>
    </row>
    <row r="8" spans="1:9" s="9" customFormat="1" ht="33" customHeight="1" x14ac:dyDescent="0.25">
      <c r="A8" s="43" t="s">
        <v>45</v>
      </c>
      <c r="B8" s="108" t="s">
        <v>21</v>
      </c>
      <c r="C8" s="103" t="s">
        <v>356</v>
      </c>
      <c r="D8" s="48" t="s">
        <v>9</v>
      </c>
      <c r="E8" s="84">
        <v>140</v>
      </c>
      <c r="F8" s="95">
        <v>2.5</v>
      </c>
      <c r="G8" s="28">
        <f t="shared" si="0"/>
        <v>350</v>
      </c>
      <c r="H8" s="71"/>
      <c r="I8" s="71"/>
    </row>
    <row r="9" spans="1:9" s="9" customFormat="1" ht="33" customHeight="1" x14ac:dyDescent="0.25">
      <c r="A9" s="43" t="s">
        <v>45</v>
      </c>
      <c r="B9" s="108" t="s">
        <v>22</v>
      </c>
      <c r="C9" s="103" t="s">
        <v>357</v>
      </c>
      <c r="D9" s="48" t="s">
        <v>9</v>
      </c>
      <c r="E9" s="84">
        <v>170</v>
      </c>
      <c r="F9" s="95">
        <v>1.18</v>
      </c>
      <c r="G9" s="28">
        <f t="shared" si="0"/>
        <v>200.6</v>
      </c>
      <c r="H9" s="71"/>
      <c r="I9" s="71"/>
    </row>
    <row r="10" spans="1:9" s="9" customFormat="1" ht="45" x14ac:dyDescent="0.25">
      <c r="A10" s="43" t="s">
        <v>45</v>
      </c>
      <c r="B10" s="108" t="s">
        <v>23</v>
      </c>
      <c r="C10" s="103" t="s">
        <v>710</v>
      </c>
      <c r="D10" s="48" t="s">
        <v>9</v>
      </c>
      <c r="E10" s="84">
        <v>1700</v>
      </c>
      <c r="F10" s="95">
        <v>1.18</v>
      </c>
      <c r="G10" s="28">
        <f t="shared" si="0"/>
        <v>2006</v>
      </c>
      <c r="H10" s="71"/>
      <c r="I10" s="71"/>
    </row>
    <row r="11" spans="1:9" s="9" customFormat="1" ht="45" x14ac:dyDescent="0.25">
      <c r="A11" s="43" t="s">
        <v>45</v>
      </c>
      <c r="B11" s="108" t="s">
        <v>24</v>
      </c>
      <c r="C11" s="103" t="s">
        <v>273</v>
      </c>
      <c r="D11" s="48" t="s">
        <v>9</v>
      </c>
      <c r="E11" s="84">
        <v>1100</v>
      </c>
      <c r="F11" s="95">
        <v>15.46</v>
      </c>
      <c r="G11" s="28">
        <f t="shared" si="0"/>
        <v>17006</v>
      </c>
      <c r="H11" s="71"/>
      <c r="I11" s="71"/>
    </row>
    <row r="12" spans="1:9" s="9" customFormat="1" ht="30" x14ac:dyDescent="0.25">
      <c r="A12" s="43" t="s">
        <v>45</v>
      </c>
      <c r="B12" s="108" t="s">
        <v>25</v>
      </c>
      <c r="C12" s="103" t="s">
        <v>1169</v>
      </c>
      <c r="D12" s="48" t="s">
        <v>9</v>
      </c>
      <c r="E12" s="84">
        <v>1700</v>
      </c>
      <c r="F12" s="95">
        <v>4.4000000000000004</v>
      </c>
      <c r="G12" s="28">
        <f t="shared" si="0"/>
        <v>7480</v>
      </c>
      <c r="H12" s="71"/>
      <c r="I12" s="71"/>
    </row>
    <row r="13" spans="1:9" s="9" customFormat="1" ht="32.25" customHeight="1" x14ac:dyDescent="0.25">
      <c r="A13" s="43" t="s">
        <v>45</v>
      </c>
      <c r="B13" s="108" t="s">
        <v>26</v>
      </c>
      <c r="C13" s="103" t="s">
        <v>360</v>
      </c>
      <c r="D13" s="48" t="s">
        <v>8</v>
      </c>
      <c r="E13" s="84">
        <v>2000</v>
      </c>
      <c r="F13" s="95">
        <v>0.1</v>
      </c>
      <c r="G13" s="28">
        <f t="shared" si="0"/>
        <v>200</v>
      </c>
      <c r="H13" s="71"/>
      <c r="I13" s="71"/>
    </row>
    <row r="14" spans="1:9" s="9" customFormat="1" ht="32.25" customHeight="1" x14ac:dyDescent="0.25">
      <c r="A14" s="43" t="s">
        <v>45</v>
      </c>
      <c r="B14" s="108" t="s">
        <v>27</v>
      </c>
      <c r="C14" s="103" t="s">
        <v>395</v>
      </c>
      <c r="D14" s="48" t="s">
        <v>9</v>
      </c>
      <c r="E14" s="84">
        <v>600</v>
      </c>
      <c r="F14" s="95">
        <v>1.28</v>
      </c>
      <c r="G14" s="28">
        <f t="shared" si="0"/>
        <v>768</v>
      </c>
      <c r="H14" s="71"/>
      <c r="I14" s="71"/>
    </row>
    <row r="15" spans="1:9" s="9" customFormat="1" ht="32.25" customHeight="1" x14ac:dyDescent="0.25">
      <c r="A15" s="43" t="s">
        <v>45</v>
      </c>
      <c r="B15" s="108" t="s">
        <v>68</v>
      </c>
      <c r="C15" s="103" t="s">
        <v>384</v>
      </c>
      <c r="D15" s="48" t="s">
        <v>8</v>
      </c>
      <c r="E15" s="84">
        <v>700</v>
      </c>
      <c r="F15" s="95">
        <v>0.2</v>
      </c>
      <c r="G15" s="28">
        <f t="shared" si="0"/>
        <v>140</v>
      </c>
      <c r="H15" s="71"/>
      <c r="I15" s="71"/>
    </row>
    <row r="16" spans="1:9" s="9" customFormat="1" ht="32.25" customHeight="1" x14ac:dyDescent="0.25">
      <c r="A16" s="43" t="s">
        <v>45</v>
      </c>
      <c r="B16" s="108" t="s">
        <v>69</v>
      </c>
      <c r="C16" s="103" t="s">
        <v>268</v>
      </c>
      <c r="D16" s="48" t="s">
        <v>8</v>
      </c>
      <c r="E16" s="84">
        <v>60</v>
      </c>
      <c r="F16" s="95">
        <v>0.16</v>
      </c>
      <c r="G16" s="28">
        <f t="shared" si="0"/>
        <v>9.6</v>
      </c>
      <c r="H16" s="71"/>
      <c r="I16" s="71"/>
    </row>
    <row r="17" spans="1:9" s="9" customFormat="1" ht="32.25" customHeight="1" thickBot="1" x14ac:dyDescent="0.3">
      <c r="A17" s="43" t="s">
        <v>45</v>
      </c>
      <c r="B17" s="108" t="s">
        <v>70</v>
      </c>
      <c r="C17" s="103" t="s">
        <v>270</v>
      </c>
      <c r="D17" s="48" t="s">
        <v>8</v>
      </c>
      <c r="E17" s="84">
        <v>1000</v>
      </c>
      <c r="F17" s="95">
        <v>1.69</v>
      </c>
      <c r="G17" s="28">
        <f t="shared" si="0"/>
        <v>1690</v>
      </c>
      <c r="H17" s="71"/>
      <c r="I17" s="71"/>
    </row>
    <row r="18" spans="1:9" s="9" customFormat="1" ht="32.25" customHeight="1" thickBot="1" x14ac:dyDescent="0.3">
      <c r="A18" s="56" t="s">
        <v>45</v>
      </c>
      <c r="B18" s="74" t="s">
        <v>127</v>
      </c>
      <c r="C18" s="104" t="s">
        <v>713</v>
      </c>
      <c r="D18" s="51" t="s">
        <v>8</v>
      </c>
      <c r="E18" s="85">
        <v>700</v>
      </c>
      <c r="F18" s="177">
        <v>1.69</v>
      </c>
      <c r="G18" s="53">
        <f t="shared" si="0"/>
        <v>1183</v>
      </c>
      <c r="H18" s="36" t="s">
        <v>40</v>
      </c>
      <c r="I18" s="70">
        <f>ROUND(SUM(G6:G18),2)</f>
        <v>31627</v>
      </c>
    </row>
    <row r="19" spans="1:9" s="9" customFormat="1" ht="45.75" thickBot="1" x14ac:dyDescent="0.3">
      <c r="A19" s="171" t="s">
        <v>574</v>
      </c>
      <c r="B19" s="172" t="s">
        <v>34</v>
      </c>
      <c r="C19" s="173" t="s">
        <v>714</v>
      </c>
      <c r="D19" s="61" t="s">
        <v>8</v>
      </c>
      <c r="E19" s="174">
        <v>18</v>
      </c>
      <c r="F19" s="62">
        <v>216.04</v>
      </c>
      <c r="G19" s="35">
        <f t="shared" si="0"/>
        <v>3888.72</v>
      </c>
      <c r="H19" s="36" t="s">
        <v>41</v>
      </c>
      <c r="I19" s="70">
        <f>ROUND(SUM(G19:G19),2)</f>
        <v>3888.72</v>
      </c>
    </row>
    <row r="20" spans="1:9" s="9" customFormat="1" ht="32.25" customHeight="1" x14ac:dyDescent="0.25">
      <c r="A20" s="101" t="s">
        <v>388</v>
      </c>
      <c r="B20" s="123" t="s">
        <v>71</v>
      </c>
      <c r="C20" s="63" t="s">
        <v>715</v>
      </c>
      <c r="D20" s="64" t="s">
        <v>8</v>
      </c>
      <c r="E20" s="83">
        <v>2000</v>
      </c>
      <c r="F20" s="58">
        <v>0</v>
      </c>
      <c r="G20" s="59">
        <f t="shared" si="0"/>
        <v>0</v>
      </c>
      <c r="H20" s="434" t="s">
        <v>318</v>
      </c>
    </row>
    <row r="21" spans="1:9" s="9" customFormat="1" ht="30" x14ac:dyDescent="0.25">
      <c r="A21" s="67" t="s">
        <v>388</v>
      </c>
      <c r="B21" s="41" t="s">
        <v>72</v>
      </c>
      <c r="C21" s="2" t="s">
        <v>751</v>
      </c>
      <c r="D21" s="22" t="s">
        <v>9</v>
      </c>
      <c r="E21" s="84">
        <v>55</v>
      </c>
      <c r="F21" s="21">
        <v>0</v>
      </c>
      <c r="G21" s="28">
        <f t="shared" si="0"/>
        <v>0</v>
      </c>
      <c r="H21" s="435"/>
    </row>
    <row r="22" spans="1:9" s="9" customFormat="1" ht="33" customHeight="1" x14ac:dyDescent="0.25">
      <c r="A22" s="67" t="s">
        <v>388</v>
      </c>
      <c r="B22" s="41" t="s">
        <v>73</v>
      </c>
      <c r="C22" s="2" t="s">
        <v>750</v>
      </c>
      <c r="D22" s="22" t="s">
        <v>9</v>
      </c>
      <c r="E22" s="84">
        <v>420</v>
      </c>
      <c r="F22" s="21">
        <v>0</v>
      </c>
      <c r="G22" s="28">
        <f t="shared" si="0"/>
        <v>0</v>
      </c>
      <c r="H22" s="435"/>
    </row>
    <row r="23" spans="1:9" s="9" customFormat="1" ht="33" customHeight="1" x14ac:dyDescent="0.25">
      <c r="A23" s="67" t="s">
        <v>388</v>
      </c>
      <c r="B23" s="41" t="s">
        <v>74</v>
      </c>
      <c r="C23" s="2" t="s">
        <v>718</v>
      </c>
      <c r="D23" s="22" t="s">
        <v>8</v>
      </c>
      <c r="E23" s="84">
        <v>1350</v>
      </c>
      <c r="F23" s="21">
        <v>0</v>
      </c>
      <c r="G23" s="28">
        <f t="shared" si="0"/>
        <v>0</v>
      </c>
      <c r="H23" s="435"/>
    </row>
    <row r="24" spans="1:9" s="9" customFormat="1" ht="33" customHeight="1" x14ac:dyDescent="0.25">
      <c r="A24" s="67" t="s">
        <v>388</v>
      </c>
      <c r="B24" s="41" t="s">
        <v>75</v>
      </c>
      <c r="C24" s="2" t="s">
        <v>719</v>
      </c>
      <c r="D24" s="22" t="s">
        <v>8</v>
      </c>
      <c r="E24" s="84">
        <v>107</v>
      </c>
      <c r="F24" s="21">
        <v>0</v>
      </c>
      <c r="G24" s="28">
        <f t="shared" si="0"/>
        <v>0</v>
      </c>
      <c r="H24" s="435"/>
    </row>
    <row r="25" spans="1:9" s="9" customFormat="1" ht="33" customHeight="1" x14ac:dyDescent="0.25">
      <c r="A25" s="67" t="s">
        <v>388</v>
      </c>
      <c r="B25" s="41" t="s">
        <v>76</v>
      </c>
      <c r="C25" s="2" t="s">
        <v>720</v>
      </c>
      <c r="D25" s="22" t="s">
        <v>8</v>
      </c>
      <c r="E25" s="84">
        <v>990</v>
      </c>
      <c r="F25" s="21">
        <v>0</v>
      </c>
      <c r="G25" s="28">
        <f t="shared" si="0"/>
        <v>0</v>
      </c>
      <c r="H25" s="435"/>
    </row>
    <row r="26" spans="1:9" s="9" customFormat="1" ht="33" customHeight="1" x14ac:dyDescent="0.25">
      <c r="A26" s="67" t="s">
        <v>388</v>
      </c>
      <c r="B26" s="41" t="s">
        <v>77</v>
      </c>
      <c r="C26" s="2" t="s">
        <v>721</v>
      </c>
      <c r="D26" s="22" t="s">
        <v>8</v>
      </c>
      <c r="E26" s="84">
        <v>990</v>
      </c>
      <c r="F26" s="21">
        <v>0</v>
      </c>
      <c r="G26" s="28">
        <f t="shared" si="0"/>
        <v>0</v>
      </c>
      <c r="H26" s="435"/>
    </row>
    <row r="27" spans="1:9" s="9" customFormat="1" ht="33" customHeight="1" x14ac:dyDescent="0.25">
      <c r="A27" s="67" t="s">
        <v>388</v>
      </c>
      <c r="B27" s="41" t="s">
        <v>122</v>
      </c>
      <c r="C27" s="2" t="s">
        <v>752</v>
      </c>
      <c r="D27" s="22" t="s">
        <v>8</v>
      </c>
      <c r="E27" s="84">
        <v>1050</v>
      </c>
      <c r="F27" s="21">
        <v>0</v>
      </c>
      <c r="G27" s="28">
        <f t="shared" si="0"/>
        <v>0</v>
      </c>
      <c r="H27" s="435"/>
    </row>
    <row r="28" spans="1:9" s="9" customFormat="1" ht="33" customHeight="1" x14ac:dyDescent="0.25">
      <c r="A28" s="67" t="s">
        <v>388</v>
      </c>
      <c r="B28" s="41" t="s">
        <v>123</v>
      </c>
      <c r="C28" s="2" t="s">
        <v>390</v>
      </c>
      <c r="D28" s="22" t="s">
        <v>8</v>
      </c>
      <c r="E28" s="84">
        <v>1050</v>
      </c>
      <c r="F28" s="21">
        <v>0</v>
      </c>
      <c r="G28" s="28">
        <f t="shared" si="0"/>
        <v>0</v>
      </c>
      <c r="H28" s="435"/>
    </row>
    <row r="29" spans="1:9" s="9" customFormat="1" ht="33" customHeight="1" x14ac:dyDescent="0.25">
      <c r="A29" s="67" t="s">
        <v>388</v>
      </c>
      <c r="B29" s="41" t="s">
        <v>124</v>
      </c>
      <c r="C29" s="2" t="s">
        <v>723</v>
      </c>
      <c r="D29" s="22" t="s">
        <v>8</v>
      </c>
      <c r="E29" s="84">
        <v>1050</v>
      </c>
      <c r="F29" s="21">
        <v>0</v>
      </c>
      <c r="G29" s="28">
        <f t="shared" si="0"/>
        <v>0</v>
      </c>
      <c r="H29" s="435"/>
    </row>
    <row r="30" spans="1:9" s="9" customFormat="1" ht="33" customHeight="1" x14ac:dyDescent="0.25">
      <c r="A30" s="67" t="s">
        <v>388</v>
      </c>
      <c r="B30" s="41" t="s">
        <v>125</v>
      </c>
      <c r="C30" s="2" t="s">
        <v>304</v>
      </c>
      <c r="D30" s="22" t="s">
        <v>8</v>
      </c>
      <c r="E30" s="84">
        <v>1050</v>
      </c>
      <c r="F30" s="21">
        <v>0</v>
      </c>
      <c r="G30" s="28">
        <f t="shared" si="0"/>
        <v>0</v>
      </c>
      <c r="H30" s="435"/>
    </row>
    <row r="31" spans="1:9" s="9" customFormat="1" ht="33" customHeight="1" x14ac:dyDescent="0.25">
      <c r="A31" s="67" t="s">
        <v>388</v>
      </c>
      <c r="B31" s="41" t="s">
        <v>126</v>
      </c>
      <c r="C31" s="2" t="s">
        <v>724</v>
      </c>
      <c r="D31" s="22" t="s">
        <v>9</v>
      </c>
      <c r="E31" s="84">
        <v>140</v>
      </c>
      <c r="F31" s="21">
        <v>0</v>
      </c>
      <c r="G31" s="28">
        <f t="shared" si="0"/>
        <v>0</v>
      </c>
      <c r="H31" s="435"/>
    </row>
    <row r="32" spans="1:9" s="9" customFormat="1" ht="33" customHeight="1" thickBot="1" x14ac:dyDescent="0.3">
      <c r="A32" s="56" t="s">
        <v>388</v>
      </c>
      <c r="B32" s="74" t="s">
        <v>216</v>
      </c>
      <c r="C32" s="50" t="s">
        <v>725</v>
      </c>
      <c r="D32" s="51" t="s">
        <v>8</v>
      </c>
      <c r="E32" s="85">
        <v>140</v>
      </c>
      <c r="F32" s="60">
        <v>0</v>
      </c>
      <c r="G32" s="53">
        <f t="shared" si="0"/>
        <v>0</v>
      </c>
      <c r="H32" s="435"/>
    </row>
    <row r="33" spans="1:9" s="9" customFormat="1" ht="33" customHeight="1" x14ac:dyDescent="0.25">
      <c r="A33" s="101" t="s">
        <v>1504</v>
      </c>
      <c r="B33" s="123" t="s">
        <v>71</v>
      </c>
      <c r="C33" s="63" t="s">
        <v>715</v>
      </c>
      <c r="D33" s="64" t="s">
        <v>8</v>
      </c>
      <c r="E33" s="83">
        <v>2000</v>
      </c>
      <c r="F33" s="120">
        <v>4.07</v>
      </c>
      <c r="G33" s="59">
        <f t="shared" si="0"/>
        <v>8140</v>
      </c>
      <c r="H33" s="435"/>
    </row>
    <row r="34" spans="1:9" s="9" customFormat="1" ht="33" customHeight="1" x14ac:dyDescent="0.25">
      <c r="A34" s="67" t="s">
        <v>1504</v>
      </c>
      <c r="B34" s="41" t="s">
        <v>72</v>
      </c>
      <c r="C34" s="2" t="s">
        <v>751</v>
      </c>
      <c r="D34" s="22" t="s">
        <v>9</v>
      </c>
      <c r="E34" s="84">
        <v>55</v>
      </c>
      <c r="F34" s="121">
        <v>25.68</v>
      </c>
      <c r="G34" s="28">
        <f t="shared" si="0"/>
        <v>1412.4</v>
      </c>
      <c r="H34" s="435"/>
    </row>
    <row r="35" spans="1:9" s="9" customFormat="1" ht="33" customHeight="1" x14ac:dyDescent="0.25">
      <c r="A35" s="67" t="s">
        <v>1504</v>
      </c>
      <c r="B35" s="41" t="s">
        <v>73</v>
      </c>
      <c r="C35" s="2" t="s">
        <v>754</v>
      </c>
      <c r="D35" s="22" t="s">
        <v>9</v>
      </c>
      <c r="E35" s="84">
        <v>588</v>
      </c>
      <c r="F35" s="121">
        <v>25.8</v>
      </c>
      <c r="G35" s="28">
        <f t="shared" si="0"/>
        <v>15170.4</v>
      </c>
      <c r="H35" s="435"/>
    </row>
    <row r="36" spans="1:9" s="9" customFormat="1" ht="33" customHeight="1" x14ac:dyDescent="0.25">
      <c r="A36" s="67" t="s">
        <v>1504</v>
      </c>
      <c r="B36" s="41" t="s">
        <v>74</v>
      </c>
      <c r="C36" s="2" t="s">
        <v>727</v>
      </c>
      <c r="D36" s="22" t="s">
        <v>8</v>
      </c>
      <c r="E36" s="84">
        <v>1350</v>
      </c>
      <c r="F36" s="121">
        <v>15.26</v>
      </c>
      <c r="G36" s="28">
        <f t="shared" si="0"/>
        <v>20601</v>
      </c>
      <c r="H36" s="435"/>
    </row>
    <row r="37" spans="1:9" s="9" customFormat="1" ht="33" customHeight="1" x14ac:dyDescent="0.25">
      <c r="A37" s="67" t="s">
        <v>1504</v>
      </c>
      <c r="B37" s="41" t="s">
        <v>75</v>
      </c>
      <c r="C37" s="2" t="s">
        <v>719</v>
      </c>
      <c r="D37" s="22" t="s">
        <v>8</v>
      </c>
      <c r="E37" s="84">
        <v>107</v>
      </c>
      <c r="F37" s="121">
        <v>51.79</v>
      </c>
      <c r="G37" s="28">
        <f t="shared" si="0"/>
        <v>5541.53</v>
      </c>
      <c r="H37" s="435"/>
    </row>
    <row r="38" spans="1:9" s="9" customFormat="1" ht="33" customHeight="1" x14ac:dyDescent="0.25">
      <c r="A38" s="67" t="s">
        <v>1504</v>
      </c>
      <c r="B38" s="41" t="s">
        <v>76</v>
      </c>
      <c r="C38" s="2" t="s">
        <v>720</v>
      </c>
      <c r="D38" s="22" t="s">
        <v>8</v>
      </c>
      <c r="E38" s="84">
        <v>990</v>
      </c>
      <c r="F38" s="121">
        <v>17.760000000000002</v>
      </c>
      <c r="G38" s="28">
        <f t="shared" si="0"/>
        <v>17582.400000000001</v>
      </c>
      <c r="H38" s="435"/>
    </row>
    <row r="39" spans="1:9" s="9" customFormat="1" ht="33" customHeight="1" x14ac:dyDescent="0.25">
      <c r="A39" s="67" t="s">
        <v>1504</v>
      </c>
      <c r="B39" s="41" t="s">
        <v>77</v>
      </c>
      <c r="C39" s="2" t="s">
        <v>721</v>
      </c>
      <c r="D39" s="22" t="s">
        <v>8</v>
      </c>
      <c r="E39" s="84">
        <v>990</v>
      </c>
      <c r="F39" s="121">
        <v>0.38</v>
      </c>
      <c r="G39" s="28">
        <f t="shared" si="0"/>
        <v>376.2</v>
      </c>
      <c r="H39" s="435"/>
    </row>
    <row r="40" spans="1:9" s="9" customFormat="1" ht="33" customHeight="1" x14ac:dyDescent="0.25">
      <c r="A40" s="67" t="s">
        <v>1504</v>
      </c>
      <c r="B40" s="41" t="s">
        <v>122</v>
      </c>
      <c r="C40" s="2" t="s">
        <v>752</v>
      </c>
      <c r="D40" s="22" t="s">
        <v>8</v>
      </c>
      <c r="E40" s="84">
        <v>1050</v>
      </c>
      <c r="F40" s="121">
        <v>10.06</v>
      </c>
      <c r="G40" s="28">
        <f t="shared" si="0"/>
        <v>10563</v>
      </c>
      <c r="H40" s="435"/>
    </row>
    <row r="41" spans="1:9" s="9" customFormat="1" ht="33" customHeight="1" x14ac:dyDescent="0.25">
      <c r="A41" s="67" t="s">
        <v>1504</v>
      </c>
      <c r="B41" s="41" t="s">
        <v>123</v>
      </c>
      <c r="C41" s="2" t="s">
        <v>390</v>
      </c>
      <c r="D41" s="22" t="s">
        <v>8</v>
      </c>
      <c r="E41" s="84">
        <v>1050</v>
      </c>
      <c r="F41" s="121">
        <v>0.38</v>
      </c>
      <c r="G41" s="28">
        <f t="shared" si="0"/>
        <v>399</v>
      </c>
      <c r="H41" s="435"/>
    </row>
    <row r="42" spans="1:9" s="9" customFormat="1" ht="33" customHeight="1" x14ac:dyDescent="0.25">
      <c r="A42" s="67" t="s">
        <v>1504</v>
      </c>
      <c r="B42" s="41" t="s">
        <v>124</v>
      </c>
      <c r="C42" s="2" t="s">
        <v>723</v>
      </c>
      <c r="D42" s="22" t="s">
        <v>8</v>
      </c>
      <c r="E42" s="84">
        <v>1050</v>
      </c>
      <c r="F42" s="121">
        <v>11.92</v>
      </c>
      <c r="G42" s="28">
        <f t="shared" si="0"/>
        <v>12516</v>
      </c>
      <c r="H42" s="435"/>
    </row>
    <row r="43" spans="1:9" s="9" customFormat="1" ht="33" customHeight="1" x14ac:dyDescent="0.25">
      <c r="A43" s="67" t="s">
        <v>1504</v>
      </c>
      <c r="B43" s="41" t="s">
        <v>125</v>
      </c>
      <c r="C43" s="2" t="s">
        <v>304</v>
      </c>
      <c r="D43" s="22" t="s">
        <v>8</v>
      </c>
      <c r="E43" s="84">
        <v>1050</v>
      </c>
      <c r="F43" s="121">
        <v>0.22</v>
      </c>
      <c r="G43" s="28">
        <f t="shared" si="0"/>
        <v>231</v>
      </c>
      <c r="H43" s="435"/>
    </row>
    <row r="44" spans="1:9" s="9" customFormat="1" ht="39" customHeight="1" thickBot="1" x14ac:dyDescent="0.3">
      <c r="A44" s="67" t="s">
        <v>1504</v>
      </c>
      <c r="B44" s="41" t="s">
        <v>126</v>
      </c>
      <c r="C44" s="2" t="s">
        <v>724</v>
      </c>
      <c r="D44" s="22" t="s">
        <v>9</v>
      </c>
      <c r="E44" s="84">
        <v>140</v>
      </c>
      <c r="F44" s="121">
        <v>13.99</v>
      </c>
      <c r="G44" s="28">
        <f t="shared" si="0"/>
        <v>1958.6</v>
      </c>
      <c r="H44" s="435"/>
    </row>
    <row r="45" spans="1:9" s="9" customFormat="1" ht="30.75" thickBot="1" x14ac:dyDescent="0.3">
      <c r="A45" s="56" t="s">
        <v>1504</v>
      </c>
      <c r="B45" s="74" t="s">
        <v>216</v>
      </c>
      <c r="C45" s="50" t="s">
        <v>725</v>
      </c>
      <c r="D45" s="51" t="s">
        <v>8</v>
      </c>
      <c r="E45" s="85">
        <v>140</v>
      </c>
      <c r="F45" s="122">
        <v>5.42</v>
      </c>
      <c r="G45" s="99">
        <f>ROUND((E45*F45),2)</f>
        <v>758.8</v>
      </c>
      <c r="H45" s="36" t="s">
        <v>78</v>
      </c>
      <c r="I45" s="72">
        <f>ROUND(SUM(G20:G45),2)</f>
        <v>95250.33</v>
      </c>
    </row>
    <row r="46" spans="1:9" s="9" customFormat="1" ht="33" customHeight="1" x14ac:dyDescent="0.25">
      <c r="A46" s="67" t="s">
        <v>728</v>
      </c>
      <c r="B46" s="75" t="s">
        <v>28</v>
      </c>
      <c r="C46" s="63" t="s">
        <v>729</v>
      </c>
      <c r="D46" s="64" t="s">
        <v>10</v>
      </c>
      <c r="E46" s="83">
        <v>95</v>
      </c>
      <c r="F46" s="58">
        <v>110.02</v>
      </c>
      <c r="G46" s="59">
        <f t="shared" si="0"/>
        <v>10451.9</v>
      </c>
      <c r="H46" s="71"/>
      <c r="I46" s="71"/>
    </row>
    <row r="47" spans="1:9" s="9" customFormat="1" ht="33" customHeight="1" x14ac:dyDescent="0.25">
      <c r="A47" s="67" t="s">
        <v>728</v>
      </c>
      <c r="B47" s="22" t="s">
        <v>29</v>
      </c>
      <c r="C47" s="2" t="s">
        <v>1153</v>
      </c>
      <c r="D47" s="64" t="s">
        <v>10</v>
      </c>
      <c r="E47" s="84">
        <v>76</v>
      </c>
      <c r="F47" s="21">
        <v>112.21</v>
      </c>
      <c r="G47" s="28">
        <f t="shared" si="0"/>
        <v>8527.9599999999991</v>
      </c>
      <c r="H47" s="71"/>
      <c r="I47" s="71"/>
    </row>
    <row r="48" spans="1:9" s="9" customFormat="1" ht="33" customHeight="1" x14ac:dyDescent="0.25">
      <c r="A48" s="67" t="s">
        <v>728</v>
      </c>
      <c r="B48" s="22" t="s">
        <v>30</v>
      </c>
      <c r="C48" s="2" t="s">
        <v>730</v>
      </c>
      <c r="D48" s="64" t="s">
        <v>10</v>
      </c>
      <c r="E48" s="84">
        <v>192</v>
      </c>
      <c r="F48" s="21">
        <v>157.25</v>
      </c>
      <c r="G48" s="28">
        <f t="shared" si="0"/>
        <v>30192</v>
      </c>
      <c r="H48" s="71"/>
      <c r="I48" s="71"/>
    </row>
    <row r="49" spans="1:9" s="9" customFormat="1" ht="33" customHeight="1" x14ac:dyDescent="0.25">
      <c r="A49" s="67" t="s">
        <v>728</v>
      </c>
      <c r="B49" s="22" t="s">
        <v>31</v>
      </c>
      <c r="C49" s="2" t="s">
        <v>1154</v>
      </c>
      <c r="D49" s="64" t="s">
        <v>10</v>
      </c>
      <c r="E49" s="84">
        <v>85</v>
      </c>
      <c r="F49" s="21">
        <v>40.799999999999997</v>
      </c>
      <c r="G49" s="28">
        <f t="shared" si="0"/>
        <v>3468</v>
      </c>
      <c r="H49" s="71"/>
      <c r="I49" s="71"/>
    </row>
    <row r="50" spans="1:9" s="9" customFormat="1" ht="33" customHeight="1" x14ac:dyDescent="0.25">
      <c r="A50" s="67" t="s">
        <v>728</v>
      </c>
      <c r="B50" s="22" t="s">
        <v>32</v>
      </c>
      <c r="C50" s="63" t="s">
        <v>732</v>
      </c>
      <c r="D50" s="64" t="s">
        <v>10</v>
      </c>
      <c r="E50" s="83">
        <v>188</v>
      </c>
      <c r="F50" s="58">
        <v>23.44</v>
      </c>
      <c r="G50" s="59">
        <f t="shared" si="0"/>
        <v>4406.72</v>
      </c>
      <c r="H50" s="71"/>
      <c r="I50" s="71"/>
    </row>
    <row r="51" spans="1:9" s="9" customFormat="1" ht="33" customHeight="1" x14ac:dyDescent="0.25">
      <c r="A51" s="67" t="s">
        <v>728</v>
      </c>
      <c r="B51" s="22" t="s">
        <v>33</v>
      </c>
      <c r="C51" s="2" t="s">
        <v>733</v>
      </c>
      <c r="D51" s="22" t="s">
        <v>10</v>
      </c>
      <c r="E51" s="83">
        <v>363</v>
      </c>
      <c r="F51" s="21">
        <v>1.99</v>
      </c>
      <c r="G51" s="28">
        <f t="shared" si="0"/>
        <v>722.37</v>
      </c>
      <c r="H51" s="71"/>
      <c r="I51" s="71"/>
    </row>
    <row r="52" spans="1:9" s="9" customFormat="1" ht="33" customHeight="1" x14ac:dyDescent="0.25">
      <c r="A52" s="67" t="s">
        <v>728</v>
      </c>
      <c r="B52" s="22" t="s">
        <v>47</v>
      </c>
      <c r="C52" s="2" t="s">
        <v>734</v>
      </c>
      <c r="D52" s="64" t="s">
        <v>8</v>
      </c>
      <c r="E52" s="83">
        <v>95</v>
      </c>
      <c r="F52" s="21">
        <v>23.55</v>
      </c>
      <c r="G52" s="28">
        <f t="shared" si="0"/>
        <v>2237.25</v>
      </c>
      <c r="H52" s="71"/>
      <c r="I52" s="71"/>
    </row>
    <row r="53" spans="1:9" s="9" customFormat="1" ht="30" x14ac:dyDescent="0.25">
      <c r="A53" s="67" t="s">
        <v>728</v>
      </c>
      <c r="B53" s="22" t="s">
        <v>48</v>
      </c>
      <c r="C53" s="2" t="s">
        <v>735</v>
      </c>
      <c r="D53" s="64" t="s">
        <v>8</v>
      </c>
      <c r="E53" s="83">
        <v>100</v>
      </c>
      <c r="F53" s="21">
        <v>124.35</v>
      </c>
      <c r="G53" s="28">
        <f t="shared" si="0"/>
        <v>12435</v>
      </c>
      <c r="H53" s="71"/>
      <c r="I53" s="71"/>
    </row>
    <row r="54" spans="1:9" s="9" customFormat="1" ht="30" x14ac:dyDescent="0.25">
      <c r="A54" s="67" t="s">
        <v>728</v>
      </c>
      <c r="B54" s="22" t="s">
        <v>58</v>
      </c>
      <c r="C54" s="2" t="s">
        <v>736</v>
      </c>
      <c r="D54" s="64" t="s">
        <v>8</v>
      </c>
      <c r="E54" s="83">
        <v>133</v>
      </c>
      <c r="F54" s="21">
        <v>164.55</v>
      </c>
      <c r="G54" s="28">
        <f t="shared" si="0"/>
        <v>21885.15</v>
      </c>
      <c r="H54" s="71"/>
      <c r="I54" s="71"/>
    </row>
    <row r="55" spans="1:9" s="9" customFormat="1" ht="33" customHeight="1" x14ac:dyDescent="0.25">
      <c r="A55" s="67" t="s">
        <v>728</v>
      </c>
      <c r="B55" s="22" t="s">
        <v>64</v>
      </c>
      <c r="C55" s="2" t="s">
        <v>737</v>
      </c>
      <c r="D55" s="64" t="s">
        <v>8</v>
      </c>
      <c r="E55" s="83">
        <v>195</v>
      </c>
      <c r="F55" s="21">
        <v>3.46</v>
      </c>
      <c r="G55" s="28">
        <f t="shared" si="0"/>
        <v>674.7</v>
      </c>
      <c r="H55" s="71"/>
      <c r="I55" s="71"/>
    </row>
    <row r="56" spans="1:9" s="9" customFormat="1" ht="33" customHeight="1" x14ac:dyDescent="0.25">
      <c r="A56" s="67" t="s">
        <v>728</v>
      </c>
      <c r="B56" s="22" t="s">
        <v>65</v>
      </c>
      <c r="C56" s="2" t="s">
        <v>738</v>
      </c>
      <c r="D56" s="64" t="s">
        <v>8</v>
      </c>
      <c r="E56" s="83">
        <v>133</v>
      </c>
      <c r="F56" s="21">
        <v>9.34</v>
      </c>
      <c r="G56" s="28">
        <f t="shared" si="0"/>
        <v>1242.22</v>
      </c>
      <c r="H56" s="71"/>
      <c r="I56" s="71"/>
    </row>
    <row r="57" spans="1:9" s="9" customFormat="1" ht="33" customHeight="1" thickBot="1" x14ac:dyDescent="0.3">
      <c r="A57" s="67" t="s">
        <v>728</v>
      </c>
      <c r="B57" s="22" t="s">
        <v>66</v>
      </c>
      <c r="C57" s="2" t="s">
        <v>739</v>
      </c>
      <c r="D57" s="64" t="s">
        <v>10</v>
      </c>
      <c r="E57" s="83">
        <v>32</v>
      </c>
      <c r="F57" s="21">
        <v>324.39999999999998</v>
      </c>
      <c r="G57" s="28">
        <f t="shared" si="0"/>
        <v>10380.799999999999</v>
      </c>
      <c r="H57" s="71"/>
      <c r="I57" s="71"/>
    </row>
    <row r="58" spans="1:9" s="9" customFormat="1" ht="33" customHeight="1" thickBot="1" x14ac:dyDescent="0.3">
      <c r="A58" s="67" t="s">
        <v>728</v>
      </c>
      <c r="B58" s="22" t="s">
        <v>79</v>
      </c>
      <c r="C58" s="47" t="s">
        <v>740</v>
      </c>
      <c r="D58" s="79" t="s">
        <v>10</v>
      </c>
      <c r="E58" s="175">
        <v>178</v>
      </c>
      <c r="F58" s="21">
        <v>11.79</v>
      </c>
      <c r="G58" s="28">
        <f t="shared" si="0"/>
        <v>2098.62</v>
      </c>
      <c r="H58" s="36" t="s">
        <v>42</v>
      </c>
      <c r="I58" s="72">
        <f>ROUND(SUM(G46:G58),2)</f>
        <v>108722.69</v>
      </c>
    </row>
    <row r="59" spans="1:9" s="9" customFormat="1" ht="33" customHeight="1" x14ac:dyDescent="0.25">
      <c r="A59" s="124" t="s">
        <v>573</v>
      </c>
      <c r="B59" s="25" t="s">
        <v>11</v>
      </c>
      <c r="C59" s="24" t="s">
        <v>367</v>
      </c>
      <c r="D59" s="25" t="s">
        <v>18</v>
      </c>
      <c r="E59" s="46">
        <v>16</v>
      </c>
      <c r="F59" s="33">
        <v>112.37</v>
      </c>
      <c r="G59" s="27">
        <f>ROUND((E59*F59),2)</f>
        <v>1797.92</v>
      </c>
    </row>
    <row r="60" spans="1:9" s="9" customFormat="1" ht="30" x14ac:dyDescent="0.25">
      <c r="A60" s="97" t="s">
        <v>573</v>
      </c>
      <c r="B60" s="79" t="s">
        <v>83</v>
      </c>
      <c r="C60" s="78" t="s">
        <v>368</v>
      </c>
      <c r="D60" s="79" t="s">
        <v>18</v>
      </c>
      <c r="E60" s="80">
        <v>1</v>
      </c>
      <c r="F60" s="81">
        <v>276.25</v>
      </c>
      <c r="G60" s="59">
        <f>ROUND((E60*F60),2)</f>
        <v>276.25</v>
      </c>
    </row>
    <row r="61" spans="1:9" s="9" customFormat="1" ht="30.75" thickBot="1" x14ac:dyDescent="0.3">
      <c r="A61" s="176" t="s">
        <v>573</v>
      </c>
      <c r="B61" s="51" t="s">
        <v>84</v>
      </c>
      <c r="C61" s="50" t="s">
        <v>741</v>
      </c>
      <c r="D61" s="51" t="s">
        <v>18</v>
      </c>
      <c r="E61" s="52">
        <v>1</v>
      </c>
      <c r="F61" s="60">
        <v>369.36</v>
      </c>
      <c r="G61" s="53">
        <f t="shared" ref="G61:G73" si="1">ROUND((E61*F61),2)</f>
        <v>369.36</v>
      </c>
    </row>
    <row r="62" spans="1:9" s="9" customFormat="1" ht="30" x14ac:dyDescent="0.25">
      <c r="A62" s="42" t="s">
        <v>573</v>
      </c>
      <c r="B62" s="25" t="s">
        <v>85</v>
      </c>
      <c r="C62" s="24" t="s">
        <v>396</v>
      </c>
      <c r="D62" s="25" t="s">
        <v>18</v>
      </c>
      <c r="E62" s="46">
        <v>9</v>
      </c>
      <c r="F62" s="33">
        <v>60.87</v>
      </c>
      <c r="G62" s="27">
        <f t="shared" si="1"/>
        <v>547.83000000000004</v>
      </c>
    </row>
    <row r="63" spans="1:9" s="9" customFormat="1" ht="30" x14ac:dyDescent="0.25">
      <c r="A63" s="43" t="s">
        <v>573</v>
      </c>
      <c r="B63" s="22" t="s">
        <v>86</v>
      </c>
      <c r="C63" s="63" t="s">
        <v>391</v>
      </c>
      <c r="D63" s="64" t="s">
        <v>18</v>
      </c>
      <c r="E63" s="65">
        <v>3</v>
      </c>
      <c r="F63" s="58">
        <v>78.28</v>
      </c>
      <c r="G63" s="59">
        <f t="shared" si="1"/>
        <v>234.84</v>
      </c>
    </row>
    <row r="64" spans="1:9" s="9" customFormat="1" ht="30" x14ac:dyDescent="0.25">
      <c r="A64" s="43" t="s">
        <v>573</v>
      </c>
      <c r="B64" s="22" t="s">
        <v>87</v>
      </c>
      <c r="C64" s="63" t="s">
        <v>742</v>
      </c>
      <c r="D64" s="64" t="s">
        <v>18</v>
      </c>
      <c r="E64" s="65">
        <v>1</v>
      </c>
      <c r="F64" s="58">
        <v>78.28</v>
      </c>
      <c r="G64" s="59">
        <f t="shared" si="1"/>
        <v>78.28</v>
      </c>
    </row>
    <row r="65" spans="1:10" s="9" customFormat="1" ht="33" customHeight="1" x14ac:dyDescent="0.25">
      <c r="A65" s="43" t="s">
        <v>573</v>
      </c>
      <c r="B65" s="22" t="s">
        <v>88</v>
      </c>
      <c r="C65" s="63" t="s">
        <v>743</v>
      </c>
      <c r="D65" s="64" t="s">
        <v>18</v>
      </c>
      <c r="E65" s="65">
        <v>2</v>
      </c>
      <c r="F65" s="58">
        <v>78.28</v>
      </c>
      <c r="G65" s="59">
        <f t="shared" si="1"/>
        <v>156.56</v>
      </c>
    </row>
    <row r="66" spans="1:10" s="9" customFormat="1" ht="33" customHeight="1" x14ac:dyDescent="0.25">
      <c r="A66" s="43" t="s">
        <v>573</v>
      </c>
      <c r="B66" s="22" t="s">
        <v>89</v>
      </c>
      <c r="C66" s="63" t="s">
        <v>744</v>
      </c>
      <c r="D66" s="64" t="s">
        <v>18</v>
      </c>
      <c r="E66" s="65">
        <v>3</v>
      </c>
      <c r="F66" s="58">
        <v>78.28</v>
      </c>
      <c r="G66" s="59">
        <f t="shared" si="1"/>
        <v>234.84</v>
      </c>
    </row>
    <row r="67" spans="1:10" s="9" customFormat="1" ht="33" customHeight="1" x14ac:dyDescent="0.25">
      <c r="A67" s="43" t="s">
        <v>573</v>
      </c>
      <c r="B67" s="22" t="s">
        <v>90</v>
      </c>
      <c r="C67" s="63" t="s">
        <v>1160</v>
      </c>
      <c r="D67" s="64" t="s">
        <v>18</v>
      </c>
      <c r="E67" s="65">
        <v>2</v>
      </c>
      <c r="F67" s="58">
        <v>60.15</v>
      </c>
      <c r="G67" s="28">
        <f t="shared" si="1"/>
        <v>120.3</v>
      </c>
    </row>
    <row r="68" spans="1:10" s="9" customFormat="1" ht="33" customHeight="1" x14ac:dyDescent="0.25">
      <c r="A68" s="43" t="s">
        <v>573</v>
      </c>
      <c r="B68" s="22" t="s">
        <v>91</v>
      </c>
      <c r="C68" s="63" t="s">
        <v>369</v>
      </c>
      <c r="D68" s="64" t="s">
        <v>18</v>
      </c>
      <c r="E68" s="65">
        <v>1</v>
      </c>
      <c r="F68" s="58">
        <v>225.88</v>
      </c>
      <c r="G68" s="28">
        <f t="shared" si="1"/>
        <v>225.88</v>
      </c>
    </row>
    <row r="69" spans="1:10" s="9" customFormat="1" ht="30" x14ac:dyDescent="0.25">
      <c r="A69" s="43" t="s">
        <v>573</v>
      </c>
      <c r="B69" s="22" t="s">
        <v>92</v>
      </c>
      <c r="C69" s="2" t="s">
        <v>746</v>
      </c>
      <c r="D69" s="64" t="s">
        <v>18</v>
      </c>
      <c r="E69" s="19">
        <v>1</v>
      </c>
      <c r="F69" s="21">
        <v>415.5</v>
      </c>
      <c r="G69" s="28">
        <f t="shared" si="1"/>
        <v>415.5</v>
      </c>
    </row>
    <row r="70" spans="1:10" s="9" customFormat="1" ht="30.75" thickBot="1" x14ac:dyDescent="0.3">
      <c r="A70" s="178" t="s">
        <v>573</v>
      </c>
      <c r="B70" s="51" t="s">
        <v>93</v>
      </c>
      <c r="C70" s="86" t="s">
        <v>747</v>
      </c>
      <c r="D70" s="88" t="s">
        <v>18</v>
      </c>
      <c r="E70" s="92">
        <v>2</v>
      </c>
      <c r="F70" s="89">
        <v>82.09</v>
      </c>
      <c r="G70" s="90">
        <f t="shared" si="1"/>
        <v>164.18</v>
      </c>
    </row>
    <row r="71" spans="1:10" s="9" customFormat="1" ht="30" x14ac:dyDescent="0.25">
      <c r="A71" s="101" t="s">
        <v>573</v>
      </c>
      <c r="B71" s="64" t="s">
        <v>157</v>
      </c>
      <c r="C71" s="63" t="s">
        <v>392</v>
      </c>
      <c r="D71" s="64" t="s">
        <v>18</v>
      </c>
      <c r="E71" s="65">
        <v>20</v>
      </c>
      <c r="F71" s="58">
        <v>24.21</v>
      </c>
      <c r="G71" s="59">
        <f t="shared" si="1"/>
        <v>484.2</v>
      </c>
      <c r="H71" s="71"/>
      <c r="I71" s="71"/>
    </row>
    <row r="72" spans="1:10" ht="44.25" customHeight="1" thickBot="1" x14ac:dyDescent="0.3">
      <c r="A72" s="98" t="s">
        <v>573</v>
      </c>
      <c r="B72" s="51" t="s">
        <v>158</v>
      </c>
      <c r="C72" s="50" t="s">
        <v>748</v>
      </c>
      <c r="D72" s="51" t="s">
        <v>18</v>
      </c>
      <c r="E72" s="52">
        <v>18</v>
      </c>
      <c r="F72" s="60">
        <v>29.87</v>
      </c>
      <c r="G72" s="53">
        <f t="shared" si="1"/>
        <v>537.66</v>
      </c>
      <c r="H72" s="71"/>
      <c r="I72" s="71"/>
    </row>
    <row r="73" spans="1:10" ht="30.75" thickBot="1" x14ac:dyDescent="0.3">
      <c r="A73" s="125" t="s">
        <v>573</v>
      </c>
      <c r="B73" s="88" t="s">
        <v>159</v>
      </c>
      <c r="C73" s="86" t="s">
        <v>749</v>
      </c>
      <c r="D73" s="88" t="s">
        <v>8</v>
      </c>
      <c r="E73" s="92">
        <v>52</v>
      </c>
      <c r="F73" s="89">
        <v>17</v>
      </c>
      <c r="G73" s="90">
        <f t="shared" si="1"/>
        <v>884</v>
      </c>
      <c r="H73" s="36" t="s">
        <v>59</v>
      </c>
      <c r="I73" s="70">
        <f>ROUND(SUM(G59:G73),2)</f>
        <v>6527.6</v>
      </c>
    </row>
    <row r="74" spans="1:10" ht="43.5" thickBot="1" x14ac:dyDescent="0.3">
      <c r="A74" s="146"/>
      <c r="B74" s="147"/>
      <c r="C74" s="6"/>
      <c r="D74" s="4"/>
      <c r="E74" s="4"/>
      <c r="F74" s="54" t="s">
        <v>204</v>
      </c>
      <c r="G74" s="55">
        <f>SUM(G5:G73)</f>
        <v>246303.18999999994</v>
      </c>
      <c r="H74" s="34"/>
      <c r="I74" s="73"/>
    </row>
    <row r="75" spans="1:10" x14ac:dyDescent="0.25">
      <c r="F75" s="14"/>
    </row>
    <row r="76" spans="1:10" s="68" customFormat="1" x14ac:dyDescent="0.25">
      <c r="A76" s="7"/>
      <c r="B76" s="5"/>
      <c r="C76" s="7"/>
      <c r="D76" s="5"/>
      <c r="E76" s="5"/>
      <c r="F76" s="15"/>
      <c r="G76" s="5"/>
      <c r="J76" s="8"/>
    </row>
    <row r="77" spans="1:10" s="68" customFormat="1" ht="26.25" customHeight="1" x14ac:dyDescent="0.25">
      <c r="A77" s="20"/>
      <c r="B77" s="20"/>
      <c r="C77" s="20"/>
      <c r="D77" s="20"/>
      <c r="E77" s="20"/>
      <c r="F77" s="16"/>
      <c r="G77" s="20"/>
      <c r="J77" s="8"/>
    </row>
  </sheetData>
  <sheetProtection algorithmName="SHA-512" hashValue="HpXCI3t/djoFZrUk+EP9JZ2DzCzKhpVNoZzSAtm9NYz9ek8FCHGnLFqmiQnIbvQXCkVG6hbVFJUfUzl+PX3YeA==" saltValue="9Vxa1tCSYfTc+p20IyA4Ng==" spinCount="100000" sheet="1" objects="1" scenarios="1"/>
  <mergeCells count="3">
    <mergeCell ref="A1:G1"/>
    <mergeCell ref="A3:G3"/>
    <mergeCell ref="H20:H44"/>
  </mergeCells>
  <pageMargins left="0.7" right="0.7" top="0.75" bottom="0.75" header="0.3" footer="0.3"/>
  <pageSetup paperSize="9" orientation="portrait"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1212C-1DAB-4871-A18F-8878427D3B07}">
  <dimension ref="A1:J32"/>
  <sheetViews>
    <sheetView zoomScale="85" zoomScaleNormal="85" workbookViewId="0">
      <selection activeCell="I27" sqref="I27"/>
    </sheetView>
  </sheetViews>
  <sheetFormatPr defaultColWidth="9.140625" defaultRowHeight="15" x14ac:dyDescent="0.25"/>
  <cols>
    <col min="1" max="1" width="39.7109375" style="23" customWidth="1"/>
    <col min="2" max="2" width="10.5703125" style="10" customWidth="1"/>
    <col min="3" max="3" width="71.7109375" style="11" customWidth="1"/>
    <col min="4" max="4" width="9.140625" style="10"/>
    <col min="5" max="5" width="16.28515625" style="10" customWidth="1"/>
    <col min="6" max="6" width="20.7109375" style="17" customWidth="1"/>
    <col min="7" max="7" width="14.7109375" style="10" customWidth="1"/>
    <col min="8" max="8" width="21.5703125" style="68" customWidth="1"/>
    <col min="9" max="9" width="20.7109375" style="68" customWidth="1"/>
    <col min="10" max="16384" width="9.140625" style="8"/>
  </cols>
  <sheetData>
    <row r="1" spans="1:9" ht="39.950000000000003" customHeight="1" x14ac:dyDescent="0.25">
      <c r="A1" s="427" t="s">
        <v>3728</v>
      </c>
      <c r="B1" s="427"/>
      <c r="C1" s="427"/>
      <c r="D1" s="427"/>
      <c r="E1" s="427"/>
      <c r="F1" s="427"/>
      <c r="G1" s="427"/>
    </row>
    <row r="2" spans="1:9" ht="21.75" customHeight="1" thickBot="1" x14ac:dyDescent="0.3">
      <c r="A2" s="1"/>
      <c r="B2" s="1"/>
      <c r="C2" s="1"/>
      <c r="D2" s="1"/>
      <c r="E2" s="18"/>
      <c r="F2" s="1"/>
      <c r="G2" s="1"/>
    </row>
    <row r="3" spans="1:9" x14ac:dyDescent="0.25">
      <c r="A3" s="428" t="s">
        <v>1145</v>
      </c>
      <c r="B3" s="429"/>
      <c r="C3" s="429"/>
      <c r="D3" s="429"/>
      <c r="E3" s="429"/>
      <c r="F3" s="429"/>
      <c r="G3" s="430"/>
    </row>
    <row r="4" spans="1:9" ht="43.5" thickBot="1" x14ac:dyDescent="0.3">
      <c r="A4" s="29" t="s">
        <v>38</v>
      </c>
      <c r="B4" s="44" t="s">
        <v>0</v>
      </c>
      <c r="C4" s="30" t="s">
        <v>1</v>
      </c>
      <c r="D4" s="30" t="s">
        <v>2</v>
      </c>
      <c r="E4" s="31" t="s">
        <v>3</v>
      </c>
      <c r="F4" s="32" t="s">
        <v>4</v>
      </c>
      <c r="G4" s="69" t="s">
        <v>5</v>
      </c>
    </row>
    <row r="5" spans="1:9" x14ac:dyDescent="0.25">
      <c r="A5" s="67" t="s">
        <v>2004</v>
      </c>
      <c r="B5" s="123" t="s">
        <v>12</v>
      </c>
      <c r="C5" s="63" t="s">
        <v>2006</v>
      </c>
      <c r="D5" s="64" t="s">
        <v>10</v>
      </c>
      <c r="E5" s="65">
        <v>21</v>
      </c>
      <c r="F5" s="189">
        <v>2255.6</v>
      </c>
      <c r="G5" s="59">
        <f>ROUND((E5*F5),2)</f>
        <v>47367.6</v>
      </c>
      <c r="H5" s="142"/>
      <c r="I5" s="142"/>
    </row>
    <row r="6" spans="1:9" x14ac:dyDescent="0.25">
      <c r="A6" s="67" t="s">
        <v>2004</v>
      </c>
      <c r="B6" s="123" t="s">
        <v>13</v>
      </c>
      <c r="C6" s="63" t="s">
        <v>2006</v>
      </c>
      <c r="D6" s="64" t="s">
        <v>10</v>
      </c>
      <c r="E6" s="65">
        <v>14</v>
      </c>
      <c r="F6" s="189">
        <v>2255.6</v>
      </c>
      <c r="G6" s="59">
        <f t="shared" ref="G6:G23" si="0">ROUND((E6*F6),2)</f>
        <v>31578.400000000001</v>
      </c>
      <c r="H6" s="142"/>
      <c r="I6" s="142"/>
    </row>
    <row r="7" spans="1:9" x14ac:dyDescent="0.25">
      <c r="A7" s="67" t="s">
        <v>2004</v>
      </c>
      <c r="B7" s="123" t="s">
        <v>56</v>
      </c>
      <c r="C7" s="63" t="s">
        <v>2006</v>
      </c>
      <c r="D7" s="64" t="s">
        <v>10</v>
      </c>
      <c r="E7" s="65">
        <v>33</v>
      </c>
      <c r="F7" s="189">
        <v>2255.6</v>
      </c>
      <c r="G7" s="59">
        <f t="shared" si="0"/>
        <v>74434.8</v>
      </c>
      <c r="H7" s="142"/>
      <c r="I7" s="142"/>
    </row>
    <row r="8" spans="1:9" x14ac:dyDescent="0.25">
      <c r="A8" s="67" t="s">
        <v>2004</v>
      </c>
      <c r="B8" s="123" t="s">
        <v>14</v>
      </c>
      <c r="C8" s="63" t="s">
        <v>2006</v>
      </c>
      <c r="D8" s="64" t="s">
        <v>10</v>
      </c>
      <c r="E8" s="65">
        <v>8</v>
      </c>
      <c r="F8" s="189">
        <v>2255.6</v>
      </c>
      <c r="G8" s="59">
        <f t="shared" si="0"/>
        <v>18044.8</v>
      </c>
      <c r="H8" s="142"/>
      <c r="I8" s="142"/>
    </row>
    <row r="9" spans="1:9" x14ac:dyDescent="0.25">
      <c r="A9" s="67" t="s">
        <v>2004</v>
      </c>
      <c r="B9" s="123" t="s">
        <v>15</v>
      </c>
      <c r="C9" s="63" t="s">
        <v>2006</v>
      </c>
      <c r="D9" s="64" t="s">
        <v>10</v>
      </c>
      <c r="E9" s="65">
        <v>16</v>
      </c>
      <c r="F9" s="189">
        <v>2255.6</v>
      </c>
      <c r="G9" s="59">
        <f t="shared" si="0"/>
        <v>36089.599999999999</v>
      </c>
      <c r="H9" s="142"/>
      <c r="I9" s="142"/>
    </row>
    <row r="10" spans="1:9" x14ac:dyDescent="0.25">
      <c r="A10" s="67" t="s">
        <v>2004</v>
      </c>
      <c r="B10" s="123" t="s">
        <v>16</v>
      </c>
      <c r="C10" s="63" t="s">
        <v>2007</v>
      </c>
      <c r="D10" s="64" t="s">
        <v>10</v>
      </c>
      <c r="E10" s="65">
        <v>18</v>
      </c>
      <c r="F10" s="189">
        <v>275.29000000000002</v>
      </c>
      <c r="G10" s="59">
        <f t="shared" si="0"/>
        <v>4955.22</v>
      </c>
      <c r="H10" s="142"/>
      <c r="I10" s="142"/>
    </row>
    <row r="11" spans="1:9" x14ac:dyDescent="0.25">
      <c r="A11" s="43" t="s">
        <v>2004</v>
      </c>
      <c r="B11" s="108" t="s">
        <v>57</v>
      </c>
      <c r="C11" s="63" t="s">
        <v>2007</v>
      </c>
      <c r="D11" s="64" t="s">
        <v>10</v>
      </c>
      <c r="E11" s="65">
        <v>12.1</v>
      </c>
      <c r="F11" s="189">
        <v>275.29000000000002</v>
      </c>
      <c r="G11" s="59">
        <f t="shared" si="0"/>
        <v>3331.01</v>
      </c>
      <c r="H11" s="142"/>
      <c r="I11" s="142"/>
    </row>
    <row r="12" spans="1:9" x14ac:dyDescent="0.25">
      <c r="A12" s="67" t="s">
        <v>2004</v>
      </c>
      <c r="B12" s="123" t="s">
        <v>17</v>
      </c>
      <c r="C12" s="63" t="s">
        <v>2007</v>
      </c>
      <c r="D12" s="64" t="s">
        <v>10</v>
      </c>
      <c r="E12" s="65">
        <v>7</v>
      </c>
      <c r="F12" s="189">
        <v>275.29000000000002</v>
      </c>
      <c r="G12" s="59">
        <f t="shared" si="0"/>
        <v>1927.03</v>
      </c>
      <c r="H12" s="142"/>
      <c r="I12" s="142"/>
    </row>
    <row r="13" spans="1:9" x14ac:dyDescent="0.25">
      <c r="A13" s="67" t="s">
        <v>2004</v>
      </c>
      <c r="B13" s="123" t="s">
        <v>60</v>
      </c>
      <c r="C13" s="63" t="s">
        <v>2008</v>
      </c>
      <c r="D13" s="64" t="s">
        <v>10</v>
      </c>
      <c r="E13" s="65">
        <v>166.5</v>
      </c>
      <c r="F13" s="189">
        <v>94.63</v>
      </c>
      <c r="G13" s="59">
        <f t="shared" si="0"/>
        <v>15755.9</v>
      </c>
      <c r="H13" s="142"/>
      <c r="I13" s="142"/>
    </row>
    <row r="14" spans="1:9" x14ac:dyDescent="0.25">
      <c r="A14" s="67" t="s">
        <v>2004</v>
      </c>
      <c r="B14" s="123" t="s">
        <v>61</v>
      </c>
      <c r="C14" s="63" t="s">
        <v>2009</v>
      </c>
      <c r="D14" s="64" t="s">
        <v>10</v>
      </c>
      <c r="E14" s="65">
        <v>151.5</v>
      </c>
      <c r="F14" s="189">
        <v>48.9</v>
      </c>
      <c r="G14" s="59">
        <f t="shared" si="0"/>
        <v>7408.35</v>
      </c>
      <c r="H14" s="142"/>
      <c r="I14" s="142"/>
    </row>
    <row r="15" spans="1:9" x14ac:dyDescent="0.25">
      <c r="A15" s="67" t="s">
        <v>2004</v>
      </c>
      <c r="B15" s="123" t="s">
        <v>46</v>
      </c>
      <c r="C15" s="63" t="s">
        <v>2010</v>
      </c>
      <c r="D15" s="64" t="s">
        <v>18</v>
      </c>
      <c r="E15" s="65">
        <v>2</v>
      </c>
      <c r="F15" s="189">
        <v>6710.16</v>
      </c>
      <c r="G15" s="59">
        <f t="shared" si="0"/>
        <v>13420.32</v>
      </c>
      <c r="H15" s="142"/>
      <c r="I15" s="142"/>
    </row>
    <row r="16" spans="1:9" x14ac:dyDescent="0.25">
      <c r="A16" s="67" t="s">
        <v>2004</v>
      </c>
      <c r="B16" s="123" t="s">
        <v>62</v>
      </c>
      <c r="C16" s="63" t="s">
        <v>2011</v>
      </c>
      <c r="D16" s="64" t="s">
        <v>10</v>
      </c>
      <c r="E16" s="65">
        <v>71.5</v>
      </c>
      <c r="F16" s="189">
        <v>5.0999999999999996</v>
      </c>
      <c r="G16" s="59">
        <f t="shared" si="0"/>
        <v>364.65</v>
      </c>
      <c r="H16" s="142"/>
      <c r="I16" s="142"/>
    </row>
    <row r="17" spans="1:10" x14ac:dyDescent="0.25">
      <c r="A17" s="67" t="s">
        <v>2004</v>
      </c>
      <c r="B17" s="123" t="s">
        <v>94</v>
      </c>
      <c r="C17" s="63" t="s">
        <v>2012</v>
      </c>
      <c r="D17" s="64" t="s">
        <v>10</v>
      </c>
      <c r="E17" s="65">
        <v>396.5</v>
      </c>
      <c r="F17" s="189">
        <v>1.02</v>
      </c>
      <c r="G17" s="59">
        <f t="shared" si="0"/>
        <v>404.43</v>
      </c>
      <c r="H17" s="142"/>
      <c r="I17" s="142"/>
    </row>
    <row r="18" spans="1:10" x14ac:dyDescent="0.25">
      <c r="A18" s="67" t="s">
        <v>2004</v>
      </c>
      <c r="B18" s="123" t="s">
        <v>95</v>
      </c>
      <c r="C18" s="63" t="s">
        <v>2013</v>
      </c>
      <c r="D18" s="64" t="s">
        <v>582</v>
      </c>
      <c r="E18" s="65">
        <v>5</v>
      </c>
      <c r="F18" s="189">
        <v>6054.72</v>
      </c>
      <c r="G18" s="59">
        <f t="shared" si="0"/>
        <v>30273.599999999999</v>
      </c>
      <c r="H18" s="142"/>
      <c r="I18" s="142"/>
    </row>
    <row r="19" spans="1:10" ht="30" x14ac:dyDescent="0.25">
      <c r="A19" s="67" t="s">
        <v>2004</v>
      </c>
      <c r="B19" s="123" t="s">
        <v>96</v>
      </c>
      <c r="C19" s="63" t="s">
        <v>2014</v>
      </c>
      <c r="D19" s="64" t="s">
        <v>18</v>
      </c>
      <c r="E19" s="65">
        <v>4</v>
      </c>
      <c r="F19" s="189">
        <v>238.39</v>
      </c>
      <c r="G19" s="59">
        <f t="shared" si="0"/>
        <v>953.56</v>
      </c>
      <c r="H19" s="142"/>
      <c r="I19" s="142"/>
    </row>
    <row r="20" spans="1:10" x14ac:dyDescent="0.25">
      <c r="A20" s="67" t="s">
        <v>2004</v>
      </c>
      <c r="B20" s="123" t="s">
        <v>97</v>
      </c>
      <c r="C20" s="63" t="s">
        <v>2015</v>
      </c>
      <c r="D20" s="64" t="s">
        <v>10</v>
      </c>
      <c r="E20" s="65">
        <v>88</v>
      </c>
      <c r="F20" s="189">
        <v>76.5</v>
      </c>
      <c r="G20" s="59">
        <f t="shared" si="0"/>
        <v>6732</v>
      </c>
      <c r="H20" s="142"/>
      <c r="I20" s="142"/>
    </row>
    <row r="21" spans="1:10" x14ac:dyDescent="0.25">
      <c r="A21" s="67" t="s">
        <v>2004</v>
      </c>
      <c r="B21" s="123" t="s">
        <v>98</v>
      </c>
      <c r="C21" s="63" t="s">
        <v>2016</v>
      </c>
      <c r="D21" s="64" t="s">
        <v>18</v>
      </c>
      <c r="E21" s="65">
        <v>4</v>
      </c>
      <c r="F21" s="189">
        <v>224.4</v>
      </c>
      <c r="G21" s="59">
        <f t="shared" si="0"/>
        <v>897.6</v>
      </c>
      <c r="H21" s="142"/>
      <c r="I21" s="142"/>
    </row>
    <row r="22" spans="1:10" x14ac:dyDescent="0.25">
      <c r="A22" s="67" t="s">
        <v>2004</v>
      </c>
      <c r="B22" s="123" t="s">
        <v>99</v>
      </c>
      <c r="C22" s="63" t="s">
        <v>2017</v>
      </c>
      <c r="D22" s="64" t="s">
        <v>18</v>
      </c>
      <c r="E22" s="65">
        <v>2</v>
      </c>
      <c r="F22" s="189">
        <v>112.2</v>
      </c>
      <c r="G22" s="59">
        <f t="shared" si="0"/>
        <v>224.4</v>
      </c>
      <c r="H22" s="142"/>
      <c r="I22" s="142"/>
    </row>
    <row r="23" spans="1:10" ht="75" x14ac:dyDescent="0.25">
      <c r="A23" s="67" t="s">
        <v>2004</v>
      </c>
      <c r="B23" s="123" t="s">
        <v>100</v>
      </c>
      <c r="C23" s="63" t="s">
        <v>2018</v>
      </c>
      <c r="D23" s="64" t="s">
        <v>582</v>
      </c>
      <c r="E23" s="65">
        <v>1</v>
      </c>
      <c r="F23" s="189">
        <v>36270.33</v>
      </c>
      <c r="G23" s="59">
        <f t="shared" si="0"/>
        <v>36270.33</v>
      </c>
      <c r="H23" s="142"/>
      <c r="I23" s="142"/>
    </row>
    <row r="24" spans="1:10" ht="15.75" thickBot="1" x14ac:dyDescent="0.3">
      <c r="A24" s="67" t="s">
        <v>2004</v>
      </c>
      <c r="B24" s="108" t="s">
        <v>101</v>
      </c>
      <c r="C24" s="63" t="s">
        <v>2019</v>
      </c>
      <c r="D24" s="64" t="s">
        <v>582</v>
      </c>
      <c r="E24" s="65">
        <v>1</v>
      </c>
      <c r="F24" s="189">
        <v>1698.3</v>
      </c>
      <c r="G24" s="59">
        <f>ROUND((E24*F24),2)</f>
        <v>1698.3</v>
      </c>
      <c r="H24" s="142"/>
      <c r="I24" s="142"/>
    </row>
    <row r="25" spans="1:10" ht="29.25" thickBot="1" x14ac:dyDescent="0.3">
      <c r="A25" s="178" t="s">
        <v>2004</v>
      </c>
      <c r="B25" s="190" t="s">
        <v>102</v>
      </c>
      <c r="C25" s="50" t="s">
        <v>2005</v>
      </c>
      <c r="D25" s="51" t="s">
        <v>8</v>
      </c>
      <c r="E25" s="52">
        <v>93.5</v>
      </c>
      <c r="F25" s="111">
        <v>14.28</v>
      </c>
      <c r="G25" s="53">
        <f t="shared" ref="G25" si="1">ROUND((E25*F25),2)</f>
        <v>1335.18</v>
      </c>
      <c r="H25" s="36" t="s">
        <v>39</v>
      </c>
      <c r="I25" s="70">
        <f>ROUND(SUM(G5:G25),2)</f>
        <v>333467.08</v>
      </c>
    </row>
    <row r="26" spans="1:10" ht="44.25" customHeight="1" thickBot="1" x14ac:dyDescent="0.3">
      <c r="A26" s="146"/>
      <c r="B26" s="147"/>
      <c r="C26" s="146"/>
      <c r="D26" s="147"/>
      <c r="E26" s="147"/>
      <c r="F26" s="54" t="s">
        <v>1322</v>
      </c>
      <c r="G26" s="55">
        <f>SUM(G5:G25)</f>
        <v>333467.07999999996</v>
      </c>
      <c r="H26" s="143"/>
      <c r="I26" s="138"/>
    </row>
    <row r="27" spans="1:10" ht="20.25" customHeight="1" x14ac:dyDescent="0.25">
      <c r="A27" s="38"/>
      <c r="B27" s="37"/>
      <c r="C27" s="37"/>
      <c r="D27" s="37"/>
      <c r="E27" s="39"/>
      <c r="F27" s="37"/>
      <c r="G27" s="12"/>
    </row>
    <row r="28" spans="1:10" x14ac:dyDescent="0.25">
      <c r="A28" s="6"/>
      <c r="B28" s="4"/>
      <c r="C28" s="6"/>
      <c r="D28" s="4"/>
      <c r="E28" s="4"/>
      <c r="F28" s="13"/>
      <c r="G28" s="12"/>
    </row>
    <row r="29" spans="1:10" x14ac:dyDescent="0.25">
      <c r="A29" s="6"/>
      <c r="B29" s="4"/>
      <c r="C29" s="6"/>
      <c r="D29" s="4"/>
      <c r="E29" s="4"/>
      <c r="F29" s="13"/>
      <c r="G29" s="12"/>
    </row>
    <row r="30" spans="1:10" x14ac:dyDescent="0.25">
      <c r="F30" s="14"/>
    </row>
    <row r="31" spans="1:10" s="68" customFormat="1" x14ac:dyDescent="0.25">
      <c r="A31" s="7"/>
      <c r="B31" s="5"/>
      <c r="C31" s="7"/>
      <c r="D31" s="5"/>
      <c r="E31" s="5"/>
      <c r="F31" s="15"/>
      <c r="G31" s="5"/>
      <c r="J31" s="8"/>
    </row>
    <row r="32" spans="1:10" s="68" customFormat="1" ht="26.25" customHeight="1" x14ac:dyDescent="0.25">
      <c r="A32" s="20"/>
      <c r="B32" s="20"/>
      <c r="C32" s="20"/>
      <c r="D32" s="20"/>
      <c r="E32" s="20"/>
      <c r="F32" s="16"/>
      <c r="G32" s="20"/>
      <c r="J32" s="8"/>
    </row>
  </sheetData>
  <sheetProtection algorithmName="SHA-512" hashValue="bSzFWF/wWmMWNZc0xVh2qYRZOitQxrl+tqcxT9je1nxpWFH+6G8MrAWUFTf1Ix97rBUOVIxDPuARx7p3XmQzjQ==" saltValue="qLJrCJEgxvJVAuPPXMpZKA==" spinCount="100000" sheet="1" objects="1" scenarios="1"/>
  <mergeCells count="2">
    <mergeCell ref="A1:G1"/>
    <mergeCell ref="A3:G3"/>
  </mergeCells>
  <phoneticPr fontId="10" type="noConversion"/>
  <pageMargins left="0.7" right="0.7" top="0.75" bottom="0.75" header="0.3" footer="0.3"/>
  <pageSetup paperSize="9" orientation="portrait"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53963-FD17-44EA-8E49-A94BC02A6147}">
  <dimension ref="A1:J16"/>
  <sheetViews>
    <sheetView zoomScale="85" zoomScaleNormal="85" workbookViewId="0">
      <selection activeCell="I10" sqref="I10:I15"/>
    </sheetView>
  </sheetViews>
  <sheetFormatPr defaultColWidth="9.140625" defaultRowHeight="15" x14ac:dyDescent="0.25"/>
  <cols>
    <col min="1" max="1" width="39.7109375" style="23" customWidth="1"/>
    <col min="2" max="2" width="10.5703125" style="10" customWidth="1"/>
    <col min="3" max="3" width="71.7109375" style="11" customWidth="1"/>
    <col min="4" max="4" width="9.140625" style="10"/>
    <col min="5" max="5" width="16.28515625" style="10" customWidth="1"/>
    <col min="6" max="6" width="20.7109375" style="17" customWidth="1"/>
    <col min="7" max="7" width="14.7109375" style="10" customWidth="1"/>
    <col min="8" max="8" width="21.5703125" style="68" customWidth="1"/>
    <col min="9" max="9" width="20.7109375" style="68" customWidth="1"/>
    <col min="10" max="16384" width="9.140625" style="8"/>
  </cols>
  <sheetData>
    <row r="1" spans="1:10" ht="39.950000000000003" customHeight="1" x14ac:dyDescent="0.25">
      <c r="A1" s="427" t="s">
        <v>3728</v>
      </c>
      <c r="B1" s="427"/>
      <c r="C1" s="427"/>
      <c r="D1" s="427"/>
      <c r="E1" s="427"/>
      <c r="F1" s="427"/>
      <c r="G1" s="427"/>
    </row>
    <row r="2" spans="1:10" ht="21.75" customHeight="1" thickBot="1" x14ac:dyDescent="0.3">
      <c r="A2" s="1"/>
      <c r="B2" s="1"/>
      <c r="C2" s="1"/>
      <c r="D2" s="1"/>
      <c r="E2" s="18"/>
      <c r="F2" s="1"/>
      <c r="G2" s="1"/>
    </row>
    <row r="3" spans="1:10" x14ac:dyDescent="0.25">
      <c r="A3" s="428" t="s">
        <v>1146</v>
      </c>
      <c r="B3" s="429"/>
      <c r="C3" s="429"/>
      <c r="D3" s="429"/>
      <c r="E3" s="429"/>
      <c r="F3" s="429"/>
      <c r="G3" s="430"/>
    </row>
    <row r="4" spans="1:10" ht="43.5" thickBot="1" x14ac:dyDescent="0.3">
      <c r="A4" s="29" t="s">
        <v>38</v>
      </c>
      <c r="B4" s="44" t="s">
        <v>0</v>
      </c>
      <c r="C4" s="30" t="s">
        <v>1</v>
      </c>
      <c r="D4" s="30" t="s">
        <v>2</v>
      </c>
      <c r="E4" s="31" t="s">
        <v>3</v>
      </c>
      <c r="F4" s="32" t="s">
        <v>4</v>
      </c>
      <c r="G4" s="69" t="s">
        <v>5</v>
      </c>
    </row>
    <row r="5" spans="1:10" ht="45" x14ac:dyDescent="0.25">
      <c r="A5" s="42" t="s">
        <v>503</v>
      </c>
      <c r="B5" s="179" t="s">
        <v>12</v>
      </c>
      <c r="C5" s="180" t="s">
        <v>2023</v>
      </c>
      <c r="D5" s="181" t="s">
        <v>9</v>
      </c>
      <c r="E5" s="182">
        <v>25986</v>
      </c>
      <c r="F5" s="183">
        <v>15.46</v>
      </c>
      <c r="G5" s="27">
        <f t="shared" ref="G5:G15" si="0">ROUND((E5*F5),2)</f>
        <v>401743.56</v>
      </c>
      <c r="H5" s="9"/>
      <c r="I5" s="9"/>
    </row>
    <row r="6" spans="1:10" ht="30" x14ac:dyDescent="0.25">
      <c r="A6" s="43" t="s">
        <v>503</v>
      </c>
      <c r="B6" s="91" t="s">
        <v>13</v>
      </c>
      <c r="C6" s="103" t="s">
        <v>504</v>
      </c>
      <c r="D6" s="48" t="s">
        <v>9</v>
      </c>
      <c r="E6" s="84">
        <v>11169</v>
      </c>
      <c r="F6" s="95">
        <v>23.81</v>
      </c>
      <c r="G6" s="28">
        <f t="shared" si="0"/>
        <v>265933.89</v>
      </c>
      <c r="H6" s="9"/>
      <c r="I6" s="9"/>
    </row>
    <row r="7" spans="1:10" ht="33" customHeight="1" x14ac:dyDescent="0.25">
      <c r="A7" s="43" t="s">
        <v>503</v>
      </c>
      <c r="B7" s="91" t="s">
        <v>56</v>
      </c>
      <c r="C7" s="103" t="s">
        <v>505</v>
      </c>
      <c r="D7" s="48" t="s">
        <v>8</v>
      </c>
      <c r="E7" s="84">
        <v>34902</v>
      </c>
      <c r="F7" s="95">
        <v>17.18</v>
      </c>
      <c r="G7" s="28">
        <f t="shared" si="0"/>
        <v>599616.36</v>
      </c>
      <c r="H7" s="9"/>
      <c r="I7" s="9"/>
    </row>
    <row r="8" spans="1:10" s="68" customFormat="1" ht="33" customHeight="1" x14ac:dyDescent="0.25">
      <c r="A8" s="43" t="s">
        <v>503</v>
      </c>
      <c r="B8" s="91" t="s">
        <v>14</v>
      </c>
      <c r="C8" s="103" t="s">
        <v>506</v>
      </c>
      <c r="D8" s="48" t="s">
        <v>8</v>
      </c>
      <c r="E8" s="84">
        <v>26566</v>
      </c>
      <c r="F8" s="95">
        <v>14.54</v>
      </c>
      <c r="G8" s="28">
        <f t="shared" si="0"/>
        <v>386269.64</v>
      </c>
      <c r="H8" s="9"/>
      <c r="I8" s="9"/>
      <c r="J8" s="8"/>
    </row>
    <row r="9" spans="1:10" s="68" customFormat="1" ht="33" customHeight="1" thickBot="1" x14ac:dyDescent="0.3">
      <c r="A9" s="43" t="s">
        <v>503</v>
      </c>
      <c r="B9" s="91" t="s">
        <v>15</v>
      </c>
      <c r="C9" s="103" t="s">
        <v>507</v>
      </c>
      <c r="D9" s="48" t="s">
        <v>8</v>
      </c>
      <c r="E9" s="84">
        <v>6674</v>
      </c>
      <c r="F9" s="95">
        <v>6.6</v>
      </c>
      <c r="G9" s="28">
        <f t="shared" si="0"/>
        <v>44048.4</v>
      </c>
      <c r="H9" s="9"/>
      <c r="I9" s="9"/>
      <c r="J9" s="8"/>
    </row>
    <row r="10" spans="1:10" ht="44.25" customHeight="1" thickBot="1" x14ac:dyDescent="0.3">
      <c r="A10" s="56" t="s">
        <v>503</v>
      </c>
      <c r="B10" s="219" t="s">
        <v>16</v>
      </c>
      <c r="C10" s="104" t="s">
        <v>2022</v>
      </c>
      <c r="D10" s="51" t="s">
        <v>8</v>
      </c>
      <c r="E10" s="85">
        <v>20780</v>
      </c>
      <c r="F10" s="177">
        <v>3.7</v>
      </c>
      <c r="G10" s="53">
        <f t="shared" si="0"/>
        <v>76886</v>
      </c>
      <c r="H10" s="36" t="s">
        <v>39</v>
      </c>
      <c r="I10" s="70">
        <f>ROUND(SUM(G5:G10),2)</f>
        <v>1774497.85</v>
      </c>
    </row>
    <row r="11" spans="1:10" ht="75.75" thickBot="1" x14ac:dyDescent="0.3">
      <c r="A11" s="67" t="s">
        <v>2020</v>
      </c>
      <c r="B11" s="64" t="s">
        <v>19</v>
      </c>
      <c r="C11" s="63" t="s">
        <v>506</v>
      </c>
      <c r="D11" s="64" t="s">
        <v>8</v>
      </c>
      <c r="E11" s="65">
        <v>26232</v>
      </c>
      <c r="F11" s="58">
        <v>14.54</v>
      </c>
      <c r="G11" s="59">
        <f t="shared" si="0"/>
        <v>381413.28</v>
      </c>
      <c r="H11" s="96"/>
      <c r="I11" s="73"/>
    </row>
    <row r="12" spans="1:10" ht="75.75" thickBot="1" x14ac:dyDescent="0.3">
      <c r="A12" s="167" t="s">
        <v>2020</v>
      </c>
      <c r="B12" s="48" t="s">
        <v>20</v>
      </c>
      <c r="C12" s="47" t="s">
        <v>507</v>
      </c>
      <c r="D12" s="48" t="s">
        <v>8</v>
      </c>
      <c r="E12" s="49">
        <v>8398</v>
      </c>
      <c r="F12" s="45">
        <v>6.6</v>
      </c>
      <c r="G12" s="112">
        <f t="shared" si="0"/>
        <v>55426.8</v>
      </c>
      <c r="H12" s="36" t="s">
        <v>40</v>
      </c>
      <c r="I12" s="70">
        <f>ROUND(SUM(G11:G12),2)</f>
        <v>436840.08</v>
      </c>
    </row>
    <row r="13" spans="1:10" x14ac:dyDescent="0.25">
      <c r="A13" s="42" t="s">
        <v>2021</v>
      </c>
      <c r="B13" s="25" t="s">
        <v>34</v>
      </c>
      <c r="C13" s="24" t="s">
        <v>2024</v>
      </c>
      <c r="D13" s="25" t="s">
        <v>8</v>
      </c>
      <c r="E13" s="46">
        <v>52798</v>
      </c>
      <c r="F13" s="33">
        <v>2.42</v>
      </c>
      <c r="G13" s="27">
        <f t="shared" si="0"/>
        <v>127771.16</v>
      </c>
      <c r="H13" s="153"/>
      <c r="I13" s="138"/>
    </row>
    <row r="14" spans="1:10" ht="30.75" thickBot="1" x14ac:dyDescent="0.3">
      <c r="A14" s="43" t="s">
        <v>2021</v>
      </c>
      <c r="B14" s="22" t="s">
        <v>35</v>
      </c>
      <c r="C14" s="2" t="s">
        <v>262</v>
      </c>
      <c r="D14" s="22" t="s">
        <v>67</v>
      </c>
      <c r="E14" s="19">
        <v>10307</v>
      </c>
      <c r="F14" s="321">
        <v>-5.99</v>
      </c>
      <c r="G14" s="28">
        <f t="shared" si="0"/>
        <v>-61738.93</v>
      </c>
      <c r="H14" s="153"/>
      <c r="I14" s="138"/>
    </row>
    <row r="15" spans="1:10" ht="29.25" thickBot="1" x14ac:dyDescent="0.3">
      <c r="A15" s="56" t="s">
        <v>2021</v>
      </c>
      <c r="B15" s="51" t="s">
        <v>36</v>
      </c>
      <c r="C15" s="50" t="s">
        <v>508</v>
      </c>
      <c r="D15" s="51" t="s">
        <v>9</v>
      </c>
      <c r="E15" s="52">
        <v>9932</v>
      </c>
      <c r="F15" s="60">
        <v>7.93</v>
      </c>
      <c r="G15" s="53">
        <f t="shared" si="0"/>
        <v>78760.759999999995</v>
      </c>
      <c r="H15" s="169" t="s">
        <v>41</v>
      </c>
      <c r="I15" s="70">
        <f>ROUND(SUM(G13:G15),2)</f>
        <v>144792.99</v>
      </c>
    </row>
    <row r="16" spans="1:10" ht="43.5" thickBot="1" x14ac:dyDescent="0.3">
      <c r="A16" s="146"/>
      <c r="B16" s="147"/>
      <c r="C16" s="146"/>
      <c r="D16" s="147"/>
      <c r="E16" s="147"/>
      <c r="F16" s="54" t="s">
        <v>1323</v>
      </c>
      <c r="G16" s="55">
        <f>SUM(G5:G15)</f>
        <v>2356130.9199999995</v>
      </c>
      <c r="H16" s="143"/>
      <c r="I16" s="138"/>
    </row>
  </sheetData>
  <sheetProtection algorithmName="SHA-512" hashValue="2UR51fCb2wM7cWTTo0CisM3Y4K3lmXP1LgxIW3gn0EMWXMN3r08iCu6wHQhjwz+30X0RG89Axv8PXmG2+uYA/Q==" saltValue="0xA1V6bn+geFz6geTdYBAQ==" spinCount="100000" sheet="1" objects="1" scenarios="1"/>
  <mergeCells count="2">
    <mergeCell ref="A1:G1"/>
    <mergeCell ref="A3:G3"/>
  </mergeCells>
  <phoneticPr fontId="10" type="noConversion"/>
  <pageMargins left="0.7" right="0.7" top="0.75" bottom="0.75" header="0.3" footer="0.3"/>
  <pageSetup paperSize="9" orientation="portrait"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A0A79-8CA6-4D69-80A7-9A5085C4BD9B}">
  <dimension ref="A1:J14"/>
  <sheetViews>
    <sheetView zoomScale="85" zoomScaleNormal="85" workbookViewId="0">
      <selection activeCell="H12" sqref="H12"/>
    </sheetView>
  </sheetViews>
  <sheetFormatPr defaultColWidth="9.140625" defaultRowHeight="15" x14ac:dyDescent="0.25"/>
  <cols>
    <col min="1" max="1" width="39.7109375" style="23" customWidth="1"/>
    <col min="2" max="2" width="10.5703125" style="10" customWidth="1"/>
    <col min="3" max="3" width="71.7109375" style="11" customWidth="1"/>
    <col min="4" max="4" width="9.140625" style="10"/>
    <col min="5" max="5" width="16.28515625" style="10" customWidth="1"/>
    <col min="6" max="6" width="20.7109375" style="17" customWidth="1"/>
    <col min="7" max="7" width="14.7109375" style="10" customWidth="1"/>
    <col min="8" max="8" width="21.5703125" style="68" customWidth="1"/>
    <col min="9" max="9" width="20.7109375" style="68" customWidth="1"/>
    <col min="10" max="16384" width="9.140625" style="8"/>
  </cols>
  <sheetData>
    <row r="1" spans="1:10" ht="39.950000000000003" customHeight="1" x14ac:dyDescent="0.25">
      <c r="A1" s="427" t="s">
        <v>3728</v>
      </c>
      <c r="B1" s="427"/>
      <c r="C1" s="427"/>
      <c r="D1" s="427"/>
      <c r="E1" s="427"/>
      <c r="F1" s="427"/>
      <c r="G1" s="427"/>
    </row>
    <row r="2" spans="1:10" ht="21.75" customHeight="1" thickBot="1" x14ac:dyDescent="0.3">
      <c r="A2" s="1"/>
      <c r="B2" s="1"/>
      <c r="C2" s="1"/>
      <c r="D2" s="1"/>
      <c r="E2" s="18"/>
      <c r="F2" s="1"/>
      <c r="G2" s="1"/>
    </row>
    <row r="3" spans="1:10" x14ac:dyDescent="0.25">
      <c r="A3" s="428" t="s">
        <v>1147</v>
      </c>
      <c r="B3" s="429"/>
      <c r="C3" s="429"/>
      <c r="D3" s="429"/>
      <c r="E3" s="429"/>
      <c r="F3" s="429"/>
      <c r="G3" s="430"/>
    </row>
    <row r="4" spans="1:10" ht="43.5" thickBot="1" x14ac:dyDescent="0.3">
      <c r="A4" s="29" t="s">
        <v>38</v>
      </c>
      <c r="B4" s="44" t="s">
        <v>0</v>
      </c>
      <c r="C4" s="30" t="s">
        <v>1</v>
      </c>
      <c r="D4" s="30" t="s">
        <v>2</v>
      </c>
      <c r="E4" s="31" t="s">
        <v>3</v>
      </c>
      <c r="F4" s="32" t="s">
        <v>4</v>
      </c>
      <c r="G4" s="69" t="s">
        <v>5</v>
      </c>
    </row>
    <row r="5" spans="1:10" ht="105" x14ac:dyDescent="0.25">
      <c r="A5" s="42" t="s">
        <v>247</v>
      </c>
      <c r="B5" s="40" t="s">
        <v>12</v>
      </c>
      <c r="C5" s="24" t="s">
        <v>510</v>
      </c>
      <c r="D5" s="25" t="s">
        <v>18</v>
      </c>
      <c r="E5" s="46">
        <v>1</v>
      </c>
      <c r="F5" s="109">
        <v>2844.57</v>
      </c>
      <c r="G5" s="27">
        <f t="shared" ref="G5:G6" si="0">ROUND((E5*F5),2)</f>
        <v>2844.57</v>
      </c>
    </row>
    <row r="6" spans="1:10" ht="120.75" thickBot="1" x14ac:dyDescent="0.3">
      <c r="A6" s="43" t="s">
        <v>247</v>
      </c>
      <c r="B6" s="41" t="s">
        <v>13</v>
      </c>
      <c r="C6" s="2" t="s">
        <v>248</v>
      </c>
      <c r="D6" s="22" t="s">
        <v>18</v>
      </c>
      <c r="E6" s="19">
        <v>1</v>
      </c>
      <c r="F6" s="110">
        <v>2844.57</v>
      </c>
      <c r="G6" s="28">
        <f t="shared" si="0"/>
        <v>2844.57</v>
      </c>
    </row>
    <row r="7" spans="1:10" s="68" customFormat="1" ht="60.75" thickBot="1" x14ac:dyDescent="0.3">
      <c r="A7" s="56" t="s">
        <v>247</v>
      </c>
      <c r="B7" s="57" t="s">
        <v>56</v>
      </c>
      <c r="C7" s="50" t="s">
        <v>246</v>
      </c>
      <c r="D7" s="51" t="s">
        <v>7</v>
      </c>
      <c r="E7" s="52">
        <v>1</v>
      </c>
      <c r="F7" s="111">
        <v>73988</v>
      </c>
      <c r="G7" s="53">
        <f t="shared" ref="G7" si="1">ROUND((E7*F7),2)</f>
        <v>73988</v>
      </c>
      <c r="H7" s="36" t="s">
        <v>39</v>
      </c>
      <c r="I7" s="70">
        <f>ROUND(SUM(G5:G7),2)</f>
        <v>79677.14</v>
      </c>
      <c r="J7" s="8"/>
    </row>
    <row r="8" spans="1:10" ht="44.25" customHeight="1" thickBot="1" x14ac:dyDescent="0.3">
      <c r="A8" s="146"/>
      <c r="B8" s="147"/>
      <c r="C8" s="6"/>
      <c r="D8" s="4"/>
      <c r="E8" s="4"/>
      <c r="F8" s="54" t="s">
        <v>1324</v>
      </c>
      <c r="G8" s="55">
        <f>SUM(G5:G7)</f>
        <v>79677.14</v>
      </c>
      <c r="H8" s="34"/>
      <c r="I8" s="73"/>
    </row>
    <row r="9" spans="1:10" ht="20.25" customHeight="1" x14ac:dyDescent="0.25">
      <c r="A9" s="38"/>
      <c r="B9" s="37"/>
      <c r="C9" s="37"/>
      <c r="D9" s="37"/>
      <c r="E9" s="39"/>
      <c r="F9" s="37"/>
      <c r="G9" s="12"/>
    </row>
    <row r="10" spans="1:10" x14ac:dyDescent="0.25">
      <c r="A10" s="6"/>
      <c r="B10" s="4"/>
      <c r="C10" s="6"/>
      <c r="D10" s="4"/>
      <c r="E10" s="4"/>
      <c r="F10" s="13"/>
      <c r="G10" s="12"/>
    </row>
    <row r="11" spans="1:10" x14ac:dyDescent="0.25">
      <c r="A11" s="6"/>
      <c r="B11" s="4"/>
      <c r="C11" s="6"/>
      <c r="D11" s="4"/>
      <c r="E11" s="4"/>
      <c r="F11" s="13"/>
      <c r="G11" s="12"/>
    </row>
    <row r="12" spans="1:10" x14ac:dyDescent="0.25">
      <c r="F12" s="14"/>
    </row>
    <row r="13" spans="1:10" s="68" customFormat="1" x14ac:dyDescent="0.25">
      <c r="A13" s="7"/>
      <c r="B13" s="5"/>
      <c r="C13" s="7"/>
      <c r="D13" s="5"/>
      <c r="E13" s="5"/>
      <c r="F13" s="15"/>
      <c r="G13" s="5"/>
      <c r="J13" s="8"/>
    </row>
    <row r="14" spans="1:10" s="68" customFormat="1" ht="26.25" customHeight="1" x14ac:dyDescent="0.25">
      <c r="A14" s="20"/>
      <c r="B14" s="20"/>
      <c r="C14" s="20"/>
      <c r="D14" s="20"/>
      <c r="E14" s="20"/>
      <c r="F14" s="16"/>
      <c r="G14" s="20"/>
      <c r="J14" s="8"/>
    </row>
  </sheetData>
  <sheetProtection algorithmName="SHA-512" hashValue="KPTziG9Mri1hJc52+g0PwZPIgSzJGxvMejgp9P0Gj9dK1fdAM1aRRcxLavWo7eB6Z7J8emgHgZoJx9EBNa1y/Q==" saltValue="aY8dN4OIfQxft3bsyTHKMg==" spinCount="100000" sheet="1" objects="1" scenarios="1"/>
  <mergeCells count="2">
    <mergeCell ref="A1:G1"/>
    <mergeCell ref="A3:G3"/>
  </mergeCells>
  <pageMargins left="0.7" right="0.7" top="0.75" bottom="0.75" header="0.3" footer="0.3"/>
  <pageSetup paperSize="9" orientation="portrait"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G117"/>
  <sheetViews>
    <sheetView tabSelected="1" topLeftCell="A97" zoomScaleNormal="100" workbookViewId="0">
      <selection activeCell="C98" sqref="C98"/>
    </sheetView>
  </sheetViews>
  <sheetFormatPr defaultColWidth="9.140625" defaultRowHeight="15" x14ac:dyDescent="0.25"/>
  <cols>
    <col min="1" max="1" width="11.7109375" customWidth="1"/>
    <col min="2" max="2" width="65.7109375" customWidth="1"/>
    <col min="3" max="3" width="15.7109375" customWidth="1"/>
  </cols>
  <sheetData>
    <row r="1" spans="1:3" s="367" customFormat="1" ht="51.75" customHeight="1" x14ac:dyDescent="0.2">
      <c r="A1" s="468" t="s">
        <v>3728</v>
      </c>
      <c r="B1" s="469"/>
      <c r="C1" s="470"/>
    </row>
    <row r="2" spans="1:3" s="367" customFormat="1" ht="12.75" x14ac:dyDescent="0.2">
      <c r="A2" s="471" t="s">
        <v>49</v>
      </c>
      <c r="B2" s="472"/>
      <c r="C2" s="473"/>
    </row>
    <row r="3" spans="1:3" s="367" customFormat="1" ht="25.5" x14ac:dyDescent="0.2">
      <c r="A3" s="368" t="s">
        <v>50</v>
      </c>
      <c r="B3" s="368" t="s">
        <v>51</v>
      </c>
      <c r="C3" s="368" t="s">
        <v>52</v>
      </c>
    </row>
    <row r="4" spans="1:3" s="367" customFormat="1" ht="25.5" customHeight="1" x14ac:dyDescent="0.2">
      <c r="A4" s="369">
        <v>1</v>
      </c>
      <c r="B4" s="374" t="s">
        <v>375</v>
      </c>
      <c r="C4" s="373">
        <f>DKŽ_1!G266</f>
        <v>57246499.280000038</v>
      </c>
    </row>
    <row r="5" spans="1:3" s="367" customFormat="1" ht="25.5" customHeight="1" x14ac:dyDescent="0.2">
      <c r="A5" s="369">
        <f>A4+1</f>
        <v>2</v>
      </c>
      <c r="B5" s="374" t="s">
        <v>374</v>
      </c>
      <c r="C5" s="373">
        <f>DKŽ_2!G86</f>
        <v>446012.44000000006</v>
      </c>
    </row>
    <row r="6" spans="1:3" s="367" customFormat="1" ht="25.5" customHeight="1" x14ac:dyDescent="0.2">
      <c r="A6" s="369">
        <f t="shared" ref="A6:A69" si="0">A5+1</f>
        <v>3</v>
      </c>
      <c r="B6" s="374" t="s">
        <v>973</v>
      </c>
      <c r="C6" s="373">
        <f>DKŽ_3!G88</f>
        <v>326556.54999999987</v>
      </c>
    </row>
    <row r="7" spans="1:3" s="367" customFormat="1" ht="25.5" customHeight="1" x14ac:dyDescent="0.2">
      <c r="A7" s="369">
        <f t="shared" si="0"/>
        <v>4</v>
      </c>
      <c r="B7" s="374" t="s">
        <v>974</v>
      </c>
      <c r="C7" s="373">
        <f>DKŽ_4!G78</f>
        <v>291005.85999999993</v>
      </c>
    </row>
    <row r="8" spans="1:3" s="367" customFormat="1" ht="25.5" customHeight="1" x14ac:dyDescent="0.2">
      <c r="A8" s="369">
        <f t="shared" si="0"/>
        <v>5</v>
      </c>
      <c r="B8" s="374" t="s">
        <v>975</v>
      </c>
      <c r="C8" s="373">
        <f>DKŽ_5!G78</f>
        <v>419545.61999999988</v>
      </c>
    </row>
    <row r="9" spans="1:3" s="367" customFormat="1" ht="25.5" customHeight="1" x14ac:dyDescent="0.2">
      <c r="A9" s="369">
        <f t="shared" si="0"/>
        <v>6</v>
      </c>
      <c r="B9" s="374" t="s">
        <v>976</v>
      </c>
      <c r="C9" s="373">
        <f>DKŽ_6!G74</f>
        <v>325627.73999999987</v>
      </c>
    </row>
    <row r="10" spans="1:3" s="367" customFormat="1" ht="25.5" customHeight="1" x14ac:dyDescent="0.2">
      <c r="A10" s="369">
        <f t="shared" si="0"/>
        <v>7</v>
      </c>
      <c r="B10" s="374" t="s">
        <v>977</v>
      </c>
      <c r="C10" s="373">
        <f>DKŽ_7!G75</f>
        <v>570764.03000000014</v>
      </c>
    </row>
    <row r="11" spans="1:3" s="367" customFormat="1" ht="25.5" customHeight="1" x14ac:dyDescent="0.2">
      <c r="A11" s="369">
        <f t="shared" si="0"/>
        <v>8</v>
      </c>
      <c r="B11" s="374" t="s">
        <v>991</v>
      </c>
      <c r="C11" s="373">
        <f>DKŽ_8!G75</f>
        <v>604255.34000000008</v>
      </c>
    </row>
    <row r="12" spans="1:3" s="367" customFormat="1" ht="25.5" customHeight="1" x14ac:dyDescent="0.2">
      <c r="A12" s="369">
        <f t="shared" si="0"/>
        <v>9</v>
      </c>
      <c r="B12" s="374" t="s">
        <v>992</v>
      </c>
      <c r="C12" s="373">
        <f>DKŽ_9!G74</f>
        <v>246303.18999999994</v>
      </c>
    </row>
    <row r="13" spans="1:3" s="367" customFormat="1" ht="25.5" customHeight="1" x14ac:dyDescent="0.2">
      <c r="A13" s="369">
        <f t="shared" si="0"/>
        <v>10</v>
      </c>
      <c r="B13" s="374" t="s">
        <v>993</v>
      </c>
      <c r="C13" s="373">
        <f>DKŽ_10!G75</f>
        <v>517854.48999999987</v>
      </c>
    </row>
    <row r="14" spans="1:3" s="367" customFormat="1" ht="25.5" customHeight="1" x14ac:dyDescent="0.2">
      <c r="A14" s="369">
        <f t="shared" si="0"/>
        <v>11</v>
      </c>
      <c r="B14" s="374" t="s">
        <v>994</v>
      </c>
      <c r="C14" s="373">
        <f>DKŽ_11!G74</f>
        <v>552849.93000000005</v>
      </c>
    </row>
    <row r="15" spans="1:3" s="367" customFormat="1" ht="25.5" customHeight="1" x14ac:dyDescent="0.2">
      <c r="A15" s="369">
        <f t="shared" si="0"/>
        <v>12</v>
      </c>
      <c r="B15" s="374" t="s">
        <v>995</v>
      </c>
      <c r="C15" s="373">
        <f>DKŽ_12!G76</f>
        <v>337890.77000000014</v>
      </c>
    </row>
    <row r="16" spans="1:3" s="367" customFormat="1" ht="25.5" customHeight="1" x14ac:dyDescent="0.2">
      <c r="A16" s="369">
        <f t="shared" si="0"/>
        <v>13</v>
      </c>
      <c r="B16" s="374" t="s">
        <v>373</v>
      </c>
      <c r="C16" s="373">
        <f>DKŽ_13!G158</f>
        <v>1072171.2</v>
      </c>
    </row>
    <row r="17" spans="1:3" s="367" customFormat="1" ht="25.5" customHeight="1" x14ac:dyDescent="0.2">
      <c r="A17" s="369">
        <f t="shared" si="0"/>
        <v>14</v>
      </c>
      <c r="B17" s="374" t="s">
        <v>376</v>
      </c>
      <c r="C17" s="373">
        <f>DKŽ_14!G77</f>
        <v>1019209.6199999998</v>
      </c>
    </row>
    <row r="18" spans="1:3" s="367" customFormat="1" ht="25.5" customHeight="1" x14ac:dyDescent="0.2">
      <c r="A18" s="369">
        <f t="shared" si="0"/>
        <v>15</v>
      </c>
      <c r="B18" s="374" t="s">
        <v>377</v>
      </c>
      <c r="C18" s="373">
        <f>DKŽ_15!G82</f>
        <v>244340.76999999996</v>
      </c>
    </row>
    <row r="19" spans="1:3" s="367" customFormat="1" ht="25.5" customHeight="1" x14ac:dyDescent="0.2">
      <c r="A19" s="369">
        <f t="shared" si="0"/>
        <v>16</v>
      </c>
      <c r="B19" s="374" t="s">
        <v>378</v>
      </c>
      <c r="C19" s="373">
        <f>DKŽ_16!G159</f>
        <v>846989.24999999988</v>
      </c>
    </row>
    <row r="20" spans="1:3" s="367" customFormat="1" ht="25.5" customHeight="1" x14ac:dyDescent="0.2">
      <c r="A20" s="369">
        <f t="shared" si="0"/>
        <v>17</v>
      </c>
      <c r="B20" s="374" t="s">
        <v>978</v>
      </c>
      <c r="C20" s="373">
        <f>DKŽ_17!G176</f>
        <v>4914392.1399999978</v>
      </c>
    </row>
    <row r="21" spans="1:3" s="367" customFormat="1" ht="25.5" customHeight="1" x14ac:dyDescent="0.2">
      <c r="A21" s="369">
        <f t="shared" si="0"/>
        <v>18</v>
      </c>
      <c r="B21" s="374" t="s">
        <v>979</v>
      </c>
      <c r="C21" s="373">
        <f>DKŽ_18!G115</f>
        <v>639449.74</v>
      </c>
    </row>
    <row r="22" spans="1:3" s="367" customFormat="1" ht="25.5" customHeight="1" x14ac:dyDescent="0.2">
      <c r="A22" s="369">
        <f t="shared" si="0"/>
        <v>19</v>
      </c>
      <c r="B22" s="374" t="s">
        <v>980</v>
      </c>
      <c r="C22" s="373">
        <f>DKŽ_19!G135</f>
        <v>3455844.8399999994</v>
      </c>
    </row>
    <row r="23" spans="1:3" s="367" customFormat="1" ht="25.5" customHeight="1" x14ac:dyDescent="0.2">
      <c r="A23" s="369">
        <f t="shared" si="0"/>
        <v>20</v>
      </c>
      <c r="B23" s="374" t="s">
        <v>981</v>
      </c>
      <c r="C23" s="373">
        <f>DKŽ_20!G88</f>
        <v>637046.57999999984</v>
      </c>
    </row>
    <row r="24" spans="1:3" s="367" customFormat="1" ht="25.5" customHeight="1" x14ac:dyDescent="0.2">
      <c r="A24" s="369">
        <f t="shared" si="0"/>
        <v>21</v>
      </c>
      <c r="B24" s="374" t="s">
        <v>996</v>
      </c>
      <c r="C24" s="373">
        <f>DKŽ_21!G128</f>
        <v>1804792.5199999991</v>
      </c>
    </row>
    <row r="25" spans="1:3" s="367" customFormat="1" ht="25.5" customHeight="1" x14ac:dyDescent="0.2">
      <c r="A25" s="369">
        <f t="shared" si="0"/>
        <v>22</v>
      </c>
      <c r="B25" s="374" t="s">
        <v>997</v>
      </c>
      <c r="C25" s="373">
        <f>DKŽ_22!G127</f>
        <v>932205.7900000005</v>
      </c>
    </row>
    <row r="26" spans="1:3" s="367" customFormat="1" ht="25.5" customHeight="1" x14ac:dyDescent="0.2">
      <c r="A26" s="369">
        <f t="shared" si="0"/>
        <v>23</v>
      </c>
      <c r="B26" s="374" t="s">
        <v>998</v>
      </c>
      <c r="C26" s="373">
        <f>DKŽ_23!G98</f>
        <v>1823718.3</v>
      </c>
    </row>
    <row r="27" spans="1:3" s="367" customFormat="1" ht="25.5" customHeight="1" x14ac:dyDescent="0.2">
      <c r="A27" s="369">
        <f t="shared" si="0"/>
        <v>24</v>
      </c>
      <c r="B27" s="374" t="s">
        <v>999</v>
      </c>
      <c r="C27" s="373">
        <f>DKŽ_24!G132</f>
        <v>3152470.6700000009</v>
      </c>
    </row>
    <row r="28" spans="1:3" s="367" customFormat="1" ht="25.5" customHeight="1" x14ac:dyDescent="0.2">
      <c r="A28" s="369">
        <f t="shared" si="0"/>
        <v>25</v>
      </c>
      <c r="B28" s="374" t="s">
        <v>1000</v>
      </c>
      <c r="C28" s="373">
        <f>DKŽ_25!G138</f>
        <v>4799529.9599999981</v>
      </c>
    </row>
    <row r="29" spans="1:3" s="367" customFormat="1" ht="25.5" customHeight="1" x14ac:dyDescent="0.2">
      <c r="A29" s="369">
        <f t="shared" si="0"/>
        <v>26</v>
      </c>
      <c r="B29" s="374" t="s">
        <v>1001</v>
      </c>
      <c r="C29" s="373">
        <f>DKŽ_26!G112</f>
        <v>1172556.0100000007</v>
      </c>
    </row>
    <row r="30" spans="1:3" s="367" customFormat="1" ht="25.5" customHeight="1" x14ac:dyDescent="0.2">
      <c r="A30" s="369">
        <f t="shared" si="0"/>
        <v>27</v>
      </c>
      <c r="B30" s="374" t="s">
        <v>1002</v>
      </c>
      <c r="C30" s="373">
        <f>DKŽ_27!G94</f>
        <v>1171196.7599999993</v>
      </c>
    </row>
    <row r="31" spans="1:3" s="367" customFormat="1" ht="25.5" customHeight="1" x14ac:dyDescent="0.2">
      <c r="A31" s="369">
        <f t="shared" si="0"/>
        <v>28</v>
      </c>
      <c r="B31" s="374" t="s">
        <v>1003</v>
      </c>
      <c r="C31" s="373">
        <f>DKŽ_28!G104</f>
        <v>1188004.4999999998</v>
      </c>
    </row>
    <row r="32" spans="1:3" s="367" customFormat="1" ht="25.5" customHeight="1" x14ac:dyDescent="0.2">
      <c r="A32" s="369">
        <f t="shared" si="0"/>
        <v>29</v>
      </c>
      <c r="B32" s="374" t="s">
        <v>1004</v>
      </c>
      <c r="C32" s="373">
        <f>DKŽ_29!G67</f>
        <v>1269744.1199999996</v>
      </c>
    </row>
    <row r="33" spans="1:3" s="367" customFormat="1" ht="25.5" customHeight="1" x14ac:dyDescent="0.2">
      <c r="A33" s="369">
        <f t="shared" si="0"/>
        <v>30</v>
      </c>
      <c r="B33" s="374" t="s">
        <v>1005</v>
      </c>
      <c r="C33" s="373">
        <f>DKŽ_30!G94</f>
        <v>193441.21</v>
      </c>
    </row>
    <row r="34" spans="1:3" s="367" customFormat="1" ht="25.5" customHeight="1" x14ac:dyDescent="0.2">
      <c r="A34" s="369">
        <f t="shared" si="0"/>
        <v>31</v>
      </c>
      <c r="B34" s="374" t="s">
        <v>1006</v>
      </c>
      <c r="C34" s="373">
        <f>DKŽ_31!G69</f>
        <v>113410.65999999997</v>
      </c>
    </row>
    <row r="35" spans="1:3" s="367" customFormat="1" ht="25.5" customHeight="1" x14ac:dyDescent="0.2">
      <c r="A35" s="369">
        <f t="shared" si="0"/>
        <v>32</v>
      </c>
      <c r="B35" s="374" t="s">
        <v>1007</v>
      </c>
      <c r="C35" s="373">
        <f>DKŽ_32!G72</f>
        <v>110605.53000000004</v>
      </c>
    </row>
    <row r="36" spans="1:3" s="367" customFormat="1" ht="25.5" customHeight="1" x14ac:dyDescent="0.2">
      <c r="A36" s="369">
        <f t="shared" si="0"/>
        <v>33</v>
      </c>
      <c r="B36" s="374" t="s">
        <v>379</v>
      </c>
      <c r="C36" s="373">
        <f>DKŽ_33!G71</f>
        <v>42874.509999999995</v>
      </c>
    </row>
    <row r="37" spans="1:3" s="367" customFormat="1" ht="25.5" customHeight="1" x14ac:dyDescent="0.2">
      <c r="A37" s="369">
        <f t="shared" si="0"/>
        <v>34</v>
      </c>
      <c r="B37" s="374" t="s">
        <v>380</v>
      </c>
      <c r="C37" s="373">
        <f>DKŽ_34!G71</f>
        <v>239438.57000000004</v>
      </c>
    </row>
    <row r="38" spans="1:3" s="367" customFormat="1" ht="25.5" customHeight="1" x14ac:dyDescent="0.2">
      <c r="A38" s="369">
        <f t="shared" si="0"/>
        <v>35</v>
      </c>
      <c r="B38" s="374" t="s">
        <v>381</v>
      </c>
      <c r="C38" s="373">
        <f>DKŽ_35!G132</f>
        <v>388840.52999999985</v>
      </c>
    </row>
    <row r="39" spans="1:3" s="367" customFormat="1" ht="25.5" customHeight="1" x14ac:dyDescent="0.2">
      <c r="A39" s="369">
        <f t="shared" si="0"/>
        <v>36</v>
      </c>
      <c r="B39" s="374" t="s">
        <v>982</v>
      </c>
      <c r="C39" s="373">
        <f>DKŽ_36!G66</f>
        <v>22870.120000000003</v>
      </c>
    </row>
    <row r="40" spans="1:3" s="367" customFormat="1" ht="25.5" customHeight="1" x14ac:dyDescent="0.2">
      <c r="A40" s="369">
        <f t="shared" si="0"/>
        <v>37</v>
      </c>
      <c r="B40" s="374" t="s">
        <v>983</v>
      </c>
      <c r="C40" s="373">
        <f>DKŽ_37!G103</f>
        <v>1978558.8900000001</v>
      </c>
    </row>
    <row r="41" spans="1:3" s="367" customFormat="1" ht="25.5" customHeight="1" x14ac:dyDescent="0.2">
      <c r="A41" s="369">
        <f t="shared" si="0"/>
        <v>38</v>
      </c>
      <c r="B41" s="374" t="s">
        <v>1008</v>
      </c>
      <c r="C41" s="373">
        <f>DKŽ_38!G83</f>
        <v>102294.51999999999</v>
      </c>
    </row>
    <row r="42" spans="1:3" s="367" customFormat="1" ht="25.5" customHeight="1" x14ac:dyDescent="0.2">
      <c r="A42" s="369">
        <f t="shared" si="0"/>
        <v>39</v>
      </c>
      <c r="B42" s="374" t="s">
        <v>1009</v>
      </c>
      <c r="C42" s="373">
        <f>DKŽ_39!G74</f>
        <v>105556.33</v>
      </c>
    </row>
    <row r="43" spans="1:3" s="367" customFormat="1" ht="25.5" customHeight="1" x14ac:dyDescent="0.2">
      <c r="A43" s="369">
        <f t="shared" si="0"/>
        <v>40</v>
      </c>
      <c r="B43" s="374" t="s">
        <v>1010</v>
      </c>
      <c r="C43" s="373">
        <f>DKŽ_40!G63</f>
        <v>97269.159999999989</v>
      </c>
    </row>
    <row r="44" spans="1:3" s="367" customFormat="1" ht="25.5" customHeight="1" x14ac:dyDescent="0.2">
      <c r="A44" s="369">
        <f t="shared" si="0"/>
        <v>41</v>
      </c>
      <c r="B44" s="374" t="s">
        <v>984</v>
      </c>
      <c r="C44" s="373">
        <f>DKŽ_41!G77</f>
        <v>193665.31999999995</v>
      </c>
    </row>
    <row r="45" spans="1:3" s="367" customFormat="1" ht="25.5" customHeight="1" x14ac:dyDescent="0.2">
      <c r="A45" s="369">
        <f t="shared" si="0"/>
        <v>42</v>
      </c>
      <c r="B45" s="374" t="s">
        <v>1011</v>
      </c>
      <c r="C45" s="373">
        <f>DKŽ_42!G78</f>
        <v>152299.14000000001</v>
      </c>
    </row>
    <row r="46" spans="1:3" s="367" customFormat="1" ht="25.5" customHeight="1" x14ac:dyDescent="0.2">
      <c r="A46" s="369">
        <f t="shared" si="0"/>
        <v>43</v>
      </c>
      <c r="B46" s="374" t="s">
        <v>985</v>
      </c>
      <c r="C46" s="373">
        <f>DKŽ_43!G122</f>
        <v>390658.13999999996</v>
      </c>
    </row>
    <row r="47" spans="1:3" s="367" customFormat="1" ht="25.5" customHeight="1" x14ac:dyDescent="0.2">
      <c r="A47" s="369">
        <f t="shared" si="0"/>
        <v>44</v>
      </c>
      <c r="B47" s="374" t="s">
        <v>986</v>
      </c>
      <c r="C47" s="373">
        <f>DKŽ_44!G73</f>
        <v>188747.43000000005</v>
      </c>
    </row>
    <row r="48" spans="1:3" s="367" customFormat="1" ht="25.5" customHeight="1" x14ac:dyDescent="0.2">
      <c r="A48" s="369">
        <f t="shared" si="0"/>
        <v>45</v>
      </c>
      <c r="B48" s="374" t="s">
        <v>987</v>
      </c>
      <c r="C48" s="373">
        <f>DKŽ_45!G68</f>
        <v>102387.20000000003</v>
      </c>
    </row>
    <row r="49" spans="1:3" s="367" customFormat="1" ht="25.5" customHeight="1" x14ac:dyDescent="0.2">
      <c r="A49" s="369">
        <f t="shared" si="0"/>
        <v>46</v>
      </c>
      <c r="B49" s="374" t="s">
        <v>988</v>
      </c>
      <c r="C49" s="373">
        <f>DKŽ_46!G57</f>
        <v>108736.18999999999</v>
      </c>
    </row>
    <row r="50" spans="1:3" s="367" customFormat="1" ht="25.5" customHeight="1" x14ac:dyDescent="0.2">
      <c r="A50" s="369">
        <f t="shared" si="0"/>
        <v>47</v>
      </c>
      <c r="B50" s="374" t="s">
        <v>1012</v>
      </c>
      <c r="C50" s="373">
        <f>DKŽ_47!G59</f>
        <v>118376.42000000001</v>
      </c>
    </row>
    <row r="51" spans="1:3" s="367" customFormat="1" ht="25.5" customHeight="1" x14ac:dyDescent="0.2">
      <c r="A51" s="369">
        <f t="shared" si="0"/>
        <v>48</v>
      </c>
      <c r="B51" s="374" t="s">
        <v>1013</v>
      </c>
      <c r="C51" s="373">
        <f>DKŽ_48!G84</f>
        <v>377345.1399999999</v>
      </c>
    </row>
    <row r="52" spans="1:3" s="367" customFormat="1" ht="25.5" customHeight="1" x14ac:dyDescent="0.2">
      <c r="A52" s="369">
        <f t="shared" si="0"/>
        <v>49</v>
      </c>
      <c r="B52" s="374" t="s">
        <v>1014</v>
      </c>
      <c r="C52" s="373">
        <f>DKŽ_49!G79</f>
        <v>394665.63999999996</v>
      </c>
    </row>
    <row r="53" spans="1:3" s="367" customFormat="1" ht="25.5" customHeight="1" x14ac:dyDescent="0.2">
      <c r="A53" s="369">
        <f t="shared" si="0"/>
        <v>50</v>
      </c>
      <c r="B53" s="374" t="s">
        <v>1015</v>
      </c>
      <c r="C53" s="373">
        <f>DKŽ_50!G99</f>
        <v>273445.87000000011</v>
      </c>
    </row>
    <row r="54" spans="1:3" s="367" customFormat="1" ht="25.5" customHeight="1" x14ac:dyDescent="0.2">
      <c r="A54" s="369">
        <f t="shared" si="0"/>
        <v>51</v>
      </c>
      <c r="B54" s="374" t="s">
        <v>1016</v>
      </c>
      <c r="C54" s="373">
        <f>DKŽ_51!G95</f>
        <v>206191.58999999994</v>
      </c>
    </row>
    <row r="55" spans="1:3" s="367" customFormat="1" ht="25.5" customHeight="1" x14ac:dyDescent="0.2">
      <c r="A55" s="369">
        <f t="shared" si="0"/>
        <v>52</v>
      </c>
      <c r="B55" s="374" t="s">
        <v>1017</v>
      </c>
      <c r="C55" s="373">
        <f>DKŽ_52!G80</f>
        <v>90147.290000000023</v>
      </c>
    </row>
    <row r="56" spans="1:3" s="367" customFormat="1" ht="25.5" customHeight="1" x14ac:dyDescent="0.2">
      <c r="A56" s="369">
        <f t="shared" si="0"/>
        <v>53</v>
      </c>
      <c r="B56" s="374" t="s">
        <v>1018</v>
      </c>
      <c r="C56" s="373">
        <f>DKŽ_53!G89</f>
        <v>170094.33999999997</v>
      </c>
    </row>
    <row r="57" spans="1:3" s="367" customFormat="1" ht="25.5" customHeight="1" x14ac:dyDescent="0.2">
      <c r="A57" s="369">
        <f t="shared" si="0"/>
        <v>54</v>
      </c>
      <c r="B57" s="374" t="s">
        <v>1019</v>
      </c>
      <c r="C57" s="373">
        <f>DKŽ_54!G82</f>
        <v>194171.17000000004</v>
      </c>
    </row>
    <row r="58" spans="1:3" s="367" customFormat="1" ht="25.5" customHeight="1" x14ac:dyDescent="0.2">
      <c r="A58" s="369">
        <f t="shared" si="0"/>
        <v>55</v>
      </c>
      <c r="B58" s="374" t="s">
        <v>1020</v>
      </c>
      <c r="C58" s="373">
        <f>DKŽ_55!G74</f>
        <v>41581.549999999996</v>
      </c>
    </row>
    <row r="59" spans="1:3" s="367" customFormat="1" ht="25.5" customHeight="1" x14ac:dyDescent="0.2">
      <c r="A59" s="369">
        <f t="shared" si="0"/>
        <v>56</v>
      </c>
      <c r="B59" s="374" t="s">
        <v>1021</v>
      </c>
      <c r="C59" s="373">
        <f>DKŽ_56!G72</f>
        <v>155832.78000000003</v>
      </c>
    </row>
    <row r="60" spans="1:3" s="367" customFormat="1" ht="25.5" customHeight="1" x14ac:dyDescent="0.2">
      <c r="A60" s="369">
        <f t="shared" si="0"/>
        <v>57</v>
      </c>
      <c r="B60" s="374" t="s">
        <v>1022</v>
      </c>
      <c r="C60" s="373">
        <f>DKŽ_57!G86</f>
        <v>205312.91999999998</v>
      </c>
    </row>
    <row r="61" spans="1:3" s="367" customFormat="1" ht="25.5" customHeight="1" x14ac:dyDescent="0.2">
      <c r="A61" s="369">
        <f t="shared" si="0"/>
        <v>58</v>
      </c>
      <c r="B61" s="374" t="s">
        <v>1023</v>
      </c>
      <c r="C61" s="373">
        <f>DKŽ_58!G90</f>
        <v>472062</v>
      </c>
    </row>
    <row r="62" spans="1:3" s="367" customFormat="1" ht="25.5" customHeight="1" x14ac:dyDescent="0.2">
      <c r="A62" s="369">
        <f t="shared" si="0"/>
        <v>59</v>
      </c>
      <c r="B62" s="374" t="s">
        <v>1024</v>
      </c>
      <c r="C62" s="373">
        <f>DKŽ_59!G64</f>
        <v>368319.31999999995</v>
      </c>
    </row>
    <row r="63" spans="1:3" s="367" customFormat="1" ht="25.5" customHeight="1" x14ac:dyDescent="0.2">
      <c r="A63" s="369">
        <f t="shared" si="0"/>
        <v>60</v>
      </c>
      <c r="B63" s="374" t="s">
        <v>1025</v>
      </c>
      <c r="C63" s="373">
        <f>DKŽ_60!G65</f>
        <v>445690.80000000005</v>
      </c>
    </row>
    <row r="64" spans="1:3" s="367" customFormat="1" ht="25.5" customHeight="1" x14ac:dyDescent="0.2">
      <c r="A64" s="369">
        <f t="shared" si="0"/>
        <v>61</v>
      </c>
      <c r="B64" s="374" t="s">
        <v>1026</v>
      </c>
      <c r="C64" s="373">
        <f>DKŽ_61!G69</f>
        <v>397574.02999999997</v>
      </c>
    </row>
    <row r="65" spans="1:3" s="367" customFormat="1" ht="25.5" customHeight="1" x14ac:dyDescent="0.2">
      <c r="A65" s="369">
        <f t="shared" si="0"/>
        <v>62</v>
      </c>
      <c r="B65" s="374" t="s">
        <v>1027</v>
      </c>
      <c r="C65" s="373">
        <f>DKŽ_62!G66</f>
        <v>306002.89000000007</v>
      </c>
    </row>
    <row r="66" spans="1:3" s="367" customFormat="1" ht="25.5" customHeight="1" x14ac:dyDescent="0.2">
      <c r="A66" s="369">
        <f t="shared" si="0"/>
        <v>63</v>
      </c>
      <c r="B66" s="374" t="s">
        <v>1028</v>
      </c>
      <c r="C66" s="373">
        <f>DKŽ_63!G108</f>
        <v>7397924.6599999992</v>
      </c>
    </row>
    <row r="67" spans="1:3" s="367" customFormat="1" ht="25.5" customHeight="1" x14ac:dyDescent="0.2">
      <c r="A67" s="369">
        <f t="shared" si="0"/>
        <v>64</v>
      </c>
      <c r="B67" s="374" t="s">
        <v>399</v>
      </c>
      <c r="C67" s="373">
        <f>DKŽ_64!G18</f>
        <v>656083.02</v>
      </c>
    </row>
    <row r="68" spans="1:3" s="367" customFormat="1" ht="25.5" customHeight="1" x14ac:dyDescent="0.2">
      <c r="A68" s="369">
        <f t="shared" si="0"/>
        <v>65</v>
      </c>
      <c r="B68" s="374" t="s">
        <v>1029</v>
      </c>
      <c r="C68" s="373">
        <f>DKŽ_65!G42</f>
        <v>1481120.8500000003</v>
      </c>
    </row>
    <row r="69" spans="1:3" s="367" customFormat="1" ht="25.5" customHeight="1" x14ac:dyDescent="0.2">
      <c r="A69" s="369">
        <f t="shared" si="0"/>
        <v>66</v>
      </c>
      <c r="B69" s="374" t="s">
        <v>1030</v>
      </c>
      <c r="C69" s="373">
        <f>DKŽ_66!G160</f>
        <v>3503302.9800000004</v>
      </c>
    </row>
    <row r="70" spans="1:3" s="367" customFormat="1" ht="25.5" customHeight="1" x14ac:dyDescent="0.2">
      <c r="A70" s="369">
        <f t="shared" ref="A70:A104" si="1">A69+1</f>
        <v>67</v>
      </c>
      <c r="B70" s="374" t="s">
        <v>1031</v>
      </c>
      <c r="C70" s="373">
        <f>DKŽ_67!G137</f>
        <v>4188016.5999999987</v>
      </c>
    </row>
    <row r="71" spans="1:3" s="367" customFormat="1" ht="25.5" customHeight="1" x14ac:dyDescent="0.2">
      <c r="A71" s="369">
        <f t="shared" si="1"/>
        <v>68</v>
      </c>
      <c r="B71" s="374" t="s">
        <v>1032</v>
      </c>
      <c r="C71" s="373">
        <f>DKŽ_68!G187</f>
        <v>5256826.3400000054</v>
      </c>
    </row>
    <row r="72" spans="1:3" s="367" customFormat="1" ht="25.5" customHeight="1" x14ac:dyDescent="0.2">
      <c r="A72" s="369">
        <f t="shared" si="1"/>
        <v>69</v>
      </c>
      <c r="B72" s="374" t="s">
        <v>1033</v>
      </c>
      <c r="C72" s="373">
        <f>DKŽ_69!G389</f>
        <v>10611222.459999997</v>
      </c>
    </row>
    <row r="73" spans="1:3" s="367" customFormat="1" ht="25.5" customHeight="1" x14ac:dyDescent="0.2">
      <c r="A73" s="369">
        <f t="shared" si="1"/>
        <v>70</v>
      </c>
      <c r="B73" s="374" t="s">
        <v>1034</v>
      </c>
      <c r="C73" s="373">
        <f>DKŽ_70!G180</f>
        <v>5883583.0399999963</v>
      </c>
    </row>
    <row r="74" spans="1:3" s="367" customFormat="1" ht="25.5" customHeight="1" x14ac:dyDescent="0.2">
      <c r="A74" s="369">
        <f t="shared" si="1"/>
        <v>71</v>
      </c>
      <c r="B74" s="374" t="s">
        <v>1035</v>
      </c>
      <c r="C74" s="373">
        <f>DKŽ_71!G145</f>
        <v>3694841.6800000011</v>
      </c>
    </row>
    <row r="75" spans="1:3" s="367" customFormat="1" ht="25.5" customHeight="1" x14ac:dyDescent="0.2">
      <c r="A75" s="369">
        <f t="shared" si="1"/>
        <v>72</v>
      </c>
      <c r="B75" s="374" t="s">
        <v>1036</v>
      </c>
      <c r="C75" s="373">
        <f>DKŽ_72!G168</f>
        <v>3570537.0000000005</v>
      </c>
    </row>
    <row r="76" spans="1:3" s="367" customFormat="1" ht="25.5" customHeight="1" x14ac:dyDescent="0.2">
      <c r="A76" s="369">
        <f t="shared" si="1"/>
        <v>73</v>
      </c>
      <c r="B76" s="374" t="s">
        <v>1037</v>
      </c>
      <c r="C76" s="373">
        <f>DKŽ_73!G135</f>
        <v>3506109.8699999982</v>
      </c>
    </row>
    <row r="77" spans="1:3" s="367" customFormat="1" ht="25.5" customHeight="1" x14ac:dyDescent="0.2">
      <c r="A77" s="369">
        <f t="shared" si="1"/>
        <v>74</v>
      </c>
      <c r="B77" s="374" t="s">
        <v>1038</v>
      </c>
      <c r="C77" s="373">
        <f>DKŽ_74!G136</f>
        <v>2580207.8200000008</v>
      </c>
    </row>
    <row r="78" spans="1:3" s="367" customFormat="1" ht="25.5" customHeight="1" x14ac:dyDescent="0.2">
      <c r="A78" s="369">
        <f t="shared" si="1"/>
        <v>75</v>
      </c>
      <c r="B78" s="374" t="s">
        <v>432</v>
      </c>
      <c r="C78" s="373">
        <f>DKŽ_75!G403</f>
        <v>17865994.27999999</v>
      </c>
    </row>
    <row r="79" spans="1:3" s="367" customFormat="1" ht="25.5" customHeight="1" x14ac:dyDescent="0.2">
      <c r="A79" s="369">
        <f t="shared" si="1"/>
        <v>76</v>
      </c>
      <c r="B79" s="374" t="s">
        <v>1039</v>
      </c>
      <c r="C79" s="373">
        <f>DKŽ_76!G72</f>
        <v>471970.54000000004</v>
      </c>
    </row>
    <row r="80" spans="1:3" s="367" customFormat="1" ht="25.5" customHeight="1" x14ac:dyDescent="0.2">
      <c r="A80" s="369">
        <f t="shared" si="1"/>
        <v>77</v>
      </c>
      <c r="B80" s="374" t="s">
        <v>1040</v>
      </c>
      <c r="C80" s="373">
        <f>DKŽ_77!G27</f>
        <v>13276.389999999998</v>
      </c>
    </row>
    <row r="81" spans="1:4" s="367" customFormat="1" ht="25.5" customHeight="1" x14ac:dyDescent="0.2">
      <c r="A81" s="369">
        <f t="shared" si="1"/>
        <v>78</v>
      </c>
      <c r="B81" s="374" t="s">
        <v>989</v>
      </c>
      <c r="C81" s="373">
        <f>DKŽ_78!G216</f>
        <v>751389.29</v>
      </c>
    </row>
    <row r="82" spans="1:4" s="367" customFormat="1" ht="25.5" customHeight="1" x14ac:dyDescent="0.2">
      <c r="A82" s="369">
        <f t="shared" si="1"/>
        <v>79</v>
      </c>
      <c r="B82" s="374" t="s">
        <v>1041</v>
      </c>
      <c r="C82" s="373">
        <f>DKŽ_79!G20</f>
        <v>157033.93</v>
      </c>
    </row>
    <row r="83" spans="1:4" s="367" customFormat="1" ht="25.5" customHeight="1" x14ac:dyDescent="0.2">
      <c r="A83" s="369">
        <f t="shared" si="1"/>
        <v>80</v>
      </c>
      <c r="B83" s="374" t="s">
        <v>450</v>
      </c>
      <c r="C83" s="373">
        <f>DKŽ_80!G66</f>
        <v>4004909.2900000014</v>
      </c>
    </row>
    <row r="84" spans="1:4" s="367" customFormat="1" ht="25.5" customHeight="1" x14ac:dyDescent="0.2">
      <c r="A84" s="369">
        <f t="shared" si="1"/>
        <v>81</v>
      </c>
      <c r="B84" s="374" t="s">
        <v>1042</v>
      </c>
      <c r="C84" s="373">
        <f>DKŽ_81!G102</f>
        <v>1966804.43</v>
      </c>
    </row>
    <row r="85" spans="1:4" s="367" customFormat="1" ht="25.5" customHeight="1" x14ac:dyDescent="0.2">
      <c r="A85" s="369">
        <f t="shared" si="1"/>
        <v>82</v>
      </c>
      <c r="B85" s="374" t="s">
        <v>1051</v>
      </c>
      <c r="C85" s="373">
        <f>DKŽ_82!G28</f>
        <v>10275.520000000004</v>
      </c>
    </row>
    <row r="86" spans="1:4" s="367" customFormat="1" ht="25.5" customHeight="1" x14ac:dyDescent="0.2">
      <c r="A86" s="369">
        <f t="shared" si="1"/>
        <v>83</v>
      </c>
      <c r="B86" s="374" t="s">
        <v>611</v>
      </c>
      <c r="C86" s="373">
        <f>DKŽ_83!G145</f>
        <v>1861489.7700000003</v>
      </c>
    </row>
    <row r="87" spans="1:4" s="367" customFormat="1" ht="25.5" customHeight="1" x14ac:dyDescent="0.2">
      <c r="A87" s="369">
        <f t="shared" si="1"/>
        <v>84</v>
      </c>
      <c r="B87" s="374" t="s">
        <v>502</v>
      </c>
      <c r="C87" s="373">
        <f>DKŽ_84!G51</f>
        <v>33363.769999999997</v>
      </c>
    </row>
    <row r="88" spans="1:4" s="367" customFormat="1" ht="25.5" customHeight="1" x14ac:dyDescent="0.2">
      <c r="A88" s="369">
        <f t="shared" si="1"/>
        <v>85</v>
      </c>
      <c r="B88" s="374" t="s">
        <v>990</v>
      </c>
      <c r="C88" s="373">
        <f>DKŽ_85!G73</f>
        <v>184342.55999999994</v>
      </c>
    </row>
    <row r="89" spans="1:4" s="367" customFormat="1" ht="25.5" customHeight="1" x14ac:dyDescent="0.2">
      <c r="A89" s="369">
        <f t="shared" si="1"/>
        <v>86</v>
      </c>
      <c r="B89" s="374" t="s">
        <v>501</v>
      </c>
      <c r="C89" s="373">
        <f>DKŽ_86!G39</f>
        <v>19968.59</v>
      </c>
    </row>
    <row r="90" spans="1:4" s="367" customFormat="1" ht="25.5" customHeight="1" x14ac:dyDescent="0.2">
      <c r="A90" s="369">
        <f t="shared" si="1"/>
        <v>87</v>
      </c>
      <c r="B90" s="374" t="s">
        <v>1052</v>
      </c>
      <c r="C90" s="373">
        <f>DKŽ_87!G42</f>
        <v>91213.159999999974</v>
      </c>
    </row>
    <row r="91" spans="1:4" s="367" customFormat="1" ht="25.5" customHeight="1" x14ac:dyDescent="0.2">
      <c r="A91" s="369">
        <f t="shared" si="1"/>
        <v>88</v>
      </c>
      <c r="B91" s="374" t="s">
        <v>1053</v>
      </c>
      <c r="C91" s="373">
        <f>DKŽ_88!G104</f>
        <v>254521.07</v>
      </c>
      <c r="D91" s="375"/>
    </row>
    <row r="92" spans="1:4" s="367" customFormat="1" ht="25.5" customHeight="1" x14ac:dyDescent="0.2">
      <c r="A92" s="369">
        <f t="shared" si="1"/>
        <v>89</v>
      </c>
      <c r="B92" s="374" t="s">
        <v>1054</v>
      </c>
      <c r="C92" s="373">
        <f>DKŽ_89!G44</f>
        <v>588358.98999999987</v>
      </c>
    </row>
    <row r="93" spans="1:4" s="367" customFormat="1" ht="25.5" customHeight="1" x14ac:dyDescent="0.2">
      <c r="A93" s="369">
        <f t="shared" si="1"/>
        <v>90</v>
      </c>
      <c r="B93" s="374" t="s">
        <v>1055</v>
      </c>
      <c r="C93" s="373">
        <f>DKŽ_90!G26</f>
        <v>333467.07999999996</v>
      </c>
    </row>
    <row r="94" spans="1:4" s="367" customFormat="1" ht="25.5" customHeight="1" x14ac:dyDescent="0.2">
      <c r="A94" s="369">
        <f t="shared" si="1"/>
        <v>91</v>
      </c>
      <c r="B94" s="374" t="s">
        <v>509</v>
      </c>
      <c r="C94" s="373">
        <f>DKŽ_91!G16</f>
        <v>2356130.9199999995</v>
      </c>
    </row>
    <row r="95" spans="1:4" s="367" customFormat="1" ht="25.5" customHeight="1" x14ac:dyDescent="0.2">
      <c r="A95" s="369">
        <f t="shared" si="1"/>
        <v>92</v>
      </c>
      <c r="B95" s="374" t="s">
        <v>245</v>
      </c>
      <c r="C95" s="373">
        <f>DKŽ_92!G8</f>
        <v>79677.14</v>
      </c>
    </row>
    <row r="96" spans="1:4" s="367" customFormat="1" ht="25.5" customHeight="1" x14ac:dyDescent="0.2">
      <c r="A96" s="369">
        <f t="shared" si="1"/>
        <v>93</v>
      </c>
      <c r="B96" s="374" t="s">
        <v>1043</v>
      </c>
      <c r="C96" s="373">
        <v>561942.14</v>
      </c>
      <c r="D96" s="375"/>
    </row>
    <row r="97" spans="1:7" s="367" customFormat="1" ht="25.5" customHeight="1" x14ac:dyDescent="0.2">
      <c r="A97" s="369">
        <f t="shared" si="1"/>
        <v>94</v>
      </c>
      <c r="B97" s="374" t="s">
        <v>1044</v>
      </c>
      <c r="C97" s="366">
        <v>2382.88</v>
      </c>
      <c r="D97" s="375"/>
    </row>
    <row r="98" spans="1:7" s="367" customFormat="1" ht="25.5" customHeight="1" x14ac:dyDescent="0.2">
      <c r="A98" s="369">
        <f t="shared" si="1"/>
        <v>95</v>
      </c>
      <c r="B98" s="374" t="s">
        <v>1045</v>
      </c>
      <c r="C98" s="366">
        <v>2174.29</v>
      </c>
      <c r="D98" s="375"/>
    </row>
    <row r="99" spans="1:7" s="367" customFormat="1" ht="25.5" customHeight="1" x14ac:dyDescent="0.2">
      <c r="A99" s="369">
        <f t="shared" si="1"/>
        <v>96</v>
      </c>
      <c r="B99" s="374" t="s">
        <v>1046</v>
      </c>
      <c r="C99" s="366">
        <v>9384.0499999999993</v>
      </c>
      <c r="D99" s="375"/>
    </row>
    <row r="100" spans="1:7" s="367" customFormat="1" ht="25.5" customHeight="1" x14ac:dyDescent="0.2">
      <c r="A100" s="369">
        <f t="shared" si="1"/>
        <v>97</v>
      </c>
      <c r="B100" s="374" t="s">
        <v>1047</v>
      </c>
      <c r="C100" s="366">
        <v>1143.1199999999999</v>
      </c>
      <c r="D100" s="375"/>
    </row>
    <row r="101" spans="1:7" s="367" customFormat="1" ht="25.5" customHeight="1" x14ac:dyDescent="0.2">
      <c r="A101" s="369">
        <f t="shared" si="1"/>
        <v>98</v>
      </c>
      <c r="B101" s="374" t="s">
        <v>1048</v>
      </c>
      <c r="C101" s="366">
        <v>10000</v>
      </c>
      <c r="D101" s="375"/>
    </row>
    <row r="102" spans="1:7" s="367" customFormat="1" ht="25.5" customHeight="1" x14ac:dyDescent="0.2">
      <c r="A102" s="369">
        <f t="shared" si="1"/>
        <v>99</v>
      </c>
      <c r="B102" s="374" t="s">
        <v>1049</v>
      </c>
      <c r="C102" s="366">
        <v>45426.12</v>
      </c>
      <c r="D102" s="375"/>
    </row>
    <row r="103" spans="1:7" s="367" customFormat="1" ht="25.5" customHeight="1" x14ac:dyDescent="0.2">
      <c r="A103" s="369">
        <f t="shared" si="1"/>
        <v>100</v>
      </c>
      <c r="B103" s="374" t="s">
        <v>3337</v>
      </c>
      <c r="C103" s="366">
        <v>9519.2900000000009</v>
      </c>
      <c r="D103" s="375"/>
      <c r="E103" s="376"/>
      <c r="F103" s="376"/>
      <c r="G103" s="376"/>
    </row>
    <row r="104" spans="1:7" s="367" customFormat="1" ht="38.25" x14ac:dyDescent="0.2">
      <c r="A104" s="369">
        <f t="shared" si="1"/>
        <v>101</v>
      </c>
      <c r="B104" s="374" t="s">
        <v>1050</v>
      </c>
      <c r="C104" s="377" t="s">
        <v>3627</v>
      </c>
      <c r="D104" s="464"/>
      <c r="E104" s="465"/>
      <c r="F104" s="465"/>
      <c r="G104" s="465"/>
    </row>
    <row r="105" spans="1:7" s="367" customFormat="1" ht="38.25" x14ac:dyDescent="0.2">
      <c r="A105" s="368" t="s">
        <v>53</v>
      </c>
      <c r="B105" s="370" t="s">
        <v>54</v>
      </c>
      <c r="C105" s="373">
        <f>ROUND(SUM(C4:C104),2)</f>
        <v>184793230.13999999</v>
      </c>
    </row>
    <row r="106" spans="1:7" s="367" customFormat="1" ht="12.75" x14ac:dyDescent="0.2"/>
    <row r="107" spans="1:7" s="367" customFormat="1" ht="12.75" x14ac:dyDescent="0.2"/>
    <row r="108" spans="1:7" s="367" customFormat="1" ht="52.5" customHeight="1" x14ac:dyDescent="0.2">
      <c r="A108" s="475" t="s">
        <v>971</v>
      </c>
      <c r="B108" s="475"/>
      <c r="C108" s="475"/>
    </row>
    <row r="109" spans="1:7" s="367" customFormat="1" ht="12.75" x14ac:dyDescent="0.2"/>
    <row r="110" spans="1:7" s="367" customFormat="1" ht="12.75" x14ac:dyDescent="0.2">
      <c r="A110" s="371"/>
      <c r="B110" s="371"/>
      <c r="C110" s="371"/>
    </row>
    <row r="111" spans="1:7" s="364" customFormat="1" ht="68.25" customHeight="1" x14ac:dyDescent="0.25">
      <c r="A111" s="474" t="s">
        <v>249</v>
      </c>
      <c r="B111" s="474"/>
      <c r="C111" s="474"/>
    </row>
    <row r="112" spans="1:7" s="364" customFormat="1" ht="12.75" x14ac:dyDescent="0.25">
      <c r="A112" s="365"/>
      <c r="B112" s="365"/>
      <c r="C112" s="365"/>
    </row>
    <row r="113" spans="1:3" s="367" customFormat="1" ht="12.75" x14ac:dyDescent="0.2">
      <c r="C113" s="372" t="s">
        <v>55</v>
      </c>
    </row>
    <row r="114" spans="1:3" s="367" customFormat="1" ht="12.75" x14ac:dyDescent="0.2"/>
    <row r="115" spans="1:3" s="367" customFormat="1" ht="198" customHeight="1" x14ac:dyDescent="0.2">
      <c r="A115" s="466" t="s">
        <v>583</v>
      </c>
      <c r="B115" s="467"/>
      <c r="C115" s="467"/>
    </row>
    <row r="116" spans="1:3" s="367" customFormat="1" ht="121.5" customHeight="1" x14ac:dyDescent="0.2">
      <c r="A116" s="466" t="s">
        <v>584</v>
      </c>
      <c r="B116" s="467"/>
      <c r="C116" s="467"/>
    </row>
    <row r="117" spans="1:3" s="367" customFormat="1" ht="66.75" customHeight="1" x14ac:dyDescent="0.2">
      <c r="A117" s="466" t="s">
        <v>585</v>
      </c>
      <c r="B117" s="467"/>
      <c r="C117" s="467"/>
    </row>
  </sheetData>
  <sheetProtection algorithmName="SHA-512" hashValue="fqtQ12HFS2dfOQDJUO8EGW67f2jxKE7rWxrGnddBQNzDWpuOitfr+YJzcnsqrJTQJN/WaJedNJkr9ZZsjEVG4Q==" saltValue="36z6Q/2hCYTFSvZx+j1wIA==" spinCount="100000" sheet="1" objects="1" scenarios="1"/>
  <mergeCells count="8">
    <mergeCell ref="D104:G104"/>
    <mergeCell ref="A117:C117"/>
    <mergeCell ref="A1:C1"/>
    <mergeCell ref="A2:C2"/>
    <mergeCell ref="A111:C111"/>
    <mergeCell ref="A115:C115"/>
    <mergeCell ref="A116:C116"/>
    <mergeCell ref="A108:C108"/>
  </mergeCells>
  <phoneticPr fontId="10" type="noConversion"/>
  <pageMargins left="0.70866141732283472" right="0.70866141732283472" top="0.23622047244094491" bottom="0.23622047244094491" header="0.11811023622047245" footer="0.11811023622047245"/>
  <pageSetup paperSize="9" scale="9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93</vt:i4>
      </vt:variant>
      <vt:variant>
        <vt:lpstr>Named Ranges</vt:lpstr>
      </vt:variant>
      <vt:variant>
        <vt:i4>1</vt:i4>
      </vt:variant>
    </vt:vector>
  </HeadingPairs>
  <TitlesOfParts>
    <vt:vector size="94" baseType="lpstr">
      <vt:lpstr>DKŽ_1</vt:lpstr>
      <vt:lpstr>DKŽ_2</vt:lpstr>
      <vt:lpstr>DKŽ_3</vt:lpstr>
      <vt:lpstr>DKŽ_4</vt:lpstr>
      <vt:lpstr>DKŽ_5</vt:lpstr>
      <vt:lpstr>DKŽ_6</vt:lpstr>
      <vt:lpstr>DKŽ_7</vt:lpstr>
      <vt:lpstr>DKŽ_8</vt:lpstr>
      <vt:lpstr>DKŽ_9</vt:lpstr>
      <vt:lpstr>DKŽ_10</vt:lpstr>
      <vt:lpstr>DKŽ_11</vt:lpstr>
      <vt:lpstr>DKŽ_12</vt:lpstr>
      <vt:lpstr>DKŽ_13</vt:lpstr>
      <vt:lpstr>DKŽ_14</vt:lpstr>
      <vt:lpstr>DKŽ_15</vt:lpstr>
      <vt:lpstr>DKŽ_16</vt:lpstr>
      <vt:lpstr>DKŽ_17</vt:lpstr>
      <vt:lpstr>DKŽ_18</vt:lpstr>
      <vt:lpstr>DKŽ_19</vt:lpstr>
      <vt:lpstr>DKŽ_20</vt:lpstr>
      <vt:lpstr>DKŽ_21</vt:lpstr>
      <vt:lpstr>DKŽ_22</vt:lpstr>
      <vt:lpstr>DKŽ_23</vt:lpstr>
      <vt:lpstr>DKŽ_24</vt:lpstr>
      <vt:lpstr>DKŽ_25</vt:lpstr>
      <vt:lpstr>DKŽ_26</vt:lpstr>
      <vt:lpstr>DKŽ_27</vt:lpstr>
      <vt:lpstr>DKŽ_28</vt:lpstr>
      <vt:lpstr>DKŽ_29</vt:lpstr>
      <vt:lpstr>DKŽ_30</vt:lpstr>
      <vt:lpstr>DKŽ_31</vt:lpstr>
      <vt:lpstr>DKŽ_32</vt:lpstr>
      <vt:lpstr>DKŽ_33</vt:lpstr>
      <vt:lpstr>DKŽ_34</vt:lpstr>
      <vt:lpstr>DKŽ_35</vt:lpstr>
      <vt:lpstr>DKŽ_36</vt:lpstr>
      <vt:lpstr>DKŽ_37</vt:lpstr>
      <vt:lpstr>DKŽ_38</vt:lpstr>
      <vt:lpstr>DKŽ_39</vt:lpstr>
      <vt:lpstr>DKŽ_40</vt:lpstr>
      <vt:lpstr>DKŽ_41</vt:lpstr>
      <vt:lpstr>DKŽ_42</vt:lpstr>
      <vt:lpstr>DKŽ_43</vt:lpstr>
      <vt:lpstr>DKŽ_44</vt:lpstr>
      <vt:lpstr>DKŽ_45</vt:lpstr>
      <vt:lpstr>DKŽ_46</vt:lpstr>
      <vt:lpstr>DKŽ_47</vt:lpstr>
      <vt:lpstr>DKŽ_48</vt:lpstr>
      <vt:lpstr>DKŽ_49</vt:lpstr>
      <vt:lpstr>DKŽ_50</vt:lpstr>
      <vt:lpstr>DKŽ_51</vt:lpstr>
      <vt:lpstr>DKŽ_52</vt:lpstr>
      <vt:lpstr>DKŽ_53</vt:lpstr>
      <vt:lpstr>DKŽ_54</vt:lpstr>
      <vt:lpstr>DKŽ_55</vt:lpstr>
      <vt:lpstr>DKŽ_56</vt:lpstr>
      <vt:lpstr>DKŽ_57</vt:lpstr>
      <vt:lpstr>DKŽ_58</vt:lpstr>
      <vt:lpstr>DKŽ_59</vt:lpstr>
      <vt:lpstr>DKŽ_60</vt:lpstr>
      <vt:lpstr>DKŽ_61</vt:lpstr>
      <vt:lpstr>DKŽ_62</vt:lpstr>
      <vt:lpstr>DKŽ_63</vt:lpstr>
      <vt:lpstr>DKŽ_64</vt:lpstr>
      <vt:lpstr>DKŽ_65</vt:lpstr>
      <vt:lpstr>DKŽ_66</vt:lpstr>
      <vt:lpstr>DKŽ_67</vt:lpstr>
      <vt:lpstr>DKŽ_68</vt:lpstr>
      <vt:lpstr>DKŽ_69</vt:lpstr>
      <vt:lpstr>DKŽ_70</vt:lpstr>
      <vt:lpstr>DKŽ_71</vt:lpstr>
      <vt:lpstr>DKŽ_72</vt:lpstr>
      <vt:lpstr>DKŽ_73</vt:lpstr>
      <vt:lpstr>DKŽ_74</vt:lpstr>
      <vt:lpstr>DKŽ_75</vt:lpstr>
      <vt:lpstr>DKŽ_76</vt:lpstr>
      <vt:lpstr>DKŽ_77</vt:lpstr>
      <vt:lpstr>DKŽ_78</vt:lpstr>
      <vt:lpstr>DKŽ_79</vt:lpstr>
      <vt:lpstr>DKŽ_80</vt:lpstr>
      <vt:lpstr>DKŽ_81</vt:lpstr>
      <vt:lpstr>DKŽ_82</vt:lpstr>
      <vt:lpstr>DKŽ_83</vt:lpstr>
      <vt:lpstr>DKŽ_84</vt:lpstr>
      <vt:lpstr>DKŽ_85</vt:lpstr>
      <vt:lpstr>DKŽ_86</vt:lpstr>
      <vt:lpstr>DKŽ_87</vt:lpstr>
      <vt:lpstr>DKŽ_88</vt:lpstr>
      <vt:lpstr>DKŽ_89</vt:lpstr>
      <vt:lpstr>DKŽ_90</vt:lpstr>
      <vt:lpstr>DKŽ_91</vt:lpstr>
      <vt:lpstr>DKŽ_92</vt:lpstr>
      <vt:lpstr>santrauka</vt:lpstr>
      <vt:lpstr>santrauka!Print_Area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LAKD</dc:creator>
  <cp:lastModifiedBy>Vytautas Aukštakojis | Fegda</cp:lastModifiedBy>
  <cp:lastPrinted>2022-12-06T09:51:18Z</cp:lastPrinted>
  <dcterms:created xsi:type="dcterms:W3CDTF">2020-10-05T14:48:34Z</dcterms:created>
  <dcterms:modified xsi:type="dcterms:W3CDTF">2023-04-16T15:16:13Z</dcterms:modified>
</cp:coreProperties>
</file>