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valakeviciute\Desktop\2025-10\!NEW\"/>
    </mc:Choice>
  </mc:AlternateContent>
  <xr:revisionPtr revIDLastSave="0" documentId="8_{0EE79249-63CE-4B7B-B414-BD0C9D2E2C58}" xr6:coauthVersionLast="47" xr6:coauthVersionMax="47" xr10:uidLastSave="{00000000-0000-0000-0000-000000000000}"/>
  <bookViews>
    <workbookView xWindow="5850" yWindow="765" windowWidth="15795" windowHeight="1420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F93" i="1"/>
  <c r="G98" i="1" s="1"/>
  <c r="G83" i="1"/>
  <c r="F76" i="1"/>
  <c r="F70" i="1"/>
  <c r="F64" i="1"/>
  <c r="F58" i="1"/>
  <c r="G47" i="1"/>
  <c r="F39" i="1"/>
  <c r="F46" i="1" s="1"/>
  <c r="F47" i="1" s="1"/>
  <c r="F48" i="1" s="1"/>
  <c r="G21" i="1"/>
  <c r="F98" i="1" l="1"/>
  <c r="F99" i="1" s="1"/>
  <c r="F100" i="1" s="1"/>
  <c r="G82" i="1"/>
  <c r="G46" i="1"/>
  <c r="F82" i="1"/>
  <c r="F83" i="1" s="1"/>
  <c r="F84" i="1" s="1"/>
</calcChain>
</file>

<file path=xl/sharedStrings.xml><?xml version="1.0" encoding="utf-8"?>
<sst xmlns="http://schemas.openxmlformats.org/spreadsheetml/2006/main" count="213" uniqueCount="160">
  <si>
    <t>PIRKIMO SĄLYGŲ PRIEDAS "PASIŪLYMO FORMA"</t>
  </si>
  <si>
    <t>VIENKARTINĖS MEDICININĖS PRIEMONĖS IR TVARSLIAVA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</si>
  <si>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</si>
  <si>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</si>
  <si>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</si>
  <si>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</si>
  <si>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</si>
  <si>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</si>
  <si>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</si>
  <si>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</si>
  <si>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</si>
  <si>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</si>
  <si>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</si>
  <si>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</si>
  <si>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</si>
  <si>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</si>
  <si>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</si>
  <si>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</si>
  <si>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</si>
  <si>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</si>
  <si>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</si>
  <si>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</si>
  <si>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</si>
  <si>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</si>
  <si>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</si>
  <si>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</si>
  <si>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</si>
  <si>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</si>
  <si>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</si>
  <si>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</si>
  <si>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</si>
  <si>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</si>
  <si>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</si>
  <si>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</si>
  <si>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Siūlomo parametro reikšmė su nuoroda į konkretų pasiūlymo puslapį</t>
  </si>
  <si>
    <t>vnt.</t>
  </si>
  <si>
    <t>Suma be PVM</t>
  </si>
  <si>
    <t>Taikomas PVM dydis (%)</t>
  </si>
  <si>
    <t>PVM suma</t>
  </si>
  <si>
    <t>Suma su PVM</t>
  </si>
  <si>
    <t>15. DALIS</t>
  </si>
  <si>
    <t xml:space="preserve">RINKINYS EPIDŪRINEI ANESTEZIJAI </t>
  </si>
  <si>
    <t>15.</t>
  </si>
  <si>
    <t xml:space="preserve">Rinkinys epidūrinei anestezijai </t>
  </si>
  <si>
    <t>15.1.</t>
  </si>
  <si>
    <t>Rinkinys epidūrinei anestezijai.</t>
  </si>
  <si>
    <t>15.1.1.</t>
  </si>
  <si>
    <t>Tuohy adata, 18G x 80 mm.</t>
  </si>
  <si>
    <t>15.1.2.</t>
  </si>
  <si>
    <t>15.1.3.</t>
  </si>
  <si>
    <t>Kateterio nukreipėjas.</t>
  </si>
  <si>
    <t>15.1.4.</t>
  </si>
  <si>
    <t>15.1.5.</t>
  </si>
  <si>
    <t>8ml L.O.P. švirkštas paraboline gradacija.</t>
  </si>
  <si>
    <t>15.1.6.</t>
  </si>
  <si>
    <t>Antibakterinis filtras 0,2mk (būtinas ženklinimas ant filtro ) atlaikantis iki 7 bar slėgį.</t>
  </si>
  <si>
    <t>Dalies biudžetas su PVM: 1680 Eur</t>
  </si>
  <si>
    <t>21. DALIS</t>
  </si>
  <si>
    <t>ADATA NERVINIŲ REZGINIŲ ANESTEZIJAI</t>
  </si>
  <si>
    <t>21.</t>
  </si>
  <si>
    <t>Adata nervinių rezginių anestezijai</t>
  </si>
  <si>
    <t>21.1.</t>
  </si>
  <si>
    <t>Adata su laidu prijungti el. stimuliatorių.</t>
  </si>
  <si>
    <t>21.1.1.</t>
  </si>
  <si>
    <t>Sterili.</t>
  </si>
  <si>
    <t>21.1.2.</t>
  </si>
  <si>
    <t>Adatos stiebas padengtas izoliacine medžiaga.</t>
  </si>
  <si>
    <t>21.1.3.</t>
  </si>
  <si>
    <t>Su integruota prailginimo linija vaistų suleidimui.</t>
  </si>
  <si>
    <t>21.1.4.</t>
  </si>
  <si>
    <t>21.1.5.</t>
  </si>
  <si>
    <t>0,7x50mm adatkotis su ne mažesne kaip 30 lapsnių nuopjova.</t>
  </si>
  <si>
    <t>21.2.</t>
  </si>
  <si>
    <t>21.2.1.</t>
  </si>
  <si>
    <t>21.2.2.</t>
  </si>
  <si>
    <t>21.2.3.</t>
  </si>
  <si>
    <t>21.2.4.</t>
  </si>
  <si>
    <t>21.2.5.</t>
  </si>
  <si>
    <t>0,9x100m adatkotis su ne mažesne kaip 30 laipsnių nuopjova.</t>
  </si>
  <si>
    <t>21.3.</t>
  </si>
  <si>
    <t>Adata be laido</t>
  </si>
  <si>
    <t>21.3.1.</t>
  </si>
  <si>
    <t>21.3.2.</t>
  </si>
  <si>
    <t>21.3.3.</t>
  </si>
  <si>
    <t>21.3.4.</t>
  </si>
  <si>
    <t>Turi X formos UG žymeklius , kurie išdėstyti 3-mis segmentais (trumpas,trumpas , ilgas)aplink adatos ašį distalinėje adatos dalyje , ne mažiau 20mm ilgio atkarpoje.</t>
  </si>
  <si>
    <t>21.3.5.</t>
  </si>
  <si>
    <t>0,7mmx50mm adatkotis su nemažesne kaip 30 laipsnių nuopjova.</t>
  </si>
  <si>
    <t>21.4.</t>
  </si>
  <si>
    <t>21.4.1.</t>
  </si>
  <si>
    <t>21.4.2.</t>
  </si>
  <si>
    <t>21.4.3.</t>
  </si>
  <si>
    <t>21.4.4.</t>
  </si>
  <si>
    <t>21.4.5.</t>
  </si>
  <si>
    <t>0,9mmx100mm adatkotis su ne mažesne kaip 30 laipsnių nuopjova.</t>
  </si>
  <si>
    <t>Dalies biudžetas su PVM: 18900 Eur</t>
  </si>
  <si>
    <t>22. DALIS</t>
  </si>
  <si>
    <t xml:space="preserve">VAISTŲ SKIEDIMO ADATA </t>
  </si>
  <si>
    <t>22.</t>
  </si>
  <si>
    <t xml:space="preserve">Vaistų skiedimo adata </t>
  </si>
  <si>
    <t>22.1.</t>
  </si>
  <si>
    <t>Vaistų skiedimo adata.</t>
  </si>
  <si>
    <t>22.1.1.</t>
  </si>
  <si>
    <t>Mini speke tipo su kepurėle.</t>
  </si>
  <si>
    <t>22.1.2.</t>
  </si>
  <si>
    <t>0,45 mikronų antibakterinis oro filtras.</t>
  </si>
  <si>
    <t>22.1.3.</t>
  </si>
  <si>
    <t>22.1.4.</t>
  </si>
  <si>
    <t>Sterilizacija gama spinduliais arba lygiaverčiu būdu.</t>
  </si>
  <si>
    <t>Dalies biudžetas su PVM: 1575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</si>
  <si>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</si>
  <si>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</si>
  <si>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</si>
  <si>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</si>
  <si>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</si>
  <si>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</si>
  <si>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</si>
  <si>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</si>
  <si>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</si>
  <si>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</si>
  <si>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</si>
  <si>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</si>
  <si>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</si>
  <si>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</si>
  <si>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</si>
  <si>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</si>
  <si>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</si>
  <si>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</si>
  <si>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</si>
  <si>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</si>
  <si>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</si>
  <si>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</si>
  <si>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15757 2025-04-28 14:05:39</t>
  </si>
  <si>
    <t>Kateterio sujungiklis “click” tipo, ne latekso komponentų.</t>
  </si>
  <si>
    <t>Adatos turi būti tinkamos naudoti su ,,Stimuplex HNS12" elektriniu stimuliatoriumi.</t>
  </si>
  <si>
    <t>Adata turi būti tinkamos naudoti su ,,Stimuplex HNS12" elektriniu stimuliatoriumi.</t>
  </si>
  <si>
    <t>Adata be laido.</t>
  </si>
  <si>
    <t>Turi X formos UG žymeklius, kurie išdėstyti 3-mis segmentais (trumpas, trumpas, ilgas) aplink adatos ašį distalinėje adatos dalyje, ne mažiau 20mm ilgio atkarpoje.</t>
  </si>
  <si>
    <t>Adatkočio ilgis 20+/- 1mm, diametras 4mm, bendras adatos ilgis 55+/-2mm.</t>
  </si>
  <si>
    <t>Kateteris iš poliamido arba lygiavertės medžiagos, RO-kontrastinis, graduotas, su užapvalinimu, atraumatiniu galu ir šoninėmis skylutėmis.</t>
  </si>
  <si>
    <t>B.Braun Meslungen AG, Vokietija. Perifix 451 k. 4514513</t>
  </si>
  <si>
    <t>Kateteris iš poliamido, RO-kontrastinis, graduotas, su užapvalinimu, atraumatiniu galu ir šoninėmis skylutėmis.</t>
  </si>
  <si>
    <t>Antibakterinis filtras 0,2mk (yra ženklinimas ant filtro ) atlaikantis iki 7 bar slėgį.</t>
  </si>
  <si>
    <t>B.Braun Meslungen AG, Vokietija. Stimuplex A k. 4894502</t>
  </si>
  <si>
    <t>B.Braun Meslungen AG, Vokietija. Stimuplex A k. 4892510-01</t>
  </si>
  <si>
    <t>B.Braun Meslungen AG, Vokietija. Ultraplex k. 4892605-01</t>
  </si>
  <si>
    <t>B.Braun Meslungen AG, Vokietija. Ultraplex k. 4892610-01</t>
  </si>
  <si>
    <t>Adatkočio ilgis 21mm, diametras 4mm, bendras adatos ilgis 55mm.</t>
  </si>
  <si>
    <t xml:space="preserve">Sterilizacija gama spinduliais </t>
  </si>
  <si>
    <t>B.Braun Meslungen AG, Vokietija. Mini spike k. 4550242</t>
  </si>
  <si>
    <t>Vilnius</t>
  </si>
  <si>
    <t>UAB B.Braun Medical</t>
  </si>
  <si>
    <t>Viršuliškių skg.34-1, LT-05132 Vilnius</t>
  </si>
  <si>
    <t>LT115517314</t>
  </si>
  <si>
    <t>Atsiskaitomoji sąskaita LT617044060001097040, AB “SEB bankas”, kodas 70440</t>
  </si>
  <si>
    <t xml:space="preserve">katalogai </t>
  </si>
  <si>
    <t>sertifikatai</t>
  </si>
  <si>
    <t xml:space="preserve">direktoriaus įgaliojimas </t>
  </si>
  <si>
    <t>ne</t>
  </si>
  <si>
    <t xml:space="preserv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</si>
</sst>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6" fillId="4" borderId="23" xfId="0" applyFont="1" applyFill="1" applyBorder="1" applyAlignment="1">
      <alignment wrapText="1"/>
    </xf>
    <xf numFmtId="0" fontId="4" fillId="4" borderId="23" xfId="0" applyFont="1" applyFill="1" applyBorder="1" applyAlignment="1">
      <alignment wrapText="1"/>
    </xf>
    <xf numFmtId="0" fontId="4" fillId="4" borderId="23" xfId="0" applyFont="1" applyFill="1" applyBorder="1"/>
    <xf numFmtId="0" fontId="3" fillId="4" borderId="23" xfId="0" applyFont="1" applyFill="1" applyBorder="1" applyAlignment="1">
      <alignment wrapText="1"/>
    </xf>
    <xf numFmtId="0" fontId="2" fillId="5" borderId="23" xfId="0" applyFont="1" applyFill="1" applyBorder="1" applyProtection="1">
      <protection locked="0"/>
    </xf>
    <xf numFmtId="0" fontId="2" fillId="4" borderId="23" xfId="0" applyFont="1" applyFill="1" applyBorder="1" applyAlignment="1">
      <alignment wrapText="1"/>
    </xf>
    <xf numFmtId="0" fontId="2" fillId="4" borderId="23" xfId="0" applyFont="1" applyFill="1" applyBorder="1"/>
    <xf numFmtId="14" fontId="5" fillId="5" borderId="1" xfId="0" applyNumberFormat="1" applyFont="1" applyFill="1" applyBorder="1" applyProtection="1">
      <protection locked="0"/>
    </xf>
    <xf numFmtId="0" fontId="1" fillId="5" borderId="1" xfId="0" applyFont="1" applyFill="1" applyBorder="1" applyProtection="1">
      <protection locked="0"/>
    </xf>
    <xf numFmtId="0" fontId="5"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1"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5" borderId="1"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0"/>
  <sheetViews>
    <sheetView tabSelected="1" zoomScale="79" zoomScaleNormal="79" workbookViewId="0">
      <selection activeCell="C20" sqref="C17: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3">
        <v>45790</v>
      </c>
    </row>
    <row r="9" spans="1:6" x14ac:dyDescent="0.25">
      <c r="A9" s="4" t="s">
        <v>5</v>
      </c>
      <c r="B9" s="13"/>
    </row>
    <row r="10" spans="1:6" x14ac:dyDescent="0.25">
      <c r="A10" s="4" t="s">
        <v>6</v>
      </c>
      <c r="B10" s="34" t="s">
        <v>150</v>
      </c>
    </row>
    <row r="12" spans="1:6" ht="15.75" x14ac:dyDescent="0.25">
      <c r="A12" s="43" t="s">
        <v>7</v>
      </c>
      <c r="B12" s="44"/>
      <c r="C12" s="36" t="s">
        <v>151</v>
      </c>
      <c r="D12" s="37"/>
      <c r="E12" s="37"/>
      <c r="F12" s="38"/>
    </row>
    <row r="13" spans="1:6" ht="16.149999999999999" customHeight="1" x14ac:dyDescent="0.25">
      <c r="A13" s="48" t="s">
        <v>8</v>
      </c>
      <c r="B13" s="41"/>
      <c r="C13" s="39">
        <v>111551739</v>
      </c>
      <c r="D13" s="37"/>
      <c r="E13" s="37"/>
      <c r="F13" s="38"/>
    </row>
    <row r="14" spans="1:6" ht="16.149999999999999" customHeight="1" x14ac:dyDescent="0.25">
      <c r="A14" s="48" t="s">
        <v>9</v>
      </c>
      <c r="B14" s="41"/>
      <c r="C14" s="36" t="s">
        <v>152</v>
      </c>
      <c r="D14" s="37"/>
      <c r="E14" s="37"/>
      <c r="F14" s="38"/>
    </row>
    <row r="15" spans="1:6" ht="16.149999999999999" customHeight="1" x14ac:dyDescent="0.25">
      <c r="A15" s="43" t="s">
        <v>10</v>
      </c>
      <c r="B15" s="44"/>
      <c r="C15" s="36" t="s">
        <v>153</v>
      </c>
      <c r="D15" s="37"/>
      <c r="E15" s="37"/>
      <c r="F15" s="38"/>
    </row>
    <row r="16" spans="1:6" ht="63.2" customHeight="1" x14ac:dyDescent="0.25">
      <c r="A16" s="40" t="s">
        <v>11</v>
      </c>
      <c r="B16" s="41"/>
      <c r="C16" s="36" t="s">
        <v>154</v>
      </c>
      <c r="D16" s="37"/>
      <c r="E16" s="37"/>
      <c r="F16" s="38"/>
    </row>
    <row r="17" spans="1:7" ht="16.149999999999999" customHeight="1" x14ac:dyDescent="0.25">
      <c r="A17" s="43" t="s">
        <v>12</v>
      </c>
      <c r="B17" s="44"/>
      <c r="C17" s="36"/>
      <c r="D17" s="37"/>
      <c r="E17" s="37"/>
      <c r="F17" s="38"/>
    </row>
    <row r="18" spans="1:7" ht="16.149999999999999" customHeight="1" x14ac:dyDescent="0.25">
      <c r="A18" s="43" t="s">
        <v>13</v>
      </c>
      <c r="B18" s="44"/>
      <c r="C18" s="36"/>
      <c r="D18" s="37"/>
      <c r="E18" s="37"/>
      <c r="F18" s="38"/>
    </row>
    <row r="19" spans="1:7" ht="48" customHeight="1" x14ac:dyDescent="0.25">
      <c r="A19" s="43" t="s">
        <v>14</v>
      </c>
      <c r="B19" s="44"/>
      <c r="C19" s="36"/>
      <c r="D19" s="37"/>
      <c r="E19" s="37"/>
      <c r="F19" s="38"/>
    </row>
    <row r="20" spans="1:7" ht="54.95" customHeight="1" x14ac:dyDescent="0.25">
      <c r="A20" s="43" t="s">
        <v>15</v>
      </c>
      <c r="B20" s="44"/>
      <c r="C20" s="36"/>
      <c r="D20" s="37"/>
      <c r="E20" s="37"/>
      <c r="F20" s="38"/>
    </row>
    <row r="21" spans="1:7" ht="71.099999999999994" customHeight="1" x14ac:dyDescent="0.25">
      <c r="A21" s="45" t="s">
        <v>16</v>
      </c>
      <c r="B21" s="46"/>
      <c r="C21" s="49"/>
      <c r="D21" s="50"/>
      <c r="E21" s="50"/>
      <c r="F21" s="5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1.9" customHeight="1" x14ac:dyDescent="0.25">
      <c r="A28" s="47" t="s">
        <v>22</v>
      </c>
      <c r="B28" s="35"/>
      <c r="C28" s="35"/>
      <c r="D28" s="35"/>
      <c r="E28" s="35"/>
      <c r="F28" s="35"/>
    </row>
    <row r="29" spans="1:7" x14ac:dyDescent="0.25">
      <c r="A29" s="35" t="s">
        <v>23</v>
      </c>
      <c r="B29" s="35"/>
      <c r="C29" s="35"/>
      <c r="D29" s="35"/>
      <c r="E29" s="35"/>
      <c r="F29" s="35"/>
    </row>
    <row r="30" spans="1:7" x14ac:dyDescent="0.25">
      <c r="A30" s="14" t="s">
        <v>24</v>
      </c>
      <c r="D30" s="15"/>
    </row>
    <row r="31" spans="1:7" x14ac:dyDescent="0.25">
      <c r="A31" s="14" t="s">
        <v>25</v>
      </c>
    </row>
    <row r="34" spans="1:8" x14ac:dyDescent="0.25">
      <c r="A34" s="12" t="s">
        <v>40</v>
      </c>
      <c r="B34" s="12" t="s">
        <v>41</v>
      </c>
    </row>
    <row r="36" spans="1:8" x14ac:dyDescent="0.25">
      <c r="A36" s="12" t="s">
        <v>26</v>
      </c>
    </row>
    <row r="37" spans="1:8" ht="45" x14ac:dyDescent="0.25">
      <c r="A37" s="16" t="s">
        <v>27</v>
      </c>
      <c r="B37" s="16" t="s">
        <v>28</v>
      </c>
      <c r="C37" s="16" t="s">
        <v>29</v>
      </c>
      <c r="D37" s="16" t="s">
        <v>30</v>
      </c>
      <c r="E37" s="16" t="s">
        <v>31</v>
      </c>
      <c r="F37" s="16" t="s">
        <v>32</v>
      </c>
      <c r="G37" s="16" t="s">
        <v>33</v>
      </c>
      <c r="H37" s="26" t="s">
        <v>34</v>
      </c>
    </row>
    <row r="38" spans="1:8" x14ac:dyDescent="0.25">
      <c r="A38" s="16" t="s">
        <v>42</v>
      </c>
      <c r="B38" s="16" t="s">
        <v>43</v>
      </c>
      <c r="C38" s="17"/>
      <c r="D38" s="17"/>
      <c r="E38" s="17"/>
      <c r="F38" s="17"/>
      <c r="G38" s="17"/>
      <c r="H38" s="17"/>
    </row>
    <row r="39" spans="1:8" x14ac:dyDescent="0.25">
      <c r="A39" s="17" t="s">
        <v>44</v>
      </c>
      <c r="B39" s="17" t="s">
        <v>45</v>
      </c>
      <c r="C39" s="17">
        <v>200</v>
      </c>
      <c r="D39" s="17" t="s">
        <v>35</v>
      </c>
      <c r="E39" s="18">
        <v>5.75</v>
      </c>
      <c r="F39" s="17">
        <f>IF(ISBLANK(E39),"", PRODUCT(C39,E39))</f>
        <v>1150</v>
      </c>
      <c r="G39" s="30" t="s">
        <v>140</v>
      </c>
      <c r="H39" s="17"/>
    </row>
    <row r="40" spans="1:8" x14ac:dyDescent="0.25">
      <c r="A40" s="17" t="s">
        <v>46</v>
      </c>
      <c r="B40" s="17" t="s">
        <v>47</v>
      </c>
      <c r="C40" s="17"/>
      <c r="D40" s="17"/>
      <c r="E40" s="17"/>
      <c r="F40" s="17"/>
      <c r="G40" s="17"/>
      <c r="H40" s="17" t="s">
        <v>47</v>
      </c>
    </row>
    <row r="41" spans="1:8" ht="60" x14ac:dyDescent="0.25">
      <c r="A41" s="17" t="s">
        <v>48</v>
      </c>
      <c r="B41" s="29" t="s">
        <v>139</v>
      </c>
      <c r="C41" s="17"/>
      <c r="D41" s="17"/>
      <c r="E41" s="17"/>
      <c r="F41" s="17"/>
      <c r="G41" s="17"/>
      <c r="H41" s="31" t="s">
        <v>141</v>
      </c>
    </row>
    <row r="42" spans="1:8" x14ac:dyDescent="0.25">
      <c r="A42" s="17" t="s">
        <v>49</v>
      </c>
      <c r="B42" s="17" t="s">
        <v>50</v>
      </c>
      <c r="C42" s="17"/>
      <c r="D42" s="17"/>
      <c r="E42" s="17"/>
      <c r="F42" s="17"/>
      <c r="G42" s="17"/>
      <c r="H42" s="17" t="s">
        <v>50</v>
      </c>
    </row>
    <row r="43" spans="1:8" x14ac:dyDescent="0.25">
      <c r="A43" s="17" t="s">
        <v>51</v>
      </c>
      <c r="B43" s="28" t="s">
        <v>133</v>
      </c>
      <c r="C43" s="17"/>
      <c r="D43" s="17"/>
      <c r="E43" s="17"/>
      <c r="F43" s="17"/>
      <c r="G43" s="17"/>
      <c r="H43" s="28" t="s">
        <v>133</v>
      </c>
    </row>
    <row r="44" spans="1:8" x14ac:dyDescent="0.25">
      <c r="A44" s="17" t="s">
        <v>52</v>
      </c>
      <c r="B44" s="17" t="s">
        <v>53</v>
      </c>
      <c r="C44" s="17"/>
      <c r="D44" s="17"/>
      <c r="E44" s="17"/>
      <c r="F44" s="17"/>
      <c r="G44" s="17"/>
      <c r="H44" s="17" t="s">
        <v>53</v>
      </c>
    </row>
    <row r="45" spans="1:8" x14ac:dyDescent="0.25">
      <c r="A45" s="17" t="s">
        <v>54</v>
      </c>
      <c r="B45" s="17" t="s">
        <v>55</v>
      </c>
      <c r="C45" s="17"/>
      <c r="D45" s="17"/>
      <c r="E45" s="17"/>
      <c r="F45" s="17"/>
      <c r="G45" s="17"/>
      <c r="H45" s="32" t="s">
        <v>142</v>
      </c>
    </row>
    <row r="46" spans="1:8" x14ac:dyDescent="0.25">
      <c r="E46" s="16" t="s">
        <v>36</v>
      </c>
      <c r="F46" s="16">
        <f>IF((COUNT(C39:C45)&lt;&gt;COUNT(F39:F45)),"", ROUND(SUM(F39:F45),2))</f>
        <v>1150</v>
      </c>
      <c r="G46" s="14" t="str">
        <f>IF((COUNT(C39:C45)&lt;&gt;COUNT(F39:F45)),"Neužpildytos visų objektų kainos", "")</f>
        <v/>
      </c>
    </row>
    <row r="47" spans="1:8" x14ac:dyDescent="0.25">
      <c r="C47" s="16" t="s">
        <v>37</v>
      </c>
      <c r="D47" s="19">
        <v>5</v>
      </c>
      <c r="E47" s="16" t="s">
        <v>38</v>
      </c>
      <c r="F47" s="16">
        <f>IF(OR(F46="",D47=""),"", ROUND(PRODUCT(D47,F46)/100,2))</f>
        <v>57.5</v>
      </c>
      <c r="G47" s="14" t="str">
        <f>IF(D47="", "Nurodykite taikomą PVM dydį", "")</f>
        <v/>
      </c>
    </row>
    <row r="48" spans="1:8" x14ac:dyDescent="0.25">
      <c r="E48" s="16" t="s">
        <v>39</v>
      </c>
      <c r="F48" s="16">
        <f>IF(ISBLANK(F47), "", ROUND(SUM(F46:F47),2))</f>
        <v>1207.5</v>
      </c>
      <c r="G48" s="14" t="s">
        <v>56</v>
      </c>
    </row>
    <row r="53" spans="1:8" x14ac:dyDescent="0.25">
      <c r="A53" s="12" t="s">
        <v>57</v>
      </c>
      <c r="B53" s="12" t="s">
        <v>58</v>
      </c>
    </row>
    <row r="55" spans="1:8" x14ac:dyDescent="0.25">
      <c r="A55" s="12" t="s">
        <v>26</v>
      </c>
    </row>
    <row r="56" spans="1:8" ht="45" x14ac:dyDescent="0.25">
      <c r="A56" s="16" t="s">
        <v>27</v>
      </c>
      <c r="B56" s="16" t="s">
        <v>28</v>
      </c>
      <c r="C56" s="16" t="s">
        <v>29</v>
      </c>
      <c r="D56" s="16" t="s">
        <v>30</v>
      </c>
      <c r="E56" s="16" t="s">
        <v>31</v>
      </c>
      <c r="F56" s="16" t="s">
        <v>32</v>
      </c>
      <c r="G56" s="16" t="s">
        <v>33</v>
      </c>
      <c r="H56" s="26" t="s">
        <v>34</v>
      </c>
    </row>
    <row r="57" spans="1:8" x14ac:dyDescent="0.25">
      <c r="A57" s="16" t="s">
        <v>59</v>
      </c>
      <c r="B57" s="16" t="s">
        <v>60</v>
      </c>
      <c r="C57" s="17"/>
      <c r="D57" s="17"/>
      <c r="E57" s="17"/>
      <c r="F57" s="17"/>
      <c r="G57" s="17"/>
      <c r="H57" s="17"/>
    </row>
    <row r="58" spans="1:8" x14ac:dyDescent="0.25">
      <c r="A58" s="17" t="s">
        <v>61</v>
      </c>
      <c r="B58" s="17" t="s">
        <v>62</v>
      </c>
      <c r="C58" s="17">
        <v>2000</v>
      </c>
      <c r="D58" s="17" t="s">
        <v>35</v>
      </c>
      <c r="E58" s="18">
        <v>5.5</v>
      </c>
      <c r="F58" s="17">
        <f>IF(ISBLANK(E58),"", PRODUCT(C58,E58))</f>
        <v>11000</v>
      </c>
      <c r="G58" s="30" t="s">
        <v>143</v>
      </c>
      <c r="H58" s="17"/>
    </row>
    <row r="59" spans="1:8" x14ac:dyDescent="0.25">
      <c r="A59" s="17" t="s">
        <v>63</v>
      </c>
      <c r="B59" s="17" t="s">
        <v>64</v>
      </c>
      <c r="C59" s="17"/>
      <c r="D59" s="17"/>
      <c r="E59" s="17"/>
      <c r="F59" s="17"/>
      <c r="G59" s="17"/>
      <c r="H59" s="19"/>
    </row>
    <row r="60" spans="1:8" x14ac:dyDescent="0.25">
      <c r="A60" s="17" t="s">
        <v>65</v>
      </c>
      <c r="B60" s="17" t="s">
        <v>66</v>
      </c>
      <c r="C60" s="17"/>
      <c r="D60" s="17"/>
      <c r="E60" s="17"/>
      <c r="F60" s="17"/>
      <c r="G60" s="17"/>
      <c r="H60" s="19"/>
    </row>
    <row r="61" spans="1:8" x14ac:dyDescent="0.25">
      <c r="A61" s="17" t="s">
        <v>67</v>
      </c>
      <c r="B61" s="17" t="s">
        <v>68</v>
      </c>
      <c r="C61" s="17"/>
      <c r="D61" s="17"/>
      <c r="E61" s="17"/>
      <c r="F61" s="17"/>
      <c r="G61" s="17"/>
      <c r="H61" s="19"/>
    </row>
    <row r="62" spans="1:8" x14ac:dyDescent="0.25">
      <c r="A62" s="17" t="s">
        <v>69</v>
      </c>
      <c r="B62" s="28" t="s">
        <v>134</v>
      </c>
      <c r="C62" s="17"/>
      <c r="D62" s="17"/>
      <c r="E62" s="17"/>
      <c r="F62" s="17"/>
      <c r="G62" s="17"/>
      <c r="H62" s="19"/>
    </row>
    <row r="63" spans="1:8" x14ac:dyDescent="0.25">
      <c r="A63" s="17" t="s">
        <v>70</v>
      </c>
      <c r="B63" s="17" t="s">
        <v>71</v>
      </c>
      <c r="C63" s="17"/>
      <c r="D63" s="17"/>
      <c r="E63" s="17"/>
      <c r="F63" s="17"/>
      <c r="G63" s="17"/>
      <c r="H63" s="19"/>
    </row>
    <row r="64" spans="1:8" x14ac:dyDescent="0.25">
      <c r="A64" s="17" t="s">
        <v>72</v>
      </c>
      <c r="B64" s="17" t="s">
        <v>62</v>
      </c>
      <c r="C64" s="17">
        <v>300</v>
      </c>
      <c r="D64" s="17" t="s">
        <v>35</v>
      </c>
      <c r="E64" s="18">
        <v>7.5</v>
      </c>
      <c r="F64" s="17">
        <f>IF(ISBLANK(E64),"", PRODUCT(C64,E64))</f>
        <v>2250</v>
      </c>
      <c r="G64" s="30" t="s">
        <v>144</v>
      </c>
      <c r="H64" s="17"/>
    </row>
    <row r="65" spans="1:8" x14ac:dyDescent="0.25">
      <c r="A65" s="17" t="s">
        <v>73</v>
      </c>
      <c r="B65" s="17" t="s">
        <v>64</v>
      </c>
      <c r="C65" s="17"/>
      <c r="D65" s="17"/>
      <c r="E65" s="17"/>
      <c r="F65" s="17"/>
      <c r="G65" s="17"/>
      <c r="H65" s="19"/>
    </row>
    <row r="66" spans="1:8" x14ac:dyDescent="0.25">
      <c r="A66" s="17" t="s">
        <v>74</v>
      </c>
      <c r="B66" s="17" t="s">
        <v>66</v>
      </c>
      <c r="C66" s="17"/>
      <c r="D66" s="17"/>
      <c r="E66" s="17"/>
      <c r="F66" s="17"/>
      <c r="G66" s="17"/>
      <c r="H66" s="19"/>
    </row>
    <row r="67" spans="1:8" x14ac:dyDescent="0.25">
      <c r="A67" s="17" t="s">
        <v>75</v>
      </c>
      <c r="B67" s="17" t="s">
        <v>68</v>
      </c>
      <c r="C67" s="17"/>
      <c r="D67" s="17"/>
      <c r="E67" s="17"/>
      <c r="F67" s="17"/>
      <c r="G67" s="17"/>
      <c r="H67" s="19"/>
    </row>
    <row r="68" spans="1:8" x14ac:dyDescent="0.25">
      <c r="A68" s="17" t="s">
        <v>76</v>
      </c>
      <c r="B68" s="28" t="s">
        <v>135</v>
      </c>
      <c r="C68" s="17"/>
      <c r="D68" s="17"/>
      <c r="E68" s="17"/>
      <c r="F68" s="17"/>
      <c r="G68" s="17"/>
      <c r="H68" s="19"/>
    </row>
    <row r="69" spans="1:8" x14ac:dyDescent="0.25">
      <c r="A69" s="17" t="s">
        <v>77</v>
      </c>
      <c r="B69" s="17" t="s">
        <v>78</v>
      </c>
      <c r="C69" s="17"/>
      <c r="D69" s="17"/>
      <c r="E69" s="17"/>
      <c r="F69" s="17"/>
      <c r="G69" s="17"/>
      <c r="H69" s="19"/>
    </row>
    <row r="70" spans="1:8" x14ac:dyDescent="0.25">
      <c r="A70" s="17" t="s">
        <v>79</v>
      </c>
      <c r="B70" s="28" t="s">
        <v>136</v>
      </c>
      <c r="C70" s="17">
        <v>200</v>
      </c>
      <c r="D70" s="17" t="s">
        <v>35</v>
      </c>
      <c r="E70" s="18">
        <v>6.6</v>
      </c>
      <c r="F70" s="17">
        <f>IF(ISBLANK(E70),"", PRODUCT(C70,E70))</f>
        <v>1320</v>
      </c>
      <c r="G70" s="30" t="s">
        <v>145</v>
      </c>
      <c r="H70" s="17"/>
    </row>
    <row r="71" spans="1:8" x14ac:dyDescent="0.25">
      <c r="A71" s="17" t="s">
        <v>81</v>
      </c>
      <c r="B71" s="17" t="s">
        <v>64</v>
      </c>
      <c r="C71" s="17"/>
      <c r="D71" s="17"/>
      <c r="E71" s="17"/>
      <c r="F71" s="17"/>
      <c r="G71" s="17"/>
      <c r="H71" s="19"/>
    </row>
    <row r="72" spans="1:8" x14ac:dyDescent="0.25">
      <c r="A72" s="17" t="s">
        <v>82</v>
      </c>
      <c r="B72" s="17" t="s">
        <v>66</v>
      </c>
      <c r="C72" s="17"/>
      <c r="D72" s="17"/>
      <c r="E72" s="17"/>
      <c r="F72" s="17"/>
      <c r="G72" s="17"/>
      <c r="H72" s="19"/>
    </row>
    <row r="73" spans="1:8" x14ac:dyDescent="0.25">
      <c r="A73" s="17" t="s">
        <v>83</v>
      </c>
      <c r="B73" s="17" t="s">
        <v>68</v>
      </c>
      <c r="C73" s="17"/>
      <c r="D73" s="17"/>
      <c r="E73" s="17"/>
      <c r="F73" s="17"/>
      <c r="G73" s="17"/>
      <c r="H73" s="19"/>
    </row>
    <row r="74" spans="1:8" ht="30" x14ac:dyDescent="0.25">
      <c r="A74" s="17" t="s">
        <v>84</v>
      </c>
      <c r="B74" s="25" t="s">
        <v>85</v>
      </c>
      <c r="C74" s="17"/>
      <c r="D74" s="17"/>
      <c r="E74" s="17"/>
      <c r="F74" s="17"/>
      <c r="G74" s="17"/>
      <c r="H74" s="19"/>
    </row>
    <row r="75" spans="1:8" x14ac:dyDescent="0.25">
      <c r="A75" s="17" t="s">
        <v>86</v>
      </c>
      <c r="B75" s="17" t="s">
        <v>87</v>
      </c>
      <c r="C75" s="17"/>
      <c r="D75" s="17"/>
      <c r="E75" s="17"/>
      <c r="F75" s="17"/>
      <c r="G75" s="17"/>
      <c r="H75" s="19"/>
    </row>
    <row r="76" spans="1:8" x14ac:dyDescent="0.25">
      <c r="A76" s="17" t="s">
        <v>88</v>
      </c>
      <c r="B76" s="17" t="s">
        <v>80</v>
      </c>
      <c r="C76" s="17">
        <v>200</v>
      </c>
      <c r="D76" s="17" t="s">
        <v>35</v>
      </c>
      <c r="E76" s="18">
        <v>6.6</v>
      </c>
      <c r="F76" s="17">
        <f>IF(ISBLANK(E76),"", PRODUCT(C76,E76))</f>
        <v>1320</v>
      </c>
      <c r="G76" s="30" t="s">
        <v>146</v>
      </c>
      <c r="H76" s="17"/>
    </row>
    <row r="77" spans="1:8" x14ac:dyDescent="0.25">
      <c r="A77" s="17" t="s">
        <v>89</v>
      </c>
      <c r="B77" s="17" t="s">
        <v>64</v>
      </c>
      <c r="C77" s="17"/>
      <c r="D77" s="17"/>
      <c r="E77" s="17"/>
      <c r="F77" s="17"/>
      <c r="G77" s="17"/>
      <c r="H77" s="19"/>
    </row>
    <row r="78" spans="1:8" x14ac:dyDescent="0.25">
      <c r="A78" s="17" t="s">
        <v>90</v>
      </c>
      <c r="B78" s="17" t="s">
        <v>66</v>
      </c>
      <c r="C78" s="17"/>
      <c r="D78" s="17"/>
      <c r="E78" s="17"/>
      <c r="F78" s="17"/>
      <c r="G78" s="17"/>
      <c r="H78" s="19"/>
    </row>
    <row r="79" spans="1:8" x14ac:dyDescent="0.25">
      <c r="A79" s="17" t="s">
        <v>91</v>
      </c>
      <c r="B79" s="17" t="s">
        <v>68</v>
      </c>
      <c r="C79" s="17"/>
      <c r="D79" s="17"/>
      <c r="E79" s="17"/>
      <c r="F79" s="17"/>
      <c r="G79" s="17"/>
      <c r="H79" s="19"/>
    </row>
    <row r="80" spans="1:8" ht="30" x14ac:dyDescent="0.25">
      <c r="A80" s="17" t="s">
        <v>92</v>
      </c>
      <c r="B80" s="27" t="s">
        <v>137</v>
      </c>
      <c r="C80" s="17"/>
      <c r="D80" s="17"/>
      <c r="E80" s="17"/>
      <c r="F80" s="17"/>
      <c r="G80" s="17"/>
      <c r="H80" s="19"/>
    </row>
    <row r="81" spans="1:8" x14ac:dyDescent="0.25">
      <c r="A81" s="17" t="s">
        <v>93</v>
      </c>
      <c r="B81" s="17" t="s">
        <v>94</v>
      </c>
      <c r="C81" s="17"/>
      <c r="D81" s="17"/>
      <c r="E81" s="17"/>
      <c r="F81" s="17"/>
      <c r="G81" s="17"/>
      <c r="H81" s="19"/>
    </row>
    <row r="82" spans="1:8" x14ac:dyDescent="0.25">
      <c r="E82" s="16" t="s">
        <v>36</v>
      </c>
      <c r="F82" s="16">
        <f>IF((COUNT(C58:C81)&lt;&gt;COUNT(F58:F81)),"", ROUND(SUM(F58:F81),2))</f>
        <v>15890</v>
      </c>
      <c r="G82" s="14" t="str">
        <f>IF((COUNT(C58:C81)&lt;&gt;COUNT(F58:F81)),"Neužpildytos visų objektų kainos", "")</f>
        <v/>
      </c>
    </row>
    <row r="83" spans="1:8" x14ac:dyDescent="0.25">
      <c r="C83" s="16" t="s">
        <v>37</v>
      </c>
      <c r="D83" s="19">
        <v>5</v>
      </c>
      <c r="E83" s="16" t="s">
        <v>38</v>
      </c>
      <c r="F83" s="16">
        <f>IF(OR(F82="",D83=""),"", ROUND(PRODUCT(D83,F82)/100,2))</f>
        <v>794.5</v>
      </c>
      <c r="G83" s="14" t="str">
        <f>IF(D83="", "Nurodykite taikomą PVM dydį", "")</f>
        <v/>
      </c>
    </row>
    <row r="84" spans="1:8" x14ac:dyDescent="0.25">
      <c r="E84" s="16" t="s">
        <v>39</v>
      </c>
      <c r="F84" s="16">
        <f>IF(ISBLANK(F83), "", ROUND(SUM(F82:F83),2))</f>
        <v>16684.5</v>
      </c>
      <c r="G84" s="14" t="s">
        <v>95</v>
      </c>
    </row>
    <row r="88" spans="1:8" x14ac:dyDescent="0.25">
      <c r="A88" s="12" t="s">
        <v>96</v>
      </c>
      <c r="B88" s="12" t="s">
        <v>97</v>
      </c>
    </row>
    <row r="90" spans="1:8" x14ac:dyDescent="0.25">
      <c r="A90" s="12" t="s">
        <v>26</v>
      </c>
    </row>
    <row r="91" spans="1:8" ht="45" x14ac:dyDescent="0.25">
      <c r="A91" s="16" t="s">
        <v>27</v>
      </c>
      <c r="B91" s="16" t="s">
        <v>28</v>
      </c>
      <c r="C91" s="16" t="s">
        <v>29</v>
      </c>
      <c r="D91" s="16" t="s">
        <v>30</v>
      </c>
      <c r="E91" s="16" t="s">
        <v>31</v>
      </c>
      <c r="F91" s="16" t="s">
        <v>32</v>
      </c>
      <c r="G91" s="16" t="s">
        <v>33</v>
      </c>
      <c r="H91" s="26" t="s">
        <v>34</v>
      </c>
    </row>
    <row r="92" spans="1:8" x14ac:dyDescent="0.25">
      <c r="A92" s="16" t="s">
        <v>98</v>
      </c>
      <c r="B92" s="16" t="s">
        <v>99</v>
      </c>
      <c r="C92" s="17"/>
      <c r="D92" s="17"/>
      <c r="E92" s="17"/>
      <c r="F92" s="17"/>
      <c r="G92" s="17"/>
      <c r="H92" s="17"/>
    </row>
    <row r="93" spans="1:8" x14ac:dyDescent="0.25">
      <c r="A93" s="17" t="s">
        <v>100</v>
      </c>
      <c r="B93" s="17" t="s">
        <v>101</v>
      </c>
      <c r="C93" s="17">
        <v>3000</v>
      </c>
      <c r="D93" s="17" t="s">
        <v>35</v>
      </c>
      <c r="E93" s="18">
        <v>0.43</v>
      </c>
      <c r="F93" s="17">
        <f>IF(ISBLANK(E93),"", PRODUCT(C93,E93))</f>
        <v>1290</v>
      </c>
      <c r="G93" s="30" t="s">
        <v>149</v>
      </c>
      <c r="H93" s="17"/>
    </row>
    <row r="94" spans="1:8" x14ac:dyDescent="0.25">
      <c r="A94" s="17" t="s">
        <v>102</v>
      </c>
      <c r="B94" s="17" t="s">
        <v>103</v>
      </c>
      <c r="C94" s="17"/>
      <c r="D94" s="17"/>
      <c r="E94" s="17"/>
      <c r="F94" s="17"/>
      <c r="G94" s="17"/>
      <c r="H94" s="17" t="s">
        <v>103</v>
      </c>
    </row>
    <row r="95" spans="1:8" x14ac:dyDescent="0.25">
      <c r="A95" s="17" t="s">
        <v>104</v>
      </c>
      <c r="B95" s="17" t="s">
        <v>105</v>
      </c>
      <c r="C95" s="17"/>
      <c r="D95" s="17"/>
      <c r="E95" s="17"/>
      <c r="F95" s="17"/>
      <c r="G95" s="17"/>
      <c r="H95" s="17" t="s">
        <v>105</v>
      </c>
    </row>
    <row r="96" spans="1:8" x14ac:dyDescent="0.25">
      <c r="A96" s="17" t="s">
        <v>106</v>
      </c>
      <c r="B96" s="28" t="s">
        <v>138</v>
      </c>
      <c r="C96" s="17"/>
      <c r="D96" s="17"/>
      <c r="E96" s="17"/>
      <c r="F96" s="17"/>
      <c r="G96" s="17"/>
      <c r="H96" s="32" t="s">
        <v>147</v>
      </c>
    </row>
    <row r="97" spans="1:8" x14ac:dyDescent="0.25">
      <c r="A97" s="17" t="s">
        <v>107</v>
      </c>
      <c r="B97" s="17" t="s">
        <v>108</v>
      </c>
      <c r="C97" s="17"/>
      <c r="D97" s="17"/>
      <c r="E97" s="17"/>
      <c r="F97" s="17"/>
      <c r="G97" s="17"/>
      <c r="H97" s="32" t="s">
        <v>148</v>
      </c>
    </row>
    <row r="98" spans="1:8" x14ac:dyDescent="0.25">
      <c r="E98" s="16" t="s">
        <v>36</v>
      </c>
      <c r="F98" s="16">
        <f>IF((COUNT(C93:C97)&lt;&gt;COUNT(F93:F97)),"", ROUND(SUM(F93:F97),2))</f>
        <v>1290</v>
      </c>
      <c r="G98" s="14" t="str">
        <f>IF((COUNT(C93:C97)&lt;&gt;COUNT(F93:F97)),"Neužpildytos visų objektų kainos", "")</f>
        <v/>
      </c>
    </row>
    <row r="99" spans="1:8" x14ac:dyDescent="0.25">
      <c r="C99" s="16" t="s">
        <v>37</v>
      </c>
      <c r="D99" s="19">
        <v>5</v>
      </c>
      <c r="E99" s="16" t="s">
        <v>38</v>
      </c>
      <c r="F99" s="16">
        <f>IF(OR(F98="",D99=""),"", ROUND(PRODUCT(D99,F98)/100,2))</f>
        <v>64.5</v>
      </c>
      <c r="G99" s="14" t="str">
        <f>IF(D99="", "Nurodykite taikomą PVM dydį", "")</f>
        <v/>
      </c>
    </row>
    <row r="100" spans="1:8" x14ac:dyDescent="0.25">
      <c r="E100" s="16" t="s">
        <v>39</v>
      </c>
      <c r="F100" s="16">
        <f>IF(ISBLANK(F99), "", ROUND(SUM(F98:F99),2))</f>
        <v>1354.5</v>
      </c>
      <c r="G100" s="14" t="s">
        <v>109</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2" workbookViewId="0">
      <selection activeCell="E53" sqref="E53:J53"/>
    </sheetView>
  </sheetViews>
  <sheetFormatPr defaultColWidth="10.75" defaultRowHeight="15" x14ac:dyDescent="0.25"/>
  <cols>
    <col min="1" max="1" width="13.75" style="1" customWidth="1"/>
    <col min="2" max="2" width="10.75" style="1" customWidth="1"/>
    <col min="3" max="16384" width="10.75" style="1"/>
  </cols>
  <sheetData>
    <row r="2" spans="1:11" x14ac:dyDescent="0.25">
      <c r="A2" s="82" t="s">
        <v>110</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7"/>
      <c r="B4" s="7"/>
      <c r="C4" s="7"/>
      <c r="D4" s="7"/>
      <c r="E4" s="7"/>
      <c r="F4" s="7"/>
      <c r="G4" s="7"/>
      <c r="H4" s="7"/>
      <c r="I4" s="7"/>
      <c r="J4" s="7"/>
    </row>
    <row r="5" spans="1:11" ht="48" customHeight="1" x14ac:dyDescent="0.25">
      <c r="A5" s="62" t="s">
        <v>111</v>
      </c>
      <c r="B5" s="56"/>
      <c r="C5" s="54" t="s">
        <v>112</v>
      </c>
      <c r="D5" s="55"/>
      <c r="E5" s="56"/>
      <c r="F5" s="54" t="s">
        <v>113</v>
      </c>
      <c r="G5" s="55"/>
      <c r="H5" s="56"/>
      <c r="I5" s="54" t="s">
        <v>114</v>
      </c>
      <c r="J5" s="56"/>
      <c r="K5" s="9" t="s">
        <v>115</v>
      </c>
    </row>
    <row r="6" spans="1:11" ht="49.15" customHeight="1" x14ac:dyDescent="0.25">
      <c r="A6" s="53"/>
      <c r="B6" s="44"/>
      <c r="C6" s="51"/>
      <c r="D6" s="52"/>
      <c r="E6" s="44"/>
      <c r="F6" s="51"/>
      <c r="G6" s="52"/>
      <c r="H6" s="44"/>
      <c r="I6" s="51"/>
      <c r="J6" s="44"/>
      <c r="K6" s="20"/>
    </row>
    <row r="7" spans="1:11" ht="49.15" customHeight="1" x14ac:dyDescent="0.25">
      <c r="A7" s="53"/>
      <c r="B7" s="44"/>
      <c r="C7" s="51"/>
      <c r="D7" s="52"/>
      <c r="E7" s="44"/>
      <c r="F7" s="51"/>
      <c r="G7" s="52"/>
      <c r="H7" s="44"/>
      <c r="I7" s="51"/>
      <c r="J7" s="44"/>
      <c r="K7" s="20"/>
    </row>
    <row r="8" spans="1:11" ht="49.15" customHeight="1" x14ac:dyDescent="0.25">
      <c r="A8" s="53"/>
      <c r="B8" s="44"/>
      <c r="C8" s="51"/>
      <c r="D8" s="52"/>
      <c r="E8" s="44"/>
      <c r="F8" s="51"/>
      <c r="G8" s="52"/>
      <c r="H8" s="44"/>
      <c r="I8" s="51"/>
      <c r="J8" s="44"/>
      <c r="K8" s="20"/>
    </row>
    <row r="9" spans="1:11" ht="49.15" customHeight="1" x14ac:dyDescent="0.25">
      <c r="A9" s="53"/>
      <c r="B9" s="44"/>
      <c r="C9" s="51"/>
      <c r="D9" s="52"/>
      <c r="E9" s="44"/>
      <c r="F9" s="51"/>
      <c r="G9" s="52"/>
      <c r="H9" s="44"/>
      <c r="I9" s="51"/>
      <c r="J9" s="44"/>
      <c r="K9" s="20"/>
    </row>
    <row r="10" spans="1:11" ht="49.15" customHeight="1" x14ac:dyDescent="0.25">
      <c r="A10" s="53"/>
      <c r="B10" s="44"/>
      <c r="C10" s="51"/>
      <c r="D10" s="52"/>
      <c r="E10" s="44"/>
      <c r="F10" s="51"/>
      <c r="G10" s="52"/>
      <c r="H10" s="44"/>
      <c r="I10" s="51"/>
      <c r="J10" s="44"/>
      <c r="K10" s="20"/>
    </row>
    <row r="11" spans="1:11" ht="49.15" customHeight="1" x14ac:dyDescent="0.25">
      <c r="A11" s="53"/>
      <c r="B11" s="44"/>
      <c r="C11" s="51"/>
      <c r="D11" s="52"/>
      <c r="E11" s="44"/>
      <c r="F11" s="51"/>
      <c r="G11" s="52"/>
      <c r="H11" s="44"/>
      <c r="I11" s="51"/>
      <c r="J11" s="44"/>
      <c r="K11" s="20"/>
    </row>
    <row r="12" spans="1:11" ht="49.15" customHeight="1" x14ac:dyDescent="0.25">
      <c r="A12" s="53"/>
      <c r="B12" s="44"/>
      <c r="C12" s="51"/>
      <c r="D12" s="52"/>
      <c r="E12" s="44"/>
      <c r="F12" s="51"/>
      <c r="G12" s="52"/>
      <c r="H12" s="44"/>
      <c r="I12" s="51"/>
      <c r="J12" s="44"/>
      <c r="K12" s="20"/>
    </row>
    <row r="13" spans="1:11" ht="49.15" customHeight="1" x14ac:dyDescent="0.25">
      <c r="A13" s="53"/>
      <c r="B13" s="44"/>
      <c r="C13" s="51"/>
      <c r="D13" s="52"/>
      <c r="E13" s="44"/>
      <c r="F13" s="51"/>
      <c r="G13" s="52"/>
      <c r="H13" s="44"/>
      <c r="I13" s="51"/>
      <c r="J13" s="44"/>
      <c r="K13" s="20"/>
    </row>
    <row r="14" spans="1:11" ht="49.15" customHeight="1" x14ac:dyDescent="0.25">
      <c r="A14" s="53"/>
      <c r="B14" s="44"/>
      <c r="C14" s="51"/>
      <c r="D14" s="52"/>
      <c r="E14" s="44"/>
      <c r="F14" s="51"/>
      <c r="G14" s="52"/>
      <c r="H14" s="44"/>
      <c r="I14" s="51"/>
      <c r="J14" s="44"/>
      <c r="K14" s="20"/>
    </row>
    <row r="15" spans="1:11" ht="48" customHeight="1" thickBot="1" x14ac:dyDescent="0.3">
      <c r="A15" s="68"/>
      <c r="B15" s="61"/>
      <c r="C15" s="59"/>
      <c r="D15" s="60"/>
      <c r="E15" s="61"/>
      <c r="F15" s="59"/>
      <c r="G15" s="60"/>
      <c r="H15" s="61"/>
      <c r="I15" s="59"/>
      <c r="J15" s="61"/>
      <c r="K15" s="21"/>
    </row>
    <row r="16" spans="1:11" ht="18.95" customHeight="1" x14ac:dyDescent="0.25">
      <c r="A16" s="10"/>
      <c r="B16" s="10"/>
      <c r="C16" s="10"/>
      <c r="D16" s="10"/>
      <c r="E16" s="10"/>
      <c r="F16" s="10"/>
      <c r="G16" s="10"/>
      <c r="H16" s="10"/>
      <c r="I16" s="10"/>
      <c r="J16" s="10"/>
      <c r="K16" s="11"/>
    </row>
    <row r="17" spans="1:11" ht="49.15" customHeight="1" x14ac:dyDescent="0.25">
      <c r="A17" s="81" t="s">
        <v>116</v>
      </c>
      <c r="B17" s="35"/>
      <c r="C17" s="35"/>
      <c r="D17" s="35"/>
      <c r="E17" s="35"/>
      <c r="F17" s="35"/>
      <c r="G17" s="35"/>
      <c r="H17" s="35"/>
      <c r="I17" s="35"/>
      <c r="J17" s="35"/>
      <c r="K17" s="35"/>
    </row>
    <row r="18" spans="1:11" ht="16.149999999999999" customHeight="1" thickBot="1" x14ac:dyDescent="0.3">
      <c r="A18" s="10"/>
      <c r="B18" s="10"/>
      <c r="C18" s="10"/>
      <c r="D18" s="10"/>
      <c r="E18" s="10"/>
      <c r="F18" s="10"/>
      <c r="G18" s="10"/>
      <c r="H18" s="10"/>
      <c r="I18" s="10"/>
      <c r="J18" s="10"/>
      <c r="K18" s="11"/>
    </row>
    <row r="19" spans="1:11" ht="49.15" customHeight="1" x14ac:dyDescent="0.25">
      <c r="A19" s="62" t="s">
        <v>28</v>
      </c>
      <c r="B19" s="56"/>
      <c r="C19" s="54" t="s">
        <v>112</v>
      </c>
      <c r="D19" s="55"/>
      <c r="E19" s="56"/>
      <c r="F19" s="54" t="s">
        <v>117</v>
      </c>
      <c r="G19" s="55"/>
      <c r="H19" s="56"/>
      <c r="I19" s="66" t="s">
        <v>114</v>
      </c>
      <c r="J19" s="67"/>
      <c r="K19" s="11"/>
    </row>
    <row r="20" spans="1:11" ht="49.15" customHeight="1" x14ac:dyDescent="0.25">
      <c r="A20" s="53"/>
      <c r="B20" s="44"/>
      <c r="C20" s="51"/>
      <c r="D20" s="52"/>
      <c r="E20" s="44"/>
      <c r="F20" s="51"/>
      <c r="G20" s="52"/>
      <c r="H20" s="44"/>
      <c r="I20" s="57"/>
      <c r="J20" s="58"/>
      <c r="K20" s="11"/>
    </row>
    <row r="21" spans="1:11" ht="49.15" customHeight="1" x14ac:dyDescent="0.25">
      <c r="A21" s="53"/>
      <c r="B21" s="44"/>
      <c r="C21" s="51"/>
      <c r="D21" s="52"/>
      <c r="E21" s="44"/>
      <c r="F21" s="51"/>
      <c r="G21" s="52"/>
      <c r="H21" s="44"/>
      <c r="I21" s="57"/>
      <c r="J21" s="58"/>
      <c r="K21" s="11"/>
    </row>
    <row r="22" spans="1:11" ht="49.15" customHeight="1" x14ac:dyDescent="0.25">
      <c r="A22" s="53"/>
      <c r="B22" s="44"/>
      <c r="C22" s="51"/>
      <c r="D22" s="52"/>
      <c r="E22" s="44"/>
      <c r="F22" s="51"/>
      <c r="G22" s="52"/>
      <c r="H22" s="44"/>
      <c r="I22" s="57"/>
      <c r="J22" s="58"/>
      <c r="K22" s="11"/>
    </row>
    <row r="23" spans="1:11" ht="49.15" customHeight="1" x14ac:dyDescent="0.25">
      <c r="A23" s="53"/>
      <c r="B23" s="44"/>
      <c r="C23" s="51"/>
      <c r="D23" s="52"/>
      <c r="E23" s="44"/>
      <c r="F23" s="51"/>
      <c r="G23" s="52"/>
      <c r="H23" s="44"/>
      <c r="I23" s="57"/>
      <c r="J23" s="58"/>
      <c r="K23" s="11"/>
    </row>
    <row r="24" spans="1:11" ht="49.15" customHeight="1" x14ac:dyDescent="0.25">
      <c r="A24" s="53"/>
      <c r="B24" s="44"/>
      <c r="C24" s="51"/>
      <c r="D24" s="52"/>
      <c r="E24" s="44"/>
      <c r="F24" s="51"/>
      <c r="G24" s="52"/>
      <c r="H24" s="44"/>
      <c r="I24" s="57"/>
      <c r="J24" s="58"/>
      <c r="K24" s="11"/>
    </row>
    <row r="25" spans="1:11" ht="49.15" customHeight="1" x14ac:dyDescent="0.25">
      <c r="A25" s="53"/>
      <c r="B25" s="44"/>
      <c r="C25" s="51"/>
      <c r="D25" s="52"/>
      <c r="E25" s="44"/>
      <c r="F25" s="51"/>
      <c r="G25" s="52"/>
      <c r="H25" s="44"/>
      <c r="I25" s="57"/>
      <c r="J25" s="58"/>
      <c r="K25" s="11"/>
    </row>
    <row r="26" spans="1:11" ht="49.15" customHeight="1" x14ac:dyDescent="0.25">
      <c r="A26" s="53"/>
      <c r="B26" s="44"/>
      <c r="C26" s="51"/>
      <c r="D26" s="52"/>
      <c r="E26" s="44"/>
      <c r="F26" s="51"/>
      <c r="G26" s="52"/>
      <c r="H26" s="44"/>
      <c r="I26" s="57"/>
      <c r="J26" s="58"/>
      <c r="K26" s="11"/>
    </row>
    <row r="27" spans="1:11" ht="49.15" customHeight="1" x14ac:dyDescent="0.25">
      <c r="A27" s="53"/>
      <c r="B27" s="44"/>
      <c r="C27" s="51"/>
      <c r="D27" s="52"/>
      <c r="E27" s="44"/>
      <c r="F27" s="51"/>
      <c r="G27" s="52"/>
      <c r="H27" s="44"/>
      <c r="I27" s="57"/>
      <c r="J27" s="58"/>
      <c r="K27" s="11"/>
    </row>
    <row r="28" spans="1:11" ht="49.15" customHeight="1" x14ac:dyDescent="0.25">
      <c r="A28" s="53"/>
      <c r="B28" s="44"/>
      <c r="C28" s="51"/>
      <c r="D28" s="52"/>
      <c r="E28" s="44"/>
      <c r="F28" s="51"/>
      <c r="G28" s="52"/>
      <c r="H28" s="44"/>
      <c r="I28" s="57"/>
      <c r="J28" s="58"/>
      <c r="K28" s="11"/>
    </row>
    <row r="29" spans="1:11" ht="49.15" customHeight="1" x14ac:dyDescent="0.25">
      <c r="A29" s="53"/>
      <c r="B29" s="44"/>
      <c r="C29" s="51"/>
      <c r="D29" s="52"/>
      <c r="E29" s="44"/>
      <c r="F29" s="51"/>
      <c r="G29" s="52"/>
      <c r="H29" s="44"/>
      <c r="I29" s="57"/>
      <c r="J29" s="58"/>
      <c r="K29" s="11"/>
    </row>
    <row r="31" spans="1:11" ht="33" customHeight="1" x14ac:dyDescent="0.25">
      <c r="A31" s="73"/>
      <c r="B31" s="35"/>
      <c r="C31" s="35"/>
      <c r="D31" s="35"/>
      <c r="E31" s="35"/>
      <c r="F31" s="35"/>
      <c r="G31" s="35"/>
      <c r="H31" s="35"/>
      <c r="I31" s="35"/>
      <c r="J31" s="35"/>
    </row>
    <row r="33" spans="1:10" ht="16.149999999999999" customHeight="1" x14ac:dyDescent="0.25">
      <c r="A33" s="63" t="s">
        <v>118</v>
      </c>
      <c r="B33" s="35"/>
      <c r="C33" s="35"/>
      <c r="D33" s="35"/>
      <c r="E33" s="35"/>
      <c r="F33" s="35"/>
      <c r="G33" s="35"/>
      <c r="H33" s="35"/>
      <c r="I33" s="35"/>
      <c r="J33" s="35"/>
    </row>
    <row r="34" spans="1:10" ht="16.149999999999999" customHeight="1" thickBot="1" x14ac:dyDescent="0.3"/>
    <row r="35" spans="1:10" ht="16.149999999999999" customHeight="1" x14ac:dyDescent="0.25">
      <c r="A35" s="8" t="s">
        <v>27</v>
      </c>
      <c r="B35" s="71" t="s">
        <v>119</v>
      </c>
      <c r="C35" s="55"/>
      <c r="D35" s="55"/>
      <c r="E35" s="55"/>
      <c r="F35" s="55"/>
      <c r="G35" s="56"/>
      <c r="H35" s="72" t="s">
        <v>120</v>
      </c>
      <c r="I35" s="55"/>
      <c r="J35" s="67"/>
    </row>
    <row r="36" spans="1:10" ht="48" customHeight="1" x14ac:dyDescent="0.25">
      <c r="A36" s="22" t="s">
        <v>121</v>
      </c>
      <c r="B36" s="65" t="s">
        <v>122</v>
      </c>
      <c r="C36" s="52"/>
      <c r="D36" s="52"/>
      <c r="E36" s="52"/>
      <c r="F36" s="52"/>
      <c r="G36" s="44"/>
      <c r="H36" s="80"/>
      <c r="I36" s="52"/>
      <c r="J36" s="58"/>
    </row>
    <row r="37" spans="1:10" ht="48" customHeight="1" x14ac:dyDescent="0.25">
      <c r="A37" s="22" t="s">
        <v>123</v>
      </c>
      <c r="B37" s="65" t="s">
        <v>124</v>
      </c>
      <c r="C37" s="52"/>
      <c r="D37" s="52"/>
      <c r="E37" s="52"/>
      <c r="F37" s="52"/>
      <c r="G37" s="44"/>
      <c r="H37" s="80"/>
      <c r="I37" s="52"/>
      <c r="J37" s="58"/>
    </row>
    <row r="38" spans="1:10" ht="48" customHeight="1" x14ac:dyDescent="0.25">
      <c r="A38" s="22" t="s">
        <v>125</v>
      </c>
      <c r="B38" s="65" t="s">
        <v>126</v>
      </c>
      <c r="C38" s="52"/>
      <c r="D38" s="52"/>
      <c r="E38" s="52"/>
      <c r="F38" s="52"/>
      <c r="G38" s="44"/>
      <c r="H38" s="80"/>
      <c r="I38" s="52"/>
      <c r="J38" s="58"/>
    </row>
    <row r="39" spans="1:10" ht="48" customHeight="1" x14ac:dyDescent="0.25">
      <c r="A39" s="22" t="s">
        <v>127</v>
      </c>
      <c r="B39" s="65" t="s">
        <v>128</v>
      </c>
      <c r="C39" s="52"/>
      <c r="D39" s="52"/>
      <c r="E39" s="52"/>
      <c r="F39" s="52"/>
      <c r="G39" s="44"/>
      <c r="H39" s="69" t="s">
        <v>159</v>
      </c>
      <c r="I39" s="52"/>
      <c r="J39" s="58"/>
    </row>
    <row r="40" spans="1:10" ht="48" customHeight="1" x14ac:dyDescent="0.25">
      <c r="A40" s="23">
        <v>5</v>
      </c>
      <c r="B40" s="70" t="s">
        <v>155</v>
      </c>
      <c r="C40" s="52"/>
      <c r="D40" s="52"/>
      <c r="E40" s="52"/>
      <c r="F40" s="52"/>
      <c r="G40" s="44"/>
      <c r="H40" s="69" t="s">
        <v>158</v>
      </c>
      <c r="I40" s="52"/>
      <c r="J40" s="58"/>
    </row>
    <row r="41" spans="1:10" ht="48" customHeight="1" x14ac:dyDescent="0.25">
      <c r="A41" s="23">
        <v>6</v>
      </c>
      <c r="B41" s="70" t="s">
        <v>156</v>
      </c>
      <c r="C41" s="52"/>
      <c r="D41" s="52"/>
      <c r="E41" s="52"/>
      <c r="F41" s="52"/>
      <c r="G41" s="44"/>
      <c r="H41" s="69" t="s">
        <v>158</v>
      </c>
      <c r="I41" s="52"/>
      <c r="J41" s="58"/>
    </row>
    <row r="42" spans="1:10" ht="48" customHeight="1" x14ac:dyDescent="0.25">
      <c r="A42" s="23">
        <v>7</v>
      </c>
      <c r="B42" s="70" t="s">
        <v>157</v>
      </c>
      <c r="C42" s="52"/>
      <c r="D42" s="52"/>
      <c r="E42" s="52"/>
      <c r="F42" s="52"/>
      <c r="G42" s="44"/>
      <c r="H42" s="69" t="s">
        <v>159</v>
      </c>
      <c r="I42" s="52"/>
      <c r="J42" s="58"/>
    </row>
    <row r="43" spans="1:10" ht="48" customHeight="1" x14ac:dyDescent="0.25">
      <c r="A43" s="23"/>
      <c r="B43" s="79"/>
      <c r="C43" s="52"/>
      <c r="D43" s="52"/>
      <c r="E43" s="52"/>
      <c r="F43" s="52"/>
      <c r="G43" s="44"/>
      <c r="H43" s="80"/>
      <c r="I43" s="52"/>
      <c r="J43" s="58"/>
    </row>
    <row r="44" spans="1:10" ht="48" customHeight="1" x14ac:dyDescent="0.25">
      <c r="A44" s="23"/>
      <c r="B44" s="79"/>
      <c r="C44" s="52"/>
      <c r="D44" s="52"/>
      <c r="E44" s="52"/>
      <c r="F44" s="52"/>
      <c r="G44" s="44"/>
      <c r="H44" s="80"/>
      <c r="I44" s="52"/>
      <c r="J44" s="58"/>
    </row>
    <row r="45" spans="1:10" ht="48" customHeight="1" x14ac:dyDescent="0.25">
      <c r="A45" s="23"/>
      <c r="B45" s="79"/>
      <c r="C45" s="52"/>
      <c r="D45" s="52"/>
      <c r="E45" s="52"/>
      <c r="F45" s="52"/>
      <c r="G45" s="44"/>
      <c r="H45" s="80"/>
      <c r="I45" s="52"/>
      <c r="J45" s="58"/>
    </row>
    <row r="46" spans="1:10" ht="49.15" customHeight="1" thickBot="1" x14ac:dyDescent="0.3">
      <c r="A46" s="24"/>
      <c r="B46" s="74"/>
      <c r="C46" s="60"/>
      <c r="D46" s="60"/>
      <c r="E46" s="60"/>
      <c r="F46" s="60"/>
      <c r="G46" s="61"/>
      <c r="H46" s="75"/>
      <c r="I46" s="76"/>
      <c r="J46" s="77"/>
    </row>
    <row r="48" spans="1:10" ht="102" customHeight="1" x14ac:dyDescent="0.25">
      <c r="A48" s="73" t="s">
        <v>129</v>
      </c>
      <c r="B48" s="35"/>
      <c r="C48" s="35"/>
      <c r="D48" s="35"/>
      <c r="E48" s="35"/>
      <c r="F48" s="35"/>
      <c r="G48" s="35"/>
      <c r="H48" s="35"/>
      <c r="I48" s="35"/>
      <c r="J48" s="35"/>
    </row>
    <row r="51" spans="1:10" x14ac:dyDescent="0.25">
      <c r="A51" s="78" t="s">
        <v>130</v>
      </c>
      <c r="B51" s="35"/>
      <c r="C51" s="35"/>
      <c r="D51" s="35"/>
      <c r="E51" s="64"/>
      <c r="F51" s="35"/>
      <c r="G51" s="35"/>
      <c r="H51" s="35"/>
      <c r="I51" s="35"/>
      <c r="J51" s="35"/>
    </row>
    <row r="53" spans="1:10" x14ac:dyDescent="0.25">
      <c r="A53" s="78" t="s">
        <v>131</v>
      </c>
      <c r="B53" s="35"/>
      <c r="C53" s="35"/>
      <c r="D53" s="35"/>
      <c r="E53" s="64"/>
      <c r="F53" s="35"/>
      <c r="G53" s="35"/>
      <c r="H53" s="35"/>
      <c r="I53" s="35"/>
      <c r="J53" s="35"/>
    </row>
    <row r="100" spans="1:1" ht="15.75" x14ac:dyDescent="0.25">
      <c r="A100" t="s">
        <v>132</v>
      </c>
    </row>
  </sheetData>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FZJ6XTJY6WQ3-1352427771-475781</_dlc_DocId>
    <_dlc_DocIdUrl xmlns="f401bc6b-16ae-4eec-874e-4b24bc321f82">
      <Url>https://bbraun.sharepoint.com/sites/bbraun_eis_ltmedical/_layouts/15/DocIdRedir.aspx?ID=FZJ6XTJY6WQ3-1352427771-475781</Url>
      <Description>FZJ6XTJY6WQ3-1352427771-475781</Description>
    </_dlc_DocIdUrl>
  </documentManagement>
</p:properties>
</file>

<file path=customXml/itemProps1.xml><?xml version="1.0" encoding="utf-8"?>
<ds:datastoreItem xmlns:ds="http://schemas.openxmlformats.org/officeDocument/2006/customXml" ds:itemID="{86C26048-70F9-4FC8-A81B-BEABE9BBD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DADF48-BAA1-4D93-A7B9-66DE321B9E0C}">
  <ds:schemaRefs>
    <ds:schemaRef ds:uri="http://schemas.microsoft.com/sharepoint/events"/>
  </ds:schemaRefs>
</ds:datastoreItem>
</file>

<file path=customXml/itemProps3.xml><?xml version="1.0" encoding="utf-8"?>
<ds:datastoreItem xmlns:ds="http://schemas.openxmlformats.org/officeDocument/2006/customXml" ds:itemID="{B02004F5-AA3B-4D45-AE39-68BA9A6D7D66}">
  <ds:schemaRefs>
    <ds:schemaRef ds:uri="http://schemas.microsoft.com/sharepoint/v3/contenttype/forms"/>
  </ds:schemaRefs>
</ds:datastoreItem>
</file>

<file path=customXml/itemProps4.xml><?xml version="1.0" encoding="utf-8"?>
<ds:datastoreItem xmlns:ds="http://schemas.openxmlformats.org/officeDocument/2006/customXml" ds:itemID="{FC5DD853-AC93-48FA-847D-09EEB64B758C}">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2025-10-21T04:41:15Z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2025-05-12T09:54:39Z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18ce56be-944f-4adf-8968-f197d55c4025</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3339269d-6897-41e9-8cbd-8073bef8aa90</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