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C:\Users\user\Documents\2016 metams\sTOMATOLOGINES PRIEMONES\Viesinimas\UAB Unidentas\"/>
    </mc:Choice>
  </mc:AlternateContent>
  <bookViews>
    <workbookView xWindow="0" yWindow="0" windowWidth="24000" windowHeight="9450" tabRatio="990"/>
  </bookViews>
  <sheets>
    <sheet name="Lapas2" sheetId="1" r:id="rId1"/>
    <sheet name="Lapas1" sheetId="2" r:id="rId2"/>
  </sheets>
  <calcPr calcId="162913" iterateDelta="1E-4"/>
</workbook>
</file>

<file path=xl/calcChain.xml><?xml version="1.0" encoding="utf-8"?>
<calcChain xmlns="http://schemas.openxmlformats.org/spreadsheetml/2006/main">
  <c r="K180" i="1" l="1"/>
  <c r="L180" i="1" s="1"/>
  <c r="H180" i="1"/>
  <c r="K201" i="1" l="1"/>
  <c r="L201" i="1" s="1"/>
  <c r="H201" i="1"/>
  <c r="K200" i="1"/>
  <c r="L200" i="1" s="1"/>
  <c r="H200" i="1"/>
  <c r="K135" i="1"/>
  <c r="L135" i="1" s="1"/>
  <c r="H135" i="1"/>
  <c r="L43" i="1"/>
  <c r="L213" i="1"/>
  <c r="K211" i="1"/>
  <c r="L211" i="1" s="1"/>
  <c r="H211" i="1"/>
  <c r="K210" i="1"/>
  <c r="L210" i="1" s="1"/>
  <c r="H210" i="1"/>
  <c r="K209" i="1"/>
  <c r="L209" i="1" s="1"/>
  <c r="H209" i="1"/>
  <c r="L208" i="1"/>
  <c r="K208" i="1"/>
  <c r="H208" i="1"/>
  <c r="K206" i="1"/>
  <c r="L206" i="1" s="1"/>
  <c r="H206" i="1"/>
  <c r="K205" i="1"/>
  <c r="L205" i="1" s="1"/>
  <c r="H205" i="1"/>
  <c r="K204" i="1"/>
  <c r="L204" i="1" s="1"/>
  <c r="H204" i="1"/>
  <c r="K203" i="1"/>
  <c r="L203" i="1" s="1"/>
  <c r="H203" i="1"/>
  <c r="K192" i="1"/>
  <c r="H192" i="1"/>
  <c r="K191" i="1"/>
  <c r="L191" i="1" s="1"/>
  <c r="H191" i="1"/>
  <c r="K190" i="1"/>
  <c r="L190" i="1" s="1"/>
  <c r="H190" i="1"/>
  <c r="K188" i="1"/>
  <c r="L188" i="1" s="1"/>
  <c r="H188" i="1"/>
  <c r="K187" i="1"/>
  <c r="L187" i="1" s="1"/>
  <c r="H187" i="1"/>
  <c r="L186" i="1"/>
  <c r="K186" i="1"/>
  <c r="H186" i="1"/>
  <c r="L185" i="1"/>
  <c r="K182" i="1"/>
  <c r="L182" i="1" s="1"/>
  <c r="H182" i="1"/>
  <c r="K179" i="1"/>
  <c r="L179" i="1" s="1"/>
  <c r="L181" i="1" s="1"/>
  <c r="H179" i="1"/>
  <c r="K177" i="1"/>
  <c r="L177" i="1" s="1"/>
  <c r="H177" i="1"/>
  <c r="K175" i="1"/>
  <c r="L175" i="1" s="1"/>
  <c r="H175" i="1"/>
  <c r="I172" i="1"/>
  <c r="K172" i="1" s="1"/>
  <c r="L172" i="1" s="1"/>
  <c r="H172" i="1"/>
  <c r="I171" i="1"/>
  <c r="K171" i="1" s="1"/>
  <c r="L171" i="1" s="1"/>
  <c r="H171" i="1"/>
  <c r="K170" i="1"/>
  <c r="L170" i="1" s="1"/>
  <c r="I170" i="1"/>
  <c r="H170" i="1"/>
  <c r="L161" i="1"/>
  <c r="L162" i="1"/>
  <c r="L163" i="1"/>
  <c r="L160" i="1"/>
  <c r="L158" i="1"/>
  <c r="H158" i="1"/>
  <c r="K150" i="1"/>
  <c r="L150" i="1" s="1"/>
  <c r="L148" i="1"/>
  <c r="H148" i="1"/>
  <c r="L147" i="1"/>
  <c r="H147" i="1"/>
  <c r="L146" i="1"/>
  <c r="H146" i="1"/>
  <c r="L145" i="1"/>
  <c r="H145" i="1"/>
  <c r="L144" i="1"/>
  <c r="H144" i="1"/>
  <c r="L143" i="1"/>
  <c r="H143" i="1"/>
  <c r="L142" i="1"/>
  <c r="H142" i="1"/>
  <c r="K141" i="1"/>
  <c r="L141" i="1" s="1"/>
  <c r="H141" i="1"/>
  <c r="K140" i="1"/>
  <c r="L140" i="1" s="1"/>
  <c r="L138" i="1"/>
  <c r="L173" i="1" l="1"/>
  <c r="L149" i="1"/>
  <c r="L189" i="1"/>
  <c r="K134" i="1"/>
  <c r="L134" i="1" s="1"/>
  <c r="H134" i="1"/>
  <c r="K133" i="1"/>
  <c r="L133" i="1" s="1"/>
  <c r="H133" i="1"/>
  <c r="L110" i="1" l="1"/>
  <c r="L109" i="1"/>
  <c r="L111" i="1" s="1"/>
  <c r="L104" i="1"/>
  <c r="L103" i="1"/>
  <c r="L102" i="1"/>
  <c r="L101" i="1"/>
  <c r="L100" i="1"/>
  <c r="H100" i="1"/>
  <c r="L98" i="1"/>
  <c r="H98" i="1"/>
  <c r="L97" i="1"/>
  <c r="L96" i="1"/>
  <c r="L95" i="1"/>
  <c r="H95" i="1"/>
  <c r="L94" i="1"/>
  <c r="L93" i="1"/>
  <c r="L90" i="1"/>
  <c r="L91" i="1" s="1"/>
  <c r="H89" i="1"/>
  <c r="L87" i="1"/>
  <c r="H87" i="1"/>
  <c r="L85" i="1"/>
  <c r="L83" i="1"/>
  <c r="L82" i="1"/>
  <c r="L80" i="1"/>
  <c r="L79" i="1"/>
  <c r="L77" i="1"/>
  <c r="H77" i="1"/>
  <c r="K76" i="1"/>
  <c r="L76" i="1" s="1"/>
  <c r="L75" i="1"/>
  <c r="L74" i="1"/>
  <c r="L73" i="1"/>
  <c r="L72" i="1"/>
  <c r="K71" i="1"/>
  <c r="L71" i="1" s="1"/>
  <c r="K70" i="1"/>
  <c r="L70" i="1" s="1"/>
  <c r="K69" i="1"/>
  <c r="L69" i="1" s="1"/>
  <c r="K68" i="1"/>
  <c r="L68" i="1" s="1"/>
  <c r="H68" i="1"/>
  <c r="K67" i="1"/>
  <c r="L67" i="1" s="1"/>
  <c r="H67" i="1"/>
  <c r="L64" i="1"/>
  <c r="K63" i="1"/>
  <c r="L63" i="1" s="1"/>
  <c r="H63" i="1"/>
  <c r="L60" i="1"/>
  <c r="H60" i="1"/>
  <c r="L59" i="1"/>
  <c r="H59" i="1"/>
  <c r="L57" i="1"/>
  <c r="K57" i="1"/>
  <c r="L55" i="1"/>
  <c r="L52" i="1"/>
  <c r="L49" i="1"/>
  <c r="K48" i="1"/>
  <c r="L48" i="1" s="1"/>
  <c r="H48" i="1"/>
  <c r="K47" i="1"/>
  <c r="L47" i="1" s="1"/>
  <c r="H47" i="1"/>
  <c r="K33" i="1"/>
  <c r="L33" i="1" s="1"/>
  <c r="H33" i="1"/>
  <c r="K32" i="1"/>
  <c r="L32" i="1" s="1"/>
  <c r="H32" i="1"/>
  <c r="K31" i="1"/>
  <c r="L31" i="1" s="1"/>
  <c r="H31" i="1"/>
  <c r="L29" i="1"/>
  <c r="L27" i="1"/>
  <c r="L26" i="1"/>
  <c r="L28" i="1" s="1"/>
  <c r="K22" i="1"/>
  <c r="L22" i="1" s="1"/>
  <c r="H22" i="1"/>
  <c r="K21" i="1"/>
  <c r="L21" i="1" s="1"/>
  <c r="H21" i="1"/>
  <c r="K20" i="1"/>
  <c r="L20" i="1" s="1"/>
  <c r="H20" i="1"/>
  <c r="K19" i="1"/>
  <c r="L19" i="1" s="1"/>
  <c r="H19" i="1"/>
  <c r="K18" i="1"/>
  <c r="L18" i="1" s="1"/>
  <c r="H18" i="1"/>
  <c r="K17" i="1"/>
  <c r="L17" i="1" s="1"/>
  <c r="H17" i="1"/>
  <c r="K16" i="1"/>
  <c r="L16" i="1" s="1"/>
  <c r="H16" i="1"/>
  <c r="K15" i="1"/>
  <c r="L15" i="1" s="1"/>
  <c r="H15" i="1"/>
  <c r="K14" i="1"/>
  <c r="L14" i="1" s="1"/>
  <c r="H14" i="1"/>
  <c r="H13" i="1"/>
  <c r="K13" i="1"/>
  <c r="L13" i="1" s="1"/>
  <c r="K12" i="1"/>
  <c r="L12" i="1" s="1"/>
  <c r="H12" i="1"/>
  <c r="K11" i="1"/>
  <c r="L11" i="1" s="1"/>
  <c r="H11" i="1"/>
  <c r="L61" i="1" l="1"/>
  <c r="L34" i="1"/>
  <c r="L23" i="1"/>
  <c r="L99" i="1"/>
  <c r="L65" i="1"/>
  <c r="L78" i="1"/>
  <c r="L84" i="1"/>
  <c r="B154" i="2"/>
  <c r="B137" i="2"/>
  <c r="B125" i="2"/>
  <c r="B98" i="2"/>
</calcChain>
</file>

<file path=xl/sharedStrings.xml><?xml version="1.0" encoding="utf-8"?>
<sst xmlns="http://schemas.openxmlformats.org/spreadsheetml/2006/main" count="1757" uniqueCount="953">
  <si>
    <t>Supaprastinto atviro konkurso</t>
  </si>
  <si>
    <t>4 priedas</t>
  </si>
  <si>
    <t>STOMATOLOGINIŲ IR DANTŲ PROTEZAVIMO PRIEMONIŲ  TECHNINĖ  SPECIFIKACIJA</t>
  </si>
  <si>
    <t>VšĮ Vilniaus miesto klinikinės ligoninės Antakalnio filialui, Antakalnio g. 124, Vilnius</t>
  </si>
  <si>
    <t>Pirkimo objekto dalies Nr.</t>
  </si>
  <si>
    <t>Prekės pavadinimas</t>
  </si>
  <si>
    <t>Mato vienetas</t>
  </si>
  <si>
    <t>Orientacinis
(mato vnt.) poreikis metams</t>
  </si>
  <si>
    <t>Kokybiniai ir techniniai reikalavimai</t>
  </si>
  <si>
    <t>Siūlomos prekės pavadinimas, kilmės šalis, gamintojas</t>
  </si>
  <si>
    <t>Siūloma pakuotė ir jos kaina, Eur be PVM</t>
  </si>
  <si>
    <t>Siūloma pakuotė ir jos kaina, Eur su PVM</t>
  </si>
  <si>
    <t>Mato vnt. kaina  Eur be PVM</t>
  </si>
  <si>
    <t>PVM tarifas %</t>
  </si>
  <si>
    <t>Mato vnt kaina Eur su PVM</t>
  </si>
  <si>
    <t>Orientacinio poreikio suma  Eur su PVM</t>
  </si>
  <si>
    <t>9+10 =11</t>
  </si>
  <si>
    <t>4*11 =12</t>
  </si>
  <si>
    <t>1.</t>
  </si>
  <si>
    <t>Šviesoje kietėjantis kompozitas:</t>
  </si>
  <si>
    <t>1.1</t>
  </si>
  <si>
    <t>Šviesa kietinamas submikroninis kompozitas</t>
  </si>
  <si>
    <t> rinki-nys</t>
  </si>
  <si>
    <t>Kietėjimo laikas  ne daugiau  kaip 10 s, prailgintas darbo laikas ne daugiau 90 s. Geros poliravimo savybės, mažas dėvėjimasis, rentgeno kontrastiškas. Rinkinyje ne mažiau  6šv.x3,8g+3šv.x1,8g+5ml</t>
  </si>
  <si>
    <t> </t>
  </si>
  <si>
    <t>1.2</t>
  </si>
  <si>
    <t>Šviesoje kietėjantis bondas</t>
  </si>
  <si>
    <t>ml </t>
  </si>
  <si>
    <t>5-os kartos, labai stipri adhesija su dentinu bei emaliu, turi būti kartu su nujautrintoju.  Viename buteliuke 4ml.</t>
  </si>
  <si>
    <t>1.3</t>
  </si>
  <si>
    <t>Šviesoje kietėjanti vienkomponentinė surišimo sistema su paėsdinimu</t>
  </si>
  <si>
    <t>ml</t>
  </si>
  <si>
    <t>Adhezyvinė sistema, naudojama tiesiogiai plombuojant visų klasių ertmių kompozitais, taip pat restauruojant porcelianu, metalu, amalgama danties šaknų paviršių nujautrinimui, porcelianinių venyrų įtvirtinimui. Sistemos sudėtyje yra silano, tinka pataisoms. Sukietinama šviesa.  Viename buteliuke 5 ml.</t>
  </si>
  <si>
    <t>1.4</t>
  </si>
  <si>
    <t>Ėsdinimo rūgštis</t>
  </si>
  <si>
    <t>g</t>
  </si>
  <si>
    <t>Fosforo rūgštis 37 %. Pak. 12g</t>
  </si>
  <si>
    <t>1.5</t>
  </si>
  <si>
    <t>Šviesoje kietėjantis estetiškas rentgenokontrastinis kompozitas</t>
  </si>
  <si>
    <t>Labai estetiškas supra-nano užpildas, supaprastintas spalvų derinimas, lengvai poliruojasi, 90s darbo laikas po 10.000 Lux šviesa,  mažas susitraukimas, rinkinyje ne mažiau 7 spalvos A1B; A2B; A3B; A3,5B; A4B; NE; OcE</t>
  </si>
  <si>
    <t>1.6</t>
  </si>
  <si>
    <t>Takus šviesa kietinamas kompozitas</t>
  </si>
  <si>
    <t>g</t>
  </si>
  <si>
    <t>Skirtas I, II, III, IV,V kl. ertmėms, mažoms ertmėms, įtvarams. Nevarvanti, išlaikanti savo formą, blizgi, turi daug atspalvių . Švirkštas.</t>
  </si>
  <si>
    <t>1.7</t>
  </si>
  <si>
    <t>Šviesa kietinamas kompozitas</t>
  </si>
  <si>
    <t>Nano hibridinis universalus kompozitas. Spalvos: A2; A3: A3,5; OA2. Rinkinyje ne mažiau kaip 4 šv.x4 g +6ml adhezyvo</t>
  </si>
  <si>
    <t>1.8</t>
  </si>
  <si>
    <t>Aplikatoriai</t>
  </si>
  <si>
    <t>vnt.</t>
  </si>
  <si>
    <t>Įvairių storių</t>
  </si>
  <si>
    <t>1.9</t>
  </si>
  <si>
    <t>Apsauginė medžiaga danties jautrumui mažinti</t>
  </si>
  <si>
    <t>Dentino apsauga, apsinuoginusių kaklelių apsauga, šviesa kietinamas, dentino tubulių uždarymui.</t>
  </si>
  <si>
    <t>1.10</t>
  </si>
  <si>
    <t>Šalčio testas</t>
  </si>
  <si>
    <t>ml</t>
  </si>
  <si>
    <t>Flakone ne daugiau 200 ml</t>
  </si>
  <si>
    <t>1.11</t>
  </si>
  <si>
    <t>Medžiagos danties šaknies kanalo preparavimui (lubrikantas)</t>
  </si>
  <si>
    <t>Žele pavidalo, švirkšte, EDTA ( ne mažiau 19%) pagrindu, palengvina kanalo preparavimą.</t>
  </si>
  <si>
    <t>1.12</t>
  </si>
  <si>
    <t>Citrinų rūgštis</t>
  </si>
  <si>
    <t>Koncentracija ne mažiau 40 proc.,200ml</t>
  </si>
  <si>
    <t>1 pirkimo dalis iš viso :  </t>
  </si>
  <si>
    <t>2.</t>
  </si>
  <si>
    <t>Užpildas vainiko ir šaknies pažeidimams gydyti</t>
  </si>
  <si>
    <t>dėž</t>
  </si>
  <si>
    <t>Dentino pakaitalas. Skatina dentino remineralizaciją. Išlaiko pulpą gyvybingą ir greitina jos gijimą. Sudėtyje yra trikalcio silikatas, dikalcio silikatas, kalcio karbonatas, geležies oksidas, cirkonio oksidas ir kt. Skystis-kalcio chlorido tirpalas. Pakuotė: kapsulės, 15x0,7g miltelių ir 15x0,18ml skysčio.</t>
  </si>
  <si>
    <t>3.</t>
  </si>
  <si>
    <t>Laikino užpildo medžiagos:</t>
  </si>
  <si>
    <t>3.1</t>
  </si>
  <si>
    <t>Laikinas užpildas</t>
  </si>
  <si>
    <t>Cheminio kietėjimo, rentgenokontrastinė dantų atspalvio medžiaga, skirta laikinam dantų ertmių plombavimui cinko oksido/cinko sulfatocemento pagrindu, su fluoru, skirta trumpalaikėms laikinoms aplikacijoms, naudojama max. 1-2 sav. laikotarpiu. Paviršinio kietėjimo laikas – nuo 20 iki 30 min.</t>
  </si>
  <si>
    <t>3.2</t>
  </si>
  <si>
    <t>Cinko eugenolinis cementas</t>
  </si>
  <si>
    <t>pak.</t>
  </si>
  <si>
    <t>Endodontinių ertmių uždarymui. Pakuotėje 2 indeliai po ne mažiau kaip  60 g medžiagos + 25ml skysčio</t>
  </si>
  <si>
    <t>3 pirkimo dalis iš viso :  </t>
  </si>
  <si>
    <t>4.</t>
  </si>
  <si>
    <t>Surišimo  sistema</t>
  </si>
  <si>
    <t>VII  kartos surišiklis, vienkomponentis, savaiminio ėsdinimo, viena aplikacija, nereikia nuplauti, nemaišyti. Darbo procedūros laikas ne daugiau 45s, sluoksnio storis ne daugiau 8 mikro metrų, padidintas darbo laikas iki nemažiau 5 min. Dozuojamame „plunksnakotyje“, kuriame ne daugiau 2ml.</t>
  </si>
  <si>
    <t>5.</t>
  </si>
  <si>
    <t>Cheminio kietėjimo stiklojonomerinės medžiagos:</t>
  </si>
  <si>
    <t>5.1</t>
  </si>
  <si>
    <t>Cheminio kietėjimo stiklojonomerinis pamušalas</t>
  </si>
  <si>
    <t>pak.</t>
  </si>
  <si>
    <t>Stiklojonomerinė pamušalinė cheminio kietėjimo medžiaga susideda iš 33 (±2) g miltelių ir 12 (±2) ml skysčio.</t>
  </si>
  <si>
    <t>5.2</t>
  </si>
  <si>
    <t>Cheminio kietėjimo kompozitas su surišimo sistema</t>
  </si>
  <si>
    <t>Savaime kietėjantis, fluoridą išskiriantis dvikomponentis mikrostiklo kompozitas dantų plombavimui, susidedantis iš bazinės ir katalizatoriaus pastų bei surišimo skysčio, akrilatai 70 proc., stiklas 0,02-2mm Pakuotėje ne mažiau 12 g + 12 g</t>
  </si>
  <si>
    <t>5.3</t>
  </si>
  <si>
    <t>Cheminio kietėjimo plombinė medžiaga</t>
  </si>
  <si>
    <t>Skirta pastoviam dantų plombavimui, kulties atstatymui. Atspari drėgmei. Granuliuoti milteliai. Pakuotėje ne mažiau  12,5 g + 8,5 ml.</t>
  </si>
  <si>
    <t>5 pirkimo dalis iš viso :  </t>
  </si>
  <si>
    <t>6.</t>
  </si>
  <si>
    <t>Cheminio kietėjimo stiklo jonomerinis cementas plombavimui</t>
  </si>
  <si>
    <t>Rinkinį  sudaro 4 buteliukai miltelių po 10 g (spalvos:A2,A3,A3.5,A4); 2 buteliukai skysčio, kondicionierius,  apsauginis  lakas.Reikalavimai: rentgenokontrastiška  medžiaga, paprasta uždėjimo technika. Pastoviam  dantų  plombavimui.Paskirtis: pieninių  dantų plombavimui, pleištinių defektų, III-V  klasės  ertmių, I klasės nedidelių ertmių plombavimui, vagelių hermetizavimui.</t>
  </si>
  <si>
    <t>7.</t>
  </si>
  <si>
    <t>Amalgamos plomba</t>
  </si>
  <si>
    <t>kapsulė</t>
  </si>
  <si>
    <t>Sidabro amalgamos plombos kapsulėse po 600 mg.              
Ag 43,1% (±1), Sn 30,8% (±2), Cu 26,1% (±2)</t>
  </si>
  <si>
    <t>8.</t>
  </si>
  <si>
    <t>Medžiaga šaknies plombavimui</t>
  </si>
  <si>
    <t>Šaknies kanalų plombavimo medžiaga cinko oksido eugenolio pagrindu, turinti kortizono ir paraformaldehido, pasižyminti bakteriostatiniu ir priešuždegiminiu veikimu, rentgenokontrastiška. Medžiagos kietėjimo laikas ne trumpesnis kaip 1 val. Rinkinyje: 30 (±2)  g miltelių ir 20 (±2) ml skysčio.</t>
  </si>
  <si>
    <t>9.</t>
  </si>
  <si>
    <t>Kalcio hidroksido pamušalas</t>
  </si>
  <si>
    <t>Susidedantis iš 13 (±2) g bazinės pastos  ir 11 (±2) g katalizatoriaus.</t>
  </si>
  <si>
    <t>10.</t>
  </si>
  <si>
    <t>Medžiaga kanalų dezinfekcijai ir gydymui</t>
  </si>
  <si>
    <t>but</t>
  </si>
  <si>
    <t>Sudėtyje – kamfenolis. 20 ml but.</t>
  </si>
  <si>
    <t>11.</t>
  </si>
  <si>
    <t>Dantų balinimo sistema :</t>
  </si>
  <si>
    <t>11.1</t>
  </si>
  <si>
    <t>Dantų balinimo sistema 10%</t>
  </si>
  <si>
    <t>Veiklioji medžiaga – karbamido peroksidas. Švirkšteliuose.</t>
  </si>
  <si>
    <t>11.2</t>
  </si>
  <si>
    <t>Dantų balinimo sistema 16%</t>
  </si>
  <si>
    <t>11 pirkimo dalis iš viso:</t>
  </si>
  <si>
    <t>12.</t>
  </si>
  <si>
    <t>Skalavimo skystis</t>
  </si>
  <si>
    <t>but.</t>
  </si>
  <si>
    <t>Švelnus ir veiksmingas skalavimo skystis savo sudėtyje neturi alkoholio. Sudetyje yra cinko, chlorheksidino ir ksilitolio – veikia antibakteriškai, saugo nuo dantenų uždegimo ir ėduonies. Sudėtyje esantis aktyvus fluoridas (0,05% NaF) stiprina dantų emalį. But. ne mažiau 500 ml skysčio.</t>
  </si>
  <si>
    <t>13.</t>
  </si>
  <si>
    <t>Ilgalaikis profilaktinis dangalas su fluoridais</t>
  </si>
  <si>
    <t>Sudėtyje yra fluoridų ir kalcio fosfato, išskiria fluoridus, kalcį ir fosfatus, ilgalaikis, tvirtas dangalas
Išlieka ant dantų 6 ir daugiau mėnesių. Kietinamas šviesa, prieš aplikuojant reikia ėsdinti 35% fosforo rūgštimi 
Clicker dozatoriuje (10 g.)</t>
  </si>
  <si>
    <t>14.</t>
  </si>
  <si>
    <t>Stomatologinės  medžiagos kanalų paruošimui ir endodontijai:</t>
  </si>
  <si>
    <t>14.1</t>
  </si>
  <si>
    <t>Sileris kanalų plombavimui</t>
  </si>
  <si>
    <t>pak.</t>
  </si>
  <si>
    <t>Deksamethasonas 0,01g. Cinko oksido eugenolinis sileris, rentgenokontrastinis.</t>
  </si>
  <si>
    <t>14.2</t>
  </si>
  <si>
    <t>Šaknies kanalo hermetikas (sileris)</t>
  </si>
  <si>
    <t>Dervų pagrindu, fasuojamas dvigubame švirkšte, pastos pavidalu.
 Savybės : geros plombavimo savybės, biosuderinamumas.Turi atitikti ISO06876 reikalavimus:1986(E),sudėtis: epoksidinė oligomerinė derva, etilenglikolio salicilatas, bismuto subkarbonatas, cinko oksidas, kalcio oksidas.Turi būti rentgeno kontrastinė, darbo trukmė apie 35 min, 23'temp., netirpi audinių skystyje, netepti dantų. Švirkšte ne mažiau 13,5 g.</t>
  </si>
  <si>
    <t>14.3</t>
  </si>
  <si>
    <t>2,5% natrio hipochlorito tirpalas šaknies kanalų paruošimui</t>
  </si>
  <si>
    <t>Tirpale neturi būti surfaktantų ar emuliantų, kurie veikia surišimo stiprumą. 200 g talpos flakone. </t>
  </si>
  <si>
    <t>14.4</t>
  </si>
  <si>
    <t>Negyvų dantų balinimo medžiaga</t>
  </si>
  <si>
    <t>Natrio perboratas, balti milteliai.</t>
  </si>
  <si>
    <t>14.5</t>
  </si>
  <si>
    <t>Stiklo pluošto kompoziciniai kaiščiai</t>
  </si>
  <si>
    <t>Silanuoti, rentgeno kontrastiniai, elastingi, l.atsparūs nuovargiui,žymėti spalviniu kodu,  įv. dydžių:1,2mm, 1,3mm, 1,6 mm, 1,9 mm.</t>
  </si>
  <si>
    <t>14.6</t>
  </si>
  <si>
    <t>Stiklo pluošto kompozicinių kaiščių rinkiniai su įgręžtuvais</t>
  </si>
  <si>
    <t>rinki-nys</t>
  </si>
  <si>
    <t>Silanuoti, rentgeno kontrastiniai, elastingi, l.atsparūs nuovargiui,žymėti spalviniu kodu,  Rinkinys: įv. dydžių: 1,3mm, 1,6 mm, 1,9 mm ne mažiau po 5 vnt. + 4 grąžtai.</t>
  </si>
  <si>
    <t>14.7</t>
  </si>
  <si>
    <t>Skystis danties šaknų kanalų praplovimui</t>
  </si>
  <si>
    <t>2 proc. chlorheksidino skystis. 200ml buteliukuose .</t>
  </si>
  <si>
    <t>14.8</t>
  </si>
  <si>
    <t>Skystis gutaperčos tirpdymui</t>
  </si>
  <si>
    <t>ml</t>
  </si>
  <si>
    <t>Eukalipto aliejus  buteliuke su pipete.</t>
  </si>
  <si>
    <t>14.9</t>
  </si>
  <si>
    <t>Gvazdikėlių aliejus</t>
  </si>
  <si>
    <t>Buteliukas su pipete.</t>
  </si>
  <si>
    <t>14.10</t>
  </si>
  <si>
    <t>Medžiaga skirta šaknų kanalų perforacijoms dengti, atstatyti</t>
  </si>
  <si>
    <t>Rinkinys: ne mažiau 10 doz.x 0,14g+skystis sumaišymui.</t>
  </si>
  <si>
    <t>14.11</t>
  </si>
  <si>
    <t>Kalcio hidroksido pasta</t>
  </si>
  <si>
    <t>Švirkšte ne mažiau 2,1 g.</t>
  </si>
  <si>
    <t>14.12</t>
  </si>
  <si>
    <t>Kalcio hidroksido pasta su jodoformu</t>
  </si>
  <si>
    <t>14.13</t>
  </si>
  <si>
    <t>Kraujavimą stabdantis skystis</t>
  </si>
  <si>
    <t>Aliuminio chlorido pagrindu.</t>
  </si>
  <si>
    <t>14.14</t>
  </si>
  <si>
    <t>Stiklo pluošto juostų rinkinys</t>
  </si>
  <si>
    <t>Skirta paslankių dantų sutvirtinimui.</t>
  </si>
  <si>
    <t>15.</t>
  </si>
  <si>
    <t>Savaime ėsdinantis dervinis cementas:</t>
  </si>
  <si>
    <t>15.1</t>
  </si>
  <si>
    <t>Naujos kartos savaime ėsdinantis dervinis cementas restauracijoms</t>
  </si>
  <si>
    <t>Įpakavimas: dvigubame švirkšte pastos pavidale; spalvos A2,A3,skaidri; švirkštelyje  11 g. Reikalavimai: 
- atsparus drėgmei,
- dvigubo kietėjimo,
- lengvai pašalinamas perteklius,
- maža pooperacinio jautrumo tikimybė,
- puikios mechaninės savybės.</t>
  </si>
  <si>
    <t>15.2</t>
  </si>
  <si>
    <t>Savaime ėsdinantis dervinis cementas stiklo pluošto kaiščiams cementuoti</t>
  </si>
  <si>
    <t>Įpakavimas:dvigubame švirkšte pastos pavidale.
Reikalavimai:savaiminio ėsdinimo ir surišimo.</t>
  </si>
  <si>
    <t>15  pirkimo dalis iš viso:</t>
  </si>
  <si>
    <t>16.</t>
  </si>
  <si>
    <t>Endodontiniai instrumentai :</t>
  </si>
  <si>
    <t>16.1</t>
  </si>
  <si>
    <t>Endodontiniai  instrumentai K-file</t>
  </si>
  <si>
    <t>Dydžiai : 006, 008, 010, 045, 045-80, ilgiai:  21/25/28/31mm, rankiniai, sterilūs, keturkampio formos pjūvio. Pagaminti iš nerūdyjančio plieno, su plastikine rankenėle, su stoperiu. Turi atitikti ISO 015-040, turėti CE žymėjimą. Sterilios pakuotės ne mažiau kaip po 6 vnt.</t>
  </si>
  <si>
    <t>16.2</t>
  </si>
  <si>
    <t>Mašininės spiralės kanalų pildymui</t>
  </si>
  <si>
    <t>Ilgis  17mm/25mm/21mm . Dydžiai 001/002/003/004, į kampinį antgalį, daugkartinės, sterilizuojamos. Apsukos ne didesnės 300-600min-1, turi turėti CE žymėjimą. Pakuotėje ne daugiau 4 vnt.</t>
  </si>
  <si>
    <t>16.3</t>
  </si>
  <si>
    <t>Endodontiniai lankstūs instrumentai 
K-flexofile</t>
  </si>
  <si>
    <t>Dydžiai : 015, 020, 025, 030, 035, 040, 015-040, ilgiai:  18/21/25/31mm, rankiniai, sterilūs,keturkampio formos pjūvio. Pagaminti iš nerūdyjančio plieno, su plastikine rankenėle, su stoperiu. Turi atitikti ISO 015-040, turėti CE žymėjimą. Sterili pakuotė, ne mažiau 6vnt.</t>
  </si>
  <si>
    <t>16.4</t>
  </si>
  <si>
    <t>Endodontiniai instrumentai pjaunančiomis savybėmis</t>
  </si>
  <si>
    <t>Dydžiai : 015, 020, 025, 030, 035, 040, 015-040, ilgiai:  21/25/28/31mm, rankiniai,sterilūs apvalaus formos pjūvio. Pagaminti iš nerūdyjančio plieno, su plastikine rankenėle, su stoperiu. Turi atitikti ISO 015-040, turėti CE žymėjimą. Sterili pakuotė ne mažiau 6vnt.</t>
  </si>
  <si>
    <t>16.5</t>
  </si>
  <si>
    <t>Endodontiniai instrumentai, pjaunančiomis savybėmis</t>
  </si>
  <si>
    <t>Dydžiai : 015, 020, 025, 030, 035, 040, 015-040, ilgiai:  21/25/28/31mm, rankiniai,sterilūs trikampio formos pjūvio. Pagaminti iš nerūdyjančio plieno, su silikonine rankenėle, su stoperiu. Turi atitikti ISO 015-040, turėti CE žymėjimą. Sterili pakuotė ne mažiau 6vnt.</t>
  </si>
  <si>
    <t>16.6</t>
  </si>
  <si>
    <t>Gutaperčos kondensoriai</t>
  </si>
  <si>
    <t>Rankinis instrumentas, pagamintas iš nerūdijančio plieno su plastmasine rankenėle (ISO spalvinis žymėjimas). Darbiniai ilgiai 21 mm, 25 mm,  dydžiai: A, B, C, D, pakuotėje ne mažiau po 4vnt.</t>
  </si>
  <si>
    <t>16.7</t>
  </si>
  <si>
    <t>Pulpoekstraktoriai</t>
  </si>
  <si>
    <t>Skirti pulpos pašalinimui iš kanalo, atitinka ISO020-060 standartą, įvairių dydžių, vienkartiniai, rankiniai</t>
  </si>
  <si>
    <t>16.8</t>
  </si>
  <si>
    <t>Nikelio titano lydinio lankstūs instrumentai</t>
  </si>
  <si>
    <t>Dydžiai: 015, 020, 025, 030, 035, 040, 015-040,45, 50, 55, 60 ilgiai: 21/25mm, pagaminta iš nikelio titano lydinio, padidinto lankstumo, su plastikine rankenėle(ISO spalviniu žymėjimu), su silikoniniu stoperiu.</t>
  </si>
  <si>
    <t>16.9</t>
  </si>
  <si>
    <t>Endodontiniai instrumentai skirti sunkiai prieinamiems kanalams</t>
  </si>
  <si>
    <t>Dydžiai: 006, 008, 010, 015, 020, ilgiai: 18/21/25mm, pagaminta iš nerūdyjančio plieno, labai agresyvūs, skirti kalcifikuotiems ir sunkiai praeinamiems kanalams, su plastikine rankenėle (ISO spalviniu žymėjimu), su silikoniniu stoperiu. Sterilūs.</t>
  </si>
  <si>
    <t>16.10</t>
  </si>
  <si>
    <t>Endodontiniai instrumentai skirti kanalų paieškai</t>
  </si>
  <si>
    <t>Dydžiai: 010, 013, 017, ilgis 18/21/25mm,rankiniai,  skirti kanalų ieškojimui, aštrūs, su platmasinėmis rankenėlėmis, turi atitikti ISO(010-017), su stoperiu. Sterilūs.</t>
  </si>
  <si>
    <t>16.11</t>
  </si>
  <si>
    <t>Endodontinis mašininis instrumentas kanalams gilinti  Pjezoreamer</t>
  </si>
  <si>
    <t>Largo, pjezo gilintuvai į kampinį antgalį, 1,2,3,4,5,6 dydžių, 28/32mm ilgio, darbinė dalis 15mm/19mm, apsisukimai 800/1200min.</t>
  </si>
  <si>
    <t>16 pirkimo dalis iš viso :  </t>
  </si>
  <si>
    <t>17.</t>
  </si>
  <si>
    <t>Endodontinė liniuotė</t>
  </si>
  <si>
    <t>Skirta kanalo ilgiui matuoti. Pagaminta iš metalo, atsparaus dezinfekcinėms medžiagoms.Sterilizuojama.</t>
  </si>
  <si>
    <t>18.</t>
  </si>
  <si>
    <t>Kempinėlės endodontinių adatėlių  stoveliui</t>
  </si>
  <si>
    <t>Pakaitinės  kempinėlės  endododontinių adatėlių  stoveliui</t>
  </si>
  <si>
    <t>19.</t>
  </si>
  <si>
    <t>Endodontiniai instrumentai Pro Taper (arba lygiavertės) sistemos :</t>
  </si>
  <si>
    <t>19.1</t>
  </si>
  <si>
    <t>Rankiniai endodontiniai  instrumentai</t>
  </si>
  <si>
    <t>rinki-nys</t>
  </si>
  <si>
    <t>Rankiniai nikelio titano instrumentai su kintamu kūgiu, nuo 5 iki 9%, darbinis ilgis 25mm.  („Maillefer“ firmos arba lygiavertis). Rinkinyje 6 vnt. :  dydžiai SX, S1, S2, F1, F2, F3.</t>
  </si>
  <si>
    <t>19.2</t>
  </si>
  <si>
    <t>Gutaperča</t>
  </si>
  <si>
    <t>Monokonusinė gutaperča skirta plombuoti kanalus paruoštus Protaper(arba lygiaverčiais) instrumentais. Dėž. ne mažiau 60 vnt.</t>
  </si>
  <si>
    <t>19  pirkimo dalis iš viso:</t>
  </si>
  <si>
    <t>20.</t>
  </si>
  <si>
    <t>Cinko oksido milteliai</t>
  </si>
  <si>
    <t>21.</t>
  </si>
  <si>
    <t>Eugenolis</t>
  </si>
  <si>
    <t>22.</t>
  </si>
  <si>
    <t>Kalcio hidroksido milteliai</t>
  </si>
  <si>
    <t>23.</t>
  </si>
  <si>
    <t>Koferdamo sistema:</t>
  </si>
  <si>
    <t>23.1</t>
  </si>
  <si>
    <t>Koferdamo sistema</t>
  </si>
  <si>
    <t>Rinkinyje:
Metaliniai įvairių dydžių žiedai krūminiams, prieškrūminiams, priekiniams dantims (ne mažiau 6 vnt.);
Skylamušis, (ne mažiau 3 vnt. įvairių dydžių išmušamos skylutės );
Žiedų uždėjimo/nuėmimo įrankis  1 vnt.</t>
  </si>
  <si>
    <t>23.2</t>
  </si>
  <si>
    <t>Koferdamo guma</t>
  </si>
  <si>
    <t>Tinkančios 10.1 siūlomai sistemai</t>
  </si>
  <si>
    <t>23 pirkimo dalis iš viso:</t>
  </si>
  <si>
    <t>24.</t>
  </si>
  <si>
    <t>Anestetikai:                    </t>
  </si>
  <si>
    <t>24.1</t>
  </si>
  <si>
    <t>Anestetikai karpulėse</t>
  </si>
  <si>
    <t>karpulė</t>
  </si>
  <si>
    <t>Anestetiko sudėtyje yra articaini hydrochloridum 40 mg, epinefrino hydrochlorido 0,012mcg.  Vienoje karpulėje 1,7 ml (±0,2 ml). Supakuota saugioje metalinėje dėžutėje. Būtina pateikti vaisto registracijos pažymėjimo kopiją.</t>
  </si>
  <si>
    <t>24.2</t>
  </si>
  <si>
    <t>Vienoje karpulėje 1,7 ml (±0,2 ml). Be vazokonstriktorių. Skirti nuskausminimui rizikos grupės žmonėms. Būtina pateikti vaisto registracijos pažymėjimo kopiją.</t>
  </si>
  <si>
    <t>24.3</t>
  </si>
  <si>
    <t>Antiseptiškas, hemostatiškas ir nuskausminantis vaistas, dedamas į alveolę</t>
  </si>
  <si>
    <t>Preparatas, pasižymintis antiseptiniu, skausmą malšinančiu ir kraujavimą stabdančiu veikimu, tinkamas naudoti po sunkaus danties išrovimo, sušvelninantis skausmą infekuotoje alveolėje. Veikimas prasideda iš karto ir tęsiasi 1-2 val. Savaime rezorbuojasi. Pakuotėje 12 (±3)g.</t>
  </si>
  <si>
    <t>24.4</t>
  </si>
  <si>
    <t>Antiseptiškai, priešuždegimiškai veikiantis vaistas po dantų ekstrakcijos</t>
  </si>
  <si>
    <t>Sudėtyje yra trys antibiotikai: Neomicino sulfatas,Tirotricinas, Polimiksino-B-sulfatas.
Indikacijos: pooperacinis, profilaktinis alveolitų gydymas. Pakuotė buteliuke 50 vienetinių gabaliukų)</t>
  </si>
  <si>
    <t>24.5</t>
  </si>
  <si>
    <t>Adatos karpuliniam anestetikui</t>
  </si>
  <si>
    <t>Sterilios, vienkartinės dentalinės adatos, padengtos silikonu, dydis 0,3 x 25 mm; 0,4x35mm.</t>
  </si>
  <si>
    <t>24.6</t>
  </si>
  <si>
    <t>Karpuliniai švirkštai</t>
  </si>
  <si>
    <t>24 pirkimo dalis iš viso :  </t>
  </si>
  <si>
    <t>25.</t>
  </si>
  <si>
    <t>Fluoro lakas</t>
  </si>
  <si>
    <t>ml</t>
  </si>
  <si>
    <t>Naudojamas dantų jautrumui gydyti giliam fluoravimui ir ėduonies profilaktikai. Medžiaga gerai prilimpa prie sauso danties emalio ir dentino, kas sąlygoja ilgalaikį intensyvų fluoravimą su gilia penetracija.</t>
  </si>
  <si>
    <t>26.</t>
  </si>
  <si>
    <t>Hemostatinės kempinėlės, prisotintos sidabro koloidu</t>
  </si>
  <si>
    <t>vnt.</t>
  </si>
  <si>
    <t>Želatinos ir smulkiadispersiško (koloidinio) sidabro derinys, kuris stabdo kraujavimą ir saugo žaizdą nuo pakartotino užkrėtimo. Kempinėlės, paliktos alveolėje, visiškai rezorbuojasi. Matmenys 14mmx7mmx7mm (±1 mm). Pakuotėse po 50 -100 vnt.</t>
  </si>
  <si>
    <t>27.</t>
  </si>
  <si>
    <t>Impregnuotas retrakcinis siūlas</t>
  </si>
  <si>
    <t>Megztas, impregnuotas, siūlo ilgis nuo 240 iki 250 cm.  Dviejų storių: plonas (0) ir labai plonas (00).</t>
  </si>
  <si>
    <t>28.</t>
  </si>
  <si>
    <t>Seilių voleliai</t>
  </si>
  <si>
    <t>Pagaminti iš 100% medvilnės, dydis Nr.2.</t>
  </si>
  <si>
    <t>29.</t>
  </si>
  <si>
    <t>Seilių atsiurbėjai</t>
  </si>
  <si>
    <t>Vienkartiniai, pagaminti iš permatomo plastiko, trumpi.(145-155 mm)</t>
  </si>
  <si>
    <t>30.</t>
  </si>
  <si>
    <t>Chirurginiai seilių atsiurbėjo antgaliai</t>
  </si>
  <si>
    <t>Suteikia geresnes prieinamumo sąlygas. Naudojamas, kai dirbama su siauromis vietomis, šaknų užpildais. Vienkartiniai, pakuotėje po 20 vnt ., kartu pridėta tarpinė .</t>
  </si>
  <si>
    <t>31.</t>
  </si>
  <si>
    <t>Vakuuminiai 
siurbliai</t>
  </si>
  <si>
    <t>Plastikiniai  siurbliai 15cm ilgio, vienkartiniai.Paskirtis: skysčių  ir  smulkių  dalelių  atsiurbimui  iš burnos  ertmės.</t>
  </si>
  <si>
    <t>32.</t>
  </si>
  <si>
    <t>Vandens- oro  pūtiklio antgaliai</t>
  </si>
  <si>
    <t>Plastikiniai, skirti vandens-oro antgaliui; 5,5cm ilgio, įvairių spalvų, vienkartiniai. Skirti vandens- oro pūtiklio naudojimui odontologinių  procedūrų metu.</t>
  </si>
  <si>
    <t>33.</t>
  </si>
  <si>
    <t>Impregnuotos servetėlės pacientams, laikikliai:</t>
  </si>
  <si>
    <t>33.1</t>
  </si>
  <si>
    <t>Impregnuotos servetėlės pacientams</t>
  </si>
  <si>
    <t>33.2</t>
  </si>
  <si>
    <t>Servetėlių laikiklis</t>
  </si>
  <si>
    <t>Metaliniai, serveteles pacientams prilaikyti.</t>
  </si>
  <si>
    <t>33  pirkimo dalis iš viso:</t>
  </si>
  <si>
    <t>34.</t>
  </si>
  <si>
    <t>Siūlas tarpdančiams</t>
  </si>
  <si>
    <t>Higieninis siūlas; dėžutėje, ne mažiau 25 m. ilgio</t>
  </si>
  <si>
    <t>35.</t>
  </si>
  <si>
    <t>Lūpų plėtiklis</t>
  </si>
  <si>
    <t>Dviejų dydžių: mėlynos (small) ir baltos (standart) spalvos. Autoklavuojami prie 134  laipsnių C. Supakuoti po du vienetus dėžutėje.</t>
  </si>
  <si>
    <t>36.</t>
  </si>
  <si>
    <t>Žiodiklis</t>
  </si>
  <si>
    <t>Naudojamas  apatinio žandikaulio  padėčiai fiksuoti. Dezinfekuojamas</t>
  </si>
  <si>
    <t>37.</t>
  </si>
  <si>
    <t>Instrumentai  burnos higienai</t>
  </si>
  <si>
    <t>rink</t>
  </si>
  <si>
    <t>Rinkinyje 6 instrumentai dėžutėje. Reikalavimai:pagaminti iš aukštos kokybės plieno, aštrūs, patogūs nuimti dantų apnašoms iš tarpdančių ir dantenų kišenių. Ilgalaikio naudojimo, atsparūs dezinfekcijai ir sterilizacijai</t>
  </si>
  <si>
    <t>38.</t>
  </si>
  <si>
    <t>Šepetėliai instrumentams plauti</t>
  </si>
  <si>
    <t>Metaliniais  šereliais</t>
  </si>
  <si>
    <t>39.</t>
  </si>
  <si>
    <t>Odontologijos rankiniai instrumentai:</t>
  </si>
  <si>
    <t>39.1</t>
  </si>
  <si>
    <t>Veidrodėliai</t>
  </si>
  <si>
    <t>Galvutės kotelis su metriniu sriegiu, fiziologiniu lenkimu, ergonominiu paviršiumi. Pažymėti CE ženklu.</t>
  </si>
  <si>
    <t>39.2</t>
  </si>
  <si>
    <t>Veidrodėlių koteliai</t>
  </si>
  <si>
    <t>Su gumine dalimi, neslystantys, tinkantys galvutei su metriniu sriegiu. Pažymėti CE ženklu.</t>
  </si>
  <si>
    <t>39.3</t>
  </si>
  <si>
    <t>Zondai</t>
  </si>
  <si>
    <t>Darbinė dalis 10 mm ilgio, su fiziologiniu lenkimu. Nerūdijančio plieno. Kiekvienas vienetas gamintojo individualiai įpakuotas. Pažymėti CE ženklu.</t>
  </si>
  <si>
    <t>39.4</t>
  </si>
  <si>
    <t>Periodontologinis zondas</t>
  </si>
  <si>
    <t>Daugkartinio naudojimo, pagamintas iš medicininio plieno, atsparus dezinfekcijai. Kiekvienas vienetas gamintojo individualiai įpakuotas. Pažymėti CE ženklu.</t>
  </si>
  <si>
    <t>39.5</t>
  </si>
  <si>
    <t>Pincetai</t>
  </si>
  <si>
    <t>Nerūdijančio plieno. Kiekvienas vienetas gamintojo individualiai įpakuotas. Pažymėti CE ženklu</t>
  </si>
  <si>
    <t>39.6</t>
  </si>
  <si>
    <t>Mentelės plomboms maišyti</t>
  </si>
  <si>
    <t>Kiekvienas vienetas gamintojo individualiai įpakuotas. Pažymėtos CE ženklu</t>
  </si>
  <si>
    <t>39.7</t>
  </si>
  <si>
    <t>Plombavimo mentelės - kimštukai</t>
  </si>
  <si>
    <t>Instrumento kotelis fiziologiniu lenkimu,ergonominiu paviršiumi. Darbinis paviršius nekibus plombinei medžiagai, plona darbinė dalis. Pažymėti CE ženklu.</t>
  </si>
  <si>
    <t>39  pirkimo dalis iš viso :  </t>
  </si>
  <si>
    <t>40.</t>
  </si>
  <si>
    <t>Odontologinės chirurgijos instrumentai:</t>
  </si>
  <si>
    <t>40.1</t>
  </si>
  <si>
    <t>Adatkotis</t>
  </si>
  <si>
    <t>Nerūdijančio plieno, tvirti, nelūžtantys, nelankstūs. Darbinė dalis 140 mm, patikimai laiko adatą. Pažymėti CE ženklu.</t>
  </si>
  <si>
    <t>40.2</t>
  </si>
  <si>
    <t>Chirurginis šaukštelis</t>
  </si>
  <si>
    <t>Nerūdijančio plieno, tvirti, nelūžtantys, nelankstūs. Dydis Nr.1. Pažymėti CE ženklu.</t>
  </si>
  <si>
    <t>40.3</t>
  </si>
  <si>
    <t>Spaustukai (pinai)</t>
  </si>
  <si>
    <t>Nerūdijančio plieno, tvirti, nelūžtantys, nelankstūs. Pažymėti CE ženklu.</t>
  </si>
  <si>
    <t>40.4</t>
  </si>
  <si>
    <t>Žirklutės lenktos</t>
  </si>
  <si>
    <t>S formos. Darbinė dalis lenkta, 115 mm. Pažymėtos CE ženklu.</t>
  </si>
  <si>
    <t>40.5</t>
  </si>
  <si>
    <t>Žirklutės tiesios</t>
  </si>
  <si>
    <t>Darbinė dalis su dantytais ašmenimis. Pažymėtos CE ženklu.</t>
  </si>
  <si>
    <t>40 pirkimo dalis iš viso :  </t>
  </si>
  <si>
    <t>41.</t>
  </si>
  <si>
    <t>GRACEY tipo kiuretės</t>
  </si>
  <si>
    <t>Daugkartinio naudojimo, aštrūs, medicininio plieno, galimas galandimas, atsparūs dezinfekcijai, autoklavuojami . Kiekvienas vienetas gamintojo individualiai įpakuotas. Pažymėti CE ženklu.</t>
  </si>
  <si>
    <t>42.</t>
  </si>
  <si>
    <t>Replės  įvairios</t>
  </si>
  <si>
    <t>Pirmos klasės  nerūdijančio plieno instrumentai, atsparūs dezinfektantams, sterilizuojami iki 180C ,nelūžtantys nelankstūs. Rankena fiziologiniu ergonomišku lenkimu. Darbinė dalis su ranteliais, dengta grūdintu plienu, ašytriais išplonintais galais. Replės nesunkiai uždedamos, kai likęs mažas dantų šaknies kraštas. Replės žymėtos CE ženklu, suteikiama gamintojo garantija.</t>
  </si>
  <si>
    <t>43.</t>
  </si>
  <si>
    <t>Elevatoriai</t>
  </si>
  <si>
    <t>Pirmos klasės  nerūdijančio plieno instrumentai  , atsparūs dezinfektantams, sterilizuojami iki 180C , nelūžtantys, nelankstūs. Atraumatiški, ergonomiški, lengvi, skirti dantų šaknims ir jų viršūnėms šalinti, darbinė dalis su grioveliu, aštri. Instrumentai žymėti CE ženklu, suteikiama gamintojo garantija.</t>
  </si>
  <si>
    <t>44.</t>
  </si>
  <si>
    <t>Ultragarsinio skalerio "Satelec-Acteon" antgalinės galvutės</t>
  </si>
  <si>
    <t>Skirtos higienos operacijoms (akmenų šalinimui). Originalios, atitinknčios sriegį. Ženklinimas 1, 1S, 2,3,10Z,10X,10P.</t>
  </si>
  <si>
    <t>45.</t>
  </si>
  <si>
    <t>Kampinis antgalis</t>
  </si>
  <si>
    <t>Su LED ar analogiško tipo pašvietimo funkcija(vidinid šviesso generatorius). Turi tikti naudoti pajungus prie orinio mikrovariklio su vidiniu aušinimu be pašvietimo. Vidinis vandens-oro mišinio padavimas. Grąžto fiksacija mygtuko pagalba. Redukcijos santykis 1:1. Sterilizuojama gariniame sterilizatoriuje maks. iki 135 laips. C.</t>
  </si>
  <si>
    <t>46.</t>
  </si>
  <si>
    <t>Odontologinis antgalis-turbina su šviesa</t>
  </si>
  <si>
    <t>Antgalis turi būti nedidelių gabaritų, nesunkus, patogus darbui, svoris ne daugiau 53 g. Kompaktiška galvutė: skersmuo ne didesnis negu 12mm, galvutės aukštis ne didesnis negu 13,4mm. Galia ne mažiau 25W. Dviejų darbinių ratų (sparnuočių) technologija, ne mažiau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 ne mažiau 25000 lux, greitis ne mažiau 360.000/390.000 aps. Trys purškimo taškai. Galvutė su mygtuku. Autoklavuojamas prie 135 laipsnių temperatūros. Optinė lemputė su 25000lux apšvietimu, turi nepateikti savybių autoklavuojant (135 lais.) Turi tikti turimoms „Morita“ jungtims. Garantija ne mažiau 12 mėn.</t>
  </si>
  <si>
    <t>47.</t>
  </si>
  <si>
    <t>Poliravimo priemonės :                </t>
  </si>
  <si>
    <t>47.1</t>
  </si>
  <si>
    <t>Poliravimo juostelė abrazyvinė metalinė</t>
  </si>
  <si>
    <t>Skirta tarpdančiams šlifuoti, 4mm pločio, viena pusė padengta abrazyvine medžiaga, švelnaus grublėtumo (f), ir vidutinio grublėtumo.</t>
  </si>
  <si>
    <t>47.2</t>
  </si>
  <si>
    <t>Šlifavimo poliravimo  diskų papildymai</t>
  </si>
  <si>
    <t>Diskeliai 12,7 ir 9,5mm skersmens. Vieno dydžio ir grubumo viename paketėlyje, grubumai:C, M, F, SF, spalva:ruda, tamsi oranžinė, oranžinė, geltona.</t>
  </si>
  <si>
    <t>47.3</t>
  </si>
  <si>
    <t>Šlifavimo poliravimo  diskų rinkinys.</t>
  </si>
  <si>
    <t>Šlifuoja, kontūruoja, poliruoja, ploni. Šiurkštūs – rudos spalvos, vidutiniai – tamsiai oranžinės spalvos, švelnūs – oranžinės spalvos, labai švelnūs – geltonos spalvos. Diskelių skersmuo 9,5mm ir 12,7 mm diametras. Laikiklis diskeliams su apvalia darbine dalimi, kampiniams antgaliui iš nerūdijančio plieno, padengti aliuminio oksidu.Rinkinys, ne mažiau 240 vnt. + laikiklis.</t>
  </si>
  <si>
    <t>47.4</t>
  </si>
  <si>
    <t>Diskelių  laikikliai</t>
  </si>
  <si>
    <t>Laikikliai tinkantys (Soft-lex arba analogiškiems)  diskeliams, daugkartiniai, nerūdijančio plieno. Naudojami kampiniam antgaliui. Darbinė dalis apskritimo formos, atsparūs dezinfekcijai ir sterilizacijai.</t>
  </si>
  <si>
    <t>47.5</t>
  </si>
  <si>
    <t>Poliravimo ir apdirbimo juostelės</t>
  </si>
  <si>
    <t>17,7mm x3,9 mm, dviejų skirtingų grubumų: l.švelnios ir švelnios; vidutinio grubumo ir grubios.</t>
  </si>
  <si>
    <t>47.6</t>
  </si>
  <si>
    <t>Poliravimo šepetėliai</t>
  </si>
  <si>
    <t>Įvairių formų, sintetiniai.</t>
  </si>
  <si>
    <t>47.7</t>
  </si>
  <si>
    <t>Polyrai poliravimui</t>
  </si>
  <si>
    <t>Silikoniniai.</t>
  </si>
  <si>
    <t>47.8</t>
  </si>
  <si>
    <t>Polyrai blizginimui</t>
  </si>
  <si>
    <t>Silikoniniai.</t>
  </si>
  <si>
    <t>47.9</t>
  </si>
  <si>
    <t>Polyras kampiniam antgaliui</t>
  </si>
  <si>
    <t>Įvairių formų ir kietumo, su deimanto dalelėm, skirti pradiniam ir galutiniam apdirbimui.</t>
  </si>
  <si>
    <t>47 pirkimo dalis iš viso :  </t>
  </si>
  <si>
    <t>48.</t>
  </si>
  <si>
    <t>Poliravimo pasta plombų poliravimui</t>
  </si>
  <si>
    <t>Pasta smulkaus grūdėtumo, lengvai iki blizgesio nupoliruojanti danties paviršių.</t>
  </si>
  <si>
    <t>49.</t>
  </si>
  <si>
    <t>Matricos :</t>
  </si>
  <si>
    <t>49.1</t>
  </si>
  <si>
    <t>Šviesai laidžių  matricų rinkinys</t>
  </si>
  <si>
    <t>Rinkinį sudaro skirtingos matricos visoms dantų grupėms. Celiuloidinės, peršviečiamos ultravioletinių spindulių, galai smailėjantys, per vidurį platėjančios, išgaubtos</t>
  </si>
  <si>
    <t>49.2</t>
  </si>
  <si>
    <t>Metalinių matricų kontūrinių rinkinys</t>
  </si>
  <si>
    <t>Išformuoto ekvatoriaus, pagamintos iš nerūdijančio lankstaus plieno plokštelės, per vidurį platėjančios, su užapvalintais galais, išgaubtos. Rinkinyje turi būti 30 vnt. - šešių rūšių, kiekvienos po 5 vnt.</t>
  </si>
  <si>
    <t>49.3</t>
  </si>
  <si>
    <t>Šviesai laidžios, tiesios</t>
  </si>
  <si>
    <t>Šviesai laidžios, ilgis 10 mm.</t>
  </si>
  <si>
    <t>49.4</t>
  </si>
  <si>
    <t>Matricos  laikikliai “žiogelio“ tipo.</t>
  </si>
  <si>
    <t>Įvairių dydžių.</t>
  </si>
  <si>
    <t>49 pirkimo dalis iš viso :  </t>
  </si>
  <si>
    <t>50.</t>
  </si>
  <si>
    <t>Ni-Ti matricų rinkinys:</t>
  </si>
  <si>
    <t>50.1</t>
  </si>
  <si>
    <t>Ni – Ti matricų pradinis rinkinys</t>
  </si>
  <si>
    <t>Skirtas II klasės dantų  plombavimo restauracijoms. Naudojant šias matricas atliekamos procedūros greitos ir paprastos, užtikrina glaudų ribinio sandarumą, tikslius kontaktus. Dezinfekuojamos, autoklavuojamos iki 1000 kartų
Pradinis  rinkinys:
20 matricų – 15 x 5.5 mm, 5 x 4.5 mm;
15 kaiščių;
2 universalūs žiedai, 1 replės, 1 pincetas.</t>
  </si>
  <si>
    <t>50.2</t>
  </si>
  <si>
    <t>Ni – Ti matricų pradinio rinkinio papildymas:</t>
  </si>
  <si>
    <t>50.3</t>
  </si>
  <si>
    <t>Dydis 3.5 mm</t>
  </si>
  <si>
    <t>Pakuotėje 50 vnt.</t>
  </si>
  <si>
    <t>50.4</t>
  </si>
  <si>
    <t>Dydis 4.5 mm</t>
  </si>
  <si>
    <t>50.5</t>
  </si>
  <si>
    <t>Dydis 5.5 mm</t>
  </si>
  <si>
    <t>50.6</t>
  </si>
  <si>
    <t>Dydis 6.5 mm</t>
  </si>
  <si>
    <t>50  pirkimo dalis iš viso:</t>
  </si>
  <si>
    <t>51.</t>
  </si>
  <si>
    <t>Šviesai laidūs kaištukai</t>
  </si>
  <si>
    <t>Pleišto formos, bespalviai, peršviečiami ultravioletinių spindulių, pagaminti iš plastiko, S dydžio.</t>
  </si>
  <si>
    <t>52.</t>
  </si>
  <si>
    <t>Guminiai žiedai instrumentams pažymėti</t>
  </si>
  <si>
    <t>vnt.</t>
  </si>
  <si>
    <t>Įvairių spalvų.</t>
  </si>
  <si>
    <t>53.</t>
  </si>
  <si>
    <t>Pasta apnašui nuimti ir dantų paviršiui poliruoti su fluoru</t>
  </si>
  <si>
    <t>g</t>
  </si>
  <si>
    <t>200</t>
  </si>
  <si>
    <t>Universali profilaktinė pasta, turinti fluoro, pasižyminti valomosiomis ir poliruojančiomis savybėmis. Abrazyvinės dalelės darbo eigoje kinta nuo grubaus iki švelnaus rupumo.</t>
  </si>
  <si>
    <t>54.</t>
  </si>
  <si>
    <t>Karieso indikatorius</t>
  </si>
  <si>
    <t>Medžiaga, padedanti nustatyti sunkiai diagnozuojamas kariozines ertmes. Temperatūra -500C.</t>
  </si>
  <si>
    <t>55.</t>
  </si>
  <si>
    <t>Kaiščiai   :</t>
  </si>
  <si>
    <t>55.1</t>
  </si>
  <si>
    <t>Gutaperčos pagrindiniai kaiščiai</t>
  </si>
  <si>
    <t>Dydžiai: 015-80, skirti kanalo užpildymui, standartizuoti, turintys spalvinį žymėjimą, atitinkantys ISO.</t>
  </si>
  <si>
    <t>55.2</t>
  </si>
  <si>
    <t>Gutaperčiniai kaiščiai pagalbiniai.</t>
  </si>
  <si>
    <t>Dydžiai: XF, FF, MF, F, FM, su ISO spalviniu žymėjimu, lengai  atidaromose dėžutėse ne mažiau 120vnt.</t>
  </si>
  <si>
    <t>55.3</t>
  </si>
  <si>
    <t>Popieriniai kaiščiai</t>
  </si>
  <si>
    <t>Dydžiai : nuo 15 iki 80 dydžio, kaiščiai skirti kanalų sausinimui, standartizuoti, turintys spalvinį žymėjimą, atitinkantį ISO.</t>
  </si>
  <si>
    <t>55 pirkimo dalis iš viso :  </t>
  </si>
  <si>
    <t>56.</t>
  </si>
  <si>
    <t>Stikliukai plomboms maišyti</t>
  </si>
  <si>
    <t>Viena pusė neslidi.</t>
  </si>
  <si>
    <t>57.</t>
  </si>
  <si>
    <t>Endodontijai skirtas  grąžtas</t>
  </si>
  <si>
    <t>Endo Z  arba analogas. Kietmetalio grąžtas skirtas atidaryti ir praplėsti pulpos kamerai. Nekertanti viršūnė, nepažeidžia pulpos kameros. Pakuotė 1 grąžtas</t>
  </si>
  <si>
    <t>58.</t>
  </si>
  <si>
    <t>Odontologiniai kietmetalio chirurginiai grąžtai</t>
  </si>
  <si>
    <t>Pagaminami iš aukštos klasės metalo, karbido ar cirkonio. Aštrūs, prailginto konuso, atsparūs dezinfekcijai, autoklavuojami. Kiekvienas vienetas gamintojo individualiai įpakuotas. Pažymėti CE ženklu.</t>
  </si>
  <si>
    <t>59.</t>
  </si>
  <si>
    <t>Grąžtai kietmetalio turbinai</t>
  </si>
  <si>
    <t>Aštrūs, įv. dydžių, ilgis 19mm 25mm.</t>
  </si>
  <si>
    <t>61.</t>
  </si>
  <si>
    <t>Grąžtai turbininiai, deimantiniai</t>
  </si>
  <si>
    <t>Daugkartiniai, nerūdijančio plieno, galvanizuoti aukso dulkėmis, darbinė dalis įvairios formos, dydžio, ilgumo, šiurkštumo. Turi turėti spalvinį žymėjimą Skirti dirbti turbininiu antgaliu. Nedarbinės dalies galas besifiksuojantis antgalyje turi būti apvalus, be aštrių briaunų. Atsparūs dezinfekuojantiems tirpalams ir karštai temperatūrai. Turi turėti atitikties sertifikatus ISO 9001/ISO 13485, CE, deimantas užneštas galvaniniu būdu, gerai kalibruoti.</t>
  </si>
  <si>
    <t>62.</t>
  </si>
  <si>
    <t>Pasta pulpos devitalizacijai</t>
  </si>
  <si>
    <t>Be arseno.</t>
  </si>
  <si>
    <t>63.</t>
  </si>
  <si>
    <t>Apsauginės darbo priemonės :</t>
  </si>
  <si>
    <t>63.1</t>
  </si>
  <si>
    <t>Apsauginiai akiniai nuo helio šviesos</t>
  </si>
  <si>
    <t>Reguliuojami 2 padėčių akiniai, oranžinės spalvos, sertifikuoti.</t>
  </si>
  <si>
    <t>63.2</t>
  </si>
  <si>
    <t>Apsauginis skydelis pakeliamas</t>
  </si>
  <si>
    <t>Plastikinis apsauginis  skaidrus skydas.</t>
  </si>
  <si>
    <t>63.3</t>
  </si>
  <si>
    <t>Apsauginiai akiniai</t>
  </si>
  <si>
    <t>Skaidrūs.</t>
  </si>
  <si>
    <t>63.4</t>
  </si>
  <si>
    <t>Apsauginis skydelis-akiniai</t>
  </si>
  <si>
    <t>Plastikiniai akiniai, šonuose pritvirtinti metaliniais laikikliais, kurie laiko plastikinį apsauginį skaidrų skydą.</t>
  </si>
  <si>
    <t>63 pirkimo dalis iš viso :  </t>
  </si>
  <si>
    <t>64.</t>
  </si>
  <si>
    <t>Tepalas lėtaeigiams stomatologiniams antgaliams</t>
  </si>
  <si>
    <t>Aerozolis.
"LUBPIFLUIP" arba lygiavertis.</t>
  </si>
  <si>
    <t>65.</t>
  </si>
  <si>
    <t>Tepalas greitaeigiams-turbininiams stomatologiniams antgaliams</t>
  </si>
  <si>
    <t>fl</t>
  </si>
  <si>
    <t>Aerozolis, tinka „Morita“ firmos antgaliams (pagal antgalių gamintojo rekomendacijas). „Morita AR Spray“ arba lygiavertis. Flakone 400 ml.</t>
  </si>
  <si>
    <t>66.</t>
  </si>
  <si>
    <t>Diodinė lempa</t>
  </si>
  <si>
    <t>Reikalavimai: Spinduliuoja būtent nuo 400 iki 480 nm ilgio bangas, Šviesos intensyvumas (tarp 400 ir 515 nm): 1200 mW/cm2. Šviesos spinduliavimo plotas: 60–65 mm2 (optiškai aktyvus). Įkrovimo būsenos daviklis. Garsinis signalas. Svoris iki 180 g (įsk. šviesolaidį)</t>
  </si>
  <si>
    <t>67.</t>
  </si>
  <si>
    <t>Apekso lokatorius</t>
  </si>
  <si>
    <t>1.Atitinka medicinos įrenginių direktyvai 93/42/EEC.
2. Būtina skaitmeninės šaknies viršūnės vietos indikacija.
3. Prietaiso ekranas: matomas danties modelis, vaizdinė danties šaknies vietos indikacija, elemento būklė.
4.Naudojama galia ne didesnė 0,1W.
5.Prietaiso masė su baterija ne daugiau 175 g.
6.Matmenys ne daugiau 120x65x28 mm.
7.Komplektacija: pagrindinis blokas 1vnt., lūpinis kontaktas 2vnt., maitinimo elementų komplektas 1vnt., jungiamasis laidas 1vnt., endodontinės adatėlės kontaktas 1vnt., endodontinės adatėlės ilgiklis 1 vnt.</t>
  </si>
  <si>
    <t>68.</t>
  </si>
  <si>
    <t>Sodapūtė:</t>
  </si>
  <si>
    <t>2. Būtina skaitmeninės šaknies viršūnės vietos indikacija.</t>
  </si>
  <si>
    <t>68.1</t>
  </si>
  <si>
    <t>Sodapūtė</t>
  </si>
  <si>
    <t>Skirta apnašų valymui virš dantenų.Antgalis jungiamas tiesiogiai prie turbininio antgalio jungties per adapterį (KaVo, W&amp;H, BienAir,MIDWEST, SIRONA).Antgalis pasisuka 360° kampu.Ties viršūne esantis silikoninis žiedas neleidžia išslysti antgaliui iš rankų.120° lenktas purkštukas, 23 g talpos skaidrus miltelių konteineris.Antgalio ilgis 205 mm. Antgalio aukštis 70 – 95 mm priklausomai nuo jungties. Svoris 114 g.Oro padavimas per turbininio antgalio rankovę, slėgis nuo 3 iki 4 bar.Vandens padavimas per turbininio antgalio rankovę, srovės stiprumas 15 ml/min ± 5 ml/min.Sterilizuoti galima purkštukus, antgalio viršūnes, silikoninį žiedą ir plastikinę priekinę antgalio korpuso dalį.Negalima sterilizuoti miltelių konteinerio ir jo dangtelio, plastikinės galinės antgalio korpuso dalies, metalinės ašies ir turbininio antgalio adapterio.Sterilizuoti B tipo gariniame sterilizatoriuje, 134° C, 18 minučių, slėgis 2 bar. Standartinis komplektas:
• Sodapūtė  su adapteriu
• 120° „SUPRA“ purkštukas
• Miltelių konteineris „SUPRA“
• 2 valymo strypeliai
• 10 miltelių   „CLASSIC“pa akeliai po 20 g
• 2 miltelių „PEARL“ pakeliai po 20 g</t>
  </si>
  <si>
    <t>68.2</t>
  </si>
  <si>
    <t>Milteliai sodapūtei</t>
  </si>
  <si>
    <t>Skirta apnašų valymui virš dantenų.
Sudėtis: natrio hidrokarbonatas (maistinė soda)
Mažiau agresyvi kristalų forma, 76 µm granulės.
Pakuotė: 250 g buteliukas.</t>
  </si>
  <si>
    <t>68  pirkimo dalis iš viso:</t>
  </si>
  <si>
    <t>5.Prietaiso masė su baterija ne daugiau 175 g.</t>
  </si>
  <si>
    <t>69.</t>
  </si>
  <si>
    <t>Medžiagos dantų atspaudams:</t>
  </si>
  <si>
    <t>69.1</t>
  </si>
  <si>
    <t>Alginatinė atspaudinė medžiaga,naudojama vienmomentiniams atspaudams (Hantalgin arba lygiavertė):              </t>
  </si>
  <si>
    <t>69.1.1</t>
  </si>
  <si>
    <t>Normalaus kietėjimo laiko</t>
  </si>
  <si>
    <t>Išlaiko dimensinį stabilumą daugiau kaip 24 val.</t>
  </si>
  <si>
    <t>69.1.2</t>
  </si>
  <si>
    <t>Greito kietėjimo</t>
  </si>
  <si>
    <t>Su spalviniu reakcijos indikatoriumi, išlaiko dimensinį stabilumą daugiau kaip 24 val.</t>
  </si>
  <si>
    <t>69.2</t>
  </si>
  <si>
    <t>Silikoninė atspaudinė medžiaga C tipo(70.2.1-70.2.4 to paties gamintojo)</t>
  </si>
  <si>
    <t>69.2.1</t>
  </si>
  <si>
    <t>Silikoninė atspaudinė medžiaga C tipo</t>
  </si>
  <si>
    <t>Keramikos ir lietiems darbams. 
Komplekte ( ne mažiau):
atspaud.medžiaga 900 g +
korekcinė medžiaga 140 ml +
aktyvatorius 60 ml ("Xantopren"  arba lygiavertė)</t>
  </si>
  <si>
    <t>69.2.2</t>
  </si>
  <si>
    <t>Bazinė medžiaga</t>
  </si>
  <si>
    <t>Pakuotė: 900g</t>
  </si>
  <si>
    <t>69.2.3</t>
  </si>
  <si>
    <t>Korekcinė medžiaga</t>
  </si>
  <si>
    <t>Pakuotė: 140 ml. Aukšto, žemo, labai žemo klampumo</t>
  </si>
  <si>
    <t>69.2.4</t>
  </si>
  <si>
    <t>Aktyvatorius</t>
  </si>
  <si>
    <t>Pakuotė: 60 ml</t>
  </si>
  <si>
    <t>69.3</t>
  </si>
  <si>
    <t>Polivinil-siloksaninė masė atspaudams (A-tipo) (72.3.1-72.3.3 to paties gamintojo):</t>
  </si>
  <si>
    <t>69.3.1</t>
  </si>
  <si>
    <t>Polivinil-siloksaninė atspaudinė medžiaga</t>
  </si>
  <si>
    <t>Komplekte: 600ml (bazinė medžiaga  300 ml + 300ml katalizatorius);
korekcinė medžiaga 50 ml x 2.  
Naudojama keramikos ir lietiems darbams</t>
  </si>
  <si>
    <t>69.3.2</t>
  </si>
  <si>
    <t>Bazinė medžiaga</t>
  </si>
  <si>
    <t>Pakuotė:   600ml (bazinė medžiaga  300 ml + 300ml katalizatorius)</t>
  </si>
  <si>
    <t>69.3.3</t>
  </si>
  <si>
    <t>Pakuotė: 50 ml x 2.</t>
  </si>
  <si>
    <t>69.3.4</t>
  </si>
  <si>
    <t>Antagaliai korekcinės atspaudinės masės dispenseriui maišyti</t>
  </si>
  <si>
    <t>69 pirkimo dalis iš viso :  </t>
  </si>
  <si>
    <t>70.</t>
  </si>
  <si>
    <t>Cinko oksido beeugenolinė pasta</t>
  </si>
  <si>
    <t>Komplekte (ne mažiau): milteliai 37 g  + skystis 16 ml.  Skirta laikinai protezų fiksacijai ("Relyx Temp NE" arba lygiavertė)</t>
  </si>
  <si>
    <t>71.</t>
  </si>
  <si>
    <t>Skysta kalkė</t>
  </si>
  <si>
    <t>72.</t>
  </si>
  <si>
    <t>Balinimo kapos</t>
  </si>
  <si>
    <t>Apvalios, 120 mm storio</t>
  </si>
  <si>
    <t>73.</t>
  </si>
  <si>
    <t>Greitai kietėjanti plastmasė (73.1-73.3 to paties gamintojo):</t>
  </si>
  <si>
    <t>73.1</t>
  </si>
  <si>
    <t>Greitai kietėjanti plastmasė</t>
  </si>
  <si>
    <t>Komplektas (ne mažiau): milteliai 100 g + skystis 250 ml. Naudojama plastikiniams vainikėliams, įklotams gaminti, bei pataisyti. Šaltos polimerizacijos. Kietėja per 3-4 min. Trijų spalvų L,M,D</t>
  </si>
  <si>
    <t>73.2</t>
  </si>
  <si>
    <t>Skystis (monomeras)</t>
  </si>
  <si>
    <t>Pakuotė: 250 ml</t>
  </si>
  <si>
    <t>73.3</t>
  </si>
  <si>
    <t>Milteliai (polimeras)</t>
  </si>
  <si>
    <t>Pakuotė: 100 g</t>
  </si>
  <si>
    <t>73 pirkimo dalis iš viso:</t>
  </si>
  <si>
    <t>74.</t>
  </si>
  <si>
    <t>Plastmasė nuimamų protezų bazei pataisyti gydytojo kabinete</t>
  </si>
  <si>
    <t>Komplekte (ne mažiau): 50x50 g bazinė medžiaga + 50 ml adhezyvas+ 5 ml lakas.</t>
  </si>
  <si>
    <t>75.</t>
  </si>
  <si>
    <t>Vaškas laikiniems vainikėliams</t>
  </si>
  <si>
    <t>Naudojamas įklotams ir laikiniems plast. vainikėliams gaminti ("Lavax" arba lygiavertis)</t>
  </si>
  <si>
    <t>76.</t>
  </si>
  <si>
    <t>Priemonės dantų protezų fiksavimui:</t>
  </si>
  <si>
    <t>76.1</t>
  </si>
  <si>
    <t>Cinko fosfatinis cementas (76.1.1-76.1.3  to paties gamintojo):</t>
  </si>
  <si>
    <t>76.1.1</t>
  </si>
  <si>
    <t>Cinko fosfatinis cementas</t>
  </si>
  <si>
    <t>Komplekte (ne mažiau): milteliai 100 g + skystis 40 ml. Naudojamas pastoviam cementavimui. Normalaus kietėjimo. ("Harward" arba lygiavertis)</t>
  </si>
  <si>
    <t>76.1.2</t>
  </si>
  <si>
    <t>Milteliai</t>
  </si>
  <si>
    <t>76.1.3</t>
  </si>
  <si>
    <t>Skystis</t>
  </si>
  <si>
    <t>Pakuotė: 40 ml</t>
  </si>
  <si>
    <t>76.2</t>
  </si>
  <si>
    <t>Derva modifikuotas stiklo jonomerinis cementas (76.2.1-76.2.3  to paties gamintojo):</t>
  </si>
  <si>
    <t>76.2.1</t>
  </si>
  <si>
    <t>Derva modifikuotas stiklo jonomerinis cementas</t>
  </si>
  <si>
    <t>Skirta įvairių rūšių vainikėlių bei tiltų cementavimui. („Relyx luting cement“ arba lygiavertė).Pakuotėje (ne mažiau): milteliai 16 g + skystis 11 ml.</t>
  </si>
  <si>
    <t>76.2.2</t>
  </si>
  <si>
    <t>Pakuotė: 16 g</t>
  </si>
  <si>
    <t>76.2.3</t>
  </si>
  <si>
    <t>Pakuotė: 11 ml</t>
  </si>
  <si>
    <t>76.2.4</t>
  </si>
  <si>
    <t>Dvigubo kietėjimo savaime besirišantis dervinis cementas</t>
  </si>
  <si>
    <t>Skirtas protezų cementavimui. Pakuotė: 5 ml</t>
  </si>
  <si>
    <t>76.2.5</t>
  </si>
  <si>
    <t>Maišymo antgaliai</t>
  </si>
  <si>
    <t>76 pirkimo dalis iš viso :  </t>
  </si>
  <si>
    <t>77.</t>
  </si>
  <si>
    <t>Aliuminio oksido abrazyvai :                </t>
  </si>
  <si>
    <t>77.1</t>
  </si>
  <si>
    <t>Abrazyvai prieš keramikos padengimą 0,25 mm</t>
  </si>
  <si>
    <t>kg</t>
  </si>
  <si>
    <t>Abrazyvai karkaso paruošimui, 250 mk</t>
  </si>
  <si>
    <t>77.2</t>
  </si>
  <si>
    <t>Abrazyvai po keramikos padengimo</t>
  </si>
  <si>
    <t>Abrazyvai keramikai 110 mk</t>
  </si>
  <si>
    <t>77 pirkimo dalis iš viso :  </t>
  </si>
  <si>
    <t>78.</t>
  </si>
  <si>
    <t>Medžiagos naudojamos plokštelių gamybai:            </t>
  </si>
  <si>
    <t>78.1</t>
  </si>
  <si>
    <t>Akrilo dantys</t>
  </si>
  <si>
    <t>garnit. 28 vnt.</t>
  </si>
  <si>
    <t>Trijų sluoksnių akriliniai dantys, priekiniai dantys-17 skirtingų formų, krūminiai dantys-6 formų, 16 spalvų pagal klasikinį VITA raktą</t>
  </si>
  <si>
    <t>78.2</t>
  </si>
  <si>
    <t>Plastmasė plokštelių bazėms</t>
  </si>
  <si>
    <t>Komplekte (ne mažiau):  milteliai 1000g + skystis 500ml.  Karštos polimerizacijos plastmasė plokštelių gamybai. Pasižymi elastingumu ir patvarumu. Gaunamas paviršius be porų. Spalvos pagal Heraeus Kulzer spalvų raktą</t>
  </si>
  <si>
    <t>78.3</t>
  </si>
  <si>
    <t>Plastmasė pataisoms, šaukštams</t>
  </si>
  <si>
    <t>Komplekte (ne mažiau):  milteliai 1000g + skystis 500ml.  Šaltos polimerizacijos plastmasė plokštelių pataisoms ir individualiems šaukštams. To paties gamintojo kaip ir karštos polimerizacijos plastmasė.</t>
  </si>
  <si>
    <t>78.4</t>
  </si>
  <si>
    <t>Plastmasė minkštų protezų (plokštelių) gamybai</t>
  </si>
  <si>
    <t>kapsulė</t>
  </si>
  <si>
    <t>Medžiaga – nailoninis termoplastikas, kapsulė įpakuota drėgmei atsparioje pakuotėje, rausvos spalvos. Kapsulės skersmuo ne mažiau 24 mm, ilgis 65 mm </t>
  </si>
  <si>
    <t>78.5</t>
  </si>
  <si>
    <t>Pater resin (arba analogiška) plastmasė</t>
  </si>
  <si>
    <t>Komplekte ne mažiau 100 g + 105ml</t>
  </si>
  <si>
    <t>78.6</t>
  </si>
  <si>
    <t>Gipso milteliai 2 klasės</t>
  </si>
  <si>
    <t>II klasės odontologinis gipsas, spalva-balta, kietumas-8N/mm, išsiplėtimo koeficientas-0,14%</t>
  </si>
  <si>
    <t>78.7</t>
  </si>
  <si>
    <t>Izoliuojantis lakas</t>
  </si>
  <si>
    <t>Izoliuojantis lakas skirtas izoliuoti gipsą nuo plastmasės ir gipsą nuo gipso. Rausvos spalvos.</t>
  </si>
  <si>
    <t>78.8</t>
  </si>
  <si>
    <t>Bazinis vaškas</t>
  </si>
  <si>
    <t>Pakuotėje ne daugiau 0,5kg</t>
  </si>
  <si>
    <t>78.9</t>
  </si>
  <si>
    <t>Dantų poliravimo milteliai</t>
  </si>
  <si>
    <t>78.10</t>
  </si>
  <si>
    <t>Plieno klameriai</t>
  </si>
  <si>
    <t>78 pirkimo dalis iš viso :  </t>
  </si>
  <si>
    <t>79.</t>
  </si>
  <si>
    <t>Medžiagos naudojamos keramikos darbams :              </t>
  </si>
  <si>
    <t>79.1</t>
  </si>
  <si>
    <t>Keramikos masės :                </t>
  </si>
  <si>
    <t>79.1.1</t>
  </si>
  <si>
    <t>Pastinis opakas</t>
  </si>
  <si>
    <t>16 spalvų pagal klasikinį Vita raktą, 3 efektiniai opakai, kepimo temperatūra ne žemesnė kaip 980 laipsnių, galimybė išgauti spalvas pagal 3D Master spalvų raktą. But. ne daugiau 3 ml.</t>
  </si>
  <si>
    <t>79.1.2</t>
  </si>
  <si>
    <t>Dentinas</t>
  </si>
  <si>
    <t>16 spalvų pagal kalsikinį Vita raktą, 3 efektiniai opakai, kepimo temperatūra ne žemesnė kaip 980 laipsnių, galimybė išgauti spalvas pagal 3D Master spalvų raktą. But. ne daugiau 20g</t>
  </si>
  <si>
    <t>79.1.3</t>
  </si>
  <si>
    <t>Emalė</t>
  </si>
  <si>
    <t>16 spalvų pagal kalsikinį Vita raktą, 3 efektiniai opakai, kepimo temperatūra ne žemesnė kaip 980 laipsnių, galimybė išgauti spalvas pagal 3D Master spalvų raktą 16 spalvų pagal kalsikinį Vita raktą, 1 efektinis dentinas balintiems dantims, kepimo temperatūra ne žemesnė kaip 910 laipsnių, galimybė išgauti spalvas pagal 3D Master spalvų raktą. But. ne daugiau 20g</t>
  </si>
  <si>
    <t>79.1.4</t>
  </si>
  <si>
    <t>Masė spalvos intensyvumui išgauti</t>
  </si>
  <si>
    <t>6 spalvos, galimybė maišant tarpusavyje išgauti 21 atspalvį.
(Power Chroma arba analogiška)</t>
  </si>
  <si>
    <t>79.1.5</t>
  </si>
  <si>
    <t>Opalinė emalė</t>
  </si>
  <si>
    <t>2 spalvos, galimybė maišyti tarpusavyje.</t>
  </si>
  <si>
    <t>79.1.6</t>
  </si>
  <si>
    <t>Opaliniai efektai</t>
  </si>
  <si>
    <t>6 spalvos, galimybė maišant tarpusavyje 13 atspalvių.</t>
  </si>
  <si>
    <t>79.1.7</t>
  </si>
  <si>
    <t>Gingivalinė masė</t>
  </si>
  <si>
    <t>2 spalvos, galimybė maišant su  opaliniais efektais gauti 12 papildomų atspalvių.</t>
  </si>
  <si>
    <t>79.1.8</t>
  </si>
  <si>
    <t>Glazūra</t>
  </si>
  <si>
    <t>Baltos spalvos milteliai, kepimo temperatūra nuo 600 iki 980 laipsnių.</t>
  </si>
  <si>
    <t>79.1.9</t>
  </si>
  <si>
    <t>Modeliavimo skystis</t>
  </si>
  <si>
    <t>79.1.10</t>
  </si>
  <si>
    <t>Pastinio opako skystis</t>
  </si>
  <si>
    <t>79.1.11</t>
  </si>
  <si>
    <t>Glazūros skystis</t>
  </si>
  <si>
    <t>79.2</t>
  </si>
  <si>
    <t>Metalas keramikos karkasų liejimui</t>
  </si>
  <si>
    <t>Metalas keramikos karkasų liejimui. Duceralloy C, išsiplėtimo koeficientas- - 14,0, tankis 8,8,g/cm3, kietumas pahgal Vickerį - 330, liejimo temperatūra - 1270-1370. Idealiai tinka darbui su keramika Duceram Kiss. To paties gamintojo kaip ir keramikos masė.</t>
  </si>
  <si>
    <t>79.3</t>
  </si>
  <si>
    <t>Liejimo masė keramikai</t>
  </si>
  <si>
    <t>Komplekte (ne mažiau): 5,6kg + 1 l. Grafito neturi, fosfatinė pakavimo masė skirta keramikos karkasų liejimui, skirta lėtam ir greitam kaitinimui. Su universaliu skysčiu.</t>
  </si>
  <si>
    <t>79.4</t>
  </si>
  <si>
    <t>Gipso milteliai 4 klasės</t>
  </si>
  <si>
    <t>4 klasės gipsas, spalva šv.ruda, kietumas-54 N/mm, išsiplėtimo koeficientas -0,09%.</t>
  </si>
  <si>
    <t>79.5</t>
  </si>
  <si>
    <t>Štiftai modelių gamybai</t>
  </si>
  <si>
    <t>Štiftai modelių gamybai, ilgis - 17mm, diametras - 3,2 mm</t>
  </si>
  <si>
    <t>79.6</t>
  </si>
  <si>
    <t>Štiftavimo vaškas</t>
  </si>
  <si>
    <t>Vaško viela štiftavimui, storis nuo 2mm iki 5 mm, įvairaus kietumo, spalva mėlyna.</t>
  </si>
  <si>
    <t>79.7</t>
  </si>
  <si>
    <t>Modeliavimo vaškas keramikai</t>
  </si>
  <si>
    <t>79.8</t>
  </si>
  <si>
    <t>Kaklelinis vaškas</t>
  </si>
  <si>
    <t>Raudonos spalvos, mažai besitraukiantis, stabilus.</t>
  </si>
  <si>
    <t>79.9</t>
  </si>
  <si>
    <t>Vonelinis vaškas</t>
  </si>
  <si>
    <t>Rudos spalvos, vidutinio kietumo.</t>
  </si>
  <si>
    <t>79.10</t>
  </si>
  <si>
    <t>Lakas štampukams</t>
  </si>
  <si>
    <t>Komplektas (ne mažiau): 2x15ml, skiediklis 30 ml. Dviejų spalvų lakas, taikant dvigubo sluoksniavimo technologiją, spalvos: auksinė ir sidabrinė, specialus skiediklis.</t>
  </si>
  <si>
    <t>79 pirkimo dalis iš viso :  </t>
  </si>
  <si>
    <t>80.</t>
  </si>
  <si>
    <t>Medžiagos naudojamos lankų gamybai:</t>
  </si>
  <si>
    <t>80.1</t>
  </si>
  <si>
    <t>Masė lankų liejimui</t>
  </si>
  <si>
    <t>Komplektas(ne mažiaus):  90x400g + 5 l.  Maišymo santyks 100g/15ml, išsiplėtimo koeficientas 0,9-1,65%, maišymo laikas 90-120min., kietumas 15-20 N/kv. cm</t>
  </si>
  <si>
    <t>80.2</t>
  </si>
  <si>
    <t>Metalas lankų liejimui</t>
  </si>
  <si>
    <t>CoCr lydinys lankų karkasų liejimui, kietumas pagal Vickerį-375, tankis-8,2 g/cm3, elastingumo koeficientas-220 Gpa, liejimo temperatūra -1290-1390, sudėtyje nėra nikelio.</t>
  </si>
  <si>
    <t>80.3</t>
  </si>
  <si>
    <t>Gipso milteliai 3 klasės</t>
  </si>
  <si>
    <t>III klasės gipsas, spalva-mėlyna, kietumas-32 N/mm, išsiplėtimo koeficientas-0,09%</t>
  </si>
  <si>
    <t>80.4</t>
  </si>
  <si>
    <t>Dubliavimo masė</t>
  </si>
  <si>
    <t>"Dubliform" arba lygiavertė</t>
  </si>
  <si>
    <t>80.5</t>
  </si>
  <si>
    <t>Vaškas biugeliams</t>
  </si>
  <si>
    <t>Rinkinį sudaro 12 skirtingų rūšių vaškai lankų gamybai.</t>
  </si>
  <si>
    <t>80.6</t>
  </si>
  <si>
    <t>Liejimo tigelis</t>
  </si>
  <si>
    <t>Bego tipo liejimo tigelis</t>
  </si>
  <si>
    <t>80  pirkimo dalis iš viso :  </t>
  </si>
  <si>
    <t>81.</t>
  </si>
  <si>
    <t>Medžiagos, naudojamos lietų protezų gamybai:</t>
  </si>
  <si>
    <t>81.1</t>
  </si>
  <si>
    <t>Liejimo masė tiltams</t>
  </si>
  <si>
    <t>Komplektas (ne mažiau):  milteliai 7,5 kg+skystis 1,35 l. Fosfatinė pakavimo masė tiltų liejimui. Atsparumas spaudimui priklausomai nuo koncentracijos 4-8 Mpa, išsiplėtimas 1,2 - 2,4%, skirta greitam ir lėtam kaitinimui.</t>
  </si>
  <si>
    <t>81.2</t>
  </si>
  <si>
    <t>Metalas lietiems darbams</t>
  </si>
  <si>
    <t>CoCr lydinys lietiems darbams, kietumas pagal Vickerį-431,  liejimo temperatūra -1396-1412 C, sudėtyje nėra nikelio, berilio, paladžio.</t>
  </si>
  <si>
    <t>81.3</t>
  </si>
  <si>
    <t>Liejimo masė lietiems darbams</t>
  </si>
  <si>
    <t>Komplektas (ne mažiau) 5,6 kg + 1 l.  Grafito neturi, fosfatinė pakavimo masė skirta lietiems darbams, skirta lėtam ir greitam kaitinimui. Su universaliu skysčiu.</t>
  </si>
  <si>
    <t>81 pirkimo dalis iš viso :</t>
  </si>
  <si>
    <t>82.</t>
  </si>
  <si>
    <t>Cirkonio karkasai bemetalei keramikai</t>
  </si>
  <si>
    <t>83.</t>
  </si>
  <si>
    <t>Rotaciniai ir šlifavimo instrumentai:                </t>
  </si>
  <si>
    <t>83.1</t>
  </si>
  <si>
    <t>Frezos karkasų apdirbimui</t>
  </si>
  <si>
    <t>83.2</t>
  </si>
  <si>
    <t>Diskai deimantiniai</t>
  </si>
  <si>
    <t>Įvairių storių, dvipusiai, su laikikliu tiesiam antgaliui.</t>
  </si>
  <si>
    <t>83.3</t>
  </si>
  <si>
    <t>Diskai karborundiniai</t>
  </si>
  <si>
    <t>Įvairių storių.</t>
  </si>
  <si>
    <t>83.4</t>
  </si>
  <si>
    <t>Separaciniai diskeliai</t>
  </si>
  <si>
    <t>83.5</t>
  </si>
  <si>
    <t>Akmenukai</t>
  </si>
  <si>
    <t>83.6</t>
  </si>
  <si>
    <t>Poliravimo gumytės keramikai tiesiam antgaliui</t>
  </si>
  <si>
    <t>22 mm diametro, su deimanto priemaišom.</t>
  </si>
  <si>
    <t>83.7</t>
  </si>
  <si>
    <t>Filcai</t>
  </si>
  <si>
    <t>83.8</t>
  </si>
  <si>
    <t>Šepečiai šeriniai</t>
  </si>
  <si>
    <t>80 mm diametro.</t>
  </si>
  <si>
    <t>83 pirkimo dalis iš viso :   </t>
  </si>
  <si>
    <t>84.</t>
  </si>
  <si>
    <t>Skystis modelių fiksavimui po dubliavimo</t>
  </si>
  <si>
    <t>butel.  0,5 ltr.</t>
  </si>
  <si>
    <t>85.</t>
  </si>
  <si>
    <t>Universalus adhezyvas šaukštams</t>
  </si>
  <si>
    <t>Pakuotė:  but. po  10 ml.</t>
  </si>
  <si>
    <t>86.</t>
  </si>
  <si>
    <t>Skystis atspaudiniams šaukštams valyti</t>
  </si>
  <si>
    <t>Pakuotė:  but. po  10 ml.</t>
  </si>
  <si>
    <t>87.</t>
  </si>
  <si>
    <t>Šaukštai dentalinių atspaudų paėmimui:</t>
  </si>
  <si>
    <t>87.1</t>
  </si>
  <si>
    <t>Plastmasiniai</t>
  </si>
  <si>
    <t>87.2</t>
  </si>
  <si>
    <t>Metaliniai</t>
  </si>
  <si>
    <t>87 pirkimo dalis iš viso :   </t>
  </si>
  <si>
    <t>88.</t>
  </si>
  <si>
    <t>Centrinė smėliasrovė su 2 pieštukais</t>
  </si>
  <si>
    <t>Universalus įrengimas, skirtas visų tipų smėliavimo darbams. Centrinis purkštukas su krypties ir atstumo reguliavimu.Kameros tūris 23 l. +/- 1 l.  2 skaidrios talpos aliuminio oksidui, talpų tūris 1000 ml.2 purkštukai skirtingos frakcijos aliuminio oksidui, antgaliukai 0,8 mm ir 1,2 mm skersmens. Panaudoto aliuminio oksido pašalinimas pro angą įrengimo dugne.Galimybė pakabinti ant sienos. Kameros apšvietimas, lempos galingumas ne mažiau 16 W. Aliuminio oksido frakcijų perjungimo rankenėlė smėliasrovės kameros viduje. Slegio reguliavimas. Reikalingas suspaustas oro kiekis prie 6 barų. 200 l/min  +/- 3 l/min. Anga traukai.Reguliuojamas darbinis slėgis nuo 1 iki 6 bar. Įtampa  230 V / 50 Hz. Būtinos gamintojo įgaliojimų, sertifikatų kopijos (pateikti su pasiūlymu) CE, Gamintojo įgaliojimas jį atstovauti. Garantijos laikotarpis  ne mažiau 36 mėn.</t>
  </si>
  <si>
    <t>89.</t>
  </si>
  <si>
    <t>Mikrovariklis dantų technikams</t>
  </si>
  <si>
    <t>Apsisukimų skaičius nuo 1000 iki  50000 aps/min. +/- 100 aps./min. Maksimalus sukimo momentas 8,7 Ncm. +/- 0,05 Ncm. Mikro variklio svoris, be kabelio  181 g. +/-2 g. Maksimalus mikro variklio diametras  27 mm. +/- 5 mm.Mikro variklio ilgis   144 mm. +/- 2 mm Mikrovariklio greičio valdymas-pedalu.Valdymo blokas statomas ant stalo. Su reverso ir greičio palaikymo funkcija. Komplektacija: mikrovariklis su kabeliu, padėkliukas, valdymo blokas su greičio reguliatoriumi, rinkinys priežiūrai. Garantinis laikotarpis ne mažiau 12 mėn.</t>
  </si>
  <si>
    <t>90.</t>
  </si>
  <si>
    <t>Mufelinė krosnis</t>
  </si>
  <si>
    <t>Vienos dalies kaitinimo kamera, 4 kaistančios sienos.Skaitmeninis displėjus.Minimum 99 laisvai programuojamos programos.1 papildoma greita programa. Mufelio valdymas apačioje kaitinimo kameros.Maksimali temperatūra mufelio kameroje 1100 laipsn.C.,+/- 30  laipsn.C. 900 laipsn. C.   temperatūra kameroje pasiekiama per 60 min. +/- 5min. Kameros išmatavimai 160/180/120 mm., +/- 5 mm.Kameros tūris  3,45 ltr., +/- 0,5 ltr.Galingumas  1900 W.,  +/- 30 W.Įtampa  230 V / 50 Hz.Būtinos gamintojo įgaliojimų, sertifikatų kopijos (pateikti su pasiūlymu). CE, Gamintojo įgaliojimas jį atstovauti. Garantijos laikotarpis ne mažiau 36 mėn.</t>
  </si>
  <si>
    <t>Alina G</t>
  </si>
  <si>
    <t>Asta</t>
  </si>
  <si>
    <t>Birutė</t>
  </si>
  <si>
    <t>Daliute</t>
  </si>
  <si>
    <t>Danguole</t>
  </si>
  <si>
    <t>Danutė</t>
  </si>
  <si>
    <t>Gita</t>
  </si>
  <si>
    <t>Irena R</t>
  </si>
  <si>
    <t>Irena V</t>
  </si>
  <si>
    <t>Jekaterina</t>
  </si>
  <si>
    <t>Laimutė</t>
  </si>
  <si>
    <t>Lina</t>
  </si>
  <si>
    <t>LinaS</t>
  </si>
  <si>
    <t>Margarita</t>
  </si>
  <si>
    <t>Rasa</t>
  </si>
  <si>
    <t>ReginaS</t>
  </si>
  <si>
    <t>Roma</t>
  </si>
  <si>
    <t>Edita</t>
  </si>
  <si>
    <t>ReginaV</t>
  </si>
  <si>
    <t>'11-4=7</t>
  </si>
  <si>
    <t>'8-1=7</t>
  </si>
  <si>
    <t>Estelite Q, Tokuyama, Japonija(6šv.x3,8g+3x1,8g+5ml)</t>
  </si>
  <si>
    <t>Gluma2 bond, 4ml, Hereaus Kulzer, Vokietija</t>
  </si>
  <si>
    <t>Single bond universal, 5ml, 3M, Vokietija</t>
  </si>
  <si>
    <t>Ėsdintojas, Cercamed, Lenkija, 12ml</t>
  </si>
  <si>
    <t>Estelite Asteria šv.rinkinys(7šv.x4ml), Tokuyama, Japonija</t>
  </si>
  <si>
    <t>G-aenial Universal flow, 3,4g, GC, Japonija</t>
  </si>
  <si>
    <t>Filtek Z550(4šv.x4g+6ml), 3M,Vokietija</t>
  </si>
  <si>
    <t>Aplikatoriai F, R, SF (100vnt), Dochem, Kinija</t>
  </si>
  <si>
    <t>Protect Light seal, 3x1ml, Cerkamed, Lenkija</t>
  </si>
  <si>
    <r>
      <rPr>
        <sz val="10"/>
        <color theme="1"/>
        <rFont val="Calibri"/>
        <family val="2"/>
        <charset val="186"/>
        <scheme val="minor"/>
      </rPr>
      <t>Šaltukas Cold spray 200ml</t>
    </r>
    <r>
      <rPr>
        <sz val="10"/>
        <color rgb="FF000000"/>
        <rFont val="Calibri"/>
        <family val="2"/>
        <charset val="186"/>
      </rPr>
      <t>, Pol-intech, Lenkija</t>
    </r>
  </si>
  <si>
    <r>
      <rPr>
        <sz val="10"/>
        <color theme="1"/>
        <rFont val="Calibri"/>
        <family val="2"/>
        <charset val="186"/>
        <scheme val="minor"/>
      </rPr>
      <t>MD Chelcream, 2x7g</t>
    </r>
    <r>
      <rPr>
        <sz val="10"/>
        <color rgb="FF000000"/>
        <rFont val="Calibri"/>
        <family val="2"/>
        <charset val="186"/>
      </rPr>
      <t>, META, Koreja</t>
    </r>
  </si>
  <si>
    <r>
      <rPr>
        <sz val="10"/>
        <color theme="1"/>
        <rFont val="Calibri"/>
        <family val="2"/>
        <charset val="186"/>
        <scheme val="minor"/>
      </rPr>
      <t>Citric acid 40%, 200ml,</t>
    </r>
    <r>
      <rPr>
        <sz val="10"/>
        <color rgb="FF000000"/>
        <rFont val="Calibri"/>
        <family val="2"/>
        <charset val="186"/>
      </rPr>
      <t xml:space="preserve"> Cercamed, Lenkija</t>
    </r>
  </si>
  <si>
    <t>Biodentinas(15x0,7g ir 15x0,18ml), Septodont, Prancūzija</t>
  </si>
  <si>
    <t>Coltosol F, Coltene, 38g, Šveicarija</t>
  </si>
  <si>
    <t>Caryosan(60+25ml) Spofa , Čekija</t>
  </si>
  <si>
    <t>Bond Force Pen, 2ml, Tokuyama, Japonija</t>
  </si>
  <si>
    <t>Ketac-cem 33g+12ml, 3M, Vokietija</t>
  </si>
  <si>
    <t>Charisma PPF 12+12g, Hereaus Kulzer, Vokietija</t>
  </si>
  <si>
    <t>Ketac Molar (12,5+8,5ml),3M, Vokietija</t>
  </si>
  <si>
    <t>Dycal (11g+13g), Dentsply, Vokietija</t>
  </si>
  <si>
    <t>Kamfenolis, 20ml, Medicinos Linija. Lietuva</t>
  </si>
  <si>
    <t>Zaris White 10%, 3,5 ml ,3M Vokietija</t>
  </si>
  <si>
    <t>Zaris White 16%, 3,5 ml ,3M Vokietija</t>
  </si>
  <si>
    <t>Clinpro XT Varnish lakas 10g,3M, Vokietija</t>
  </si>
  <si>
    <t>Endomethasone 14g, Septodont, Prancūzija</t>
  </si>
  <si>
    <t>Adseal, 13,5g, Meta, Koreja</t>
  </si>
  <si>
    <t>Chloraxid 2%,200 ml, Cerkamed, Lenkija</t>
  </si>
  <si>
    <t>Natrioperboratas 10g, Cerkamed, Lenkija</t>
  </si>
  <si>
    <t>Glassix Plus Nr.1, 2,3,4 po 10vnt, Nordin Šveicarija</t>
  </si>
  <si>
    <t>Glassix Plus rinkinys(4x5vnt +4gr.), Nordin Šveicarija</t>
  </si>
  <si>
    <t>Glucochek 2%, Cerkamed, Lenkija</t>
  </si>
  <si>
    <t>Eucalyptol 10 ml, Cerkamed, Lenkija</t>
  </si>
  <si>
    <t>Eugenolis 10 ml.Cerkamed, Lenkija</t>
  </si>
  <si>
    <t>MTA +, 10x0,14g+skystis , Cerkamed Lenkija</t>
  </si>
  <si>
    <t>Calcipast 2,1g, Cerkamed, Lenkija</t>
  </si>
  <si>
    <t>Calcipast+jodoformas 2,1g, Cerkamed, Lenkija</t>
  </si>
  <si>
    <t>Alustat 10ml, Cerkamed, Lenkija</t>
  </si>
  <si>
    <t>EverStick  Perio 8cm, GC, Japonija</t>
  </si>
  <si>
    <t>Relyx U200 11g, 3M, Vokietija</t>
  </si>
  <si>
    <t>Relyx U200 8,5g, 3M, Vokietija</t>
  </si>
  <si>
    <t>K-file 21/25/31 006,008,010,045…80,6vntDentsply Maillefer, Šveicarija</t>
  </si>
  <si>
    <t>Lentulo 17/21/25mm 001,002,003,004, 4 vnt Dentsply Maillefer</t>
  </si>
  <si>
    <t>Kflexofile 21/25/31mm 15…40 6vnt, Dentsply maillefer, Sveicarija</t>
  </si>
  <si>
    <t>Hedstroemfile 21/25/31mm 6vnt, Dentsply Maillefer, Šveicarija</t>
  </si>
  <si>
    <t>k-reamer 21/25/31mm 015...040, 6vnt, Dentsply Maillefer, Šveicarija</t>
  </si>
  <si>
    <t>Fingerspreader 21/25 mm A,B,C,D, 4vnt, Dentsply Maillefer, Šveicarija</t>
  </si>
  <si>
    <t>Pulpoekstraktoriai 10vnt, ASS, Dentsply Maillefer, Šveicarija</t>
  </si>
  <si>
    <t>Nitiflex 21/25mm 015-60, 6vnt, Dentsply Maillefer, Šveicarija</t>
  </si>
  <si>
    <t>C-file 21/25mm 006,008,010,015 ,6vnt, Dentsply Maillefer, Šveicarija</t>
  </si>
  <si>
    <t>Senseaus Profinder 18/21/25mm 010,013,017, 6 vnt, Dentsply Maillefer, Šveicarija</t>
  </si>
  <si>
    <t>Largo 28/32mm 1..6, 6vnt, Dentsply Maillefer, Šveicarija</t>
  </si>
  <si>
    <t>Liniuote ant piršto, vnt., Cerkamed, Lenkija</t>
  </si>
  <si>
    <t>Porolonas, 25vnt, Dentsply Maillefer, Šveicarija</t>
  </si>
  <si>
    <t>Pro Taper Universal 21/25/31mm SX,S1, S2, F1, F2, F3 6 vnt.rinkiniai, Dentsply Maillefer, Šveicarija</t>
  </si>
  <si>
    <t>Guttapercha Pro Taper F1, F2, F3, F4/F5, 60vnt, Dentsply Maillefer,šveicarija</t>
  </si>
  <si>
    <t xml:space="preserve">Zinc oxide 50g, Cerkamed Lenkija </t>
  </si>
  <si>
    <t>Kalcio hidroksidas , Hydrocal 10g.Cerkamed, Lenkija</t>
  </si>
  <si>
    <t>SimpleDam rinkinys, Coltene Šveicarija</t>
  </si>
  <si>
    <t>Rubberdam 36 vnt., Cerkamed, Lenkija</t>
  </si>
  <si>
    <t>Ubistesin Forte, 4% artikaine, 50 vnt., 3M, Vokietija</t>
  </si>
  <si>
    <t>Mepivacaine 3%, 50 vnt, 3M, Vokietija</t>
  </si>
  <si>
    <t>Alveogyl 10g, Septodont, Prancuzija</t>
  </si>
  <si>
    <t>Neocones 50vnt, Septodont Prancuzija</t>
  </si>
  <si>
    <t>Dentalines adatos 03x25mm, 04x35mm, Dochem, Kinija</t>
  </si>
  <si>
    <t>Karpuliniai svirkstai vnt, Pol-Intech, Lenkija</t>
  </si>
  <si>
    <t>Clinpro varnish baltas fluoro lakas, 0,5ml, 3M, Vokietija</t>
  </si>
  <si>
    <t>Gelatamp 50vnt, Coltene, Sveicarija</t>
  </si>
  <si>
    <t>Best Cord 254m, N0, N00, N000, Pol-intech, Lenkija</t>
  </si>
  <si>
    <t>Cotton rolls 2000vnt, Dochem, Kinija</t>
  </si>
  <si>
    <t>Seiliu siurbliai 100vnt, Dochem, Kinija</t>
  </si>
  <si>
    <t>Serveteles pacientams 500vnt, Dochem Kinija</t>
  </si>
  <si>
    <t>Serveteliu laikiklis, vnt, Dochem Kinija</t>
  </si>
  <si>
    <t>Gracey kiuretės, vnt, Nordent, USA</t>
  </si>
  <si>
    <t>Replės, vnt, Nordent , USA</t>
  </si>
  <si>
    <t>Elevatoriai, vnt, Nordent, USA</t>
  </si>
  <si>
    <t>Torqtech CA-DC-O Blue 1:1kampinis antgalis, J.Morita, Japonija</t>
  </si>
  <si>
    <r>
      <t xml:space="preserve">Morita turbininis antgalis </t>
    </r>
    <r>
      <rPr>
        <b/>
        <sz val="11"/>
        <color theme="1"/>
        <rFont val="Times New Roman"/>
        <family val="1"/>
        <charset val="186"/>
      </rPr>
      <t>TwinPower  PAR-4HX-O 25W, vnt.</t>
    </r>
    <r>
      <rPr>
        <sz val="11"/>
        <color theme="1"/>
        <rFont val="Times New Roman"/>
        <family val="1"/>
        <charset val="186"/>
      </rPr>
      <t xml:space="preserve">, MORITA, Japonija
</t>
    </r>
  </si>
  <si>
    <t>Metalinės juostelės 4mm 12vnt, M, Pol-intech, Lenkija</t>
  </si>
  <si>
    <t>Sof-lex diskai C,M,F,SF, 50vnt, 3M ESPE, Vokietija</t>
  </si>
  <si>
    <t>Sof-lex disku rinkinys, 240vnt, 3M ESPE, Vokietija</t>
  </si>
  <si>
    <t>Sof-lex disku laikiklis, vnt, 3M, Vokietija</t>
  </si>
  <si>
    <t>Sof-lex juosteles, 150vnt.,3M, Vokietija</t>
  </si>
  <si>
    <t>Šepetėliai poliravimui, vnt., NTI Vokietija</t>
  </si>
  <si>
    <t>CeramiX Gloss polishing, vnt, Dentsply</t>
  </si>
  <si>
    <t>CeramiX Gloss finishing, vnt, Dentsply</t>
  </si>
  <si>
    <t>NTI gumytė Unique įv.formų, NTI, Vokietija</t>
  </si>
  <si>
    <t>Prisma Gloss fine, Extrafine, 4g, Dentsply</t>
  </si>
  <si>
    <t>Palodent V3 matricų rinkinys, Intro kit, Dentsply, Vokietija</t>
  </si>
  <si>
    <t>Palodent V3 matricu papildymas 3,5mm, 50vnt</t>
  </si>
  <si>
    <t>Palodent V3 matricu papildymas 4,5mm, 50vnt</t>
  </si>
  <si>
    <t>Palodent V3 matricu papildymas 5,5mm, 50vnt</t>
  </si>
  <si>
    <t>Palodent V3 matricu papildymas 6,5mm, 50vnt</t>
  </si>
  <si>
    <t>Guttapercha 15…120, 120vnt, Meta, Koreja</t>
  </si>
  <si>
    <t>Guttapercha FF, MF, XF, F..., 120vnt, Meta, Koreja</t>
  </si>
  <si>
    <t>Popieriniai kaiščiai 15...80, 200vnt, Meta ,Korėja</t>
  </si>
  <si>
    <t>Endo-Z, vnt, Dentsply Maillefer, Šveicarija</t>
  </si>
  <si>
    <t>NTI grąžtai kietmetalio turbinai, NTI Vokietija</t>
  </si>
  <si>
    <t>NTI grąžtai kietmetalio kampiniam antgaliui, NTI Vokietija</t>
  </si>
  <si>
    <t>NTI Abacus deimantiniai gržtai turbinai, NTI, Vokietija</t>
  </si>
  <si>
    <t>Apsauginiai akiniai nuo helio šv., vnt, 3M, Vokietija</t>
  </si>
  <si>
    <t>Apsauginis skydas, Pol-intech, Lenkija</t>
  </si>
  <si>
    <t>Akiniai skaidrūs vnt, Pol-Intech, Vokietija</t>
  </si>
  <si>
    <t>Comfort standart apsauginiai akiniai, Pol-intech, Lenkija</t>
  </si>
  <si>
    <t>Tepalas kampiniam antgaliui, J.Morita, 400ml, Vokietija</t>
  </si>
  <si>
    <t>Tepalas turbininiam  antgaliui, J.Morita, 400ml, Vokietija</t>
  </si>
  <si>
    <t>D-light diodine lempa, GC, Belgija</t>
  </si>
  <si>
    <t>Optosil bazė 900ml+Xantopren L blau 140ml+aktyvatorius 60ml, Hereaus Kulzer, Vokietija</t>
  </si>
  <si>
    <t>Optosil bazė 900ml Hereaus Kulzer, Vokietija</t>
  </si>
  <si>
    <t>Xantopren L Blau 140ml, Hereaus Kulzer</t>
  </si>
  <si>
    <t>Optosil aktyvatorius 60ml, Hereaus Kulzer</t>
  </si>
  <si>
    <t>Variotime easy putty 300ml+300ml,, Hereaus Kulzer, Vokietija</t>
  </si>
  <si>
    <t>Variotime easy putty 300ml+300ml,korekcine Light flow 50ml+50ml, Hereaus Kulzer, Vokietija</t>
  </si>
  <si>
    <t>Variotime Light flow 50ml+50ml, Hereaus Kulzer, Vokietija</t>
  </si>
  <si>
    <t>Maisymo antgaliai, vnt, Dochem, Kinija</t>
  </si>
  <si>
    <t>Relyx Temp Ne 36+16ml, 3M, Vokietija</t>
  </si>
  <si>
    <t>Viso 14 dalies suma:</t>
  </si>
  <si>
    <t>Alligat 453g, Hereaus |Kulzer, Vokietija</t>
  </si>
  <si>
    <t>Kromopan 453g, Italija</t>
  </si>
  <si>
    <t>60.1.</t>
  </si>
  <si>
    <t>60.2.</t>
  </si>
  <si>
    <t>Grąžtai kietmetalio kampiniam ir  tiesiam antgaliui:</t>
  </si>
  <si>
    <t>Grąžtai kietmetalio kampiniam  antgaliui</t>
  </si>
  <si>
    <t>Grąžtai kietmetalio  tiesiam antgaliui</t>
  </si>
  <si>
    <t>Kampiniam antgaliui, aštrūs ašmeniniai, žymėti , sertifikuoti, dydžiai nuo 010 iki 027, ilgis nuo 22 iki 34 mm.</t>
  </si>
  <si>
    <t>Tiesiam antgaliui grąžtai, žymėti , sertifikuoti dydžiai 10-27mm, ilgiai 34-125mm</t>
  </si>
  <si>
    <t>NTI grąžtai kietmetalio tiesiam antgaliui, NTI Vokietija</t>
  </si>
  <si>
    <t>60 dalis iš viso suma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</si>
</sst>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rgb="FF000000"/>
      <name val="Calibri"/>
      <family val="2"/>
      <charset val="186"/>
    </font>
    <font>
      <sz val="11"/>
      <color rgb="FF000000"/>
      <name val="Times New Roman"/>
      <family val="1"/>
      <charset val="1"/>
    </font>
    <font>
      <sz val="10"/>
      <color rgb="FF000000"/>
      <name val="Times New Roman"/>
      <family val="1"/>
      <charset val="1"/>
    </font>
    <font>
      <b/>
      <sz val="12"/>
      <color rgb="FF000000"/>
      <name val="Times New Roman"/>
      <family val="1"/>
      <charset val="1"/>
    </font>
    <font>
      <b/>
      <sz val="11"/>
      <color rgb="FF000000"/>
      <name val="Times New Roman"/>
      <family val="1"/>
      <charset val="1"/>
    </font>
    <font>
      <b/>
      <sz val="10"/>
      <color rgb="FF000000"/>
      <name val="Times New Roman"/>
      <family val="1"/>
      <charset val="1"/>
    </font>
    <font>
      <sz val="8"/>
      <color rgb="FF000000"/>
      <name val="Times New Roman"/>
      <family val="1"/>
      <charset val="1"/>
    </font>
    <font>
      <sz val="10"/>
      <color rgb="FF000000"/>
      <name val="Calibri"/>
      <family val="2"/>
      <charset val="186"/>
    </font>
    <font>
      <sz val="10"/>
      <name val="Times New Roman"/>
      <family val="1"/>
      <charset val="186"/>
    </font>
    <font>
      <sz val="10"/>
      <color rgb="FF000000"/>
      <name val="Times New Roman"/>
      <family val="1"/>
      <charset val="186"/>
    </font>
    <font>
      <sz val="11"/>
      <name val="Times New Roman"/>
      <family val="1"/>
      <charset val="186"/>
    </font>
    <font>
      <sz val="11"/>
      <name val="Times New Roman"/>
      <family val="1"/>
      <charset val="128"/>
    </font>
    <font>
      <sz val="10"/>
      <name val="Times New Roman"/>
      <family val="1"/>
      <charset val="128"/>
    </font>
    <font>
      <sz val="10"/>
      <color rgb="FF000000"/>
      <name val="Times New Roman"/>
      <family val="1"/>
      <charset val="128"/>
    </font>
    <font>
      <b/>
      <sz val="11"/>
      <name val="Times New Roman"/>
      <family val="1"/>
      <charset val="128"/>
    </font>
    <font>
      <b/>
      <sz val="11"/>
      <color rgb="FF000000"/>
      <name val="Calibri"/>
      <family val="2"/>
      <charset val="186"/>
    </font>
    <font>
      <b/>
      <sz val="9"/>
      <name val="Times New Roman"/>
      <family val="1"/>
      <charset val="186"/>
    </font>
    <font>
      <b/>
      <sz val="11"/>
      <name val="Times New Roman"/>
      <family val="1"/>
      <charset val="186"/>
    </font>
    <font>
      <sz val="9"/>
      <name val="Times New Roman"/>
      <family val="1"/>
      <charset val="186"/>
    </font>
    <font>
      <sz val="10"/>
      <color rgb="FF00000A"/>
      <name val="Times New Roman"/>
      <family val="1"/>
      <charset val="1"/>
    </font>
    <font>
      <sz val="10"/>
      <name val="Times New Roman"/>
      <family val="1"/>
      <charset val="1"/>
    </font>
    <font>
      <sz val="10"/>
      <color theme="1"/>
      <name val="Times New Roman"/>
      <family val="1"/>
      <charset val="186"/>
    </font>
    <font>
      <sz val="10"/>
      <color theme="1"/>
      <name val="Calibri"/>
      <family val="2"/>
      <charset val="186"/>
      <scheme val="minor"/>
    </font>
    <font>
      <sz val="11"/>
      <color theme="1"/>
      <name val="Times New Roman"/>
      <family val="1"/>
      <charset val="186"/>
    </font>
    <font>
      <b/>
      <sz val="11"/>
      <color theme="1"/>
      <name val="Times New Roman"/>
      <family val="1"/>
      <charset val="186"/>
    </font>
    <font>
      <b/>
      <sz val="11"/>
      <color rgb="FF000000"/>
      <name val="Times New Roman"/>
      <family val="1"/>
      <charset val="186"/>
    </font>
  </fonts>
  <fills count="14">
    <fill>
      <patternFill patternType="none"/>
    </fill>
    <fill>
      <patternFill patternType="gray125"/>
    </fill>
    <fill>
      <patternFill patternType="solid">
        <fgColor rgb="FFFFFFFF"/>
        <bgColor rgb="FFEEEEEE"/>
      </patternFill>
    </fill>
    <fill>
      <patternFill patternType="solid">
        <fgColor rgb="FFDDDDDD"/>
        <bgColor rgb="FFEEEEEE"/>
      </patternFill>
    </fill>
    <fill>
      <patternFill patternType="solid">
        <fgColor rgb="FFFFFF00"/>
        <bgColor rgb="FFFFFF00"/>
      </patternFill>
    </fill>
    <fill>
      <patternFill patternType="solid">
        <fgColor rgb="FFFF6600"/>
        <bgColor rgb="FFFF9900"/>
      </patternFill>
    </fill>
    <fill>
      <patternFill patternType="solid">
        <fgColor rgb="FFFFCC00"/>
        <bgColor rgb="FFFFFF00"/>
      </patternFill>
    </fill>
    <fill>
      <patternFill patternType="solid">
        <fgColor rgb="FFFF9999"/>
        <bgColor rgb="FFFF8080"/>
      </patternFill>
    </fill>
    <fill>
      <patternFill patternType="solid">
        <fgColor rgb="FFEEEEEE"/>
        <bgColor rgb="FFFFFFFF"/>
      </patternFill>
    </fill>
    <fill>
      <patternFill patternType="solid">
        <fgColor rgb="FFFF99FF"/>
        <bgColor rgb="FFFF9999"/>
      </patternFill>
    </fill>
    <fill>
      <patternFill patternType="solid">
        <fgColor rgb="FF99FF66"/>
        <bgColor rgb="FF99CC00"/>
      </patternFill>
    </fill>
    <fill>
      <patternFill patternType="solid">
        <fgColor rgb="FFFFFF00"/>
        <bgColor rgb="FFEEEEEE"/>
      </patternFill>
    </fill>
    <fill>
      <patternFill patternType="solid">
        <fgColor rgb="FFFFFF00"/>
        <bgColor indexed="64"/>
      </patternFill>
    </fill>
    <fill>
      <patternFill patternType="solid">
        <fgColor theme="0"/>
        <bgColor rgb="FFEEEEEE"/>
      </patternFill>
    </fill>
  </fills>
  <borders count="7">
    <border>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4">
    <xf numFmtId="0" fontId="0" fillId="0" borderId="0" xfId="0"/>
    <xf numFmtId="0" fontId="0" fillId="0" borderId="0" xfId="0" applyFont="1"/>
    <xf numFmtId="0" fontId="0" fillId="0" borderId="0" xfId="0" applyFont="1" applyAlignment="1">
      <alignment wrapText="1"/>
    </xf>
    <xf numFmtId="0" fontId="1" fillId="2" borderId="0" xfId="0" applyFont="1" applyFill="1" applyAlignment="1">
      <alignment horizontal="center"/>
    </xf>
    <xf numFmtId="0" fontId="1" fillId="2" borderId="0" xfId="0" applyFont="1" applyFill="1" applyAlignment="1">
      <alignment wrapText="1"/>
    </xf>
    <xf numFmtId="0" fontId="1" fillId="2" borderId="0" xfId="0" applyFont="1" applyFill="1"/>
    <xf numFmtId="0" fontId="2" fillId="2" borderId="0" xfId="0" applyFont="1" applyFill="1" applyAlignment="1">
      <alignment wrapText="1"/>
    </xf>
    <xf numFmtId="0" fontId="0" fillId="2" borderId="0" xfId="0" applyFill="1"/>
    <xf numFmtId="0" fontId="3" fillId="2" borderId="0" xfId="0" applyFont="1" applyFill="1" applyBorder="1" applyAlignment="1">
      <alignment horizontal="center"/>
    </xf>
    <xf numFmtId="0" fontId="4" fillId="2" borderId="0" xfId="0" applyFont="1" applyFill="1" applyBorder="1" applyAlignment="1">
      <alignment horizontal="center"/>
    </xf>
    <xf numFmtId="0" fontId="5" fillId="2" borderId="0" xfId="0" applyFont="1" applyFill="1" applyBorder="1" applyAlignment="1">
      <alignment horizontal="center"/>
    </xf>
    <xf numFmtId="0" fontId="4" fillId="2" borderId="0" xfId="0" applyFont="1" applyFill="1" applyAlignment="1">
      <alignment horizontal="center"/>
    </xf>
    <xf numFmtId="0" fontId="0" fillId="2" borderId="0" xfId="0" applyFont="1" applyFill="1"/>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0" xfId="0" applyFont="1" applyFill="1" applyAlignment="1">
      <alignment vertical="center" wrapText="1"/>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2" fillId="2" borderId="1" xfId="0" applyFont="1" applyFill="1" applyBorder="1" applyAlignment="1">
      <alignment horizontal="center" wrapText="1"/>
    </xf>
    <xf numFmtId="0" fontId="1" fillId="2" borderId="2" xfId="0" applyFont="1" applyFill="1" applyBorder="1" applyAlignment="1">
      <alignment horizontal="center"/>
    </xf>
    <xf numFmtId="0" fontId="4" fillId="2" borderId="1" xfId="0" applyFont="1" applyFill="1" applyBorder="1" applyAlignment="1">
      <alignment horizontal="center" vertical="center"/>
    </xf>
    <xf numFmtId="0" fontId="0" fillId="2" borderId="0" xfId="0" applyFill="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2" xfId="0" applyFont="1" applyFill="1" applyBorder="1" applyAlignment="1">
      <alignment vertical="center" wrapText="1"/>
    </xf>
    <xf numFmtId="0" fontId="2" fillId="2" borderId="1" xfId="0" applyFont="1" applyFill="1" applyBorder="1" applyAlignment="1">
      <alignment vertical="center" wrapText="1"/>
    </xf>
    <xf numFmtId="0" fontId="0" fillId="2" borderId="0" xfId="0" applyFill="1" applyAlignment="1">
      <alignment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vertical="center" wrapText="1"/>
    </xf>
    <xf numFmtId="0" fontId="2" fillId="2" borderId="3" xfId="0" applyFont="1" applyFill="1" applyBorder="1" applyAlignment="1">
      <alignmen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9" fillId="2" borderId="2" xfId="0" applyFont="1" applyFill="1" applyBorder="1" applyAlignment="1">
      <alignment horizontal="justify"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2" borderId="3" xfId="0" applyFont="1" applyFill="1" applyBorder="1" applyAlignment="1">
      <alignment vertical="center"/>
    </xf>
    <xf numFmtId="0" fontId="0" fillId="2" borderId="4" xfId="0" applyFont="1" applyFill="1" applyBorder="1" applyAlignment="1">
      <alignment vertical="center"/>
    </xf>
    <xf numFmtId="0" fontId="9" fillId="2" borderId="1"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4"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4" fillId="2" borderId="3" xfId="0" applyFont="1" applyFill="1" applyBorder="1" applyAlignment="1">
      <alignment vertical="center" wrapText="1"/>
    </xf>
    <xf numFmtId="0" fontId="1" fillId="2" borderId="3" xfId="0" applyFont="1" applyFill="1" applyBorder="1" applyAlignment="1">
      <alignment horizontal="center" vertical="center"/>
    </xf>
    <xf numFmtId="0" fontId="11" fillId="2" borderId="3" xfId="0" applyFont="1" applyFill="1" applyBorder="1" applyAlignment="1">
      <alignment horizontal="center" vertical="center" wrapText="1"/>
    </xf>
    <xf numFmtId="0" fontId="1" fillId="2" borderId="3" xfId="0" applyFont="1" applyFill="1" applyBorder="1" applyAlignment="1">
      <alignment vertical="center"/>
    </xf>
    <xf numFmtId="0" fontId="1" fillId="2" borderId="4" xfId="0" applyFont="1" applyFill="1" applyBorder="1" applyAlignment="1">
      <alignment vertical="center"/>
    </xf>
    <xf numFmtId="0" fontId="9" fillId="2" borderId="1" xfId="0" applyFont="1" applyFill="1" applyBorder="1" applyAlignment="1">
      <alignment vertical="center" wrapText="1"/>
    </xf>
    <xf numFmtId="0" fontId="12" fillId="2" borderId="3" xfId="0" applyFont="1" applyFill="1" applyBorder="1" applyAlignment="1">
      <alignment vertical="center" wrapText="1"/>
    </xf>
    <xf numFmtId="0" fontId="8" fillId="2" borderId="3"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vertical="center" wrapText="1"/>
    </xf>
    <xf numFmtId="0" fontId="13" fillId="2" borderId="3" xfId="0" applyFont="1" applyFill="1" applyBorder="1" applyAlignment="1">
      <alignment horizontal="center" vertical="center" wrapText="1"/>
    </xf>
    <xf numFmtId="0" fontId="2" fillId="2" borderId="3" xfId="0" applyFont="1" applyFill="1" applyBorder="1" applyAlignment="1">
      <alignment wrapText="1"/>
    </xf>
    <xf numFmtId="0" fontId="14" fillId="2" borderId="3" xfId="0" applyFont="1" applyFill="1" applyBorder="1" applyAlignment="1">
      <alignment vertical="center" wrapText="1"/>
    </xf>
    <xf numFmtId="0" fontId="13" fillId="2" borderId="3" xfId="0" applyFont="1" applyFill="1" applyBorder="1" applyAlignment="1">
      <alignment vertical="center" wrapText="1"/>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0" fillId="2" borderId="2" xfId="0" applyFont="1" applyFill="1" applyBorder="1" applyAlignment="1">
      <alignment vertical="center"/>
    </xf>
    <xf numFmtId="0" fontId="8" fillId="2" borderId="3" xfId="0" applyFont="1" applyFill="1" applyBorder="1" applyAlignment="1">
      <alignment vertical="center" wrapText="1"/>
    </xf>
    <xf numFmtId="0" fontId="15" fillId="2"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2" fillId="0" borderId="3" xfId="0" applyFont="1" applyBorder="1" applyAlignment="1">
      <alignment vertical="center" wrapText="1"/>
    </xf>
    <xf numFmtId="0" fontId="1" fillId="0" borderId="3" xfId="0" applyFont="1" applyBorder="1" applyAlignment="1">
      <alignment vertical="center"/>
    </xf>
    <xf numFmtId="0" fontId="1" fillId="0" borderId="4"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2" fillId="0" borderId="3" xfId="0" applyFont="1" applyBorder="1" applyAlignment="1">
      <alignment horizontal="center" vertical="center" wrapText="1"/>
    </xf>
    <xf numFmtId="0" fontId="4" fillId="0" borderId="4" xfId="0" applyFont="1" applyBorder="1" applyAlignment="1">
      <alignment vertical="center"/>
    </xf>
    <xf numFmtId="0" fontId="11" fillId="0" borderId="3" xfId="0" applyFont="1" applyBorder="1" applyAlignment="1">
      <alignment horizontal="center" vertical="center" wrapText="1"/>
    </xf>
    <xf numFmtId="0" fontId="4" fillId="0" borderId="2" xfId="0" applyFont="1" applyBorder="1" applyAlignment="1">
      <alignment vertical="center" wrapText="1"/>
    </xf>
    <xf numFmtId="0" fontId="16"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18" fillId="0" borderId="1" xfId="0" applyFont="1" applyBorder="1" applyAlignment="1">
      <alignment horizontal="center" vertical="center"/>
    </xf>
    <xf numFmtId="0" fontId="1" fillId="0" borderId="2" xfId="0" applyFont="1" applyBorder="1" applyAlignment="1">
      <alignment horizontal="center" vertical="center" wrapText="1"/>
    </xf>
    <xf numFmtId="0" fontId="19" fillId="0" borderId="2" xfId="0" applyFont="1" applyBorder="1" applyAlignment="1">
      <alignment vertical="center" wrapText="1"/>
    </xf>
    <xf numFmtId="0" fontId="0" fillId="0" borderId="2" xfId="0" applyFont="1" applyBorder="1" applyAlignment="1">
      <alignment vertical="center"/>
    </xf>
    <xf numFmtId="0" fontId="0" fillId="0" borderId="0" xfId="0" applyAlignment="1">
      <alignment vertical="center"/>
    </xf>
    <xf numFmtId="0" fontId="20" fillId="0" borderId="1" xfId="0" applyFont="1" applyBorder="1" applyAlignment="1">
      <alignment horizontal="center" vertical="center" wrapText="1"/>
    </xf>
    <xf numFmtId="0" fontId="1" fillId="0" borderId="0" xfId="0" applyFont="1" applyAlignment="1">
      <alignment vertical="center"/>
    </xf>
    <xf numFmtId="0" fontId="19" fillId="0" borderId="2" xfId="0" applyFont="1" applyBorder="1" applyAlignment="1">
      <alignment wrapText="1"/>
    </xf>
    <xf numFmtId="0" fontId="0" fillId="0" borderId="0" xfId="0" applyFont="1" applyAlignment="1">
      <alignment horizontal="center"/>
    </xf>
    <xf numFmtId="0" fontId="0" fillId="0" borderId="0" xfId="0" applyAlignment="1">
      <alignment horizontal="center"/>
    </xf>
    <xf numFmtId="0" fontId="15" fillId="4" borderId="0" xfId="0" applyFont="1" applyFill="1" applyAlignment="1">
      <alignment horizontal="center"/>
    </xf>
    <xf numFmtId="0" fontId="0" fillId="4" borderId="0" xfId="0" applyFont="1" applyFill="1" applyAlignment="1">
      <alignment horizontal="center"/>
    </xf>
    <xf numFmtId="0" fontId="15" fillId="0" borderId="0" xfId="0" applyFont="1" applyAlignment="1">
      <alignment horizontal="center"/>
    </xf>
    <xf numFmtId="0" fontId="15" fillId="5" borderId="0" xfId="0" applyFont="1" applyFill="1" applyAlignment="1">
      <alignment horizontal="center"/>
    </xf>
    <xf numFmtId="0" fontId="0" fillId="5" borderId="0" xfId="0" applyFont="1" applyFill="1" applyAlignment="1">
      <alignment horizontal="center"/>
    </xf>
    <xf numFmtId="0" fontId="15" fillId="6" borderId="0" xfId="0" applyFont="1" applyFill="1" applyAlignment="1">
      <alignment horizontal="center"/>
    </xf>
    <xf numFmtId="0" fontId="0" fillId="6" borderId="0" xfId="0" applyFont="1" applyFill="1" applyAlignment="1">
      <alignment horizontal="center"/>
    </xf>
    <xf numFmtId="0" fontId="15" fillId="7" borderId="0" xfId="0" applyFont="1" applyFill="1" applyAlignment="1">
      <alignment horizontal="center"/>
    </xf>
    <xf numFmtId="0" fontId="0" fillId="7" borderId="0" xfId="0" applyFont="1" applyFill="1" applyAlignment="1">
      <alignment horizontal="center"/>
    </xf>
    <xf numFmtId="0" fontId="15" fillId="8" borderId="0" xfId="0" applyFont="1" applyFill="1" applyAlignment="1">
      <alignment horizontal="center"/>
    </xf>
    <xf numFmtId="0" fontId="0" fillId="8" borderId="0" xfId="0" applyFont="1" applyFill="1" applyAlignment="1">
      <alignment horizontal="center"/>
    </xf>
    <xf numFmtId="0" fontId="15" fillId="9" borderId="0" xfId="0" applyFont="1" applyFill="1" applyAlignment="1">
      <alignment horizontal="center"/>
    </xf>
    <xf numFmtId="0" fontId="0" fillId="9" borderId="0" xfId="0" applyFont="1" applyFill="1" applyAlignment="1">
      <alignment horizontal="center"/>
    </xf>
    <xf numFmtId="0" fontId="15" fillId="10" borderId="0" xfId="0" applyFont="1" applyFill="1" applyAlignment="1">
      <alignment horizontal="center"/>
    </xf>
    <xf numFmtId="0" fontId="0" fillId="10" borderId="0" xfId="0" applyFont="1" applyFill="1" applyAlignment="1">
      <alignment horizontal="center"/>
    </xf>
    <xf numFmtId="0" fontId="15" fillId="0" borderId="0" xfId="0" applyFont="1"/>
    <xf numFmtId="0" fontId="2" fillId="2" borderId="0" xfId="0" applyFont="1" applyFill="1"/>
    <xf numFmtId="0" fontId="7" fillId="0" borderId="0" xfId="0" applyFont="1"/>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7" fillId="2" borderId="3" xfId="0" applyFont="1" applyFill="1" applyBorder="1" applyAlignment="1">
      <alignment vertical="center"/>
    </xf>
    <xf numFmtId="0" fontId="5" fillId="2" borderId="1" xfId="0" applyFont="1" applyFill="1" applyBorder="1" applyAlignment="1">
      <alignment horizontal="center" vertical="center"/>
    </xf>
    <xf numFmtId="0" fontId="2" fillId="2" borderId="1" xfId="0" applyFont="1" applyFill="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7" fillId="0" borderId="2" xfId="0" applyFont="1" applyBorder="1" applyAlignment="1">
      <alignment vertical="center"/>
    </xf>
    <xf numFmtId="0" fontId="2" fillId="0" borderId="2" xfId="0" applyFont="1" applyBorder="1" applyAlignment="1">
      <alignment vertical="center"/>
    </xf>
    <xf numFmtId="2" fontId="1" fillId="2" borderId="1" xfId="0" applyNumberFormat="1" applyFont="1" applyFill="1" applyBorder="1" applyAlignment="1">
      <alignment vertical="center"/>
    </xf>
    <xf numFmtId="2" fontId="1" fillId="2" borderId="1" xfId="0" applyNumberFormat="1" applyFont="1" applyFill="1" applyBorder="1" applyAlignment="1">
      <alignment vertical="center" wrapText="1"/>
    </xf>
    <xf numFmtId="0" fontId="21" fillId="0" borderId="5" xfId="0" applyFont="1" applyBorder="1" applyAlignment="1">
      <alignment horizontal="center" vertical="center" wrapText="1"/>
    </xf>
    <xf numFmtId="0" fontId="7" fillId="0" borderId="6" xfId="0" applyFont="1" applyBorder="1" applyAlignment="1">
      <alignment wrapText="1"/>
    </xf>
    <xf numFmtId="0" fontId="7" fillId="2" borderId="3" xfId="0" applyFont="1" applyFill="1" applyBorder="1" applyAlignment="1">
      <alignment vertical="center" wrapText="1"/>
    </xf>
    <xf numFmtId="2" fontId="0" fillId="2" borderId="3" xfId="0" applyNumberFormat="1" applyFont="1" applyFill="1" applyBorder="1" applyAlignment="1">
      <alignment vertical="center"/>
    </xf>
    <xf numFmtId="2" fontId="0" fillId="2" borderId="4" xfId="0" applyNumberFormat="1" applyFont="1" applyFill="1" applyBorder="1" applyAlignment="1">
      <alignment vertical="center"/>
    </xf>
    <xf numFmtId="0" fontId="5" fillId="2" borderId="1" xfId="0" applyFont="1" applyFill="1" applyBorder="1" applyAlignment="1">
      <alignment horizontal="center" vertical="center" wrapText="1"/>
    </xf>
    <xf numFmtId="2" fontId="1" fillId="2" borderId="3" xfId="0" applyNumberFormat="1" applyFont="1" applyFill="1" applyBorder="1" applyAlignment="1">
      <alignment vertical="center"/>
    </xf>
    <xf numFmtId="2" fontId="1" fillId="2" borderId="4" xfId="0" applyNumberFormat="1" applyFont="1" applyFill="1" applyBorder="1" applyAlignment="1">
      <alignment vertical="center"/>
    </xf>
    <xf numFmtId="2" fontId="1" fillId="2" borderId="2" xfId="0" applyNumberFormat="1" applyFont="1" applyFill="1" applyBorder="1" applyAlignment="1">
      <alignment vertical="center"/>
    </xf>
    <xf numFmtId="0" fontId="23" fillId="0" borderId="5" xfId="0" applyFont="1" applyBorder="1" applyAlignment="1">
      <alignment horizontal="center" vertical="center" wrapText="1"/>
    </xf>
    <xf numFmtId="0" fontId="7" fillId="2" borderId="2" xfId="0" applyFont="1" applyFill="1" applyBorder="1" applyAlignment="1">
      <alignment vertical="center" wrapText="1"/>
    </xf>
    <xf numFmtId="0" fontId="25" fillId="2" borderId="2" xfId="0" applyFont="1" applyFill="1" applyBorder="1" applyAlignment="1">
      <alignment vertical="center"/>
    </xf>
    <xf numFmtId="0" fontId="15" fillId="2" borderId="4" xfId="0" applyFont="1" applyFill="1" applyBorder="1" applyAlignment="1">
      <alignment vertical="center"/>
    </xf>
    <xf numFmtId="2" fontId="25" fillId="2" borderId="2" xfId="0" applyNumberFormat="1" applyFont="1" applyFill="1" applyBorder="1" applyAlignment="1">
      <alignment vertical="center"/>
    </xf>
    <xf numFmtId="2" fontId="15" fillId="2" borderId="4" xfId="0" applyNumberFormat="1" applyFont="1" applyFill="1" applyBorder="1" applyAlignment="1">
      <alignment vertical="center"/>
    </xf>
    <xf numFmtId="2" fontId="25" fillId="2" borderId="4" xfId="0" applyNumberFormat="1" applyFont="1" applyFill="1" applyBorder="1" applyAlignment="1">
      <alignment vertical="center"/>
    </xf>
    <xf numFmtId="0" fontId="15" fillId="2" borderId="2" xfId="0" applyFont="1" applyFill="1" applyBorder="1" applyAlignment="1">
      <alignment vertical="center"/>
    </xf>
    <xf numFmtId="2" fontId="4" fillId="2" borderId="2" xfId="0" applyNumberFormat="1" applyFont="1" applyFill="1" applyBorder="1" applyAlignment="1">
      <alignment vertical="center"/>
    </xf>
    <xf numFmtId="2" fontId="25" fillId="12" borderId="2" xfId="0" applyNumberFormat="1" applyFont="1" applyFill="1" applyBorder="1" applyAlignment="1">
      <alignment vertical="center"/>
    </xf>
    <xf numFmtId="0" fontId="4" fillId="2" borderId="1" xfId="0" applyFont="1" applyFill="1" applyBorder="1" applyAlignment="1">
      <alignment vertical="center" wrapText="1"/>
    </xf>
    <xf numFmtId="0" fontId="1" fillId="13" borderId="3" xfId="0" applyFont="1" applyFill="1" applyBorder="1" applyAlignment="1">
      <alignment horizontal="center" vertical="center"/>
    </xf>
    <xf numFmtId="0" fontId="1" fillId="13" borderId="4" xfId="0" applyFont="1" applyFill="1" applyBorder="1" applyAlignment="1">
      <alignment vertical="center" wrapText="1"/>
    </xf>
    <xf numFmtId="0" fontId="1" fillId="13" borderId="3"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2" fillId="13" borderId="4" xfId="0" applyFont="1" applyFill="1" applyBorder="1" applyAlignment="1">
      <alignment vertical="center" wrapText="1"/>
    </xf>
    <xf numFmtId="0" fontId="5" fillId="13" borderId="4" xfId="0" applyFont="1" applyFill="1" applyBorder="1" applyAlignment="1">
      <alignment vertical="center" wrapText="1"/>
    </xf>
    <xf numFmtId="0" fontId="4" fillId="13" borderId="4" xfId="0" applyFont="1" applyFill="1" applyBorder="1" applyAlignment="1">
      <alignment vertical="center" wrapText="1"/>
    </xf>
    <xf numFmtId="2" fontId="4" fillId="13" borderId="4" xfId="0" applyNumberFormat="1" applyFont="1" applyFill="1" applyBorder="1" applyAlignment="1">
      <alignment vertical="center" wrapText="1"/>
    </xf>
    <xf numFmtId="0" fontId="0" fillId="11" borderId="0" xfId="0" applyFill="1"/>
    <xf numFmtId="0" fontId="0" fillId="12" borderId="0" xfId="0" applyFill="1"/>
    <xf numFmtId="2" fontId="1" fillId="0" borderId="3" xfId="0" applyNumberFormat="1" applyFont="1" applyBorder="1" applyAlignment="1">
      <alignment vertical="center"/>
    </xf>
    <xf numFmtId="0" fontId="25" fillId="11" borderId="2" xfId="0" applyFont="1" applyFill="1" applyBorder="1" applyAlignment="1">
      <alignment vertical="center"/>
    </xf>
    <xf numFmtId="2" fontId="25" fillId="11" borderId="2" xfId="0" applyNumberFormat="1" applyFont="1" applyFill="1" applyBorder="1" applyAlignment="1">
      <alignment vertical="center"/>
    </xf>
    <xf numFmtId="0" fontId="15" fillId="11" borderId="4" xfId="0" applyFont="1" applyFill="1" applyBorder="1" applyAlignment="1">
      <alignment vertical="center"/>
    </xf>
    <xf numFmtId="2" fontId="1" fillId="11" borderId="2" xfId="0" applyNumberFormat="1" applyFont="1" applyFill="1" applyBorder="1" applyAlignment="1">
      <alignment vertical="center"/>
    </xf>
    <xf numFmtId="2" fontId="0" fillId="11" borderId="4" xfId="0" applyNumberFormat="1" applyFont="1" applyFill="1" applyBorder="1" applyAlignment="1">
      <alignment vertical="center"/>
    </xf>
    <xf numFmtId="2" fontId="15" fillId="11" borderId="4" xfId="0" applyNumberFormat="1" applyFont="1" applyFill="1" applyBorder="1" applyAlignment="1">
      <alignment vertical="center"/>
    </xf>
    <xf numFmtId="0" fontId="15" fillId="11" borderId="2" xfId="0" applyFont="1" applyFill="1" applyBorder="1" applyAlignment="1">
      <alignment vertical="center"/>
    </xf>
    <xf numFmtId="17" fontId="4" fillId="2" borderId="1" xfId="0" applyNumberFormat="1" applyFont="1" applyFill="1" applyBorder="1" applyAlignment="1">
      <alignment horizontal="center" vertical="center"/>
    </xf>
    <xf numFmtId="0" fontId="4" fillId="11" borderId="2" xfId="0" applyFont="1" applyFill="1" applyBorder="1" applyAlignment="1">
      <alignment vertical="center"/>
    </xf>
    <xf numFmtId="0" fontId="4" fillId="0" borderId="2" xfId="0" applyFont="1" applyBorder="1" applyAlignment="1">
      <alignment vertical="center" wrapText="1"/>
    </xf>
    <xf numFmtId="0" fontId="4" fillId="0" borderId="1" xfId="0" applyFont="1" applyBorder="1" applyAlignment="1">
      <alignment horizontal="right" vertical="center" wrapText="1"/>
    </xf>
    <xf numFmtId="0" fontId="4" fillId="0" borderId="3" xfId="0" applyFont="1" applyBorder="1" applyAlignment="1">
      <alignment horizontal="right" vertical="center" wrapText="1"/>
    </xf>
    <xf numFmtId="0" fontId="1" fillId="0" borderId="2" xfId="0" applyFont="1" applyBorder="1" applyAlignment="1">
      <alignment vertical="center" wrapText="1"/>
    </xf>
    <xf numFmtId="0" fontId="4" fillId="0" borderId="1" xfId="0"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4" fillId="0" borderId="1" xfId="0" applyFont="1" applyBorder="1" applyAlignment="1">
      <alignment horizontal="right" vertical="center"/>
    </xf>
    <xf numFmtId="0" fontId="17" fillId="0" borderId="1" xfId="0" applyFont="1" applyBorder="1" applyAlignment="1">
      <alignment vertical="center" wrapText="1"/>
    </xf>
    <xf numFmtId="0" fontId="4" fillId="0" borderId="3" xfId="0" applyFont="1" applyBorder="1" applyAlignment="1">
      <alignment horizontal="right" vertical="center"/>
    </xf>
    <xf numFmtId="0" fontId="4" fillId="0" borderId="4" xfId="0" applyFont="1" applyBorder="1" applyAlignment="1">
      <alignment vertical="center" wrapText="1"/>
    </xf>
    <xf numFmtId="0" fontId="4" fillId="2" borderId="3" xfId="0" applyFont="1" applyFill="1" applyBorder="1" applyAlignment="1">
      <alignment horizontal="right" vertical="center"/>
    </xf>
    <xf numFmtId="0" fontId="4" fillId="3" borderId="4" xfId="0" applyFont="1" applyFill="1" applyBorder="1" applyAlignment="1">
      <alignment vertical="center" wrapText="1"/>
    </xf>
    <xf numFmtId="0" fontId="1" fillId="0" borderId="3" xfId="0" applyFont="1" applyBorder="1" applyAlignment="1">
      <alignment vertical="center" wrapText="1"/>
    </xf>
    <xf numFmtId="0" fontId="4" fillId="2" borderId="2" xfId="0" applyFont="1" applyFill="1" applyBorder="1" applyAlignment="1">
      <alignment vertical="center" wrapText="1"/>
    </xf>
    <xf numFmtId="0" fontId="4" fillId="2" borderId="1" xfId="0" applyFont="1" applyFill="1" applyBorder="1" applyAlignment="1">
      <alignment horizontal="right" vertical="center"/>
    </xf>
    <xf numFmtId="0" fontId="4" fillId="2" borderId="3" xfId="0" applyFont="1" applyFill="1" applyBorder="1" applyAlignment="1">
      <alignment vertical="center" wrapText="1"/>
    </xf>
    <xf numFmtId="0" fontId="1" fillId="2" borderId="2" xfId="0" applyFont="1" applyFill="1" applyBorder="1" applyAlignment="1">
      <alignment vertical="center" wrapText="1"/>
    </xf>
    <xf numFmtId="0" fontId="4" fillId="2" borderId="2" xfId="0" applyFont="1" applyFill="1" applyBorder="1" applyAlignment="1">
      <alignment horizontal="right" vertical="center"/>
    </xf>
    <xf numFmtId="0" fontId="4" fillId="2" borderId="1" xfId="0" applyFont="1" applyFill="1" applyBorder="1" applyAlignment="1">
      <alignment vertical="center" wrapText="1"/>
    </xf>
    <xf numFmtId="0" fontId="4" fillId="2" borderId="3" xfId="0" applyFont="1" applyFill="1" applyBorder="1" applyAlignment="1">
      <alignment horizontal="left" vertical="center"/>
    </xf>
    <xf numFmtId="0" fontId="4" fillId="2" borderId="4" xfId="0" applyFont="1" applyFill="1" applyBorder="1" applyAlignment="1">
      <alignment vertical="center" wrapText="1"/>
    </xf>
    <xf numFmtId="0" fontId="3" fillId="2" borderId="0" xfId="0" applyFont="1" applyFill="1" applyBorder="1" applyAlignment="1">
      <alignment horizontal="center"/>
    </xf>
    <xf numFmtId="0" fontId="4"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99"/>
      <rgbColor rgb="FFFF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7"/>
  <sheetViews>
    <sheetView tabSelected="1" topLeftCell="A22" zoomScale="120" zoomScaleNormal="120" workbookViewId="0">
      <selection activeCell="N182" sqref="N182"/>
    </sheetView>
  </sheetViews>
  <sheetFormatPr defaultRowHeight="15"/>
  <cols>
    <col min="1" max="1" width="7.28515625" style="1" bestFit="1" customWidth="1"/>
    <col min="2" max="2" width="15.28515625" style="2"/>
    <col min="3" max="3" width="6.140625" style="2"/>
    <col min="4" max="4" width="6.140625" style="1"/>
    <col min="5" max="5" width="29.7109375" style="2"/>
    <col min="6" max="6" width="10.7109375" style="128" customWidth="1"/>
    <col min="7" max="7" width="7.7109375" style="1"/>
    <col min="8" max="8" width="9.5703125" style="1" customWidth="1"/>
    <col min="9" max="9" width="9.140625" style="1" customWidth="1"/>
    <col min="10" max="10" width="6.140625" style="1"/>
    <col min="11" max="11" width="10.28515625" style="1" customWidth="1"/>
    <col min="12" max="12" width="11.5703125" style="1" bestFit="1" customWidth="1"/>
    <col min="13" max="1025" width="8.28515625"/>
  </cols>
  <sheetData>
    <row r="1" spans="1:12" s="5" customFormat="1">
      <c r="A1" s="3"/>
      <c r="B1" s="4"/>
      <c r="C1" s="4"/>
      <c r="E1" s="6"/>
      <c r="F1" s="127"/>
      <c r="G1" s="5" t="s">
        <v>0</v>
      </c>
    </row>
    <row r="2" spans="1:12" s="5" customFormat="1">
      <c r="A2" s="3"/>
      <c r="B2" s="4"/>
      <c r="C2" s="4"/>
      <c r="E2" s="6"/>
      <c r="F2" s="127"/>
      <c r="G2" s="5" t="s">
        <v>1</v>
      </c>
    </row>
    <row r="3" spans="1:12" s="7" customFormat="1">
      <c r="A3" s="3"/>
      <c r="B3" s="4"/>
      <c r="C3" s="4"/>
      <c r="D3" s="5"/>
      <c r="E3" s="6"/>
      <c r="F3" s="127"/>
      <c r="G3" s="5"/>
      <c r="H3" s="5"/>
    </row>
    <row r="4" spans="1:12" ht="15.75">
      <c r="A4" s="202" t="s">
        <v>2</v>
      </c>
      <c r="B4" s="202"/>
      <c r="C4" s="202"/>
      <c r="D4" s="202"/>
      <c r="E4" s="202"/>
      <c r="F4" s="202"/>
      <c r="G4" s="202"/>
      <c r="H4" s="202"/>
      <c r="I4" s="202"/>
      <c r="J4" s="202"/>
      <c r="K4" s="202"/>
      <c r="L4" s="202"/>
    </row>
    <row r="5" spans="1:12" ht="15.75">
      <c r="A5" s="8"/>
      <c r="B5" s="9"/>
      <c r="C5" s="9"/>
      <c r="D5" s="9"/>
      <c r="E5" s="10"/>
      <c r="F5" s="10"/>
      <c r="G5" s="9"/>
      <c r="H5" s="9"/>
      <c r="I5" s="9"/>
      <c r="J5" s="9"/>
      <c r="K5" s="9"/>
      <c r="L5" s="9"/>
    </row>
    <row r="6" spans="1:12">
      <c r="A6" s="203" t="s">
        <v>3</v>
      </c>
      <c r="B6" s="203"/>
      <c r="C6" s="203"/>
      <c r="D6" s="203"/>
      <c r="E6" s="203"/>
      <c r="F6" s="203"/>
      <c r="G6" s="203"/>
      <c r="H6" s="203"/>
      <c r="I6" s="203"/>
      <c r="J6" s="203"/>
      <c r="K6" s="203"/>
      <c r="L6" s="203"/>
    </row>
    <row r="7" spans="1:12">
      <c r="A7" s="11"/>
      <c r="B7" s="12"/>
      <c r="C7" s="4"/>
      <c r="D7"/>
      <c r="E7" s="6"/>
      <c r="G7"/>
      <c r="H7"/>
      <c r="I7"/>
      <c r="J7"/>
      <c r="K7"/>
      <c r="L7"/>
    </row>
    <row r="8" spans="1:12" s="17" customFormat="1" ht="84.6" customHeight="1">
      <c r="A8" s="13" t="s">
        <v>4</v>
      </c>
      <c r="B8" s="14" t="s">
        <v>5</v>
      </c>
      <c r="C8" s="13" t="s">
        <v>6</v>
      </c>
      <c r="D8" s="13" t="s">
        <v>7</v>
      </c>
      <c r="E8" s="15" t="s">
        <v>8</v>
      </c>
      <c r="F8" s="15" t="s">
        <v>9</v>
      </c>
      <c r="G8" s="13" t="s">
        <v>10</v>
      </c>
      <c r="H8" s="13" t="s">
        <v>11</v>
      </c>
      <c r="I8" s="13" t="s">
        <v>12</v>
      </c>
      <c r="J8" s="13" t="s">
        <v>13</v>
      </c>
      <c r="K8" s="13" t="s">
        <v>14</v>
      </c>
      <c r="L8" s="16" t="s">
        <v>15</v>
      </c>
    </row>
    <row r="9" spans="1:12" s="7" customFormat="1">
      <c r="A9" s="18">
        <v>1</v>
      </c>
      <c r="B9" s="19">
        <v>2</v>
      </c>
      <c r="C9" s="19">
        <v>3</v>
      </c>
      <c r="D9" s="18">
        <v>4</v>
      </c>
      <c r="E9" s="20">
        <v>5</v>
      </c>
      <c r="F9" s="129">
        <v>6</v>
      </c>
      <c r="G9" s="18">
        <v>7</v>
      </c>
      <c r="H9" s="18">
        <v>8</v>
      </c>
      <c r="I9" s="18">
        <v>9</v>
      </c>
      <c r="J9" s="18">
        <v>10</v>
      </c>
      <c r="K9" s="18" t="s">
        <v>16</v>
      </c>
      <c r="L9" s="21" t="s">
        <v>17</v>
      </c>
    </row>
    <row r="10" spans="1:12" s="23" customFormat="1" ht="20.100000000000001" customHeight="1">
      <c r="A10" s="22" t="s">
        <v>18</v>
      </c>
      <c r="B10" s="194" t="s">
        <v>19</v>
      </c>
      <c r="C10" s="194"/>
      <c r="D10" s="194"/>
      <c r="E10" s="194"/>
      <c r="F10" s="194"/>
      <c r="G10" s="194"/>
      <c r="H10" s="194"/>
      <c r="I10" s="194"/>
      <c r="J10" s="194"/>
      <c r="K10" s="194"/>
      <c r="L10" s="194"/>
    </row>
    <row r="11" spans="1:12" s="7" customFormat="1" ht="117" customHeight="1">
      <c r="A11" s="24" t="s">
        <v>20</v>
      </c>
      <c r="B11" s="25" t="s">
        <v>21</v>
      </c>
      <c r="C11" s="26" t="s">
        <v>22</v>
      </c>
      <c r="D11" s="24">
        <v>20</v>
      </c>
      <c r="E11" s="27" t="s">
        <v>23</v>
      </c>
      <c r="F11" s="15" t="s">
        <v>826</v>
      </c>
      <c r="G11" s="28">
        <v>245.25</v>
      </c>
      <c r="H11" s="28">
        <f t="shared" ref="H11:H22" si="0">G11*1.21</f>
        <v>296.7525</v>
      </c>
      <c r="I11" s="28">
        <v>245.25</v>
      </c>
      <c r="J11" s="28">
        <v>21</v>
      </c>
      <c r="K11" s="28">
        <f t="shared" ref="K11:K22" si="1">I11*1.21</f>
        <v>296.7525</v>
      </c>
      <c r="L11" s="29">
        <f t="shared" ref="L11:L22" si="2">D11*K11</f>
        <v>5935.05</v>
      </c>
    </row>
    <row r="12" spans="1:12" ht="67.150000000000006" customHeight="1">
      <c r="A12" s="24" t="s">
        <v>25</v>
      </c>
      <c r="B12" s="25" t="s">
        <v>26</v>
      </c>
      <c r="C12" s="14" t="s">
        <v>27</v>
      </c>
      <c r="D12" s="24">
        <v>16</v>
      </c>
      <c r="E12" s="27" t="s">
        <v>28</v>
      </c>
      <c r="F12" s="15" t="s">
        <v>827</v>
      </c>
      <c r="G12" s="28">
        <v>42.82</v>
      </c>
      <c r="H12" s="28">
        <f t="shared" si="0"/>
        <v>51.812199999999997</v>
      </c>
      <c r="I12" s="28">
        <v>10.705</v>
      </c>
      <c r="J12" s="28">
        <v>21</v>
      </c>
      <c r="K12" s="28">
        <f t="shared" si="1"/>
        <v>12.953049999999999</v>
      </c>
      <c r="L12" s="29">
        <f t="shared" si="2"/>
        <v>207.24879999999999</v>
      </c>
    </row>
    <row r="13" spans="1:12" ht="127.9" customHeight="1">
      <c r="A13" s="24" t="s">
        <v>29</v>
      </c>
      <c r="B13" s="25" t="s">
        <v>30</v>
      </c>
      <c r="C13" s="14" t="s">
        <v>31</v>
      </c>
      <c r="D13" s="24">
        <v>10</v>
      </c>
      <c r="E13" s="27" t="s">
        <v>32</v>
      </c>
      <c r="F13" s="15" t="s">
        <v>828</v>
      </c>
      <c r="G13" s="28">
        <v>48.76</v>
      </c>
      <c r="H13" s="28">
        <f t="shared" si="0"/>
        <v>58.999599999999994</v>
      </c>
      <c r="I13" s="28">
        <v>9.7520000000000007</v>
      </c>
      <c r="J13" s="28">
        <v>21</v>
      </c>
      <c r="K13" s="28">
        <f t="shared" si="1"/>
        <v>11.79992</v>
      </c>
      <c r="L13" s="29">
        <f t="shared" si="2"/>
        <v>117.9992</v>
      </c>
    </row>
    <row r="14" spans="1:12" ht="52.15" customHeight="1">
      <c r="A14" s="24" t="s">
        <v>33</v>
      </c>
      <c r="B14" s="25" t="s">
        <v>34</v>
      </c>
      <c r="C14" s="14" t="s">
        <v>35</v>
      </c>
      <c r="D14" s="24">
        <v>120</v>
      </c>
      <c r="E14" s="27" t="s">
        <v>36</v>
      </c>
      <c r="F14" s="15" t="s">
        <v>829</v>
      </c>
      <c r="G14" s="28">
        <v>5.76</v>
      </c>
      <c r="H14" s="28">
        <f t="shared" si="0"/>
        <v>6.9695999999999998</v>
      </c>
      <c r="I14" s="28">
        <v>0.48</v>
      </c>
      <c r="J14" s="28">
        <v>21</v>
      </c>
      <c r="K14" s="28">
        <f t="shared" si="1"/>
        <v>0.58079999999999998</v>
      </c>
      <c r="L14" s="29">
        <f t="shared" si="2"/>
        <v>69.695999999999998</v>
      </c>
    </row>
    <row r="15" spans="1:12" ht="93.6" customHeight="1">
      <c r="A15" s="24" t="s">
        <v>37</v>
      </c>
      <c r="B15" s="25" t="s">
        <v>38</v>
      </c>
      <c r="C15" s="26" t="s">
        <v>22</v>
      </c>
      <c r="D15" s="24">
        <v>11</v>
      </c>
      <c r="E15" s="27" t="s">
        <v>39</v>
      </c>
      <c r="F15" s="15" t="s">
        <v>830</v>
      </c>
      <c r="G15" s="138">
        <v>286</v>
      </c>
      <c r="H15" s="28">
        <f t="shared" si="0"/>
        <v>346.06</v>
      </c>
      <c r="I15" s="138">
        <v>286</v>
      </c>
      <c r="J15" s="28">
        <v>21</v>
      </c>
      <c r="K15" s="28">
        <f t="shared" si="1"/>
        <v>346.06</v>
      </c>
      <c r="L15" s="29">
        <f t="shared" si="2"/>
        <v>3806.66</v>
      </c>
    </row>
    <row r="16" spans="1:12" ht="66.599999999999994" customHeight="1">
      <c r="A16" s="24" t="s">
        <v>40</v>
      </c>
      <c r="B16" s="25" t="s">
        <v>41</v>
      </c>
      <c r="C16" s="14" t="s">
        <v>42</v>
      </c>
      <c r="D16" s="24">
        <v>20</v>
      </c>
      <c r="E16" s="27" t="s">
        <v>43</v>
      </c>
      <c r="F16" s="15" t="s">
        <v>831</v>
      </c>
      <c r="G16" s="139">
        <v>38.5</v>
      </c>
      <c r="H16" s="28">
        <f t="shared" si="0"/>
        <v>46.585000000000001</v>
      </c>
      <c r="I16" s="138">
        <v>11.323499999999999</v>
      </c>
      <c r="J16" s="28">
        <v>21</v>
      </c>
      <c r="K16" s="28">
        <f t="shared" si="1"/>
        <v>13.701434999999998</v>
      </c>
      <c r="L16" s="29">
        <f t="shared" si="2"/>
        <v>274.02869999999996</v>
      </c>
    </row>
    <row r="17" spans="1:12" s="32" customFormat="1" ht="60" customHeight="1">
      <c r="A17" s="14" t="s">
        <v>44</v>
      </c>
      <c r="B17" s="25" t="s">
        <v>45</v>
      </c>
      <c r="C17" s="26" t="s">
        <v>22</v>
      </c>
      <c r="D17" s="14">
        <v>5</v>
      </c>
      <c r="E17" s="31" t="s">
        <v>46</v>
      </c>
      <c r="F17" s="15" t="s">
        <v>832</v>
      </c>
      <c r="G17" s="139">
        <v>105.1</v>
      </c>
      <c r="H17" s="25">
        <f t="shared" si="0"/>
        <v>127.17099999999999</v>
      </c>
      <c r="I17" s="139">
        <v>105.1</v>
      </c>
      <c r="J17" s="25">
        <v>21</v>
      </c>
      <c r="K17" s="25">
        <f t="shared" si="1"/>
        <v>127.17099999999999</v>
      </c>
      <c r="L17" s="30">
        <f t="shared" si="2"/>
        <v>635.85500000000002</v>
      </c>
    </row>
    <row r="18" spans="1:12" s="7" customFormat="1" ht="63.75">
      <c r="A18" s="33" t="s">
        <v>47</v>
      </c>
      <c r="B18" s="34" t="s">
        <v>48</v>
      </c>
      <c r="C18" s="33" t="s">
        <v>49</v>
      </c>
      <c r="D18" s="33">
        <v>700</v>
      </c>
      <c r="E18" s="35" t="s">
        <v>50</v>
      </c>
      <c r="F18" s="56" t="s">
        <v>833</v>
      </c>
      <c r="G18" s="34">
        <v>2.4500000000000002</v>
      </c>
      <c r="H18" s="25">
        <f t="shared" si="0"/>
        <v>2.9645000000000001</v>
      </c>
      <c r="I18" s="34">
        <v>2.4500000000000001E-2</v>
      </c>
      <c r="J18" s="34">
        <v>21</v>
      </c>
      <c r="K18" s="25">
        <f t="shared" si="1"/>
        <v>2.9645000000000001E-2</v>
      </c>
      <c r="L18" s="30">
        <f t="shared" si="2"/>
        <v>20.7515</v>
      </c>
    </row>
    <row r="19" spans="1:12" s="23" customFormat="1" ht="67.900000000000006" customHeight="1" thickBot="1">
      <c r="A19" s="24" t="s">
        <v>51</v>
      </c>
      <c r="B19" s="25" t="s">
        <v>52</v>
      </c>
      <c r="C19" s="14" t="s">
        <v>31</v>
      </c>
      <c r="D19" s="24">
        <v>10</v>
      </c>
      <c r="E19" s="27" t="s">
        <v>53</v>
      </c>
      <c r="F19" s="140" t="s">
        <v>834</v>
      </c>
      <c r="G19" s="28">
        <v>9.26</v>
      </c>
      <c r="H19" s="25">
        <f t="shared" si="0"/>
        <v>11.204599999999999</v>
      </c>
      <c r="I19" s="28">
        <v>3.0865999999999998</v>
      </c>
      <c r="J19" s="28">
        <v>21</v>
      </c>
      <c r="K19" s="25">
        <f t="shared" si="1"/>
        <v>3.7347859999999997</v>
      </c>
      <c r="L19" s="30">
        <f t="shared" si="2"/>
        <v>37.347859999999997</v>
      </c>
    </row>
    <row r="20" spans="1:12" s="7" customFormat="1" ht="84.6" customHeight="1">
      <c r="A20" s="24" t="s">
        <v>54</v>
      </c>
      <c r="B20" s="25" t="s">
        <v>55</v>
      </c>
      <c r="C20" s="14" t="s">
        <v>56</v>
      </c>
      <c r="D20" s="24">
        <v>600</v>
      </c>
      <c r="E20" s="31" t="s">
        <v>57</v>
      </c>
      <c r="F20" s="141" t="s">
        <v>835</v>
      </c>
      <c r="G20" s="28">
        <v>3.12</v>
      </c>
      <c r="H20" s="25">
        <f t="shared" si="0"/>
        <v>3.7751999999999999</v>
      </c>
      <c r="I20" s="28">
        <v>1.5599999999999999E-2</v>
      </c>
      <c r="J20" s="28">
        <v>21</v>
      </c>
      <c r="K20" s="25">
        <f t="shared" si="1"/>
        <v>1.8875999999999997E-2</v>
      </c>
      <c r="L20" s="30">
        <f t="shared" si="2"/>
        <v>11.325599999999998</v>
      </c>
    </row>
    <row r="21" spans="1:12" ht="81.599999999999994" customHeight="1">
      <c r="A21" s="24" t="s">
        <v>58</v>
      </c>
      <c r="B21" s="25" t="s">
        <v>59</v>
      </c>
      <c r="C21" s="14" t="s">
        <v>35</v>
      </c>
      <c r="D21" s="24">
        <v>70</v>
      </c>
      <c r="E21" s="27" t="s">
        <v>60</v>
      </c>
      <c r="F21" s="141" t="s">
        <v>836</v>
      </c>
      <c r="G21" s="28">
        <v>7.25</v>
      </c>
      <c r="H21" s="25">
        <f t="shared" si="0"/>
        <v>8.7724999999999991</v>
      </c>
      <c r="I21" s="28">
        <v>0.51790000000000003</v>
      </c>
      <c r="J21" s="28">
        <v>21</v>
      </c>
      <c r="K21" s="25">
        <f t="shared" si="1"/>
        <v>0.62665899999999997</v>
      </c>
      <c r="L21" s="30">
        <f t="shared" si="2"/>
        <v>43.866129999999998</v>
      </c>
    </row>
    <row r="22" spans="1:12" ht="72" customHeight="1">
      <c r="A22" s="36" t="s">
        <v>61</v>
      </c>
      <c r="B22" s="30" t="s">
        <v>62</v>
      </c>
      <c r="C22" s="37" t="s">
        <v>56</v>
      </c>
      <c r="D22" s="36">
        <v>1000</v>
      </c>
      <c r="E22" s="38" t="s">
        <v>63</v>
      </c>
      <c r="F22" s="141" t="s">
        <v>837</v>
      </c>
      <c r="G22" s="29">
        <v>4.1500000000000004</v>
      </c>
      <c r="H22" s="29">
        <f t="shared" si="0"/>
        <v>5.0215000000000005</v>
      </c>
      <c r="I22" s="29">
        <v>2.0750000000000001E-2</v>
      </c>
      <c r="J22" s="29">
        <v>21</v>
      </c>
      <c r="K22" s="29">
        <f t="shared" si="1"/>
        <v>2.5107500000000001E-2</v>
      </c>
      <c r="L22" s="29">
        <f t="shared" si="2"/>
        <v>25.107500000000002</v>
      </c>
    </row>
    <row r="23" spans="1:12">
      <c r="A23" s="198" t="s">
        <v>64</v>
      </c>
      <c r="B23" s="198"/>
      <c r="C23" s="198"/>
      <c r="D23" s="198"/>
      <c r="E23" s="198"/>
      <c r="F23" s="198"/>
      <c r="G23" s="198"/>
      <c r="H23" s="198"/>
      <c r="I23" s="198"/>
      <c r="J23" s="198"/>
      <c r="K23" s="198"/>
      <c r="L23" s="172">
        <f>SUM(L11:L22)</f>
        <v>11184.936290000001</v>
      </c>
    </row>
    <row r="24" spans="1:12" ht="127.9" customHeight="1">
      <c r="A24" s="39" t="s">
        <v>65</v>
      </c>
      <c r="B24" s="34" t="s">
        <v>66</v>
      </c>
      <c r="C24" s="40" t="s">
        <v>67</v>
      </c>
      <c r="D24" s="40">
        <v>1</v>
      </c>
      <c r="E24" s="35" t="s">
        <v>68</v>
      </c>
      <c r="F24" s="142" t="s">
        <v>838</v>
      </c>
      <c r="G24" s="41">
        <v>120.33</v>
      </c>
      <c r="H24" s="41">
        <v>145.5993</v>
      </c>
      <c r="I24" s="41">
        <v>120.33</v>
      </c>
      <c r="J24" s="41">
        <v>21</v>
      </c>
      <c r="K24" s="41">
        <v>145.5993</v>
      </c>
      <c r="L24" s="173">
        <v>145.5993</v>
      </c>
    </row>
    <row r="25" spans="1:12" s="23" customFormat="1" ht="18.600000000000001" customHeight="1">
      <c r="A25" s="22" t="s">
        <v>69</v>
      </c>
      <c r="B25" s="194" t="s">
        <v>70</v>
      </c>
      <c r="C25" s="194"/>
      <c r="D25" s="194"/>
      <c r="E25" s="194"/>
      <c r="F25" s="194"/>
      <c r="G25" s="194"/>
      <c r="H25" s="194"/>
      <c r="I25" s="194"/>
      <c r="J25" s="194"/>
      <c r="K25" s="194"/>
      <c r="L25" s="194"/>
    </row>
    <row r="26" spans="1:12" s="7" customFormat="1" ht="135" customHeight="1" thickBot="1">
      <c r="A26" s="24" t="s">
        <v>71</v>
      </c>
      <c r="B26" s="25" t="s">
        <v>72</v>
      </c>
      <c r="C26" s="14" t="s">
        <v>35</v>
      </c>
      <c r="D26" s="24">
        <v>760</v>
      </c>
      <c r="E26" s="27" t="s">
        <v>73</v>
      </c>
      <c r="F26" s="140" t="s">
        <v>839</v>
      </c>
      <c r="G26" s="28">
        <v>5.95</v>
      </c>
      <c r="H26" s="28">
        <v>7.1994999999999996</v>
      </c>
      <c r="I26" s="28">
        <v>0.15659999999999999</v>
      </c>
      <c r="J26" s="28">
        <v>21</v>
      </c>
      <c r="K26" s="28">
        <v>0.1895</v>
      </c>
      <c r="L26" s="29">
        <f>K26*D26</f>
        <v>144.02000000000001</v>
      </c>
    </row>
    <row r="27" spans="1:12" ht="54" customHeight="1">
      <c r="A27" s="24" t="s">
        <v>74</v>
      </c>
      <c r="B27" s="25" t="s">
        <v>75</v>
      </c>
      <c r="C27" s="14" t="s">
        <v>76</v>
      </c>
      <c r="D27" s="24">
        <v>5</v>
      </c>
      <c r="E27" s="43" t="s">
        <v>77</v>
      </c>
      <c r="F27" s="15" t="s">
        <v>840</v>
      </c>
      <c r="G27" s="28">
        <v>8.35</v>
      </c>
      <c r="H27" s="28">
        <v>10.1035</v>
      </c>
      <c r="I27" s="28">
        <v>8.35</v>
      </c>
      <c r="J27" s="28">
        <v>21</v>
      </c>
      <c r="K27" s="28">
        <v>10.1035</v>
      </c>
      <c r="L27" s="29">
        <f>K27*D27</f>
        <v>50.517499999999998</v>
      </c>
    </row>
    <row r="28" spans="1:12">
      <c r="A28" s="195" t="s">
        <v>78</v>
      </c>
      <c r="B28" s="195"/>
      <c r="C28" s="195"/>
      <c r="D28" s="195"/>
      <c r="E28" s="195"/>
      <c r="F28" s="195"/>
      <c r="G28" s="195"/>
      <c r="H28" s="195"/>
      <c r="I28" s="195"/>
      <c r="J28" s="195"/>
      <c r="K28" s="195"/>
      <c r="L28" s="174">
        <f>SUM(L26:L27)</f>
        <v>194.53750000000002</v>
      </c>
    </row>
    <row r="29" spans="1:12" ht="115.7" customHeight="1">
      <c r="A29" s="39" t="s">
        <v>79</v>
      </c>
      <c r="B29" s="34" t="s">
        <v>80</v>
      </c>
      <c r="C29" s="40" t="s">
        <v>49</v>
      </c>
      <c r="D29" s="40">
        <v>10</v>
      </c>
      <c r="E29" s="44" t="s">
        <v>81</v>
      </c>
      <c r="F29" s="142" t="s">
        <v>841</v>
      </c>
      <c r="G29" s="143">
        <v>75</v>
      </c>
      <c r="H29" s="41">
        <v>90.75</v>
      </c>
      <c r="I29" s="143">
        <v>75</v>
      </c>
      <c r="J29" s="41">
        <v>21</v>
      </c>
      <c r="K29" s="41">
        <v>90.75</v>
      </c>
      <c r="L29" s="175">
        <f>D29*K29</f>
        <v>907.5</v>
      </c>
    </row>
    <row r="30" spans="1:12" s="23" customFormat="1" ht="19.899999999999999" customHeight="1">
      <c r="A30" s="22" t="s">
        <v>82</v>
      </c>
      <c r="B30" s="194" t="s">
        <v>83</v>
      </c>
      <c r="C30" s="194"/>
      <c r="D30" s="194"/>
      <c r="E30" s="194"/>
      <c r="F30" s="194"/>
      <c r="G30" s="194"/>
      <c r="H30" s="194"/>
      <c r="I30" s="194"/>
      <c r="J30" s="194"/>
      <c r="K30" s="194"/>
      <c r="L30" s="194"/>
    </row>
    <row r="31" spans="1:12" s="7" customFormat="1" ht="58.9" customHeight="1">
      <c r="A31" s="24" t="s">
        <v>84</v>
      </c>
      <c r="B31" s="25" t="s">
        <v>85</v>
      </c>
      <c r="C31" s="14" t="s">
        <v>86</v>
      </c>
      <c r="D31" s="24">
        <v>10</v>
      </c>
      <c r="E31" s="27" t="s">
        <v>87</v>
      </c>
      <c r="F31" s="15" t="s">
        <v>842</v>
      </c>
      <c r="G31" s="28">
        <v>27.72</v>
      </c>
      <c r="H31" s="28">
        <f>G31*1.21</f>
        <v>33.541199999999996</v>
      </c>
      <c r="I31" s="28">
        <v>27.72</v>
      </c>
      <c r="J31" s="28">
        <v>21</v>
      </c>
      <c r="K31" s="28">
        <f>I31*1.21</f>
        <v>33.541199999999996</v>
      </c>
      <c r="L31" s="29">
        <f>D31*K31</f>
        <v>335.41199999999998</v>
      </c>
    </row>
    <row r="32" spans="1:12" ht="88.9" customHeight="1">
      <c r="A32" s="24" t="s">
        <v>88</v>
      </c>
      <c r="B32" s="25" t="s">
        <v>89</v>
      </c>
      <c r="C32" s="14" t="s">
        <v>86</v>
      </c>
      <c r="D32" s="24">
        <v>5</v>
      </c>
      <c r="E32" s="45" t="s">
        <v>90</v>
      </c>
      <c r="F32" s="15" t="s">
        <v>843</v>
      </c>
      <c r="G32" s="28">
        <v>34.119999999999997</v>
      </c>
      <c r="H32" s="28">
        <f>G32*1.21</f>
        <v>41.285199999999996</v>
      </c>
      <c r="I32" s="28">
        <v>34.119999999999997</v>
      </c>
      <c r="J32" s="28">
        <v>21</v>
      </c>
      <c r="K32" s="28">
        <f>I32*1.21</f>
        <v>41.285199999999996</v>
      </c>
      <c r="L32" s="29">
        <f>D32*K32</f>
        <v>206.42599999999999</v>
      </c>
    </row>
    <row r="33" spans="1:12" ht="52.9" customHeight="1">
      <c r="A33" s="24" t="s">
        <v>91</v>
      </c>
      <c r="B33" s="25" t="s">
        <v>92</v>
      </c>
      <c r="C33" s="14" t="s">
        <v>86</v>
      </c>
      <c r="D33" s="24">
        <v>5</v>
      </c>
      <c r="E33" s="45" t="s">
        <v>93</v>
      </c>
      <c r="F33" s="15" t="s">
        <v>844</v>
      </c>
      <c r="G33" s="28">
        <v>27.3</v>
      </c>
      <c r="H33" s="28">
        <f>G33*1.21</f>
        <v>33.033000000000001</v>
      </c>
      <c r="I33" s="28">
        <v>27.3</v>
      </c>
      <c r="J33" s="28">
        <v>21</v>
      </c>
      <c r="K33" s="28">
        <f>I33*1.21</f>
        <v>33.033000000000001</v>
      </c>
      <c r="L33" s="29">
        <f>D33*K33</f>
        <v>165.16500000000002</v>
      </c>
    </row>
    <row r="34" spans="1:12">
      <c r="A34" s="195" t="s">
        <v>94</v>
      </c>
      <c r="B34" s="195"/>
      <c r="C34" s="195"/>
      <c r="D34" s="195"/>
      <c r="E34" s="195"/>
      <c r="F34" s="195"/>
      <c r="G34" s="195"/>
      <c r="H34" s="195"/>
      <c r="I34" s="195"/>
      <c r="J34" s="195"/>
      <c r="K34" s="195"/>
      <c r="L34" s="174">
        <f>SUM(L31:L33)</f>
        <v>707.00299999999993</v>
      </c>
    </row>
    <row r="35" spans="1:12" ht="153">
      <c r="A35" s="39" t="s">
        <v>95</v>
      </c>
      <c r="B35" s="34" t="s">
        <v>96</v>
      </c>
      <c r="C35" s="26" t="s">
        <v>22</v>
      </c>
      <c r="D35" s="33">
        <v>2</v>
      </c>
      <c r="E35" s="35" t="s">
        <v>97</v>
      </c>
      <c r="F35" s="131"/>
      <c r="G35" s="41"/>
      <c r="H35" s="41"/>
      <c r="I35" s="41"/>
      <c r="J35" s="41"/>
      <c r="K35" s="41"/>
      <c r="L35" s="42"/>
    </row>
    <row r="36" spans="1:12" ht="56.65" customHeight="1">
      <c r="A36" s="39" t="s">
        <v>98</v>
      </c>
      <c r="B36" s="46" t="s">
        <v>99</v>
      </c>
      <c r="C36" s="14" t="s">
        <v>100</v>
      </c>
      <c r="D36" s="24">
        <v>250</v>
      </c>
      <c r="E36" s="27" t="s">
        <v>101</v>
      </c>
      <c r="F36" s="132" t="s">
        <v>24</v>
      </c>
      <c r="G36" s="28" t="s">
        <v>24</v>
      </c>
      <c r="H36" s="28" t="s">
        <v>24</v>
      </c>
      <c r="I36" s="28" t="s">
        <v>24</v>
      </c>
      <c r="J36" s="28" t="s">
        <v>24</v>
      </c>
      <c r="K36" s="28" t="s">
        <v>24</v>
      </c>
      <c r="L36" s="29" t="s">
        <v>24</v>
      </c>
    </row>
    <row r="37" spans="1:12" ht="127.15" customHeight="1">
      <c r="A37" s="39" t="s">
        <v>102</v>
      </c>
      <c r="B37" s="46" t="s">
        <v>103</v>
      </c>
      <c r="C37" s="26" t="s">
        <v>22</v>
      </c>
      <c r="D37" s="24">
        <v>5</v>
      </c>
      <c r="E37" s="43" t="s">
        <v>104</v>
      </c>
      <c r="F37" s="132" t="s">
        <v>24</v>
      </c>
      <c r="G37" s="28" t="s">
        <v>24</v>
      </c>
      <c r="H37" s="28" t="s">
        <v>24</v>
      </c>
      <c r="I37" s="28" t="s">
        <v>24</v>
      </c>
      <c r="J37" s="28" t="s">
        <v>24</v>
      </c>
      <c r="K37" s="28" t="s">
        <v>24</v>
      </c>
      <c r="L37" s="29" t="s">
        <v>24</v>
      </c>
    </row>
    <row r="38" spans="1:12" s="23" customFormat="1" ht="62.45" customHeight="1">
      <c r="A38" s="22" t="s">
        <v>105</v>
      </c>
      <c r="B38" s="46" t="s">
        <v>106</v>
      </c>
      <c r="C38" s="47" t="s">
        <v>76</v>
      </c>
      <c r="D38" s="24">
        <v>4</v>
      </c>
      <c r="E38" s="31" t="s">
        <v>107</v>
      </c>
      <c r="F38" s="145" t="s">
        <v>845</v>
      </c>
      <c r="G38" s="28">
        <v>16.05</v>
      </c>
      <c r="H38" s="28">
        <v>19.420500000000001</v>
      </c>
      <c r="I38" s="28">
        <v>16.05</v>
      </c>
      <c r="J38" s="28">
        <v>21</v>
      </c>
      <c r="K38" s="28">
        <v>19.420500000000001</v>
      </c>
      <c r="L38" s="171">
        <v>77.682000000000002</v>
      </c>
    </row>
    <row r="39" spans="1:12" s="7" customFormat="1" ht="75.599999999999994" customHeight="1">
      <c r="A39" s="39" t="s">
        <v>108</v>
      </c>
      <c r="B39" s="48" t="s">
        <v>109</v>
      </c>
      <c r="C39" s="33" t="s">
        <v>110</v>
      </c>
      <c r="D39" s="33">
        <v>2</v>
      </c>
      <c r="E39" s="35" t="s">
        <v>111</v>
      </c>
      <c r="F39" s="142" t="s">
        <v>846</v>
      </c>
      <c r="G39" s="41">
        <v>4.8499999999999996</v>
      </c>
      <c r="H39" s="41">
        <v>5.8685</v>
      </c>
      <c r="I39" s="41">
        <v>4.8499999999999996</v>
      </c>
      <c r="J39" s="41">
        <v>21</v>
      </c>
      <c r="K39" s="41">
        <v>5.8685</v>
      </c>
      <c r="L39" s="173">
        <v>11.737</v>
      </c>
    </row>
    <row r="40" spans="1:12" s="23" customFormat="1" ht="14.1" customHeight="1">
      <c r="A40" s="39" t="s">
        <v>112</v>
      </c>
      <c r="B40" s="201" t="s">
        <v>113</v>
      </c>
      <c r="C40" s="201"/>
      <c r="D40" s="201"/>
      <c r="E40" s="201"/>
      <c r="F40" s="201"/>
      <c r="G40" s="201"/>
      <c r="H40" s="201"/>
      <c r="I40" s="201"/>
      <c r="J40" s="201"/>
      <c r="K40" s="201"/>
      <c r="L40" s="201"/>
    </row>
    <row r="41" spans="1:12" s="7" customFormat="1" ht="51">
      <c r="A41" s="49" t="s">
        <v>114</v>
      </c>
      <c r="B41" s="34" t="s">
        <v>115</v>
      </c>
      <c r="C41" s="50" t="s">
        <v>49</v>
      </c>
      <c r="D41" s="49">
        <v>20</v>
      </c>
      <c r="E41" s="35" t="s">
        <v>116</v>
      </c>
      <c r="F41" s="56" t="s">
        <v>847</v>
      </c>
      <c r="G41" s="146">
        <v>11.5</v>
      </c>
      <c r="H41" s="51">
        <v>13.914999999999999</v>
      </c>
      <c r="I41" s="146">
        <v>11.5</v>
      </c>
      <c r="J41" s="51">
        <v>21</v>
      </c>
      <c r="K41" s="51">
        <v>13.914999999999999</v>
      </c>
      <c r="L41" s="147">
        <v>278.3</v>
      </c>
    </row>
    <row r="42" spans="1:12" s="7" customFormat="1" ht="51">
      <c r="A42" s="49" t="s">
        <v>117</v>
      </c>
      <c r="B42" s="34" t="s">
        <v>118</v>
      </c>
      <c r="C42" s="50" t="s">
        <v>49</v>
      </c>
      <c r="D42" s="49">
        <v>20</v>
      </c>
      <c r="E42" s="35" t="s">
        <v>116</v>
      </c>
      <c r="F42" s="56" t="s">
        <v>848</v>
      </c>
      <c r="G42" s="51">
        <v>11.5</v>
      </c>
      <c r="H42" s="51">
        <v>13.914999999999999</v>
      </c>
      <c r="I42" s="146">
        <v>11.5</v>
      </c>
      <c r="J42" s="51">
        <v>21</v>
      </c>
      <c r="K42" s="51">
        <v>13.914999999999999</v>
      </c>
      <c r="L42" s="147">
        <v>278.3</v>
      </c>
    </row>
    <row r="43" spans="1:12">
      <c r="A43" s="191" t="s">
        <v>119</v>
      </c>
      <c r="B43" s="191"/>
      <c r="C43" s="191"/>
      <c r="D43" s="191"/>
      <c r="E43" s="191"/>
      <c r="F43" s="191"/>
      <c r="G43" s="191"/>
      <c r="H43" s="191"/>
      <c r="I43" s="191"/>
      <c r="J43" s="191"/>
      <c r="K43" s="191"/>
      <c r="L43" s="172">
        <f>SUM(L41:L42)</f>
        <v>556.6</v>
      </c>
    </row>
    <row r="44" spans="1:12" ht="117" customHeight="1">
      <c r="A44" s="39" t="s">
        <v>120</v>
      </c>
      <c r="B44" s="48" t="s">
        <v>121</v>
      </c>
      <c r="C44" s="40" t="s">
        <v>122</v>
      </c>
      <c r="D44" s="40">
        <v>10</v>
      </c>
      <c r="E44" s="44" t="s">
        <v>123</v>
      </c>
      <c r="F44" s="131"/>
      <c r="G44" s="41"/>
      <c r="H44" s="41"/>
      <c r="I44" s="41"/>
      <c r="J44" s="41"/>
      <c r="K44" s="41"/>
      <c r="L44" s="42"/>
    </row>
    <row r="45" spans="1:12" ht="106.15" customHeight="1">
      <c r="A45" s="39" t="s">
        <v>124</v>
      </c>
      <c r="B45" s="48" t="s">
        <v>125</v>
      </c>
      <c r="C45" s="50" t="s">
        <v>49</v>
      </c>
      <c r="D45" s="40">
        <v>2</v>
      </c>
      <c r="E45" s="44" t="s">
        <v>126</v>
      </c>
      <c r="F45" s="142" t="s">
        <v>849</v>
      </c>
      <c r="G45" s="143">
        <v>81</v>
      </c>
      <c r="H45" s="41">
        <v>98.01</v>
      </c>
      <c r="I45" s="143">
        <v>81</v>
      </c>
      <c r="J45" s="41">
        <v>21</v>
      </c>
      <c r="K45" s="41">
        <v>98.01</v>
      </c>
      <c r="L45" s="173">
        <v>196.02</v>
      </c>
    </row>
    <row r="46" spans="1:12" s="23" customFormat="1" ht="23.85" customHeight="1">
      <c r="A46" s="39" t="s">
        <v>127</v>
      </c>
      <c r="B46" s="194" t="s">
        <v>128</v>
      </c>
      <c r="C46" s="194"/>
      <c r="D46" s="194"/>
      <c r="E46" s="194"/>
      <c r="F46" s="194"/>
      <c r="G46" s="194"/>
      <c r="H46" s="194"/>
      <c r="I46" s="194"/>
      <c r="J46" s="194"/>
      <c r="K46" s="194"/>
      <c r="L46" s="194"/>
    </row>
    <row r="47" spans="1:12" s="7" customFormat="1" ht="61.15" customHeight="1">
      <c r="A47" s="24" t="s">
        <v>129</v>
      </c>
      <c r="B47" s="25" t="s">
        <v>130</v>
      </c>
      <c r="C47" s="14" t="s">
        <v>131</v>
      </c>
      <c r="D47" s="24">
        <v>10</v>
      </c>
      <c r="E47" s="43" t="s">
        <v>132</v>
      </c>
      <c r="F47" s="15" t="s">
        <v>850</v>
      </c>
      <c r="G47" s="28">
        <v>30.25</v>
      </c>
      <c r="H47" s="28">
        <f>G47*1.21</f>
        <v>36.602499999999999</v>
      </c>
      <c r="I47" s="28">
        <v>30.25</v>
      </c>
      <c r="J47" s="28">
        <v>21</v>
      </c>
      <c r="K47" s="28">
        <f>I47*1.21</f>
        <v>36.602499999999999</v>
      </c>
      <c r="L47" s="29">
        <f>D47*K47</f>
        <v>366.02499999999998</v>
      </c>
    </row>
    <row r="48" spans="1:12" s="7" customFormat="1" ht="187.9" customHeight="1">
      <c r="A48" s="24" t="s">
        <v>133</v>
      </c>
      <c r="B48" s="25" t="s">
        <v>134</v>
      </c>
      <c r="C48" s="14" t="s">
        <v>35</v>
      </c>
      <c r="D48" s="24">
        <v>67.5</v>
      </c>
      <c r="E48" s="43" t="s">
        <v>135</v>
      </c>
      <c r="F48" s="15" t="s">
        <v>851</v>
      </c>
      <c r="G48" s="28">
        <v>18.350000000000001</v>
      </c>
      <c r="H48" s="28">
        <f>G48*1.21</f>
        <v>22.203500000000002</v>
      </c>
      <c r="I48" s="28">
        <v>1.3593</v>
      </c>
      <c r="J48" s="28">
        <v>21</v>
      </c>
      <c r="K48" s="28">
        <f>I48*1.21</f>
        <v>1.6447529999999999</v>
      </c>
      <c r="L48" s="29">
        <f>D48*K48</f>
        <v>111.0208275</v>
      </c>
    </row>
    <row r="49" spans="1:12" s="7" customFormat="1" ht="82.15" customHeight="1">
      <c r="A49" s="24" t="s">
        <v>136</v>
      </c>
      <c r="B49" s="25" t="s">
        <v>137</v>
      </c>
      <c r="C49" s="14" t="s">
        <v>56</v>
      </c>
      <c r="D49" s="24">
        <v>4800</v>
      </c>
      <c r="E49" s="27" t="s">
        <v>138</v>
      </c>
      <c r="F49" s="15" t="s">
        <v>852</v>
      </c>
      <c r="G49" s="28">
        <v>1.96</v>
      </c>
      <c r="H49" s="28">
        <v>2.3715999999999999</v>
      </c>
      <c r="I49" s="28">
        <v>9.7999999999999997E-3</v>
      </c>
      <c r="J49" s="28">
        <v>21</v>
      </c>
      <c r="K49" s="28">
        <v>1.1858E-2</v>
      </c>
      <c r="L49" s="29">
        <f>K49*D49</f>
        <v>56.918400000000005</v>
      </c>
    </row>
    <row r="50" spans="1:12" s="7" customFormat="1" ht="51">
      <c r="A50" s="24" t="s">
        <v>139</v>
      </c>
      <c r="B50" s="25" t="s">
        <v>140</v>
      </c>
      <c r="C50" s="14" t="s">
        <v>35</v>
      </c>
      <c r="D50" s="24">
        <v>20</v>
      </c>
      <c r="E50" s="43" t="s">
        <v>141</v>
      </c>
      <c r="F50" s="15" t="s">
        <v>853</v>
      </c>
      <c r="G50" s="28">
        <v>7.24</v>
      </c>
      <c r="H50" s="28">
        <v>8.7966999999999995</v>
      </c>
      <c r="I50" s="28">
        <v>0.72399999999999998</v>
      </c>
      <c r="J50" s="28">
        <v>21</v>
      </c>
      <c r="K50" s="28">
        <v>0.87604000000000004</v>
      </c>
      <c r="L50" s="29">
        <v>17.520800000000001</v>
      </c>
    </row>
    <row r="51" spans="1:12" s="7" customFormat="1" ht="80.45" customHeight="1" thickBot="1">
      <c r="A51" s="24" t="s">
        <v>142</v>
      </c>
      <c r="B51" s="25" t="s">
        <v>143</v>
      </c>
      <c r="C51" s="14" t="s">
        <v>49</v>
      </c>
      <c r="D51" s="24">
        <v>300</v>
      </c>
      <c r="E51" s="27" t="s">
        <v>144</v>
      </c>
      <c r="F51" s="140" t="s">
        <v>854</v>
      </c>
      <c r="G51" s="138">
        <v>42</v>
      </c>
      <c r="H51" s="28">
        <v>50.82</v>
      </c>
      <c r="I51" s="138">
        <v>4.2</v>
      </c>
      <c r="J51" s="28">
        <v>21</v>
      </c>
      <c r="K51" s="28">
        <v>5.0819999999999999</v>
      </c>
      <c r="L51" s="148">
        <v>1524.6</v>
      </c>
    </row>
    <row r="52" spans="1:12" s="7" customFormat="1" ht="93" customHeight="1">
      <c r="A52" s="24" t="s">
        <v>145</v>
      </c>
      <c r="B52" s="25" t="s">
        <v>146</v>
      </c>
      <c r="C52" s="14" t="s">
        <v>147</v>
      </c>
      <c r="D52" s="24">
        <v>5</v>
      </c>
      <c r="E52" s="45" t="s">
        <v>148</v>
      </c>
      <c r="F52" s="15" t="s">
        <v>855</v>
      </c>
      <c r="G52" s="28">
        <v>118.44</v>
      </c>
      <c r="H52" s="28">
        <v>143.3124</v>
      </c>
      <c r="I52" s="28">
        <v>118.44</v>
      </c>
      <c r="J52" s="28">
        <v>21</v>
      </c>
      <c r="K52" s="28">
        <v>143.3124</v>
      </c>
      <c r="L52" s="29">
        <f>D52*K52</f>
        <v>716.56200000000001</v>
      </c>
    </row>
    <row r="53" spans="1:12" s="7" customFormat="1" ht="64.900000000000006" customHeight="1">
      <c r="A53" s="24" t="s">
        <v>149</v>
      </c>
      <c r="B53" s="25" t="s">
        <v>150</v>
      </c>
      <c r="C53" s="14" t="s">
        <v>56</v>
      </c>
      <c r="D53" s="24">
        <v>2000</v>
      </c>
      <c r="E53" s="27" t="s">
        <v>151</v>
      </c>
      <c r="F53" s="15" t="s">
        <v>856</v>
      </c>
      <c r="G53" s="138">
        <v>4.5</v>
      </c>
      <c r="H53" s="28">
        <v>5.4450000000000003</v>
      </c>
      <c r="I53" s="28">
        <v>2.2499999999999999E-2</v>
      </c>
      <c r="J53" s="28">
        <v>21</v>
      </c>
      <c r="K53" s="28">
        <v>2.7224999999999999E-2</v>
      </c>
      <c r="L53" s="29">
        <v>54.45</v>
      </c>
    </row>
    <row r="54" spans="1:12" s="7" customFormat="1" ht="60.6" customHeight="1">
      <c r="A54" s="24" t="s">
        <v>152</v>
      </c>
      <c r="B54" s="25" t="s">
        <v>153</v>
      </c>
      <c r="C54" s="14" t="s">
        <v>154</v>
      </c>
      <c r="D54" s="24">
        <v>10</v>
      </c>
      <c r="E54" s="27" t="s">
        <v>155</v>
      </c>
      <c r="F54" s="15" t="s">
        <v>857</v>
      </c>
      <c r="G54" s="28">
        <v>3.15</v>
      </c>
      <c r="H54" s="28">
        <v>3.8115000000000001</v>
      </c>
      <c r="I54" s="28">
        <v>0.315</v>
      </c>
      <c r="J54" s="28">
        <v>21</v>
      </c>
      <c r="K54" s="28">
        <v>0.38114999999999999</v>
      </c>
      <c r="L54" s="29">
        <v>3.8115000000000001</v>
      </c>
    </row>
    <row r="55" spans="1:12" s="7" customFormat="1" ht="38.25">
      <c r="A55" s="24" t="s">
        <v>156</v>
      </c>
      <c r="B55" s="25" t="s">
        <v>157</v>
      </c>
      <c r="C55" s="14" t="s">
        <v>56</v>
      </c>
      <c r="D55" s="24">
        <v>5</v>
      </c>
      <c r="E55" s="43" t="s">
        <v>158</v>
      </c>
      <c r="F55" s="15" t="s">
        <v>858</v>
      </c>
      <c r="G55" s="28">
        <v>3.15</v>
      </c>
      <c r="H55" s="28">
        <v>3.8115000000000001</v>
      </c>
      <c r="I55" s="28">
        <v>3.15</v>
      </c>
      <c r="J55" s="28">
        <v>21</v>
      </c>
      <c r="K55" s="28">
        <v>3.8115000000000001</v>
      </c>
      <c r="L55" s="29">
        <f>K55*D55</f>
        <v>19.057500000000001</v>
      </c>
    </row>
    <row r="56" spans="1:12" ht="75" customHeight="1" thickBot="1">
      <c r="A56" s="24" t="s">
        <v>159</v>
      </c>
      <c r="B56" s="25" t="s">
        <v>160</v>
      </c>
      <c r="C56" s="26" t="s">
        <v>22</v>
      </c>
      <c r="D56" s="24">
        <v>1</v>
      </c>
      <c r="E56" s="53" t="s">
        <v>161</v>
      </c>
      <c r="F56" s="140" t="s">
        <v>859</v>
      </c>
      <c r="G56" s="28">
        <v>24.03</v>
      </c>
      <c r="H56" s="28">
        <v>29.0763</v>
      </c>
      <c r="I56" s="28">
        <v>24.03</v>
      </c>
      <c r="J56" s="28">
        <v>21</v>
      </c>
      <c r="K56" s="28">
        <v>29.0763</v>
      </c>
      <c r="L56" s="29">
        <v>29.0763</v>
      </c>
    </row>
    <row r="57" spans="1:12" ht="64.150000000000006" customHeight="1">
      <c r="A57" s="24" t="s">
        <v>162</v>
      </c>
      <c r="B57" s="25" t="s">
        <v>163</v>
      </c>
      <c r="C57" s="14" t="s">
        <v>35</v>
      </c>
      <c r="D57" s="24">
        <v>21</v>
      </c>
      <c r="E57" s="53" t="s">
        <v>164</v>
      </c>
      <c r="F57" s="15" t="s">
        <v>860</v>
      </c>
      <c r="G57" s="28">
        <v>4.5599999999999996</v>
      </c>
      <c r="H57" s="28">
        <v>5.5175999999999998</v>
      </c>
      <c r="I57" s="28">
        <v>2.1714000000000002</v>
      </c>
      <c r="J57" s="28">
        <v>21</v>
      </c>
      <c r="K57" s="28">
        <f>I57*1.21</f>
        <v>2.6273940000000002</v>
      </c>
      <c r="L57" s="29">
        <f>K57*D57</f>
        <v>55.175274000000002</v>
      </c>
    </row>
    <row r="58" spans="1:12" ht="83.45" customHeight="1">
      <c r="A58" s="24" t="s">
        <v>165</v>
      </c>
      <c r="B58" s="25" t="s">
        <v>166</v>
      </c>
      <c r="C58" s="14" t="s">
        <v>35</v>
      </c>
      <c r="D58" s="24">
        <v>21</v>
      </c>
      <c r="E58" s="53" t="s">
        <v>164</v>
      </c>
      <c r="F58" s="15" t="s">
        <v>861</v>
      </c>
      <c r="G58" s="28">
        <v>4.5599999999999996</v>
      </c>
      <c r="H58" s="28">
        <v>5.5175999999999998</v>
      </c>
      <c r="I58" s="28">
        <v>2.1714000000000002</v>
      </c>
      <c r="J58" s="28">
        <v>21</v>
      </c>
      <c r="K58" s="28">
        <v>2.6273939999999998</v>
      </c>
      <c r="L58" s="29">
        <v>55.175269999999998</v>
      </c>
    </row>
    <row r="59" spans="1:12" ht="68.45" customHeight="1">
      <c r="A59" s="24" t="s">
        <v>167</v>
      </c>
      <c r="B59" s="25" t="s">
        <v>168</v>
      </c>
      <c r="C59" s="14" t="s">
        <v>56</v>
      </c>
      <c r="D59" s="24">
        <v>50</v>
      </c>
      <c r="E59" s="53" t="s">
        <v>169</v>
      </c>
      <c r="F59" s="15" t="s">
        <v>862</v>
      </c>
      <c r="G59" s="28">
        <v>2.5299999999999998</v>
      </c>
      <c r="H59" s="28">
        <f>G59*1.21</f>
        <v>3.0612999999999997</v>
      </c>
      <c r="I59" s="28">
        <v>0.253</v>
      </c>
      <c r="J59" s="28">
        <v>21</v>
      </c>
      <c r="K59" s="28">
        <v>0.30613000000000001</v>
      </c>
      <c r="L59" s="29">
        <f>K59*D59</f>
        <v>15.3065</v>
      </c>
    </row>
    <row r="60" spans="1:12" ht="52.15" customHeight="1">
      <c r="A60" s="24" t="s">
        <v>170</v>
      </c>
      <c r="B60" s="25" t="s">
        <v>171</v>
      </c>
      <c r="C60" s="14" t="s">
        <v>131</v>
      </c>
      <c r="D60" s="24">
        <v>5</v>
      </c>
      <c r="E60" s="31" t="s">
        <v>172</v>
      </c>
      <c r="F60" s="15" t="s">
        <v>863</v>
      </c>
      <c r="G60" s="28">
        <v>46.67</v>
      </c>
      <c r="H60" s="28">
        <f>G60*1.21</f>
        <v>56.470700000000001</v>
      </c>
      <c r="I60" s="28">
        <v>46.67</v>
      </c>
      <c r="J60" s="28">
        <v>21</v>
      </c>
      <c r="K60" s="28">
        <v>56.470700000000001</v>
      </c>
      <c r="L60" s="29">
        <f>K60*D60</f>
        <v>282.3535</v>
      </c>
    </row>
    <row r="61" spans="1:12">
      <c r="A61" s="195" t="s">
        <v>941</v>
      </c>
      <c r="B61" s="195"/>
      <c r="C61" s="195"/>
      <c r="D61" s="195"/>
      <c r="E61" s="195"/>
      <c r="F61" s="195"/>
      <c r="G61" s="195"/>
      <c r="H61" s="195"/>
      <c r="I61" s="195"/>
      <c r="J61" s="195"/>
      <c r="K61" s="195"/>
      <c r="L61" s="174">
        <f>SUM(L47:L60)</f>
        <v>3307.0528715</v>
      </c>
    </row>
    <row r="62" spans="1:12" ht="20.85" customHeight="1">
      <c r="A62" s="39" t="s">
        <v>173</v>
      </c>
      <c r="B62" s="196" t="s">
        <v>174</v>
      </c>
      <c r="C62" s="196"/>
      <c r="D62" s="196"/>
      <c r="E62" s="196"/>
      <c r="F62" s="196"/>
      <c r="G62" s="196"/>
      <c r="H62" s="196"/>
      <c r="I62" s="196"/>
      <c r="J62" s="196"/>
      <c r="K62" s="196"/>
      <c r="L62" s="196"/>
    </row>
    <row r="63" spans="1:12" ht="142.15" customHeight="1">
      <c r="A63" s="49" t="s">
        <v>175</v>
      </c>
      <c r="B63" s="34" t="s">
        <v>176</v>
      </c>
      <c r="C63" s="40" t="s">
        <v>49</v>
      </c>
      <c r="D63" s="40">
        <v>2</v>
      </c>
      <c r="E63" s="54" t="s">
        <v>177</v>
      </c>
      <c r="F63" s="142" t="s">
        <v>864</v>
      </c>
      <c r="G63" s="41">
        <v>85.01</v>
      </c>
      <c r="H63" s="41">
        <f>G63*1.21</f>
        <v>102.8621</v>
      </c>
      <c r="I63" s="41">
        <v>85.01</v>
      </c>
      <c r="J63" s="41">
        <v>21</v>
      </c>
      <c r="K63" s="41">
        <f>I63*1.21</f>
        <v>102.8621</v>
      </c>
      <c r="L63" s="42">
        <f>K63*2</f>
        <v>205.7242</v>
      </c>
    </row>
    <row r="64" spans="1:12" ht="97.9" customHeight="1">
      <c r="A64" s="49" t="s">
        <v>178</v>
      </c>
      <c r="B64" s="34" t="s">
        <v>179</v>
      </c>
      <c r="C64" s="33" t="s">
        <v>49</v>
      </c>
      <c r="D64" s="40">
        <v>2</v>
      </c>
      <c r="E64" s="35" t="s">
        <v>180</v>
      </c>
      <c r="F64" s="142" t="s">
        <v>865</v>
      </c>
      <c r="G64" s="143">
        <v>59</v>
      </c>
      <c r="H64" s="41">
        <v>71.39</v>
      </c>
      <c r="I64" s="143">
        <v>59</v>
      </c>
      <c r="J64" s="41">
        <v>21</v>
      </c>
      <c r="K64" s="41">
        <v>71.39</v>
      </c>
      <c r="L64" s="42">
        <f>K64*2</f>
        <v>142.78</v>
      </c>
    </row>
    <row r="65" spans="1:12">
      <c r="A65" s="191" t="s">
        <v>181</v>
      </c>
      <c r="B65" s="191"/>
      <c r="C65" s="191"/>
      <c r="D65" s="191"/>
      <c r="E65" s="191"/>
      <c r="F65" s="191"/>
      <c r="G65" s="191"/>
      <c r="H65" s="191"/>
      <c r="I65" s="191"/>
      <c r="J65" s="191"/>
      <c r="K65" s="191"/>
      <c r="L65" s="172">
        <f>SUM(L63:L64)</f>
        <v>348.50419999999997</v>
      </c>
    </row>
    <row r="66" spans="1:12" s="23" customFormat="1" ht="14.1" customHeight="1">
      <c r="A66" s="22" t="s">
        <v>182</v>
      </c>
      <c r="B66" s="194" t="s">
        <v>183</v>
      </c>
      <c r="C66" s="194"/>
      <c r="D66" s="194"/>
      <c r="E66" s="194"/>
      <c r="F66" s="194"/>
      <c r="G66" s="194"/>
      <c r="H66" s="194"/>
      <c r="I66" s="194"/>
      <c r="J66" s="194"/>
      <c r="K66" s="194"/>
      <c r="L66" s="194"/>
    </row>
    <row r="67" spans="1:12" s="7" customFormat="1" ht="127.9" customHeight="1">
      <c r="A67" s="24" t="s">
        <v>184</v>
      </c>
      <c r="B67" s="25" t="s">
        <v>185</v>
      </c>
      <c r="C67" s="14" t="s">
        <v>49</v>
      </c>
      <c r="D67" s="24">
        <v>120</v>
      </c>
      <c r="E67" s="27" t="s">
        <v>186</v>
      </c>
      <c r="F67" s="145" t="s">
        <v>866</v>
      </c>
      <c r="G67" s="28">
        <v>8.7100000000000009</v>
      </c>
      <c r="H67" s="28">
        <f>G67*1.21</f>
        <v>10.539100000000001</v>
      </c>
      <c r="I67" s="28">
        <v>1.4531000000000001</v>
      </c>
      <c r="J67" s="28">
        <v>21</v>
      </c>
      <c r="K67" s="28">
        <f>I67*1.21</f>
        <v>1.758251</v>
      </c>
      <c r="L67" s="29">
        <f t="shared" ref="L67:L77" si="3">K67*D67</f>
        <v>210.99011999999999</v>
      </c>
    </row>
    <row r="68" spans="1:12" s="7" customFormat="1" ht="88.9" customHeight="1">
      <c r="A68" s="24" t="s">
        <v>187</v>
      </c>
      <c r="B68" s="25" t="s">
        <v>188</v>
      </c>
      <c r="C68" s="14" t="s">
        <v>49</v>
      </c>
      <c r="D68" s="24">
        <v>100</v>
      </c>
      <c r="E68" s="27" t="s">
        <v>189</v>
      </c>
      <c r="F68" s="145" t="s">
        <v>867</v>
      </c>
      <c r="G68" s="28">
        <v>7.41</v>
      </c>
      <c r="H68" s="28">
        <f>G68*1.21</f>
        <v>8.9660999999999991</v>
      </c>
      <c r="I68" s="28">
        <v>1.8525</v>
      </c>
      <c r="J68" s="28">
        <v>21</v>
      </c>
      <c r="K68" s="28">
        <f>I68*1.21</f>
        <v>2.2415249999999998</v>
      </c>
      <c r="L68" s="29">
        <f t="shared" si="3"/>
        <v>224.15249999999997</v>
      </c>
    </row>
    <row r="69" spans="1:12" s="7" customFormat="1" ht="110.45" customHeight="1">
      <c r="A69" s="24" t="s">
        <v>190</v>
      </c>
      <c r="B69" s="25" t="s">
        <v>191</v>
      </c>
      <c r="C69" s="14" t="s">
        <v>49</v>
      </c>
      <c r="D69" s="24">
        <v>120</v>
      </c>
      <c r="E69" s="27" t="s">
        <v>192</v>
      </c>
      <c r="F69" s="145" t="s">
        <v>868</v>
      </c>
      <c r="G69" s="28">
        <v>7.06</v>
      </c>
      <c r="H69" s="28">
        <v>8.5426000000000002</v>
      </c>
      <c r="I69" s="28">
        <v>1.1766000000000001</v>
      </c>
      <c r="J69" s="28">
        <v>21</v>
      </c>
      <c r="K69" s="28">
        <f>I69*1.21</f>
        <v>1.423686</v>
      </c>
      <c r="L69" s="29">
        <f t="shared" si="3"/>
        <v>170.84232</v>
      </c>
    </row>
    <row r="70" spans="1:12" ht="120.6" customHeight="1">
      <c r="A70" s="24" t="s">
        <v>193</v>
      </c>
      <c r="B70" s="25" t="s">
        <v>194</v>
      </c>
      <c r="C70" s="14" t="s">
        <v>49</v>
      </c>
      <c r="D70" s="24">
        <v>60</v>
      </c>
      <c r="E70" s="27" t="s">
        <v>195</v>
      </c>
      <c r="F70" s="15" t="s">
        <v>869</v>
      </c>
      <c r="G70" s="28">
        <v>7.06</v>
      </c>
      <c r="H70" s="28">
        <v>8.5426000000000002</v>
      </c>
      <c r="I70" s="28">
        <v>1.1766000000000001</v>
      </c>
      <c r="J70" s="28">
        <v>21</v>
      </c>
      <c r="K70" s="28">
        <f>I70*1.21</f>
        <v>1.423686</v>
      </c>
      <c r="L70" s="29">
        <f t="shared" si="3"/>
        <v>85.42116</v>
      </c>
    </row>
    <row r="71" spans="1:12" ht="99.95" customHeight="1">
      <c r="A71" s="24" t="s">
        <v>196</v>
      </c>
      <c r="B71" s="25" t="s">
        <v>197</v>
      </c>
      <c r="C71" s="14" t="s">
        <v>49</v>
      </c>
      <c r="D71" s="24">
        <v>60</v>
      </c>
      <c r="E71" s="27" t="s">
        <v>198</v>
      </c>
      <c r="F71" s="15" t="s">
        <v>870</v>
      </c>
      <c r="G71" s="28">
        <v>7.06</v>
      </c>
      <c r="H71" s="28">
        <v>8.5426000000000002</v>
      </c>
      <c r="I71" s="28">
        <v>1.1766000000000001</v>
      </c>
      <c r="J71" s="28">
        <v>21</v>
      </c>
      <c r="K71" s="28">
        <f>I71*1.21</f>
        <v>1.423686</v>
      </c>
      <c r="L71" s="29">
        <f t="shared" si="3"/>
        <v>85.42116</v>
      </c>
    </row>
    <row r="72" spans="1:12" ht="96.6" customHeight="1">
      <c r="A72" s="24" t="s">
        <v>199</v>
      </c>
      <c r="B72" s="25" t="s">
        <v>200</v>
      </c>
      <c r="C72" s="14" t="s">
        <v>49</v>
      </c>
      <c r="D72" s="24">
        <v>80</v>
      </c>
      <c r="E72" s="27" t="s">
        <v>201</v>
      </c>
      <c r="F72" s="15" t="s">
        <v>871</v>
      </c>
      <c r="G72" s="28">
        <v>8.52</v>
      </c>
      <c r="H72" s="28">
        <v>10.309200000000001</v>
      </c>
      <c r="I72" s="28">
        <v>2.13</v>
      </c>
      <c r="J72" s="28">
        <v>21</v>
      </c>
      <c r="K72" s="28">
        <v>2.5773000000000001</v>
      </c>
      <c r="L72" s="29">
        <f t="shared" si="3"/>
        <v>206.18400000000003</v>
      </c>
    </row>
    <row r="73" spans="1:12" ht="86.45" customHeight="1">
      <c r="A73" s="24" t="s">
        <v>202</v>
      </c>
      <c r="B73" s="25" t="s">
        <v>203</v>
      </c>
      <c r="C73" s="14" t="s">
        <v>49</v>
      </c>
      <c r="D73" s="24">
        <v>300</v>
      </c>
      <c r="E73" s="27" t="s">
        <v>204</v>
      </c>
      <c r="F73" s="15" t="s">
        <v>872</v>
      </c>
      <c r="G73" s="28">
        <v>4.63</v>
      </c>
      <c r="H73" s="28">
        <v>5.6022999999999996</v>
      </c>
      <c r="I73" s="28">
        <v>0.46300000000000002</v>
      </c>
      <c r="J73" s="28">
        <v>21</v>
      </c>
      <c r="K73" s="28">
        <v>0.56023000000000001</v>
      </c>
      <c r="L73" s="29">
        <f t="shared" si="3"/>
        <v>168.06899999999999</v>
      </c>
    </row>
    <row r="74" spans="1:12" ht="86.45" customHeight="1">
      <c r="A74" s="24" t="s">
        <v>205</v>
      </c>
      <c r="B74" s="25" t="s">
        <v>206</v>
      </c>
      <c r="C74" s="14" t="s">
        <v>49</v>
      </c>
      <c r="D74" s="24">
        <v>60</v>
      </c>
      <c r="E74" s="27" t="s">
        <v>207</v>
      </c>
      <c r="F74" s="15" t="s">
        <v>873</v>
      </c>
      <c r="G74" s="28">
        <v>16.8</v>
      </c>
      <c r="H74" s="28">
        <v>20.327999999999999</v>
      </c>
      <c r="I74" s="28">
        <v>2.8</v>
      </c>
      <c r="J74" s="28">
        <v>21</v>
      </c>
      <c r="K74" s="28">
        <v>3.3879999999999999</v>
      </c>
      <c r="L74" s="29">
        <f t="shared" si="3"/>
        <v>203.28</v>
      </c>
    </row>
    <row r="75" spans="1:12" ht="113.45" customHeight="1">
      <c r="A75" s="24" t="s">
        <v>208</v>
      </c>
      <c r="B75" s="25" t="s">
        <v>209</v>
      </c>
      <c r="C75" s="14" t="s">
        <v>49</v>
      </c>
      <c r="D75" s="24">
        <v>36</v>
      </c>
      <c r="E75" s="43" t="s">
        <v>210</v>
      </c>
      <c r="F75" s="15" t="s">
        <v>874</v>
      </c>
      <c r="G75" s="28">
        <v>8.2799999999999994</v>
      </c>
      <c r="H75" s="28">
        <v>10.018800000000001</v>
      </c>
      <c r="I75" s="28">
        <v>1.38</v>
      </c>
      <c r="J75" s="28">
        <v>21</v>
      </c>
      <c r="K75" s="28">
        <v>1.6698</v>
      </c>
      <c r="L75" s="29">
        <f t="shared" si="3"/>
        <v>60.1128</v>
      </c>
    </row>
    <row r="76" spans="1:12" ht="109.15" customHeight="1">
      <c r="A76" s="24" t="s">
        <v>211</v>
      </c>
      <c r="B76" s="25" t="s">
        <v>212</v>
      </c>
      <c r="C76" s="14" t="s">
        <v>49</v>
      </c>
      <c r="D76" s="24">
        <v>36</v>
      </c>
      <c r="E76" s="27" t="s">
        <v>213</v>
      </c>
      <c r="F76" s="15" t="s">
        <v>875</v>
      </c>
      <c r="G76" s="28">
        <v>11.65</v>
      </c>
      <c r="H76" s="28">
        <v>14.096500000000001</v>
      </c>
      <c r="I76" s="28">
        <v>1.9416599999999999</v>
      </c>
      <c r="J76" s="28">
        <v>21</v>
      </c>
      <c r="K76" s="28">
        <f>I76*1.21</f>
        <v>2.3494085999999998</v>
      </c>
      <c r="L76" s="29">
        <f t="shared" si="3"/>
        <v>84.578709599999996</v>
      </c>
    </row>
    <row r="77" spans="1:12" ht="105.6" customHeight="1">
      <c r="A77" s="24" t="s">
        <v>214</v>
      </c>
      <c r="B77" s="25" t="s">
        <v>215</v>
      </c>
      <c r="C77" s="14" t="s">
        <v>49</v>
      </c>
      <c r="D77" s="14">
        <v>60</v>
      </c>
      <c r="E77" s="43" t="s">
        <v>216</v>
      </c>
      <c r="F77" s="15" t="s">
        <v>876</v>
      </c>
      <c r="G77" s="28">
        <v>11.91</v>
      </c>
      <c r="H77" s="28">
        <f>G77*1.21</f>
        <v>14.411099999999999</v>
      </c>
      <c r="I77" s="28">
        <v>1.9850000000000001</v>
      </c>
      <c r="J77" s="28">
        <v>21</v>
      </c>
      <c r="K77" s="28">
        <v>2.40185</v>
      </c>
      <c r="L77" s="29">
        <f t="shared" si="3"/>
        <v>144.11099999999999</v>
      </c>
    </row>
    <row r="78" spans="1:12">
      <c r="A78" s="195" t="s">
        <v>217</v>
      </c>
      <c r="B78" s="195"/>
      <c r="C78" s="195"/>
      <c r="D78" s="195"/>
      <c r="E78" s="195"/>
      <c r="F78" s="195"/>
      <c r="G78" s="195"/>
      <c r="H78" s="195"/>
      <c r="I78" s="195"/>
      <c r="J78" s="195"/>
      <c r="K78" s="195"/>
      <c r="L78" s="172">
        <f>SUM(L67:L77)</f>
        <v>1643.1627696</v>
      </c>
    </row>
    <row r="79" spans="1:12" ht="84.6" customHeight="1">
      <c r="A79" s="22" t="s">
        <v>218</v>
      </c>
      <c r="B79" s="48" t="s">
        <v>219</v>
      </c>
      <c r="C79" s="50" t="s">
        <v>49</v>
      </c>
      <c r="D79" s="40">
        <v>4</v>
      </c>
      <c r="E79" s="35" t="s">
        <v>220</v>
      </c>
      <c r="F79" s="142" t="s">
        <v>877</v>
      </c>
      <c r="G79" s="41">
        <v>3.85</v>
      </c>
      <c r="H79" s="41">
        <v>4.6585000000000001</v>
      </c>
      <c r="I79" s="41">
        <v>3.85</v>
      </c>
      <c r="J79" s="41">
        <v>21</v>
      </c>
      <c r="K79" s="41">
        <v>4.6585000000000001</v>
      </c>
      <c r="L79" s="152">
        <f>K79*D79</f>
        <v>18.634</v>
      </c>
    </row>
    <row r="80" spans="1:12" ht="96.6" customHeight="1">
      <c r="A80" s="22" t="s">
        <v>221</v>
      </c>
      <c r="B80" s="48" t="s">
        <v>222</v>
      </c>
      <c r="C80" s="50" t="s">
        <v>49</v>
      </c>
      <c r="D80" s="40">
        <v>200</v>
      </c>
      <c r="E80" s="35" t="s">
        <v>223</v>
      </c>
      <c r="F80" s="142" t="s">
        <v>878</v>
      </c>
      <c r="G80" s="41">
        <v>9.19</v>
      </c>
      <c r="H80" s="41">
        <v>11.119899999999999</v>
      </c>
      <c r="I80" s="41">
        <v>0.36759999999999998</v>
      </c>
      <c r="J80" s="41">
        <v>21</v>
      </c>
      <c r="K80" s="41">
        <v>0.44479600000000002</v>
      </c>
      <c r="L80" s="152">
        <f>K80*D80</f>
        <v>88.95920000000001</v>
      </c>
    </row>
    <row r="81" spans="1:12" ht="15.4" customHeight="1">
      <c r="A81" s="22" t="s">
        <v>224</v>
      </c>
      <c r="B81" s="196" t="s">
        <v>225</v>
      </c>
      <c r="C81" s="196"/>
      <c r="D81" s="196"/>
      <c r="E81" s="196"/>
      <c r="F81" s="196"/>
      <c r="G81" s="196"/>
      <c r="H81" s="196"/>
      <c r="I81" s="196"/>
      <c r="J81" s="196"/>
      <c r="K81" s="196"/>
      <c r="L81" s="196"/>
    </row>
    <row r="82" spans="1:12" ht="138" customHeight="1">
      <c r="A82" s="49" t="s">
        <v>226</v>
      </c>
      <c r="B82" s="34" t="s">
        <v>227</v>
      </c>
      <c r="C82" s="33" t="s">
        <v>228</v>
      </c>
      <c r="D82" s="40">
        <v>10</v>
      </c>
      <c r="E82" s="35" t="s">
        <v>229</v>
      </c>
      <c r="F82" s="142" t="s">
        <v>879</v>
      </c>
      <c r="G82" s="41">
        <v>35.979999999999997</v>
      </c>
      <c r="H82" s="41">
        <v>43.535800000000002</v>
      </c>
      <c r="I82" s="41">
        <v>35.979999999999997</v>
      </c>
      <c r="J82" s="41">
        <v>21</v>
      </c>
      <c r="K82" s="41">
        <v>43.535800000000002</v>
      </c>
      <c r="L82" s="42">
        <f>K82*D82</f>
        <v>435.358</v>
      </c>
    </row>
    <row r="83" spans="1:12" ht="127.15" customHeight="1">
      <c r="A83" s="49" t="s">
        <v>230</v>
      </c>
      <c r="B83" s="34" t="s">
        <v>231</v>
      </c>
      <c r="C83" s="40" t="s">
        <v>67</v>
      </c>
      <c r="D83" s="40">
        <v>10</v>
      </c>
      <c r="E83" s="35" t="s">
        <v>232</v>
      </c>
      <c r="F83" s="142" t="s">
        <v>880</v>
      </c>
      <c r="G83" s="41">
        <v>8.59</v>
      </c>
      <c r="H83" s="41">
        <v>10.3939</v>
      </c>
      <c r="I83" s="41">
        <v>8.59</v>
      </c>
      <c r="J83" s="41">
        <v>21</v>
      </c>
      <c r="K83" s="41">
        <v>10.3939</v>
      </c>
      <c r="L83" s="42">
        <f>K83*D83</f>
        <v>103.93900000000001</v>
      </c>
    </row>
    <row r="84" spans="1:12">
      <c r="A84" s="191" t="s">
        <v>233</v>
      </c>
      <c r="B84" s="191"/>
      <c r="C84" s="191"/>
      <c r="D84" s="191"/>
      <c r="E84" s="191"/>
      <c r="F84" s="191"/>
      <c r="G84" s="191"/>
      <c r="H84" s="191"/>
      <c r="I84" s="191"/>
      <c r="J84" s="191"/>
      <c r="K84" s="191"/>
      <c r="L84" s="176">
        <f>SUM(L82:L83)</f>
        <v>539.29700000000003</v>
      </c>
    </row>
    <row r="85" spans="1:12" s="23" customFormat="1" ht="51">
      <c r="A85" s="22" t="s">
        <v>234</v>
      </c>
      <c r="B85" s="46" t="s">
        <v>235</v>
      </c>
      <c r="C85" s="14" t="s">
        <v>35</v>
      </c>
      <c r="D85" s="24">
        <v>500</v>
      </c>
      <c r="E85" s="31"/>
      <c r="F85" s="145" t="s">
        <v>881</v>
      </c>
      <c r="G85" s="28">
        <v>2.6</v>
      </c>
      <c r="H85" s="28">
        <v>3.1459999999999999</v>
      </c>
      <c r="I85" s="28">
        <v>5.1999999999999998E-2</v>
      </c>
      <c r="J85" s="28">
        <v>21</v>
      </c>
      <c r="K85" s="28">
        <v>6.2920000000000004E-2</v>
      </c>
      <c r="L85" s="151">
        <f>K85*D85</f>
        <v>31.46</v>
      </c>
    </row>
    <row r="86" spans="1:12" s="23" customFormat="1">
      <c r="A86" s="22" t="s">
        <v>236</v>
      </c>
      <c r="B86" s="46" t="s">
        <v>237</v>
      </c>
      <c r="C86" s="14" t="s">
        <v>56</v>
      </c>
      <c r="D86" s="24">
        <v>100</v>
      </c>
      <c r="E86" s="31"/>
      <c r="F86" s="132" t="s">
        <v>24</v>
      </c>
      <c r="G86" s="28" t="s">
        <v>24</v>
      </c>
      <c r="H86" s="28" t="s">
        <v>24</v>
      </c>
      <c r="I86" s="28" t="s">
        <v>24</v>
      </c>
      <c r="J86" s="28" t="s">
        <v>24</v>
      </c>
      <c r="K86" s="28" t="s">
        <v>24</v>
      </c>
      <c r="L86" s="29" t="s">
        <v>24</v>
      </c>
    </row>
    <row r="87" spans="1:12" s="23" customFormat="1" ht="92.45" customHeight="1">
      <c r="A87" s="22" t="s">
        <v>238</v>
      </c>
      <c r="B87" s="46" t="s">
        <v>239</v>
      </c>
      <c r="C87" s="14" t="s">
        <v>35</v>
      </c>
      <c r="D87" s="24">
        <v>454</v>
      </c>
      <c r="E87" s="31"/>
      <c r="F87" s="145" t="s">
        <v>882</v>
      </c>
      <c r="G87" s="28">
        <v>3.6</v>
      </c>
      <c r="H87" s="28">
        <f>G87*1.21</f>
        <v>4.3559999999999999</v>
      </c>
      <c r="I87" s="28">
        <v>0.36</v>
      </c>
      <c r="J87" s="28">
        <v>21</v>
      </c>
      <c r="K87" s="28">
        <v>0.43559999999999999</v>
      </c>
      <c r="L87" s="153">
        <f>K87*D87</f>
        <v>197.76239999999999</v>
      </c>
    </row>
    <row r="88" spans="1:12" s="7" customFormat="1">
      <c r="A88" s="22" t="s">
        <v>240</v>
      </c>
      <c r="B88" s="200" t="s">
        <v>241</v>
      </c>
      <c r="C88" s="200"/>
      <c r="D88" s="200"/>
      <c r="E88" s="200"/>
      <c r="F88" s="200"/>
      <c r="G88" s="200"/>
      <c r="H88" s="200"/>
      <c r="I88" s="200"/>
      <c r="J88" s="200"/>
      <c r="K88" s="200"/>
      <c r="L88" s="200"/>
    </row>
    <row r="89" spans="1:12" ht="133.9" customHeight="1">
      <c r="A89" s="49" t="s">
        <v>242</v>
      </c>
      <c r="B89" s="34" t="s">
        <v>243</v>
      </c>
      <c r="C89" s="26" t="s">
        <v>22</v>
      </c>
      <c r="D89" s="40">
        <v>1</v>
      </c>
      <c r="E89" s="35" t="s">
        <v>244</v>
      </c>
      <c r="F89" s="142" t="s">
        <v>883</v>
      </c>
      <c r="G89" s="41">
        <v>156.5</v>
      </c>
      <c r="H89" s="41">
        <f>G89*1.21</f>
        <v>189.36499999999998</v>
      </c>
      <c r="I89" s="41">
        <v>156.5</v>
      </c>
      <c r="J89" s="41">
        <v>21</v>
      </c>
      <c r="K89" s="41">
        <v>189.36500000000001</v>
      </c>
      <c r="L89" s="42">
        <v>189.36500000000001</v>
      </c>
    </row>
    <row r="90" spans="1:12" ht="68.45" customHeight="1">
      <c r="A90" s="49" t="s">
        <v>245</v>
      </c>
      <c r="B90" s="34" t="s">
        <v>246</v>
      </c>
      <c r="C90" s="50" t="s">
        <v>49</v>
      </c>
      <c r="D90" s="40">
        <v>20</v>
      </c>
      <c r="E90" s="35" t="s">
        <v>247</v>
      </c>
      <c r="F90" s="142" t="s">
        <v>884</v>
      </c>
      <c r="G90" s="41">
        <v>6.52</v>
      </c>
      <c r="H90" s="41">
        <v>7.8891999999999998</v>
      </c>
      <c r="I90" s="41">
        <v>6.52</v>
      </c>
      <c r="J90" s="41">
        <v>21</v>
      </c>
      <c r="K90" s="41">
        <v>7.8891999999999998</v>
      </c>
      <c r="L90" s="42">
        <f>K90*D90</f>
        <v>157.78399999999999</v>
      </c>
    </row>
    <row r="91" spans="1:12" ht="19.350000000000001" customHeight="1">
      <c r="A91" s="191" t="s">
        <v>248</v>
      </c>
      <c r="B91" s="191"/>
      <c r="C91" s="191"/>
      <c r="D91" s="191"/>
      <c r="E91" s="191"/>
      <c r="F91" s="191"/>
      <c r="G91" s="191"/>
      <c r="H91" s="191"/>
      <c r="I91" s="191"/>
      <c r="J91" s="191"/>
      <c r="K91" s="191"/>
      <c r="L91" s="152">
        <f>SUM(L89:L90)</f>
        <v>347.149</v>
      </c>
    </row>
    <row r="92" spans="1:12" s="23" customFormat="1" ht="14.1" customHeight="1">
      <c r="A92" s="22" t="s">
        <v>249</v>
      </c>
      <c r="B92" s="199" t="s">
        <v>250</v>
      </c>
      <c r="C92" s="199"/>
      <c r="D92" s="199"/>
      <c r="E92" s="199"/>
      <c r="F92" s="199"/>
      <c r="G92" s="199"/>
      <c r="H92" s="199"/>
      <c r="I92" s="199"/>
      <c r="J92" s="199"/>
      <c r="K92" s="199"/>
      <c r="L92" s="199"/>
    </row>
    <row r="93" spans="1:12" s="7" customFormat="1" ht="112.15" customHeight="1">
      <c r="A93" s="24" t="s">
        <v>251</v>
      </c>
      <c r="B93" s="25" t="s">
        <v>252</v>
      </c>
      <c r="C93" s="14" t="s">
        <v>253</v>
      </c>
      <c r="D93" s="24">
        <v>2500</v>
      </c>
      <c r="E93" s="45" t="s">
        <v>254</v>
      </c>
      <c r="F93" s="15" t="s">
        <v>885</v>
      </c>
      <c r="G93" s="28">
        <v>18.55</v>
      </c>
      <c r="H93" s="28">
        <v>19.477499999999999</v>
      </c>
      <c r="I93" s="28">
        <v>0.371</v>
      </c>
      <c r="J93" s="28">
        <v>5</v>
      </c>
      <c r="K93" s="28">
        <v>0.38955000000000001</v>
      </c>
      <c r="L93" s="29">
        <f t="shared" ref="L93:L98" si="4">K93*D93</f>
        <v>973.875</v>
      </c>
    </row>
    <row r="94" spans="1:12" s="7" customFormat="1" ht="88.15" customHeight="1">
      <c r="A94" s="24" t="s">
        <v>255</v>
      </c>
      <c r="B94" s="25" t="s">
        <v>252</v>
      </c>
      <c r="C94" s="14" t="s">
        <v>253</v>
      </c>
      <c r="D94" s="24">
        <v>500</v>
      </c>
      <c r="E94" s="45" t="s">
        <v>256</v>
      </c>
      <c r="F94" s="15" t="s">
        <v>886</v>
      </c>
      <c r="G94" s="28">
        <v>18.55</v>
      </c>
      <c r="H94" s="28">
        <v>19.477499999999999</v>
      </c>
      <c r="I94" s="28">
        <v>0.371</v>
      </c>
      <c r="J94" s="28">
        <v>5</v>
      </c>
      <c r="K94" s="28">
        <v>0.38955000000000001</v>
      </c>
      <c r="L94" s="29">
        <f t="shared" si="4"/>
        <v>194.77500000000001</v>
      </c>
    </row>
    <row r="95" spans="1:12" ht="114" customHeight="1">
      <c r="A95" s="24" t="s">
        <v>257</v>
      </c>
      <c r="B95" s="34" t="s">
        <v>258</v>
      </c>
      <c r="C95" s="33" t="s">
        <v>35</v>
      </c>
      <c r="D95" s="49">
        <v>30</v>
      </c>
      <c r="E95" s="55" t="s">
        <v>259</v>
      </c>
      <c r="F95" s="56" t="s">
        <v>887</v>
      </c>
      <c r="G95" s="51">
        <v>21.01</v>
      </c>
      <c r="H95" s="51">
        <f>G95*1.21</f>
        <v>25.4221</v>
      </c>
      <c r="I95" s="51">
        <v>2.101</v>
      </c>
      <c r="J95" s="51">
        <v>21</v>
      </c>
      <c r="K95" s="51">
        <v>2.5422099999999999</v>
      </c>
      <c r="L95" s="52">
        <f t="shared" si="4"/>
        <v>76.266300000000001</v>
      </c>
    </row>
    <row r="96" spans="1:12" ht="95.65" customHeight="1">
      <c r="A96" s="24" t="s">
        <v>260</v>
      </c>
      <c r="B96" s="34" t="s">
        <v>261</v>
      </c>
      <c r="C96" s="40" t="s">
        <v>110</v>
      </c>
      <c r="D96" s="40">
        <v>5</v>
      </c>
      <c r="E96" s="56" t="s">
        <v>262</v>
      </c>
      <c r="F96" s="142" t="s">
        <v>888</v>
      </c>
      <c r="G96" s="41">
        <v>24.6</v>
      </c>
      <c r="H96" s="41">
        <v>25.83</v>
      </c>
      <c r="I96" s="41">
        <v>24.6</v>
      </c>
      <c r="J96" s="41">
        <v>21</v>
      </c>
      <c r="K96" s="41">
        <v>25.83</v>
      </c>
      <c r="L96" s="42">
        <f t="shared" si="4"/>
        <v>129.14999999999998</v>
      </c>
    </row>
    <row r="97" spans="1:12" s="23" customFormat="1" ht="128.44999999999999" customHeight="1">
      <c r="A97" s="24" t="s">
        <v>263</v>
      </c>
      <c r="B97" s="25" t="s">
        <v>264</v>
      </c>
      <c r="C97" s="14" t="s">
        <v>49</v>
      </c>
      <c r="D97" s="24">
        <v>3000</v>
      </c>
      <c r="E97" s="27" t="s">
        <v>265</v>
      </c>
      <c r="F97" s="15" t="s">
        <v>889</v>
      </c>
      <c r="G97" s="28">
        <v>2.85</v>
      </c>
      <c r="H97" s="28">
        <v>2.9925000000000002</v>
      </c>
      <c r="I97" s="28">
        <v>2.8500000000000001E-2</v>
      </c>
      <c r="J97" s="28">
        <v>5</v>
      </c>
      <c r="K97" s="28">
        <v>2.9925E-2</v>
      </c>
      <c r="L97" s="30">
        <f t="shared" si="4"/>
        <v>89.775000000000006</v>
      </c>
    </row>
    <row r="98" spans="1:12" s="7" customFormat="1" ht="79.900000000000006" customHeight="1">
      <c r="A98" s="24" t="s">
        <v>266</v>
      </c>
      <c r="B98" s="25" t="s">
        <v>267</v>
      </c>
      <c r="C98" s="14" t="s">
        <v>49</v>
      </c>
      <c r="D98" s="24">
        <v>5</v>
      </c>
      <c r="E98" s="27"/>
      <c r="F98" s="15" t="s">
        <v>890</v>
      </c>
      <c r="G98" s="28">
        <v>8.52</v>
      </c>
      <c r="H98" s="28">
        <f>G98*1.21</f>
        <v>10.309199999999999</v>
      </c>
      <c r="I98" s="28">
        <v>8.52</v>
      </c>
      <c r="J98" s="28">
        <v>21</v>
      </c>
      <c r="K98" s="28">
        <v>10.309200000000001</v>
      </c>
      <c r="L98" s="29">
        <f t="shared" si="4"/>
        <v>51.546000000000006</v>
      </c>
    </row>
    <row r="99" spans="1:12">
      <c r="A99" s="195" t="s">
        <v>268</v>
      </c>
      <c r="B99" s="195"/>
      <c r="C99" s="195"/>
      <c r="D99" s="195"/>
      <c r="E99" s="195"/>
      <c r="F99" s="195"/>
      <c r="G99" s="195"/>
      <c r="H99" s="195"/>
      <c r="I99" s="195"/>
      <c r="J99" s="195"/>
      <c r="K99" s="195"/>
      <c r="L99" s="172">
        <f>SUM(L93:L98)</f>
        <v>1515.3873000000001</v>
      </c>
    </row>
    <row r="100" spans="1:12" s="23" customFormat="1" ht="105.6" customHeight="1">
      <c r="A100" s="22" t="s">
        <v>269</v>
      </c>
      <c r="B100" s="46" t="s">
        <v>270</v>
      </c>
      <c r="C100" s="47" t="s">
        <v>271</v>
      </c>
      <c r="D100" s="57">
        <v>100</v>
      </c>
      <c r="E100" s="27" t="s">
        <v>272</v>
      </c>
      <c r="F100" s="145" t="s">
        <v>891</v>
      </c>
      <c r="G100" s="28">
        <v>1.45</v>
      </c>
      <c r="H100" s="28">
        <f>G100*1.21</f>
        <v>1.7544999999999999</v>
      </c>
      <c r="I100" s="28">
        <v>1.45</v>
      </c>
      <c r="J100" s="28">
        <v>21</v>
      </c>
      <c r="K100" s="28">
        <v>1.7544999999999999</v>
      </c>
      <c r="L100" s="151">
        <f>K100*D100</f>
        <v>175.45</v>
      </c>
    </row>
    <row r="101" spans="1:12" s="7" customFormat="1" ht="88.9" customHeight="1">
      <c r="A101" s="22" t="s">
        <v>273</v>
      </c>
      <c r="B101" s="46" t="s">
        <v>274</v>
      </c>
      <c r="C101" s="47" t="s">
        <v>275</v>
      </c>
      <c r="D101" s="24">
        <v>200</v>
      </c>
      <c r="E101" s="27" t="s">
        <v>276</v>
      </c>
      <c r="F101" s="145" t="s">
        <v>892</v>
      </c>
      <c r="G101" s="138">
        <v>16</v>
      </c>
      <c r="H101" s="28">
        <v>19.36</v>
      </c>
      <c r="I101" s="28">
        <v>0.32</v>
      </c>
      <c r="J101" s="28">
        <v>21</v>
      </c>
      <c r="K101" s="28">
        <v>0.38719999999999999</v>
      </c>
      <c r="L101" s="151">
        <f>K101*D101</f>
        <v>77.44</v>
      </c>
    </row>
    <row r="102" spans="1:12" ht="87.6" customHeight="1">
      <c r="A102" s="22" t="s">
        <v>277</v>
      </c>
      <c r="B102" s="46" t="s">
        <v>278</v>
      </c>
      <c r="C102" s="14" t="s">
        <v>49</v>
      </c>
      <c r="D102" s="24">
        <v>20</v>
      </c>
      <c r="E102" s="27" t="s">
        <v>279</v>
      </c>
      <c r="F102" s="15" t="s">
        <v>893</v>
      </c>
      <c r="G102" s="28">
        <v>7.51</v>
      </c>
      <c r="H102" s="28">
        <v>9.0870999999999995</v>
      </c>
      <c r="I102" s="28">
        <v>7.51</v>
      </c>
      <c r="J102" s="28">
        <v>21</v>
      </c>
      <c r="K102" s="28">
        <v>9.0870999999999995</v>
      </c>
      <c r="L102" s="151">
        <f>K102*D102</f>
        <v>181.74199999999999</v>
      </c>
    </row>
    <row r="103" spans="1:12" ht="73.150000000000006" customHeight="1">
      <c r="A103" s="22" t="s">
        <v>280</v>
      </c>
      <c r="B103" s="46" t="s">
        <v>281</v>
      </c>
      <c r="C103" s="14" t="s">
        <v>49</v>
      </c>
      <c r="D103" s="24">
        <v>20000</v>
      </c>
      <c r="E103" s="58" t="s">
        <v>282</v>
      </c>
      <c r="F103" s="145" t="s">
        <v>894</v>
      </c>
      <c r="G103" s="28">
        <v>7.55</v>
      </c>
      <c r="H103" s="28">
        <v>7.9275000000000002</v>
      </c>
      <c r="I103" s="28">
        <v>3.7750000000000001E-3</v>
      </c>
      <c r="J103" s="28">
        <v>5</v>
      </c>
      <c r="K103" s="28">
        <v>3.9637500000000003E-3</v>
      </c>
      <c r="L103" s="151">
        <f>K103*D103</f>
        <v>79.275000000000006</v>
      </c>
    </row>
    <row r="104" spans="1:12" ht="64.150000000000006" customHeight="1">
      <c r="A104" s="22" t="s">
        <v>283</v>
      </c>
      <c r="B104" s="46" t="s">
        <v>284</v>
      </c>
      <c r="C104" s="14" t="s">
        <v>49</v>
      </c>
      <c r="D104" s="24">
        <v>6000</v>
      </c>
      <c r="E104" s="58" t="s">
        <v>285</v>
      </c>
      <c r="F104" s="145" t="s">
        <v>895</v>
      </c>
      <c r="G104" s="28">
        <v>1.45</v>
      </c>
      <c r="H104" s="28">
        <v>1.5225</v>
      </c>
      <c r="I104" s="28">
        <v>1.4500000000000001E-2</v>
      </c>
      <c r="J104" s="28">
        <v>5</v>
      </c>
      <c r="K104" s="28">
        <v>1.5225000000000001E-2</v>
      </c>
      <c r="L104" s="151">
        <f>K104*D104</f>
        <v>91.350000000000009</v>
      </c>
    </row>
    <row r="105" spans="1:12" ht="69.2" customHeight="1">
      <c r="A105" s="22" t="s">
        <v>286</v>
      </c>
      <c r="B105" s="48" t="s">
        <v>287</v>
      </c>
      <c r="C105" s="40" t="s">
        <v>67</v>
      </c>
      <c r="D105" s="40">
        <v>5</v>
      </c>
      <c r="E105" s="59" t="s">
        <v>288</v>
      </c>
      <c r="F105" s="131"/>
      <c r="G105" s="41"/>
      <c r="H105" s="41"/>
      <c r="I105" s="41"/>
      <c r="J105" s="41"/>
      <c r="K105" s="41"/>
      <c r="L105" s="42"/>
    </row>
    <row r="106" spans="1:12" ht="51">
      <c r="A106" s="22" t="s">
        <v>289</v>
      </c>
      <c r="B106" s="48" t="s">
        <v>290</v>
      </c>
      <c r="C106" s="50" t="s">
        <v>49</v>
      </c>
      <c r="D106" s="33">
        <v>100</v>
      </c>
      <c r="E106" s="35" t="s">
        <v>291</v>
      </c>
      <c r="F106" s="131"/>
      <c r="G106" s="41"/>
      <c r="H106" s="41"/>
      <c r="I106" s="41"/>
      <c r="J106" s="41"/>
      <c r="K106" s="41"/>
      <c r="L106" s="42"/>
    </row>
    <row r="107" spans="1:12" ht="45.4" customHeight="1">
      <c r="A107" s="22" t="s">
        <v>292</v>
      </c>
      <c r="B107" s="48" t="s">
        <v>293</v>
      </c>
      <c r="C107" s="50" t="s">
        <v>49</v>
      </c>
      <c r="D107" s="33">
        <v>10</v>
      </c>
      <c r="E107" s="60" t="s">
        <v>294</v>
      </c>
      <c r="F107" s="131"/>
      <c r="G107" s="41"/>
      <c r="H107" s="41"/>
      <c r="I107" s="41"/>
      <c r="J107" s="41"/>
      <c r="K107" s="41"/>
      <c r="L107" s="42"/>
    </row>
    <row r="108" spans="1:12" ht="24.6" customHeight="1">
      <c r="A108" s="22" t="s">
        <v>295</v>
      </c>
      <c r="B108" s="199" t="s">
        <v>296</v>
      </c>
      <c r="C108" s="199"/>
      <c r="D108" s="199"/>
      <c r="E108" s="199"/>
      <c r="F108" s="199"/>
      <c r="G108" s="199"/>
      <c r="H108" s="199"/>
      <c r="I108" s="199"/>
      <c r="J108" s="199"/>
      <c r="K108" s="199"/>
      <c r="L108" s="199"/>
    </row>
    <row r="109" spans="1:12" s="23" customFormat="1" ht="90.6" customHeight="1">
      <c r="A109" s="24" t="s">
        <v>297</v>
      </c>
      <c r="B109" s="25" t="s">
        <v>298</v>
      </c>
      <c r="C109" s="14" t="s">
        <v>49</v>
      </c>
      <c r="D109" s="24">
        <v>8000</v>
      </c>
      <c r="E109" s="31" t="s">
        <v>24</v>
      </c>
      <c r="F109" s="145" t="s">
        <v>896</v>
      </c>
      <c r="G109" s="28">
        <v>9</v>
      </c>
      <c r="H109" s="28">
        <v>9.4499999999999993</v>
      </c>
      <c r="I109" s="28">
        <v>1.7999999999999999E-2</v>
      </c>
      <c r="J109" s="28">
        <v>5</v>
      </c>
      <c r="K109" s="28">
        <v>1.89E-2</v>
      </c>
      <c r="L109" s="29">
        <f>K109*D109</f>
        <v>151.19999999999999</v>
      </c>
    </row>
    <row r="110" spans="1:12" s="7" customFormat="1" ht="80.45" customHeight="1">
      <c r="A110" s="24" t="s">
        <v>299</v>
      </c>
      <c r="B110" s="34" t="s">
        <v>300</v>
      </c>
      <c r="C110" s="50" t="s">
        <v>49</v>
      </c>
      <c r="D110" s="33">
        <v>5</v>
      </c>
      <c r="E110" s="35" t="s">
        <v>301</v>
      </c>
      <c r="F110" s="142" t="s">
        <v>897</v>
      </c>
      <c r="G110" s="41">
        <v>2</v>
      </c>
      <c r="H110" s="41">
        <v>2.42</v>
      </c>
      <c r="I110" s="41">
        <v>2</v>
      </c>
      <c r="J110" s="41">
        <v>21</v>
      </c>
      <c r="K110" s="41">
        <v>2.42</v>
      </c>
      <c r="L110" s="42">
        <f>K110*D110</f>
        <v>12.1</v>
      </c>
    </row>
    <row r="111" spans="1:12" ht="20.85" customHeight="1">
      <c r="A111" s="191" t="s">
        <v>302</v>
      </c>
      <c r="B111" s="191"/>
      <c r="C111" s="191"/>
      <c r="D111" s="191"/>
      <c r="E111" s="191"/>
      <c r="F111" s="191"/>
      <c r="G111" s="191"/>
      <c r="H111" s="191"/>
      <c r="I111" s="191"/>
      <c r="J111" s="191"/>
      <c r="K111" s="191"/>
      <c r="L111" s="176">
        <f>SUM(L109:L110)</f>
        <v>163.29999999999998</v>
      </c>
    </row>
    <row r="112" spans="1:12" ht="39.200000000000003" customHeight="1">
      <c r="A112" s="22" t="s">
        <v>303</v>
      </c>
      <c r="B112" s="48" t="s">
        <v>304</v>
      </c>
      <c r="C112" s="40" t="s">
        <v>67</v>
      </c>
      <c r="D112" s="40">
        <v>10</v>
      </c>
      <c r="E112" s="35" t="s">
        <v>305</v>
      </c>
      <c r="F112" s="131"/>
      <c r="G112" s="41"/>
      <c r="H112" s="41"/>
      <c r="I112" s="41"/>
      <c r="J112" s="41"/>
      <c r="K112" s="41"/>
      <c r="L112" s="42"/>
    </row>
    <row r="113" spans="1:12" ht="55.5" customHeight="1">
      <c r="A113" s="22" t="s">
        <v>306</v>
      </c>
      <c r="B113" s="48" t="s">
        <v>307</v>
      </c>
      <c r="C113" s="50" t="s">
        <v>49</v>
      </c>
      <c r="D113" s="40">
        <v>4</v>
      </c>
      <c r="E113" s="35" t="s">
        <v>308</v>
      </c>
      <c r="F113" s="131"/>
      <c r="G113" s="41"/>
      <c r="H113" s="41"/>
      <c r="I113" s="41"/>
      <c r="J113" s="41"/>
      <c r="K113" s="41"/>
      <c r="L113" s="42"/>
    </row>
    <row r="114" spans="1:12" ht="25.5">
      <c r="A114" s="22" t="s">
        <v>309</v>
      </c>
      <c r="B114" s="48" t="s">
        <v>310</v>
      </c>
      <c r="C114" s="50" t="s">
        <v>49</v>
      </c>
      <c r="D114" s="33">
        <v>5</v>
      </c>
      <c r="E114" s="35" t="s">
        <v>311</v>
      </c>
      <c r="F114" s="131"/>
      <c r="G114" s="41"/>
      <c r="H114" s="41"/>
      <c r="I114" s="41"/>
      <c r="J114" s="41"/>
      <c r="K114" s="41"/>
      <c r="L114" s="42"/>
    </row>
    <row r="115" spans="1:12" ht="79.150000000000006" customHeight="1">
      <c r="A115" s="22" t="s">
        <v>312</v>
      </c>
      <c r="B115" s="61" t="s">
        <v>313</v>
      </c>
      <c r="C115" s="33" t="s">
        <v>314</v>
      </c>
      <c r="D115" s="33">
        <v>1</v>
      </c>
      <c r="E115" s="35" t="s">
        <v>315</v>
      </c>
      <c r="F115" s="131"/>
      <c r="G115" s="41"/>
      <c r="H115" s="41"/>
      <c r="I115" s="41"/>
      <c r="J115" s="41"/>
      <c r="K115" s="41"/>
      <c r="L115" s="42"/>
    </row>
    <row r="116" spans="1:12" ht="52.15" customHeight="1">
      <c r="A116" s="22" t="s">
        <v>316</v>
      </c>
      <c r="B116" s="48" t="s">
        <v>317</v>
      </c>
      <c r="C116" s="50" t="s">
        <v>49</v>
      </c>
      <c r="D116" s="33">
        <v>5</v>
      </c>
      <c r="E116" s="35" t="s">
        <v>318</v>
      </c>
      <c r="F116" s="131"/>
      <c r="G116" s="41"/>
      <c r="H116" s="41"/>
      <c r="I116" s="41"/>
      <c r="J116" s="41"/>
      <c r="K116" s="41"/>
      <c r="L116" s="42"/>
    </row>
    <row r="117" spans="1:12" s="23" customFormat="1" ht="24.6" customHeight="1">
      <c r="A117" s="22" t="s">
        <v>319</v>
      </c>
      <c r="B117" s="199" t="s">
        <v>320</v>
      </c>
      <c r="C117" s="199"/>
      <c r="D117" s="199"/>
      <c r="E117" s="199"/>
      <c r="F117" s="199"/>
      <c r="G117" s="199"/>
      <c r="H117" s="199"/>
      <c r="I117" s="199"/>
      <c r="J117" s="199"/>
      <c r="K117" s="199"/>
      <c r="L117" s="199"/>
    </row>
    <row r="118" spans="1:12" s="7" customFormat="1" ht="44.65" customHeight="1">
      <c r="A118" s="24" t="s">
        <v>321</v>
      </c>
      <c r="B118" s="25" t="s">
        <v>322</v>
      </c>
      <c r="C118" s="14" t="s">
        <v>49</v>
      </c>
      <c r="D118" s="24">
        <v>30</v>
      </c>
      <c r="E118" s="27" t="s">
        <v>323</v>
      </c>
      <c r="F118" s="130" t="s">
        <v>24</v>
      </c>
      <c r="G118" s="28" t="s">
        <v>24</v>
      </c>
      <c r="H118" s="28" t="s">
        <v>24</v>
      </c>
      <c r="I118" s="28" t="s">
        <v>24</v>
      </c>
      <c r="J118" s="28" t="s">
        <v>24</v>
      </c>
      <c r="K118" s="28" t="s">
        <v>24</v>
      </c>
      <c r="L118" s="29" t="s">
        <v>24</v>
      </c>
    </row>
    <row r="119" spans="1:12" s="7" customFormat="1" ht="46.9" customHeight="1">
      <c r="A119" s="24" t="s">
        <v>324</v>
      </c>
      <c r="B119" s="25" t="s">
        <v>325</v>
      </c>
      <c r="C119" s="14" t="s">
        <v>49</v>
      </c>
      <c r="D119" s="24">
        <v>30</v>
      </c>
      <c r="E119" s="27" t="s">
        <v>326</v>
      </c>
      <c r="F119" s="130" t="s">
        <v>24</v>
      </c>
      <c r="G119" s="28" t="s">
        <v>24</v>
      </c>
      <c r="H119" s="28" t="s">
        <v>24</v>
      </c>
      <c r="I119" s="28" t="s">
        <v>24</v>
      </c>
      <c r="J119" s="28" t="s">
        <v>24</v>
      </c>
      <c r="K119" s="28" t="s">
        <v>24</v>
      </c>
      <c r="L119" s="29" t="s">
        <v>24</v>
      </c>
    </row>
    <row r="120" spans="1:12" ht="67.150000000000006" customHeight="1">
      <c r="A120" s="24" t="s">
        <v>327</v>
      </c>
      <c r="B120" s="25" t="s">
        <v>328</v>
      </c>
      <c r="C120" s="14" t="s">
        <v>49</v>
      </c>
      <c r="D120" s="24">
        <v>30</v>
      </c>
      <c r="E120" s="31" t="s">
        <v>329</v>
      </c>
      <c r="F120" s="130" t="s">
        <v>24</v>
      </c>
      <c r="G120" s="28" t="s">
        <v>24</v>
      </c>
      <c r="H120" s="28" t="s">
        <v>24</v>
      </c>
      <c r="I120" s="28" t="s">
        <v>24</v>
      </c>
      <c r="J120" s="28" t="s">
        <v>24</v>
      </c>
      <c r="K120" s="28" t="s">
        <v>24</v>
      </c>
      <c r="L120" s="29" t="s">
        <v>24</v>
      </c>
    </row>
    <row r="121" spans="1:12" ht="64.900000000000006" customHeight="1">
      <c r="A121" s="24" t="s">
        <v>330</v>
      </c>
      <c r="B121" s="34" t="s">
        <v>331</v>
      </c>
      <c r="C121" s="50" t="s">
        <v>49</v>
      </c>
      <c r="D121" s="33">
        <v>10</v>
      </c>
      <c r="E121" s="62" t="s">
        <v>332</v>
      </c>
      <c r="F121" s="131"/>
      <c r="G121" s="41"/>
      <c r="H121" s="41"/>
      <c r="I121" s="41"/>
      <c r="J121" s="41"/>
      <c r="K121" s="41"/>
      <c r="L121" s="42"/>
    </row>
    <row r="122" spans="1:12" ht="45.4" customHeight="1">
      <c r="A122" s="24" t="s">
        <v>333</v>
      </c>
      <c r="B122" s="25" t="s">
        <v>334</v>
      </c>
      <c r="C122" s="50" t="s">
        <v>49</v>
      </c>
      <c r="D122" s="24">
        <v>20</v>
      </c>
      <c r="E122" s="31" t="s">
        <v>335</v>
      </c>
      <c r="F122" s="130" t="s">
        <v>24</v>
      </c>
      <c r="G122" s="28" t="s">
        <v>24</v>
      </c>
      <c r="H122" s="28" t="s">
        <v>24</v>
      </c>
      <c r="I122" s="28" t="s">
        <v>24</v>
      </c>
      <c r="J122" s="28" t="s">
        <v>24</v>
      </c>
      <c r="K122" s="28" t="s">
        <v>24</v>
      </c>
      <c r="L122" s="29" t="s">
        <v>24</v>
      </c>
    </row>
    <row r="123" spans="1:12" ht="43.9" customHeight="1">
      <c r="A123" s="24" t="s">
        <v>336</v>
      </c>
      <c r="B123" s="25" t="s">
        <v>337</v>
      </c>
      <c r="C123" s="14" t="s">
        <v>49</v>
      </c>
      <c r="D123" s="24">
        <v>20</v>
      </c>
      <c r="E123" s="31" t="s">
        <v>338</v>
      </c>
      <c r="F123" s="130" t="s">
        <v>24</v>
      </c>
      <c r="G123" s="28" t="s">
        <v>24</v>
      </c>
      <c r="H123" s="28" t="s">
        <v>24</v>
      </c>
      <c r="I123" s="28" t="s">
        <v>24</v>
      </c>
      <c r="J123" s="28" t="s">
        <v>24</v>
      </c>
      <c r="K123" s="28" t="s">
        <v>24</v>
      </c>
      <c r="L123" s="29" t="s">
        <v>24</v>
      </c>
    </row>
    <row r="124" spans="1:12" ht="60.4" customHeight="1">
      <c r="A124" s="24" t="s">
        <v>339</v>
      </c>
      <c r="B124" s="25" t="s">
        <v>340</v>
      </c>
      <c r="C124" s="14" t="s">
        <v>49</v>
      </c>
      <c r="D124" s="24">
        <v>40</v>
      </c>
      <c r="E124" s="31" t="s">
        <v>341</v>
      </c>
      <c r="F124" s="130"/>
      <c r="G124" s="28"/>
      <c r="H124" s="28"/>
      <c r="I124" s="28"/>
      <c r="J124" s="28"/>
      <c r="K124" s="28"/>
      <c r="L124" s="29"/>
    </row>
    <row r="125" spans="1:12">
      <c r="A125" s="195" t="s">
        <v>342</v>
      </c>
      <c r="B125" s="195"/>
      <c r="C125" s="195"/>
      <c r="D125" s="195"/>
      <c r="E125" s="195"/>
      <c r="F125" s="195"/>
      <c r="G125" s="195"/>
      <c r="H125" s="195"/>
      <c r="I125" s="195"/>
      <c r="J125" s="195"/>
      <c r="K125" s="195"/>
      <c r="L125" s="29"/>
    </row>
    <row r="126" spans="1:12" ht="24.6" customHeight="1">
      <c r="A126" s="22" t="s">
        <v>343</v>
      </c>
      <c r="B126" s="194" t="s">
        <v>344</v>
      </c>
      <c r="C126" s="194"/>
      <c r="D126" s="194"/>
      <c r="E126" s="194"/>
      <c r="F126" s="194"/>
      <c r="G126" s="194"/>
      <c r="H126" s="194"/>
      <c r="I126" s="194"/>
      <c r="J126" s="194"/>
      <c r="K126" s="194"/>
      <c r="L126" s="194"/>
    </row>
    <row r="127" spans="1:12" ht="51">
      <c r="A127" s="24" t="s">
        <v>345</v>
      </c>
      <c r="B127" s="25" t="s">
        <v>346</v>
      </c>
      <c r="C127" s="14" t="s">
        <v>49</v>
      </c>
      <c r="D127" s="24">
        <v>4</v>
      </c>
      <c r="E127" s="27" t="s">
        <v>347</v>
      </c>
      <c r="F127" s="130" t="s">
        <v>24</v>
      </c>
      <c r="G127" s="28" t="s">
        <v>24</v>
      </c>
      <c r="H127" s="28" t="s">
        <v>24</v>
      </c>
      <c r="I127" s="28" t="s">
        <v>24</v>
      </c>
      <c r="J127" s="28" t="s">
        <v>24</v>
      </c>
      <c r="K127" s="28" t="s">
        <v>24</v>
      </c>
      <c r="L127" s="29" t="s">
        <v>24</v>
      </c>
    </row>
    <row r="128" spans="1:12" ht="38.25">
      <c r="A128" s="24" t="s">
        <v>348</v>
      </c>
      <c r="B128" s="25" t="s">
        <v>349</v>
      </c>
      <c r="C128" s="14" t="s">
        <v>49</v>
      </c>
      <c r="D128" s="24">
        <v>8</v>
      </c>
      <c r="E128" s="27" t="s">
        <v>350</v>
      </c>
      <c r="F128" s="130" t="s">
        <v>24</v>
      </c>
      <c r="G128" s="28" t="s">
        <v>24</v>
      </c>
      <c r="H128" s="28" t="s">
        <v>24</v>
      </c>
      <c r="I128" s="28" t="s">
        <v>24</v>
      </c>
      <c r="J128" s="28" t="s">
        <v>24</v>
      </c>
      <c r="K128" s="28" t="s">
        <v>24</v>
      </c>
      <c r="L128" s="29" t="s">
        <v>24</v>
      </c>
    </row>
    <row r="129" spans="1:12" ht="38.25">
      <c r="A129" s="24" t="s">
        <v>351</v>
      </c>
      <c r="B129" s="25" t="s">
        <v>352</v>
      </c>
      <c r="C129" s="14" t="s">
        <v>49</v>
      </c>
      <c r="D129" s="24">
        <v>2</v>
      </c>
      <c r="E129" s="27" t="s">
        <v>353</v>
      </c>
      <c r="F129" s="130" t="s">
        <v>24</v>
      </c>
      <c r="G129" s="28" t="s">
        <v>24</v>
      </c>
      <c r="H129" s="28" t="s">
        <v>24</v>
      </c>
      <c r="I129" s="28" t="s">
        <v>24</v>
      </c>
      <c r="J129" s="28" t="s">
        <v>24</v>
      </c>
      <c r="K129" s="28" t="s">
        <v>24</v>
      </c>
      <c r="L129" s="29" t="s">
        <v>24</v>
      </c>
    </row>
    <row r="130" spans="1:12" ht="25.5">
      <c r="A130" s="24" t="s">
        <v>354</v>
      </c>
      <c r="B130" s="25" t="s">
        <v>355</v>
      </c>
      <c r="C130" s="14" t="s">
        <v>49</v>
      </c>
      <c r="D130" s="24">
        <v>5</v>
      </c>
      <c r="E130" s="27" t="s">
        <v>356</v>
      </c>
      <c r="F130" s="130" t="s">
        <v>24</v>
      </c>
      <c r="G130" s="28" t="s">
        <v>24</v>
      </c>
      <c r="H130" s="28" t="s">
        <v>24</v>
      </c>
      <c r="I130" s="28" t="s">
        <v>24</v>
      </c>
      <c r="J130" s="28" t="s">
        <v>24</v>
      </c>
      <c r="K130" s="28" t="s">
        <v>24</v>
      </c>
      <c r="L130" s="29" t="s">
        <v>24</v>
      </c>
    </row>
    <row r="131" spans="1:12" ht="25.5">
      <c r="A131" s="24" t="s">
        <v>357</v>
      </c>
      <c r="B131" s="25" t="s">
        <v>358</v>
      </c>
      <c r="C131" s="14" t="s">
        <v>49</v>
      </c>
      <c r="D131" s="24">
        <v>5</v>
      </c>
      <c r="E131" s="27" t="s">
        <v>359</v>
      </c>
      <c r="F131" s="130"/>
      <c r="G131" s="28"/>
      <c r="H131" s="28"/>
      <c r="I131" s="28"/>
      <c r="J131" s="28"/>
      <c r="K131" s="28"/>
      <c r="L131" s="29"/>
    </row>
    <row r="132" spans="1:12">
      <c r="A132" s="195" t="s">
        <v>360</v>
      </c>
      <c r="B132" s="195"/>
      <c r="C132" s="195"/>
      <c r="D132" s="195"/>
      <c r="E132" s="195"/>
      <c r="F132" s="195"/>
      <c r="G132" s="195"/>
      <c r="H132" s="195"/>
      <c r="I132" s="195"/>
      <c r="J132" s="195"/>
      <c r="K132" s="195"/>
      <c r="L132" s="29"/>
    </row>
    <row r="133" spans="1:12" ht="96" customHeight="1">
      <c r="A133" s="39" t="s">
        <v>361</v>
      </c>
      <c r="B133" s="34" t="s">
        <v>362</v>
      </c>
      <c r="C133" s="50" t="s">
        <v>49</v>
      </c>
      <c r="D133" s="40">
        <v>5</v>
      </c>
      <c r="E133" s="56" t="s">
        <v>363</v>
      </c>
      <c r="F133" s="142" t="s">
        <v>898</v>
      </c>
      <c r="G133" s="41">
        <v>17.5</v>
      </c>
      <c r="H133" s="41">
        <f>G133*1.21</f>
        <v>21.175000000000001</v>
      </c>
      <c r="I133" s="41">
        <v>17.5</v>
      </c>
      <c r="J133" s="41">
        <v>21</v>
      </c>
      <c r="K133" s="41">
        <f>I133*1.21</f>
        <v>21.175000000000001</v>
      </c>
      <c r="L133" s="42">
        <f>K133*D133</f>
        <v>105.875</v>
      </c>
    </row>
    <row r="134" spans="1:12" s="23" customFormat="1" ht="169.9" customHeight="1">
      <c r="A134" s="39" t="s">
        <v>364</v>
      </c>
      <c r="B134" s="46" t="s">
        <v>365</v>
      </c>
      <c r="C134" s="14" t="s">
        <v>49</v>
      </c>
      <c r="D134" s="24">
        <v>20</v>
      </c>
      <c r="E134" s="45" t="s">
        <v>366</v>
      </c>
      <c r="F134" s="15" t="s">
        <v>899</v>
      </c>
      <c r="G134" s="138">
        <v>90</v>
      </c>
      <c r="H134" s="41">
        <f>G134*1.21</f>
        <v>108.89999999999999</v>
      </c>
      <c r="I134" s="138">
        <v>90</v>
      </c>
      <c r="J134" s="28">
        <v>21</v>
      </c>
      <c r="K134" s="41">
        <f>I134*1.21</f>
        <v>108.89999999999999</v>
      </c>
      <c r="L134" s="144">
        <f>K134*D134</f>
        <v>2178</v>
      </c>
    </row>
    <row r="135" spans="1:12" s="23" customFormat="1" ht="109.7" customHeight="1">
      <c r="A135" s="39" t="s">
        <v>367</v>
      </c>
      <c r="B135" s="46" t="s">
        <v>368</v>
      </c>
      <c r="C135" s="14" t="s">
        <v>49</v>
      </c>
      <c r="D135" s="24">
        <v>20</v>
      </c>
      <c r="E135" s="45" t="s">
        <v>369</v>
      </c>
      <c r="F135" s="145" t="s">
        <v>900</v>
      </c>
      <c r="G135" s="63">
        <v>35.06</v>
      </c>
      <c r="H135" s="41">
        <f>G135*1.21</f>
        <v>42.422600000000003</v>
      </c>
      <c r="I135" s="63">
        <v>35.06</v>
      </c>
      <c r="J135" s="63">
        <v>21</v>
      </c>
      <c r="K135" s="41">
        <f>I135*1.21</f>
        <v>42.422600000000003</v>
      </c>
      <c r="L135" s="154">
        <f>K135*D135</f>
        <v>848.452</v>
      </c>
    </row>
    <row r="136" spans="1:12" s="7" customFormat="1" ht="85.15" customHeight="1">
      <c r="A136" s="39" t="s">
        <v>370</v>
      </c>
      <c r="B136" s="46" t="s">
        <v>371</v>
      </c>
      <c r="C136" s="14" t="s">
        <v>49</v>
      </c>
      <c r="D136" s="24">
        <v>15</v>
      </c>
      <c r="E136" s="27" t="s">
        <v>372</v>
      </c>
      <c r="F136" s="130" t="s">
        <v>24</v>
      </c>
      <c r="G136" s="28" t="s">
        <v>24</v>
      </c>
      <c r="H136" s="28" t="s">
        <v>24</v>
      </c>
      <c r="I136" s="28" t="s">
        <v>24</v>
      </c>
      <c r="J136" s="28" t="s">
        <v>24</v>
      </c>
      <c r="K136" s="28" t="s">
        <v>24</v>
      </c>
      <c r="L136" s="64" t="s">
        <v>24</v>
      </c>
    </row>
    <row r="137" spans="1:12" ht="143.44999999999999" customHeight="1">
      <c r="A137" s="39" t="s">
        <v>373</v>
      </c>
      <c r="B137" s="48" t="s">
        <v>374</v>
      </c>
      <c r="C137" s="40" t="s">
        <v>49</v>
      </c>
      <c r="D137" s="39">
        <v>2</v>
      </c>
      <c r="E137" s="55" t="s">
        <v>375</v>
      </c>
      <c r="F137" s="35" t="s">
        <v>901</v>
      </c>
      <c r="G137" s="51">
        <v>611.15</v>
      </c>
      <c r="H137" s="51">
        <v>739.44309999999996</v>
      </c>
      <c r="I137" s="51">
        <v>611.15</v>
      </c>
      <c r="J137" s="51">
        <v>21</v>
      </c>
      <c r="K137" s="51">
        <v>739.44309999999996</v>
      </c>
      <c r="L137" s="155">
        <v>1478.8861999999999</v>
      </c>
    </row>
    <row r="138" spans="1:12" ht="355.9" customHeight="1" thickBot="1">
      <c r="A138" s="39" t="s">
        <v>376</v>
      </c>
      <c r="B138" s="48" t="s">
        <v>377</v>
      </c>
      <c r="C138" s="33" t="s">
        <v>49</v>
      </c>
      <c r="D138" s="49">
        <v>4</v>
      </c>
      <c r="E138" s="44" t="s">
        <v>378</v>
      </c>
      <c r="F138" s="149" t="s">
        <v>902</v>
      </c>
      <c r="G138" s="51">
        <v>718.07</v>
      </c>
      <c r="H138" s="51">
        <v>868.86469999999997</v>
      </c>
      <c r="I138" s="51">
        <v>718.07</v>
      </c>
      <c r="J138" s="51">
        <v>21</v>
      </c>
      <c r="K138" s="51">
        <v>868.86469999999997</v>
      </c>
      <c r="L138" s="155">
        <f>K138*D138</f>
        <v>3475.4587999999999</v>
      </c>
    </row>
    <row r="139" spans="1:12" s="23" customFormat="1" ht="14.1" customHeight="1">
      <c r="A139" s="39" t="s">
        <v>379</v>
      </c>
      <c r="B139" s="194" t="s">
        <v>380</v>
      </c>
      <c r="C139" s="194"/>
      <c r="D139" s="194"/>
      <c r="E139" s="194"/>
      <c r="F139" s="194"/>
      <c r="G139" s="194"/>
      <c r="H139" s="194"/>
      <c r="I139" s="194"/>
      <c r="J139" s="194"/>
      <c r="K139" s="194"/>
      <c r="L139" s="194"/>
    </row>
    <row r="140" spans="1:12" s="7" customFormat="1" ht="79.900000000000006" customHeight="1" thickBot="1">
      <c r="A140" s="24" t="s">
        <v>381</v>
      </c>
      <c r="B140" s="25" t="s">
        <v>382</v>
      </c>
      <c r="C140" s="14" t="s">
        <v>49</v>
      </c>
      <c r="D140" s="24">
        <v>72</v>
      </c>
      <c r="E140" s="27" t="s">
        <v>383</v>
      </c>
      <c r="F140" s="140" t="s">
        <v>903</v>
      </c>
      <c r="G140" s="28">
        <v>3.45</v>
      </c>
      <c r="H140" s="28">
        <v>4.1745000000000001</v>
      </c>
      <c r="I140" s="28">
        <v>0.28749999999999998</v>
      </c>
      <c r="J140" s="28">
        <v>21</v>
      </c>
      <c r="K140" s="28">
        <f>I140*1.21</f>
        <v>0.34787499999999999</v>
      </c>
      <c r="L140" s="29">
        <f t="shared" ref="L140:L148" si="5">K140*D140</f>
        <v>25.047000000000001</v>
      </c>
    </row>
    <row r="141" spans="1:12" ht="90" customHeight="1" thickBot="1">
      <c r="A141" s="24" t="s">
        <v>384</v>
      </c>
      <c r="B141" s="25" t="s">
        <v>385</v>
      </c>
      <c r="C141" s="14" t="s">
        <v>49</v>
      </c>
      <c r="D141" s="24">
        <v>500</v>
      </c>
      <c r="E141" s="43" t="s">
        <v>386</v>
      </c>
      <c r="F141" s="140" t="s">
        <v>904</v>
      </c>
      <c r="G141" s="28">
        <v>12.42</v>
      </c>
      <c r="H141" s="28">
        <f t="shared" ref="H141:H148" si="6">G141*1.21</f>
        <v>15.0282</v>
      </c>
      <c r="I141" s="28">
        <v>0.24840000000000001</v>
      </c>
      <c r="J141" s="28">
        <v>21</v>
      </c>
      <c r="K141" s="28">
        <f>I141*1.21</f>
        <v>0.300564</v>
      </c>
      <c r="L141" s="29">
        <f t="shared" si="5"/>
        <v>150.28200000000001</v>
      </c>
    </row>
    <row r="142" spans="1:12" ht="164.45" customHeight="1">
      <c r="A142" s="24" t="s">
        <v>387</v>
      </c>
      <c r="B142" s="25" t="s">
        <v>388</v>
      </c>
      <c r="C142" s="14" t="s">
        <v>76</v>
      </c>
      <c r="D142" s="24">
        <v>3</v>
      </c>
      <c r="E142" s="45" t="s">
        <v>389</v>
      </c>
      <c r="F142" s="15" t="s">
        <v>905</v>
      </c>
      <c r="G142" s="28">
        <v>62.95</v>
      </c>
      <c r="H142" s="28">
        <f t="shared" si="6"/>
        <v>76.169499999999999</v>
      </c>
      <c r="I142" s="28">
        <v>62.95</v>
      </c>
      <c r="J142" s="28">
        <v>21</v>
      </c>
      <c r="K142" s="28">
        <v>76.169499999999999</v>
      </c>
      <c r="L142" s="29">
        <f t="shared" si="5"/>
        <v>228.5085</v>
      </c>
    </row>
    <row r="143" spans="1:12" ht="78.400000000000006" customHeight="1">
      <c r="A143" s="24" t="s">
        <v>390</v>
      </c>
      <c r="B143" s="34" t="s">
        <v>391</v>
      </c>
      <c r="C143" s="50" t="s">
        <v>49</v>
      </c>
      <c r="D143" s="33">
        <v>30</v>
      </c>
      <c r="E143" s="62" t="s">
        <v>392</v>
      </c>
      <c r="F143" s="142" t="s">
        <v>906</v>
      </c>
      <c r="G143" s="41">
        <v>6.42</v>
      </c>
      <c r="H143" s="28">
        <f t="shared" si="6"/>
        <v>7.7681999999999993</v>
      </c>
      <c r="I143" s="41">
        <v>6.42</v>
      </c>
      <c r="J143" s="41">
        <v>21</v>
      </c>
      <c r="K143" s="41">
        <v>7.7682000000000002</v>
      </c>
      <c r="L143" s="29">
        <f t="shared" si="5"/>
        <v>233.04599999999999</v>
      </c>
    </row>
    <row r="144" spans="1:12" ht="70.150000000000006" customHeight="1">
      <c r="A144" s="24" t="s">
        <v>393</v>
      </c>
      <c r="B144" s="25" t="s">
        <v>394</v>
      </c>
      <c r="C144" s="14" t="s">
        <v>49</v>
      </c>
      <c r="D144" s="24">
        <v>900</v>
      </c>
      <c r="E144" s="27" t="s">
        <v>395</v>
      </c>
      <c r="F144" s="15" t="s">
        <v>907</v>
      </c>
      <c r="G144" s="28">
        <v>17.82</v>
      </c>
      <c r="H144" s="28">
        <f t="shared" si="6"/>
        <v>21.562200000000001</v>
      </c>
      <c r="I144" s="28">
        <v>0.1188</v>
      </c>
      <c r="J144" s="28">
        <v>21</v>
      </c>
      <c r="K144" s="28">
        <v>0.14374799999999999</v>
      </c>
      <c r="L144" s="29">
        <f t="shared" si="5"/>
        <v>129.3732</v>
      </c>
    </row>
    <row r="145" spans="1:12" ht="62.45" customHeight="1">
      <c r="A145" s="24" t="s">
        <v>396</v>
      </c>
      <c r="B145" s="25" t="s">
        <v>397</v>
      </c>
      <c r="C145" s="14" t="s">
        <v>49</v>
      </c>
      <c r="D145" s="24">
        <v>60</v>
      </c>
      <c r="E145" s="45" t="s">
        <v>398</v>
      </c>
      <c r="F145" s="15" t="s">
        <v>908</v>
      </c>
      <c r="G145" s="28">
        <v>0.35</v>
      </c>
      <c r="H145" s="28">
        <f t="shared" si="6"/>
        <v>0.42349999999999999</v>
      </c>
      <c r="I145" s="28">
        <v>0.35</v>
      </c>
      <c r="J145" s="28">
        <v>21</v>
      </c>
      <c r="K145" s="28">
        <v>0.42349999999999999</v>
      </c>
      <c r="L145" s="29">
        <f t="shared" si="5"/>
        <v>25.41</v>
      </c>
    </row>
    <row r="146" spans="1:12" ht="63.75">
      <c r="A146" s="24" t="s">
        <v>399</v>
      </c>
      <c r="B146" s="25" t="s">
        <v>400</v>
      </c>
      <c r="C146" s="14" t="s">
        <v>49</v>
      </c>
      <c r="D146" s="24">
        <v>60</v>
      </c>
      <c r="E146" s="27" t="s">
        <v>401</v>
      </c>
      <c r="F146" s="15" t="s">
        <v>910</v>
      </c>
      <c r="G146" s="28">
        <v>1.86</v>
      </c>
      <c r="H146" s="28">
        <f t="shared" si="6"/>
        <v>2.2505999999999999</v>
      </c>
      <c r="I146" s="28">
        <v>1.86</v>
      </c>
      <c r="J146" s="28">
        <v>21</v>
      </c>
      <c r="K146" s="28">
        <v>2.2505999999999999</v>
      </c>
      <c r="L146" s="29">
        <f t="shared" si="5"/>
        <v>135.036</v>
      </c>
    </row>
    <row r="147" spans="1:12" ht="63.75">
      <c r="A147" s="24" t="s">
        <v>402</v>
      </c>
      <c r="B147" s="25" t="s">
        <v>403</v>
      </c>
      <c r="C147" s="14" t="s">
        <v>49</v>
      </c>
      <c r="D147" s="24">
        <v>60</v>
      </c>
      <c r="E147" s="43" t="s">
        <v>404</v>
      </c>
      <c r="F147" s="15" t="s">
        <v>909</v>
      </c>
      <c r="G147" s="28">
        <v>1.86</v>
      </c>
      <c r="H147" s="28">
        <f t="shared" si="6"/>
        <v>2.2505999999999999</v>
      </c>
      <c r="I147" s="28">
        <v>1.86</v>
      </c>
      <c r="J147" s="28">
        <v>21</v>
      </c>
      <c r="K147" s="28">
        <v>2.2505999999999999</v>
      </c>
      <c r="L147" s="29">
        <f t="shared" si="5"/>
        <v>135.036</v>
      </c>
    </row>
    <row r="148" spans="1:12" ht="73.150000000000006" customHeight="1">
      <c r="A148" s="24" t="s">
        <v>405</v>
      </c>
      <c r="B148" s="25" t="s">
        <v>406</v>
      </c>
      <c r="C148" s="14" t="s">
        <v>49</v>
      </c>
      <c r="D148" s="24">
        <v>50</v>
      </c>
      <c r="E148" s="43" t="s">
        <v>407</v>
      </c>
      <c r="F148" s="15" t="s">
        <v>911</v>
      </c>
      <c r="G148" s="28">
        <v>3.55</v>
      </c>
      <c r="H148" s="28">
        <f t="shared" si="6"/>
        <v>4.2954999999999997</v>
      </c>
      <c r="I148" s="28">
        <v>3.55</v>
      </c>
      <c r="J148" s="28">
        <v>21</v>
      </c>
      <c r="K148" s="28">
        <v>4.2954999999999997</v>
      </c>
      <c r="L148" s="29">
        <f t="shared" si="5"/>
        <v>214.77499999999998</v>
      </c>
    </row>
    <row r="149" spans="1:12">
      <c r="A149" s="195" t="s">
        <v>408</v>
      </c>
      <c r="B149" s="195"/>
      <c r="C149" s="195"/>
      <c r="D149" s="195"/>
      <c r="E149" s="195"/>
      <c r="F149" s="195"/>
      <c r="G149" s="195"/>
      <c r="H149" s="195"/>
      <c r="I149" s="195"/>
      <c r="J149" s="195"/>
      <c r="K149" s="195"/>
      <c r="L149" s="172">
        <f>SUM(L140:L148)</f>
        <v>1276.5137</v>
      </c>
    </row>
    <row r="150" spans="1:12" s="23" customFormat="1" ht="91.9" customHeight="1">
      <c r="A150" s="22" t="s">
        <v>409</v>
      </c>
      <c r="B150" s="46" t="s">
        <v>410</v>
      </c>
      <c r="C150" s="14" t="s">
        <v>35</v>
      </c>
      <c r="D150" s="24">
        <v>90</v>
      </c>
      <c r="E150" s="31" t="s">
        <v>411</v>
      </c>
      <c r="F150" s="15" t="s">
        <v>912</v>
      </c>
      <c r="G150" s="28">
        <v>34.25</v>
      </c>
      <c r="H150" s="28">
        <v>41.442500000000003</v>
      </c>
      <c r="I150" s="28">
        <v>8.5625</v>
      </c>
      <c r="J150" s="28">
        <v>21</v>
      </c>
      <c r="K150" s="28">
        <f>I150*1.21</f>
        <v>10.360624999999999</v>
      </c>
      <c r="L150" s="153">
        <f>K150*D150</f>
        <v>932.45624999999995</v>
      </c>
    </row>
    <row r="151" spans="1:12" s="7" customFormat="1" ht="23.1" customHeight="1">
      <c r="A151" s="22" t="s">
        <v>412</v>
      </c>
      <c r="B151" s="194" t="s">
        <v>413</v>
      </c>
      <c r="C151" s="194"/>
      <c r="D151" s="194"/>
      <c r="E151" s="194"/>
      <c r="F151" s="194"/>
      <c r="G151" s="194"/>
      <c r="H151" s="194"/>
      <c r="I151" s="194"/>
      <c r="J151" s="194"/>
      <c r="K151" s="194"/>
      <c r="L151" s="194"/>
    </row>
    <row r="152" spans="1:12" ht="76.5">
      <c r="A152" s="24" t="s">
        <v>414</v>
      </c>
      <c r="B152" s="25" t="s">
        <v>415</v>
      </c>
      <c r="C152" s="14" t="s">
        <v>49</v>
      </c>
      <c r="D152" s="24">
        <v>240</v>
      </c>
      <c r="E152" s="27" t="s">
        <v>416</v>
      </c>
      <c r="F152" s="130" t="s">
        <v>24</v>
      </c>
      <c r="G152" s="28" t="s">
        <v>24</v>
      </c>
      <c r="H152" s="28" t="s">
        <v>24</v>
      </c>
      <c r="I152" s="28" t="s">
        <v>24</v>
      </c>
      <c r="J152" s="28" t="s">
        <v>24</v>
      </c>
      <c r="K152" s="28" t="s">
        <v>24</v>
      </c>
      <c r="L152" s="29" t="s">
        <v>24</v>
      </c>
    </row>
    <row r="153" spans="1:12" ht="93.6" customHeight="1">
      <c r="A153" s="24" t="s">
        <v>417</v>
      </c>
      <c r="B153" s="25" t="s">
        <v>418</v>
      </c>
      <c r="C153" s="14" t="s">
        <v>228</v>
      </c>
      <c r="D153" s="24">
        <v>6</v>
      </c>
      <c r="E153" s="27" t="s">
        <v>419</v>
      </c>
      <c r="F153" s="130" t="s">
        <v>24</v>
      </c>
      <c r="G153" s="28" t="s">
        <v>24</v>
      </c>
      <c r="H153" s="28" t="s">
        <v>24</v>
      </c>
      <c r="I153" s="28" t="s">
        <v>24</v>
      </c>
      <c r="J153" s="28" t="s">
        <v>24</v>
      </c>
      <c r="K153" s="28" t="s">
        <v>24</v>
      </c>
      <c r="L153" s="29" t="s">
        <v>24</v>
      </c>
    </row>
    <row r="154" spans="1:12" ht="30.95" customHeight="1">
      <c r="A154" s="24" t="s">
        <v>420</v>
      </c>
      <c r="B154" s="25" t="s">
        <v>421</v>
      </c>
      <c r="C154" s="14" t="s">
        <v>49</v>
      </c>
      <c r="D154" s="24">
        <v>400</v>
      </c>
      <c r="E154" s="27" t="s">
        <v>422</v>
      </c>
      <c r="F154" s="130" t="s">
        <v>24</v>
      </c>
      <c r="G154" s="28" t="s">
        <v>24</v>
      </c>
      <c r="H154" s="28" t="s">
        <v>24</v>
      </c>
      <c r="I154" s="28" t="s">
        <v>24</v>
      </c>
      <c r="J154" s="28" t="s">
        <v>24</v>
      </c>
      <c r="K154" s="28" t="s">
        <v>24</v>
      </c>
      <c r="L154" s="29" t="s">
        <v>24</v>
      </c>
    </row>
    <row r="155" spans="1:12" ht="52.9" customHeight="1">
      <c r="A155" s="24" t="s">
        <v>423</v>
      </c>
      <c r="B155" s="25" t="s">
        <v>424</v>
      </c>
      <c r="C155" s="14" t="s">
        <v>49</v>
      </c>
      <c r="D155" s="24">
        <v>50</v>
      </c>
      <c r="E155" s="43" t="s">
        <v>425</v>
      </c>
      <c r="F155" s="130"/>
      <c r="G155" s="28"/>
      <c r="H155" s="28"/>
      <c r="I155" s="28"/>
      <c r="J155" s="28"/>
      <c r="K155" s="28"/>
      <c r="L155" s="29"/>
    </row>
    <row r="156" spans="1:12">
      <c r="A156" s="195" t="s">
        <v>426</v>
      </c>
      <c r="B156" s="195"/>
      <c r="C156" s="195"/>
      <c r="D156" s="195"/>
      <c r="E156" s="195"/>
      <c r="F156" s="195"/>
      <c r="G156" s="195"/>
      <c r="H156" s="195"/>
      <c r="I156" s="195"/>
      <c r="J156" s="195"/>
      <c r="K156" s="195"/>
      <c r="L156" s="29"/>
    </row>
    <row r="157" spans="1:12" ht="23.85" customHeight="1">
      <c r="A157" s="65" t="s">
        <v>427</v>
      </c>
      <c r="B157" s="194" t="s">
        <v>428</v>
      </c>
      <c r="C157" s="194"/>
      <c r="D157" s="194"/>
      <c r="E157" s="194"/>
      <c r="F157" s="194"/>
      <c r="G157" s="194"/>
      <c r="H157" s="194"/>
      <c r="I157" s="194"/>
      <c r="J157" s="194"/>
      <c r="K157" s="194"/>
      <c r="L157" s="194"/>
    </row>
    <row r="158" spans="1:12" ht="172.15" customHeight="1">
      <c r="A158" s="36" t="s">
        <v>429</v>
      </c>
      <c r="B158" s="30" t="s">
        <v>430</v>
      </c>
      <c r="C158" s="26" t="s">
        <v>22</v>
      </c>
      <c r="D158" s="66">
        <v>5</v>
      </c>
      <c r="E158" s="67" t="s">
        <v>431</v>
      </c>
      <c r="F158" s="150" t="s">
        <v>913</v>
      </c>
      <c r="G158" s="68">
        <v>264.81</v>
      </c>
      <c r="H158" s="68">
        <f>G158*1.21</f>
        <v>320.42009999999999</v>
      </c>
      <c r="I158" s="68">
        <v>264.81</v>
      </c>
      <c r="J158" s="68">
        <v>21</v>
      </c>
      <c r="K158" s="68">
        <v>320.42009999999999</v>
      </c>
      <c r="L158" s="156">
        <f>K158*D158</f>
        <v>1602.1005</v>
      </c>
    </row>
    <row r="159" spans="1:12" ht="21.6" customHeight="1">
      <c r="A159" s="36" t="s">
        <v>432</v>
      </c>
      <c r="B159" s="197" t="s">
        <v>433</v>
      </c>
      <c r="C159" s="197"/>
      <c r="D159" s="197"/>
      <c r="E159" s="197"/>
      <c r="F159" s="197"/>
      <c r="G159" s="197"/>
      <c r="H159" s="197"/>
      <c r="I159" s="197"/>
      <c r="J159" s="197"/>
      <c r="K159" s="197"/>
      <c r="L159" s="197"/>
    </row>
    <row r="160" spans="1:12" ht="71.45" customHeight="1">
      <c r="A160" s="36" t="s">
        <v>434</v>
      </c>
      <c r="B160" s="30" t="s">
        <v>435</v>
      </c>
      <c r="C160" s="66" t="s">
        <v>49</v>
      </c>
      <c r="D160" s="66">
        <v>50</v>
      </c>
      <c r="E160" s="67" t="s">
        <v>436</v>
      </c>
      <c r="F160" s="150" t="s">
        <v>914</v>
      </c>
      <c r="G160" s="68">
        <v>31.01</v>
      </c>
      <c r="H160" s="68">
        <v>37.522100000000002</v>
      </c>
      <c r="I160" s="68">
        <v>0.62019999999999997</v>
      </c>
      <c r="J160" s="68">
        <v>21</v>
      </c>
      <c r="K160" s="68">
        <v>0.75044200000000005</v>
      </c>
      <c r="L160" s="68">
        <f>K160*D160</f>
        <v>37.522100000000002</v>
      </c>
    </row>
    <row r="161" spans="1:12" ht="92.45" customHeight="1">
      <c r="A161" s="36" t="s">
        <v>437</v>
      </c>
      <c r="B161" s="30" t="s">
        <v>438</v>
      </c>
      <c r="C161" s="66" t="s">
        <v>49</v>
      </c>
      <c r="D161" s="66">
        <v>50</v>
      </c>
      <c r="E161" s="67" t="s">
        <v>436</v>
      </c>
      <c r="F161" s="150" t="s">
        <v>915</v>
      </c>
      <c r="G161" s="68">
        <v>31.01</v>
      </c>
      <c r="H161" s="68">
        <v>37.522100000000002</v>
      </c>
      <c r="I161" s="68">
        <v>0.62019999999999997</v>
      </c>
      <c r="J161" s="68">
        <v>21</v>
      </c>
      <c r="K161" s="68">
        <v>0.75044200000000005</v>
      </c>
      <c r="L161" s="68">
        <f t="shared" ref="L161:L163" si="7">K161*D161</f>
        <v>37.522100000000002</v>
      </c>
    </row>
    <row r="162" spans="1:12" ht="70.900000000000006" customHeight="1">
      <c r="A162" s="36" t="s">
        <v>439</v>
      </c>
      <c r="B162" s="30" t="s">
        <v>440</v>
      </c>
      <c r="C162" s="66" t="s">
        <v>49</v>
      </c>
      <c r="D162" s="66">
        <v>50</v>
      </c>
      <c r="E162" s="67" t="s">
        <v>436</v>
      </c>
      <c r="F162" s="150" t="s">
        <v>916</v>
      </c>
      <c r="G162" s="68">
        <v>31.01</v>
      </c>
      <c r="H162" s="68">
        <v>37.522100000000002</v>
      </c>
      <c r="I162" s="68">
        <v>0.62019999999999997</v>
      </c>
      <c r="J162" s="68">
        <v>21</v>
      </c>
      <c r="K162" s="68">
        <v>0.75044200000000005</v>
      </c>
      <c r="L162" s="68">
        <f t="shared" si="7"/>
        <v>37.522100000000002</v>
      </c>
    </row>
    <row r="163" spans="1:12" ht="82.9" customHeight="1">
      <c r="A163" s="36" t="s">
        <v>441</v>
      </c>
      <c r="B163" s="30" t="s">
        <v>442</v>
      </c>
      <c r="C163" s="66" t="s">
        <v>49</v>
      </c>
      <c r="D163" s="66">
        <v>50</v>
      </c>
      <c r="E163" s="67" t="s">
        <v>436</v>
      </c>
      <c r="F163" s="150" t="s">
        <v>917</v>
      </c>
      <c r="G163" s="68">
        <v>31.01</v>
      </c>
      <c r="H163" s="68">
        <v>37.522100000000002</v>
      </c>
      <c r="I163" s="68">
        <v>0.62019999999999997</v>
      </c>
      <c r="J163" s="68">
        <v>21</v>
      </c>
      <c r="K163" s="68">
        <v>0.75044200000000005</v>
      </c>
      <c r="L163" s="68">
        <f t="shared" si="7"/>
        <v>37.522100000000002</v>
      </c>
    </row>
    <row r="164" spans="1:12">
      <c r="A164" s="198" t="s">
        <v>443</v>
      </c>
      <c r="B164" s="198"/>
      <c r="C164" s="198"/>
      <c r="D164" s="198"/>
      <c r="E164" s="198"/>
      <c r="F164" s="198"/>
      <c r="G164" s="198"/>
      <c r="H164" s="198"/>
      <c r="I164" s="198"/>
      <c r="J164" s="198"/>
      <c r="K164" s="198"/>
      <c r="L164" s="177">
        <v>1752.19</v>
      </c>
    </row>
    <row r="165" spans="1:12" s="23" customFormat="1" ht="42.4" customHeight="1">
      <c r="A165" s="22" t="s">
        <v>444</v>
      </c>
      <c r="B165" s="46" t="s">
        <v>445</v>
      </c>
      <c r="C165" s="14" t="s">
        <v>49</v>
      </c>
      <c r="D165" s="24">
        <v>140</v>
      </c>
      <c r="E165" s="45" t="s">
        <v>446</v>
      </c>
      <c r="F165" s="132" t="s">
        <v>24</v>
      </c>
      <c r="G165" s="28" t="s">
        <v>24</v>
      </c>
      <c r="H165" s="28" t="s">
        <v>24</v>
      </c>
      <c r="I165" s="28" t="s">
        <v>24</v>
      </c>
      <c r="J165" s="28" t="s">
        <v>24</v>
      </c>
      <c r="K165" s="28" t="s">
        <v>24</v>
      </c>
      <c r="L165" s="64" t="s">
        <v>24</v>
      </c>
    </row>
    <row r="166" spans="1:12" s="7" customFormat="1" ht="46.35" customHeight="1">
      <c r="A166" s="22" t="s">
        <v>447</v>
      </c>
      <c r="B166" s="46" t="s">
        <v>448</v>
      </c>
      <c r="C166" s="14" t="s">
        <v>449</v>
      </c>
      <c r="D166" s="24">
        <v>150</v>
      </c>
      <c r="E166" s="45" t="s">
        <v>450</v>
      </c>
      <c r="F166" s="132" t="s">
        <v>24</v>
      </c>
      <c r="G166" s="28" t="s">
        <v>24</v>
      </c>
      <c r="H166" s="28" t="s">
        <v>24</v>
      </c>
      <c r="I166" s="28" t="s">
        <v>24</v>
      </c>
      <c r="J166" s="28" t="s">
        <v>24</v>
      </c>
      <c r="K166" s="28" t="s">
        <v>24</v>
      </c>
      <c r="L166" s="64" t="s">
        <v>24</v>
      </c>
    </row>
    <row r="167" spans="1:12" ht="79.150000000000006" customHeight="1">
      <c r="A167" s="22" t="s">
        <v>451</v>
      </c>
      <c r="B167" s="46" t="s">
        <v>452</v>
      </c>
      <c r="C167" s="47" t="s">
        <v>453</v>
      </c>
      <c r="D167" s="14" t="s">
        <v>454</v>
      </c>
      <c r="E167" s="27" t="s">
        <v>455</v>
      </c>
      <c r="F167" s="132" t="s">
        <v>24</v>
      </c>
      <c r="G167" s="28" t="s">
        <v>24</v>
      </c>
      <c r="H167" s="28" t="s">
        <v>24</v>
      </c>
      <c r="I167" s="28" t="s">
        <v>24</v>
      </c>
      <c r="J167" s="28" t="s">
        <v>24</v>
      </c>
      <c r="K167" s="28" t="s">
        <v>24</v>
      </c>
      <c r="L167" s="64" t="s">
        <v>24</v>
      </c>
    </row>
    <row r="168" spans="1:12" ht="49.15" customHeight="1">
      <c r="A168" s="22" t="s">
        <v>456</v>
      </c>
      <c r="B168" s="46" t="s">
        <v>457</v>
      </c>
      <c r="C168" s="14" t="s">
        <v>56</v>
      </c>
      <c r="D168" s="24">
        <v>200</v>
      </c>
      <c r="E168" s="45" t="s">
        <v>458</v>
      </c>
      <c r="F168" s="132" t="s">
        <v>24</v>
      </c>
      <c r="G168" s="28" t="s">
        <v>24</v>
      </c>
      <c r="H168" s="28" t="s">
        <v>24</v>
      </c>
      <c r="I168" s="28" t="s">
        <v>24</v>
      </c>
      <c r="J168" s="28" t="s">
        <v>24</v>
      </c>
      <c r="K168" s="28" t="s">
        <v>24</v>
      </c>
      <c r="L168" s="64" t="s">
        <v>24</v>
      </c>
    </row>
    <row r="169" spans="1:12" ht="19.350000000000001" customHeight="1">
      <c r="A169" s="22" t="s">
        <v>459</v>
      </c>
      <c r="B169" s="194" t="s">
        <v>460</v>
      </c>
      <c r="C169" s="194"/>
      <c r="D169" s="194"/>
      <c r="E169" s="194"/>
      <c r="F169" s="194"/>
      <c r="G169" s="194"/>
      <c r="H169" s="194"/>
      <c r="I169" s="194"/>
      <c r="J169" s="194"/>
      <c r="K169" s="194"/>
      <c r="L169" s="194"/>
    </row>
    <row r="170" spans="1:12" ht="63.6" customHeight="1">
      <c r="A170" s="24" t="s">
        <v>461</v>
      </c>
      <c r="B170" s="25" t="s">
        <v>462</v>
      </c>
      <c r="C170" s="14" t="s">
        <v>49</v>
      </c>
      <c r="D170" s="24">
        <v>7800</v>
      </c>
      <c r="E170" s="27" t="s">
        <v>463</v>
      </c>
      <c r="F170" s="15" t="s">
        <v>919</v>
      </c>
      <c r="G170" s="28">
        <v>1.82</v>
      </c>
      <c r="H170" s="28">
        <f>G170*1.21</f>
        <v>2.2021999999999999</v>
      </c>
      <c r="I170" s="28">
        <f>G170/120</f>
        <v>1.5166666666666667E-2</v>
      </c>
      <c r="J170" s="28">
        <v>21</v>
      </c>
      <c r="K170" s="28">
        <f>I170*1.21</f>
        <v>1.8351666666666665E-2</v>
      </c>
      <c r="L170" s="29">
        <f>K170*D170</f>
        <v>143.143</v>
      </c>
    </row>
    <row r="171" spans="1:12" ht="73.150000000000006" customHeight="1">
      <c r="A171" s="24" t="s">
        <v>464</v>
      </c>
      <c r="B171" s="25" t="s">
        <v>465</v>
      </c>
      <c r="C171" s="14" t="s">
        <v>49</v>
      </c>
      <c r="D171" s="24">
        <v>2400</v>
      </c>
      <c r="E171" s="43" t="s">
        <v>466</v>
      </c>
      <c r="F171" s="15" t="s">
        <v>918</v>
      </c>
      <c r="G171" s="28">
        <v>1.82</v>
      </c>
      <c r="H171" s="28">
        <f>G171*1.21</f>
        <v>2.2021999999999999</v>
      </c>
      <c r="I171" s="28">
        <f>G171/120</f>
        <v>1.5166666666666667E-2</v>
      </c>
      <c r="J171" s="28">
        <v>21</v>
      </c>
      <c r="K171" s="28">
        <f>I171*1.21</f>
        <v>1.8351666666666665E-2</v>
      </c>
      <c r="L171" s="29">
        <f>K171*D171</f>
        <v>44.043999999999997</v>
      </c>
    </row>
    <row r="172" spans="1:12" ht="76.5">
      <c r="A172" s="24" t="s">
        <v>467</v>
      </c>
      <c r="B172" s="25" t="s">
        <v>468</v>
      </c>
      <c r="C172" s="14" t="s">
        <v>49</v>
      </c>
      <c r="D172" s="24">
        <v>8000</v>
      </c>
      <c r="E172" s="27" t="s">
        <v>469</v>
      </c>
      <c r="F172" s="15" t="s">
        <v>920</v>
      </c>
      <c r="G172" s="28">
        <v>1.68</v>
      </c>
      <c r="H172" s="28">
        <f>G172*1.21</f>
        <v>2.0327999999999999</v>
      </c>
      <c r="I172" s="28">
        <f>G172/120</f>
        <v>1.4E-2</v>
      </c>
      <c r="J172" s="28">
        <v>21</v>
      </c>
      <c r="K172" s="28">
        <f>I172*1.21</f>
        <v>1.694E-2</v>
      </c>
      <c r="L172" s="29">
        <f>K172*D172</f>
        <v>135.52000000000001</v>
      </c>
    </row>
    <row r="173" spans="1:12">
      <c r="A173" s="195" t="s">
        <v>470</v>
      </c>
      <c r="B173" s="195"/>
      <c r="C173" s="195"/>
      <c r="D173" s="195"/>
      <c r="E173" s="195"/>
      <c r="F173" s="195"/>
      <c r="G173" s="195"/>
      <c r="H173" s="195"/>
      <c r="I173" s="195"/>
      <c r="J173" s="195"/>
      <c r="K173" s="195"/>
      <c r="L173" s="172">
        <f>SUM(L170:L172)</f>
        <v>322.70699999999999</v>
      </c>
    </row>
    <row r="174" spans="1:12" ht="56.45" customHeight="1">
      <c r="A174" s="22" t="s">
        <v>471</v>
      </c>
      <c r="B174" s="46" t="s">
        <v>472</v>
      </c>
      <c r="C174" s="14" t="s">
        <v>49</v>
      </c>
      <c r="D174" s="24">
        <v>40</v>
      </c>
      <c r="E174" s="27" t="s">
        <v>473</v>
      </c>
      <c r="F174" s="130" t="s">
        <v>24</v>
      </c>
      <c r="G174" s="28" t="s">
        <v>24</v>
      </c>
      <c r="H174" s="28" t="s">
        <v>24</v>
      </c>
      <c r="I174" s="28" t="s">
        <v>24</v>
      </c>
      <c r="J174" s="28" t="s">
        <v>24</v>
      </c>
      <c r="K174" s="28" t="s">
        <v>24</v>
      </c>
      <c r="L174" s="64" t="s">
        <v>24</v>
      </c>
    </row>
    <row r="175" spans="1:12" ht="73.900000000000006" customHeight="1">
      <c r="A175" s="22" t="s">
        <v>474</v>
      </c>
      <c r="B175" s="48" t="s">
        <v>475</v>
      </c>
      <c r="C175" s="50" t="s">
        <v>49</v>
      </c>
      <c r="D175" s="33">
        <v>4</v>
      </c>
      <c r="E175" s="44" t="s">
        <v>476</v>
      </c>
      <c r="F175" s="142" t="s">
        <v>921</v>
      </c>
      <c r="G175" s="41">
        <v>6.56</v>
      </c>
      <c r="H175" s="41">
        <f>G175*1.21</f>
        <v>7.9375999999999989</v>
      </c>
      <c r="I175" s="41">
        <v>6.56</v>
      </c>
      <c r="J175" s="41">
        <v>21</v>
      </c>
      <c r="K175" s="41">
        <f>I175*1.21</f>
        <v>7.9375999999999989</v>
      </c>
      <c r="L175" s="154">
        <f>K175*D175</f>
        <v>31.750399999999996</v>
      </c>
    </row>
    <row r="176" spans="1:12" ht="92.65" customHeight="1">
      <c r="A176" s="22" t="s">
        <v>477</v>
      </c>
      <c r="B176" s="48" t="s">
        <v>478</v>
      </c>
      <c r="C176" s="50" t="s">
        <v>49</v>
      </c>
      <c r="D176" s="33">
        <v>10</v>
      </c>
      <c r="E176" s="56" t="s">
        <v>479</v>
      </c>
      <c r="F176" s="131"/>
      <c r="G176" s="41"/>
      <c r="H176" s="41"/>
      <c r="I176" s="41"/>
      <c r="J176" s="41"/>
      <c r="K176" s="41"/>
      <c r="L176" s="42"/>
    </row>
    <row r="177" spans="1:12" s="23" customFormat="1" ht="103.9" customHeight="1">
      <c r="A177" s="22" t="s">
        <v>480</v>
      </c>
      <c r="B177" s="46" t="s">
        <v>481</v>
      </c>
      <c r="C177" s="14" t="s">
        <v>49</v>
      </c>
      <c r="D177" s="24">
        <v>100</v>
      </c>
      <c r="E177" s="27" t="s">
        <v>482</v>
      </c>
      <c r="F177" s="31" t="s">
        <v>922</v>
      </c>
      <c r="G177" s="28">
        <v>1.62</v>
      </c>
      <c r="H177" s="28">
        <f>G177*1.21</f>
        <v>1.9602000000000002</v>
      </c>
      <c r="I177" s="28">
        <v>1.62</v>
      </c>
      <c r="J177" s="28">
        <v>21</v>
      </c>
      <c r="K177" s="28">
        <f>I177*1.21</f>
        <v>1.9602000000000002</v>
      </c>
      <c r="L177" s="64">
        <f>K177*D177</f>
        <v>196.02</v>
      </c>
    </row>
    <row r="178" spans="1:12" s="23" customFormat="1" ht="27.6" customHeight="1">
      <c r="A178" s="22">
        <v>60</v>
      </c>
      <c r="B178" s="63" t="s">
        <v>946</v>
      </c>
      <c r="C178" s="14"/>
      <c r="D178" s="24"/>
      <c r="E178" s="27"/>
      <c r="F178" s="31"/>
      <c r="G178" s="28"/>
      <c r="H178" s="28"/>
      <c r="I178" s="28"/>
      <c r="J178" s="28"/>
      <c r="K178" s="28"/>
      <c r="L178" s="64"/>
    </row>
    <row r="179" spans="1:12" s="7" customFormat="1" ht="94.9" customHeight="1">
      <c r="A179" s="178" t="s">
        <v>944</v>
      </c>
      <c r="B179" s="46" t="s">
        <v>947</v>
      </c>
      <c r="C179" s="14" t="s">
        <v>49</v>
      </c>
      <c r="D179" s="24">
        <v>90</v>
      </c>
      <c r="E179" s="43" t="s">
        <v>949</v>
      </c>
      <c r="F179" s="31" t="s">
        <v>923</v>
      </c>
      <c r="G179" s="28">
        <v>1.62</v>
      </c>
      <c r="H179" s="28">
        <f>G179*1.21</f>
        <v>1.9602000000000002</v>
      </c>
      <c r="I179" s="28">
        <v>1.62</v>
      </c>
      <c r="J179" s="28">
        <v>21</v>
      </c>
      <c r="K179" s="28">
        <f>I179*1.21</f>
        <v>1.9602000000000002</v>
      </c>
      <c r="L179" s="64">
        <f>K179*D179</f>
        <v>176.41800000000001</v>
      </c>
    </row>
    <row r="180" spans="1:12" s="7" customFormat="1" ht="94.9" customHeight="1">
      <c r="A180" s="22" t="s">
        <v>945</v>
      </c>
      <c r="B180" s="159" t="s">
        <v>948</v>
      </c>
      <c r="C180" s="14" t="s">
        <v>49</v>
      </c>
      <c r="D180" s="24">
        <v>10</v>
      </c>
      <c r="E180" s="43" t="s">
        <v>950</v>
      </c>
      <c r="F180" s="31" t="s">
        <v>951</v>
      </c>
      <c r="G180" s="28">
        <v>3.56</v>
      </c>
      <c r="H180" s="28">
        <f>G180*1.21</f>
        <v>4.3075999999999999</v>
      </c>
      <c r="I180" s="28">
        <v>3.56</v>
      </c>
      <c r="J180" s="28">
        <v>21</v>
      </c>
      <c r="K180" s="28">
        <f>I180*1.21</f>
        <v>4.3075999999999999</v>
      </c>
      <c r="L180" s="64">
        <f>K180*D180</f>
        <v>43.076000000000001</v>
      </c>
    </row>
    <row r="181" spans="1:12" s="7" customFormat="1" ht="21.6" customHeight="1">
      <c r="A181" s="22"/>
      <c r="B181" s="159"/>
      <c r="C181" s="14"/>
      <c r="D181" s="24"/>
      <c r="E181" s="43"/>
      <c r="F181" s="31"/>
      <c r="G181" s="28"/>
      <c r="H181" s="28"/>
      <c r="I181" s="28" t="s">
        <v>952</v>
      </c>
      <c r="J181" s="28"/>
      <c r="K181" s="28"/>
      <c r="L181" s="179">
        <f>SUM(L179:L180)</f>
        <v>219.494</v>
      </c>
    </row>
    <row r="182" spans="1:12" ht="178.15" customHeight="1">
      <c r="A182" s="22" t="s">
        <v>483</v>
      </c>
      <c r="B182" s="46" t="s">
        <v>484</v>
      </c>
      <c r="C182" s="14" t="s">
        <v>49</v>
      </c>
      <c r="D182" s="24">
        <v>1000</v>
      </c>
      <c r="E182" s="45" t="s">
        <v>485</v>
      </c>
      <c r="F182" s="31" t="s">
        <v>924</v>
      </c>
      <c r="G182" s="28">
        <v>4.2</v>
      </c>
      <c r="H182" s="28">
        <f>G182*1.21</f>
        <v>5.0819999999999999</v>
      </c>
      <c r="I182" s="28">
        <v>4.2</v>
      </c>
      <c r="J182" s="28">
        <v>21</v>
      </c>
      <c r="K182" s="28">
        <f>I182*1.21</f>
        <v>5.0819999999999999</v>
      </c>
      <c r="L182" s="157">
        <f>K182*D182</f>
        <v>5082</v>
      </c>
    </row>
    <row r="183" spans="1:12" ht="33.6" customHeight="1">
      <c r="A183" s="22" t="s">
        <v>486</v>
      </c>
      <c r="B183" s="46" t="s">
        <v>487</v>
      </c>
      <c r="C183" s="14" t="s">
        <v>35</v>
      </c>
      <c r="D183" s="24">
        <v>15</v>
      </c>
      <c r="E183" s="43" t="s">
        <v>488</v>
      </c>
      <c r="F183" s="133"/>
      <c r="G183" s="28"/>
      <c r="H183" s="28"/>
      <c r="I183" s="28"/>
      <c r="J183" s="28"/>
      <c r="K183" s="28"/>
      <c r="L183" s="29"/>
    </row>
    <row r="184" spans="1:12" ht="14.1" customHeight="1">
      <c r="A184" s="22" t="s">
        <v>489</v>
      </c>
      <c r="B184" s="194" t="s">
        <v>490</v>
      </c>
      <c r="C184" s="194"/>
      <c r="D184" s="194"/>
      <c r="E184" s="194"/>
      <c r="F184" s="194"/>
      <c r="G184" s="194"/>
      <c r="H184" s="194"/>
      <c r="I184" s="194"/>
      <c r="J184" s="194"/>
      <c r="K184" s="194"/>
      <c r="L184" s="194"/>
    </row>
    <row r="185" spans="1:12" ht="97.9" customHeight="1">
      <c r="A185" s="24" t="s">
        <v>491</v>
      </c>
      <c r="B185" s="25" t="s">
        <v>492</v>
      </c>
      <c r="C185" s="14" t="s">
        <v>49</v>
      </c>
      <c r="D185" s="24">
        <v>4</v>
      </c>
      <c r="E185" s="27" t="s">
        <v>493</v>
      </c>
      <c r="F185" s="31" t="s">
        <v>925</v>
      </c>
      <c r="G185" s="138">
        <v>7.5</v>
      </c>
      <c r="H185" s="28">
        <v>9.0749999999999993</v>
      </c>
      <c r="I185" s="138">
        <v>7.5</v>
      </c>
      <c r="J185" s="28">
        <v>21</v>
      </c>
      <c r="K185" s="28">
        <v>9.0749999999999993</v>
      </c>
      <c r="L185" s="148">
        <f>K185*D185</f>
        <v>36.299999999999997</v>
      </c>
    </row>
    <row r="186" spans="1:12" ht="87.6" customHeight="1">
      <c r="A186" s="24" t="s">
        <v>494</v>
      </c>
      <c r="B186" s="25" t="s">
        <v>495</v>
      </c>
      <c r="C186" s="14" t="s">
        <v>49</v>
      </c>
      <c r="D186" s="24">
        <v>2</v>
      </c>
      <c r="E186" s="27" t="s">
        <v>496</v>
      </c>
      <c r="F186" s="31" t="s">
        <v>926</v>
      </c>
      <c r="G186" s="28">
        <v>7.85</v>
      </c>
      <c r="H186" s="28">
        <f>G186*1.21</f>
        <v>9.4984999999999999</v>
      </c>
      <c r="I186" s="28">
        <v>7.85</v>
      </c>
      <c r="J186" s="28">
        <v>21</v>
      </c>
      <c r="K186" s="28">
        <f>I186*1.21</f>
        <v>9.4984999999999999</v>
      </c>
      <c r="L186" s="148">
        <f>K186*D186</f>
        <v>18.997</v>
      </c>
    </row>
    <row r="187" spans="1:12" ht="60.6" customHeight="1">
      <c r="A187" s="24" t="s">
        <v>497</v>
      </c>
      <c r="B187" s="25" t="s">
        <v>498</v>
      </c>
      <c r="C187" s="14" t="s">
        <v>49</v>
      </c>
      <c r="D187" s="24">
        <v>2</v>
      </c>
      <c r="E187" s="43" t="s">
        <v>499</v>
      </c>
      <c r="F187" s="31" t="s">
        <v>927</v>
      </c>
      <c r="G187" s="28">
        <v>2.65</v>
      </c>
      <c r="H187" s="28">
        <f>G187*1.21</f>
        <v>3.2064999999999997</v>
      </c>
      <c r="I187" s="28">
        <v>2.65</v>
      </c>
      <c r="J187" s="28">
        <v>21</v>
      </c>
      <c r="K187" s="28">
        <f>I187*1.21</f>
        <v>3.2064999999999997</v>
      </c>
      <c r="L187" s="148">
        <f>K187*D187</f>
        <v>6.4129999999999994</v>
      </c>
    </row>
    <row r="188" spans="1:12" ht="115.9" customHeight="1">
      <c r="A188" s="24" t="s">
        <v>500</v>
      </c>
      <c r="B188" s="25" t="s">
        <v>501</v>
      </c>
      <c r="C188" s="14" t="s">
        <v>49</v>
      </c>
      <c r="D188" s="24">
        <v>2</v>
      </c>
      <c r="E188" s="27" t="s">
        <v>502</v>
      </c>
      <c r="F188" s="31" t="s">
        <v>928</v>
      </c>
      <c r="G188" s="28">
        <v>7.75</v>
      </c>
      <c r="H188" s="28">
        <f>G188*1.21</f>
        <v>9.3774999999999995</v>
      </c>
      <c r="I188" s="28">
        <v>7.75</v>
      </c>
      <c r="J188" s="28">
        <v>21</v>
      </c>
      <c r="K188" s="28">
        <f>I188*1.21</f>
        <v>9.3774999999999995</v>
      </c>
      <c r="L188" s="148">
        <f>K188*D188</f>
        <v>18.754999999999999</v>
      </c>
    </row>
    <row r="189" spans="1:12" ht="17.850000000000001" customHeight="1">
      <c r="A189" s="195" t="s">
        <v>503</v>
      </c>
      <c r="B189" s="195"/>
      <c r="C189" s="195"/>
      <c r="D189" s="195"/>
      <c r="E189" s="195"/>
      <c r="F189" s="195"/>
      <c r="G189" s="195"/>
      <c r="H189" s="195"/>
      <c r="I189" s="195"/>
      <c r="J189" s="195"/>
      <c r="K189" s="195"/>
      <c r="L189" s="172">
        <f>SUM(L185:L188)</f>
        <v>80.464999999999989</v>
      </c>
    </row>
    <row r="190" spans="1:12" ht="104.45" customHeight="1">
      <c r="A190" s="22" t="s">
        <v>504</v>
      </c>
      <c r="B190" s="46" t="s">
        <v>505</v>
      </c>
      <c r="C190" s="14" t="s">
        <v>56</v>
      </c>
      <c r="D190" s="24">
        <v>2000</v>
      </c>
      <c r="E190" s="45" t="s">
        <v>506</v>
      </c>
      <c r="F190" s="31" t="s">
        <v>930</v>
      </c>
      <c r="G190" s="28">
        <v>19.55</v>
      </c>
      <c r="H190" s="28">
        <f>G190*1.21</f>
        <v>23.6555</v>
      </c>
      <c r="I190" s="28">
        <v>19.55</v>
      </c>
      <c r="J190" s="28">
        <v>21</v>
      </c>
      <c r="K190" s="28">
        <f>I190*1.21</f>
        <v>23.6555</v>
      </c>
      <c r="L190" s="64">
        <f>K190*5</f>
        <v>118.2775</v>
      </c>
    </row>
    <row r="191" spans="1:12" ht="135" customHeight="1">
      <c r="A191" s="22" t="s">
        <v>507</v>
      </c>
      <c r="B191" s="46" t="s">
        <v>508</v>
      </c>
      <c r="C191" s="14" t="s">
        <v>509</v>
      </c>
      <c r="D191" s="24">
        <v>5</v>
      </c>
      <c r="E191" s="45" t="s">
        <v>510</v>
      </c>
      <c r="F191" s="31" t="s">
        <v>929</v>
      </c>
      <c r="G191" s="28">
        <v>19.55</v>
      </c>
      <c r="H191" s="28">
        <f>G191*1.21</f>
        <v>23.6555</v>
      </c>
      <c r="I191" s="28">
        <v>19.55</v>
      </c>
      <c r="J191" s="28">
        <v>21</v>
      </c>
      <c r="K191" s="28">
        <f>I191*1.21</f>
        <v>23.6555</v>
      </c>
      <c r="L191" s="64">
        <f>K191*5</f>
        <v>118.2775</v>
      </c>
    </row>
    <row r="192" spans="1:12" ht="164.45" customHeight="1">
      <c r="A192" s="22" t="s">
        <v>511</v>
      </c>
      <c r="B192" s="48" t="s">
        <v>512</v>
      </c>
      <c r="C192" s="50" t="s">
        <v>49</v>
      </c>
      <c r="D192" s="40">
        <v>1</v>
      </c>
      <c r="E192" s="44" t="s">
        <v>513</v>
      </c>
      <c r="F192" s="142" t="s">
        <v>931</v>
      </c>
      <c r="G192" s="41">
        <v>421.23</v>
      </c>
      <c r="H192" s="41">
        <f>G192*1.21</f>
        <v>509.68830000000003</v>
      </c>
      <c r="I192" s="41">
        <v>421.23</v>
      </c>
      <c r="J192" s="41">
        <v>21</v>
      </c>
      <c r="K192" s="41">
        <f>I192*1.21</f>
        <v>509.68830000000003</v>
      </c>
      <c r="L192" s="64">
        <v>509.68830000000003</v>
      </c>
    </row>
    <row r="193" spans="1:13" ht="203.65" customHeight="1">
      <c r="A193" s="22" t="s">
        <v>514</v>
      </c>
      <c r="B193" s="48" t="s">
        <v>515</v>
      </c>
      <c r="C193" s="50" t="s">
        <v>49</v>
      </c>
      <c r="D193" s="40">
        <v>2</v>
      </c>
      <c r="E193" s="55" t="s">
        <v>516</v>
      </c>
      <c r="F193" s="131"/>
      <c r="G193" s="41"/>
      <c r="H193" s="41"/>
      <c r="I193" s="41"/>
      <c r="J193" s="41"/>
      <c r="K193" s="41"/>
      <c r="L193" s="42"/>
    </row>
    <row r="194" spans="1:13" s="23" customFormat="1" ht="15.4" customHeight="1">
      <c r="A194" s="22" t="s">
        <v>517</v>
      </c>
      <c r="B194" s="196" t="s">
        <v>518</v>
      </c>
      <c r="C194" s="196"/>
      <c r="D194" s="196"/>
      <c r="E194" s="196" t="s">
        <v>519</v>
      </c>
      <c r="F194" s="196"/>
      <c r="G194" s="196"/>
      <c r="H194" s="196"/>
      <c r="I194" s="196"/>
      <c r="J194" s="196"/>
      <c r="K194" s="196"/>
      <c r="L194" s="196"/>
    </row>
    <row r="195" spans="1:13" s="7" customFormat="1" ht="381.4" customHeight="1">
      <c r="A195" s="49" t="s">
        <v>520</v>
      </c>
      <c r="B195" s="34" t="s">
        <v>521</v>
      </c>
      <c r="C195" s="50" t="s">
        <v>49</v>
      </c>
      <c r="D195" s="40">
        <v>1</v>
      </c>
      <c r="E195" s="69" t="s">
        <v>522</v>
      </c>
      <c r="F195" s="131"/>
      <c r="G195" s="41"/>
      <c r="H195" s="41"/>
      <c r="I195" s="41"/>
      <c r="J195" s="41"/>
      <c r="K195" s="41"/>
      <c r="L195" s="42"/>
    </row>
    <row r="196" spans="1:13" ht="95.65" customHeight="1">
      <c r="A196" s="49" t="s">
        <v>523</v>
      </c>
      <c r="B196" s="34" t="s">
        <v>524</v>
      </c>
      <c r="C196" s="70" t="s">
        <v>122</v>
      </c>
      <c r="D196" s="70">
        <v>40</v>
      </c>
      <c r="E196" s="69" t="s">
        <v>525</v>
      </c>
      <c r="F196" s="131"/>
      <c r="G196" s="41"/>
      <c r="H196" s="41"/>
      <c r="I196" s="41"/>
      <c r="J196" s="41"/>
      <c r="K196" s="41"/>
      <c r="L196" s="42"/>
    </row>
    <row r="197" spans="1:13">
      <c r="A197" s="191" t="s">
        <v>526</v>
      </c>
      <c r="B197" s="191"/>
      <c r="C197" s="191"/>
      <c r="D197" s="191"/>
      <c r="E197" s="191" t="s">
        <v>527</v>
      </c>
      <c r="F197" s="191"/>
      <c r="G197" s="191"/>
      <c r="H197" s="191"/>
      <c r="I197" s="191"/>
      <c r="J197" s="191"/>
      <c r="K197" s="191"/>
      <c r="L197" s="42"/>
    </row>
    <row r="198" spans="1:13" ht="14.1" customHeight="1">
      <c r="A198" s="71" t="s">
        <v>528</v>
      </c>
      <c r="B198" s="192" t="s">
        <v>529</v>
      </c>
      <c r="C198" s="192"/>
      <c r="D198" s="192"/>
      <c r="E198" s="192"/>
      <c r="F198" s="192"/>
      <c r="G198" s="192"/>
      <c r="H198" s="192"/>
      <c r="I198" s="192"/>
      <c r="J198" s="192"/>
      <c r="K198" s="192"/>
      <c r="L198" s="192"/>
    </row>
    <row r="199" spans="1:13" ht="29.1" customHeight="1">
      <c r="A199" s="72" t="s">
        <v>530</v>
      </c>
      <c r="B199" s="193" t="s">
        <v>531</v>
      </c>
      <c r="C199" s="193"/>
      <c r="D199" s="193"/>
      <c r="E199" s="193"/>
      <c r="F199" s="193"/>
      <c r="G199" s="193"/>
      <c r="H199" s="193"/>
      <c r="I199" s="193"/>
      <c r="J199" s="193"/>
      <c r="K199" s="193"/>
      <c r="L199" s="193"/>
    </row>
    <row r="200" spans="1:13" s="7" customFormat="1" ht="76.150000000000006" customHeight="1">
      <c r="A200" s="160" t="s">
        <v>532</v>
      </c>
      <c r="B200" s="161" t="s">
        <v>533</v>
      </c>
      <c r="C200" s="162" t="s">
        <v>35</v>
      </c>
      <c r="D200" s="163">
        <v>40770</v>
      </c>
      <c r="E200" s="164" t="s">
        <v>534</v>
      </c>
      <c r="F200" s="165" t="s">
        <v>942</v>
      </c>
      <c r="G200" s="166">
        <v>4.12</v>
      </c>
      <c r="H200" s="166">
        <f>G200*1.21</f>
        <v>4.9851999999999999</v>
      </c>
      <c r="I200" s="166">
        <v>9.0900000000000009E-3</v>
      </c>
      <c r="J200" s="166">
        <v>21</v>
      </c>
      <c r="K200" s="166">
        <f>I200*1.21</f>
        <v>1.0998900000000001E-2</v>
      </c>
      <c r="L200" s="167">
        <f>K200*D200</f>
        <v>448.42515300000002</v>
      </c>
    </row>
    <row r="201" spans="1:13" s="7" customFormat="1" ht="82.9" customHeight="1">
      <c r="A201" s="160" t="s">
        <v>535</v>
      </c>
      <c r="B201" s="161" t="s">
        <v>536</v>
      </c>
      <c r="C201" s="162" t="s">
        <v>35</v>
      </c>
      <c r="D201" s="163">
        <v>13590</v>
      </c>
      <c r="E201" s="164" t="s">
        <v>537</v>
      </c>
      <c r="F201" s="165" t="s">
        <v>943</v>
      </c>
      <c r="G201" s="166">
        <v>4.12</v>
      </c>
      <c r="H201" s="166">
        <f>G201*1.21</f>
        <v>4.9851999999999999</v>
      </c>
      <c r="I201" s="166">
        <v>9.0900000000000009E-3</v>
      </c>
      <c r="J201" s="166">
        <v>21</v>
      </c>
      <c r="K201" s="166">
        <f>I201*1.21</f>
        <v>1.0998900000000001E-2</v>
      </c>
      <c r="L201" s="167">
        <f>K201*D201</f>
        <v>149.47505100000001</v>
      </c>
      <c r="M201" s="168">
        <v>597.91</v>
      </c>
    </row>
    <row r="202" spans="1:13" ht="19.149999999999999" customHeight="1">
      <c r="A202" s="74" t="s">
        <v>538</v>
      </c>
      <c r="B202" s="183" t="s">
        <v>539</v>
      </c>
      <c r="C202" s="183"/>
      <c r="D202" s="183"/>
      <c r="E202" s="183"/>
      <c r="F202" s="183"/>
      <c r="G202" s="183"/>
      <c r="H202" s="183"/>
      <c r="I202" s="183"/>
      <c r="J202" s="183"/>
      <c r="K202" s="183"/>
      <c r="L202" s="183"/>
    </row>
    <row r="203" spans="1:13" ht="127.9" customHeight="1">
      <c r="A203" s="72" t="s">
        <v>540</v>
      </c>
      <c r="B203" s="73" t="s">
        <v>541</v>
      </c>
      <c r="C203" s="75" t="s">
        <v>228</v>
      </c>
      <c r="D203" s="72">
        <v>15</v>
      </c>
      <c r="E203" s="76" t="s">
        <v>542</v>
      </c>
      <c r="F203" s="76" t="s">
        <v>932</v>
      </c>
      <c r="G203" s="77">
        <v>24.06</v>
      </c>
      <c r="H203" s="77">
        <f>G203*1.21</f>
        <v>29.112599999999997</v>
      </c>
      <c r="I203" s="77">
        <v>24.06</v>
      </c>
      <c r="J203" s="77">
        <v>21</v>
      </c>
      <c r="K203" s="77">
        <f>I203*1.21</f>
        <v>29.112599999999997</v>
      </c>
      <c r="L203" s="78">
        <f>K203*D203</f>
        <v>436.68899999999996</v>
      </c>
    </row>
    <row r="204" spans="1:13" ht="83.45" customHeight="1">
      <c r="A204" s="72" t="s">
        <v>543</v>
      </c>
      <c r="B204" s="73" t="s">
        <v>544</v>
      </c>
      <c r="C204" s="75" t="s">
        <v>131</v>
      </c>
      <c r="D204" s="72">
        <v>10</v>
      </c>
      <c r="E204" s="76" t="s">
        <v>545</v>
      </c>
      <c r="F204" s="76" t="s">
        <v>933</v>
      </c>
      <c r="G204" s="77">
        <v>23.05</v>
      </c>
      <c r="H204" s="77">
        <f>G204*1.21</f>
        <v>27.890499999999999</v>
      </c>
      <c r="I204" s="77">
        <v>23.05</v>
      </c>
      <c r="J204" s="77">
        <v>21</v>
      </c>
      <c r="K204" s="77">
        <f>I204*1.21</f>
        <v>27.890499999999999</v>
      </c>
      <c r="L204" s="78">
        <f>K204*D204</f>
        <v>278.90499999999997</v>
      </c>
    </row>
    <row r="205" spans="1:13" ht="98.45" customHeight="1">
      <c r="A205" s="72" t="s">
        <v>546</v>
      </c>
      <c r="B205" s="73" t="s">
        <v>547</v>
      </c>
      <c r="C205" s="75" t="s">
        <v>131</v>
      </c>
      <c r="D205" s="72">
        <v>10</v>
      </c>
      <c r="E205" s="76" t="s">
        <v>548</v>
      </c>
      <c r="F205" s="76" t="s">
        <v>934</v>
      </c>
      <c r="G205" s="77">
        <v>15.02</v>
      </c>
      <c r="H205" s="77">
        <f>G205*1.21</f>
        <v>18.174199999999999</v>
      </c>
      <c r="I205" s="77">
        <v>15.02</v>
      </c>
      <c r="J205" s="77">
        <v>21</v>
      </c>
      <c r="K205" s="77">
        <f>I205*1.21</f>
        <v>18.174199999999999</v>
      </c>
      <c r="L205" s="78">
        <f>K205*D205</f>
        <v>181.74199999999999</v>
      </c>
    </row>
    <row r="206" spans="1:13" ht="63.75">
      <c r="A206" s="72" t="s">
        <v>549</v>
      </c>
      <c r="B206" s="73" t="s">
        <v>550</v>
      </c>
      <c r="C206" s="75" t="s">
        <v>86</v>
      </c>
      <c r="D206" s="72">
        <v>10</v>
      </c>
      <c r="E206" s="76" t="s">
        <v>551</v>
      </c>
      <c r="F206" s="76" t="s">
        <v>935</v>
      </c>
      <c r="G206" s="77">
        <v>12.85</v>
      </c>
      <c r="H206" s="77">
        <f>G206*1.21</f>
        <v>15.548499999999999</v>
      </c>
      <c r="I206" s="77">
        <v>12.85</v>
      </c>
      <c r="J206" s="77">
        <v>21</v>
      </c>
      <c r="K206" s="77">
        <f>I206*1.21</f>
        <v>15.548499999999999</v>
      </c>
      <c r="L206" s="78">
        <f>K206*D206</f>
        <v>155.48499999999999</v>
      </c>
      <c r="M206" s="169">
        <v>1052.8209999999999</v>
      </c>
    </row>
    <row r="207" spans="1:13" ht="23.65" customHeight="1">
      <c r="A207" s="79" t="s">
        <v>552</v>
      </c>
      <c r="B207" s="183" t="s">
        <v>553</v>
      </c>
      <c r="C207" s="183"/>
      <c r="D207" s="183"/>
      <c r="E207" s="183"/>
      <c r="F207" s="183"/>
      <c r="G207" s="183"/>
      <c r="H207" s="183"/>
      <c r="I207" s="183"/>
      <c r="J207" s="183"/>
      <c r="K207" s="183"/>
      <c r="L207" s="183"/>
    </row>
    <row r="208" spans="1:13" ht="121.9" customHeight="1">
      <c r="A208" s="72" t="s">
        <v>554</v>
      </c>
      <c r="B208" s="73" t="s">
        <v>555</v>
      </c>
      <c r="C208" s="75" t="s">
        <v>228</v>
      </c>
      <c r="D208" s="72">
        <v>5</v>
      </c>
      <c r="E208" s="76" t="s">
        <v>556</v>
      </c>
      <c r="F208" s="76" t="s">
        <v>937</v>
      </c>
      <c r="G208" s="77">
        <v>54.3</v>
      </c>
      <c r="H208" s="77">
        <f>G208*1.21</f>
        <v>65.702999999999989</v>
      </c>
      <c r="I208" s="77">
        <v>54.3</v>
      </c>
      <c r="J208" s="77">
        <v>21</v>
      </c>
      <c r="K208" s="77">
        <f>I208*1.21</f>
        <v>65.702999999999989</v>
      </c>
      <c r="L208" s="78">
        <f>K208*D208</f>
        <v>328.51499999999993</v>
      </c>
    </row>
    <row r="209" spans="1:13" ht="84.6" customHeight="1">
      <c r="A209" s="72" t="s">
        <v>557</v>
      </c>
      <c r="B209" s="73" t="s">
        <v>558</v>
      </c>
      <c r="C209" s="75" t="s">
        <v>131</v>
      </c>
      <c r="D209" s="72">
        <v>10</v>
      </c>
      <c r="E209" s="76" t="s">
        <v>559</v>
      </c>
      <c r="F209" s="76" t="s">
        <v>936</v>
      </c>
      <c r="G209" s="170">
        <v>34.5</v>
      </c>
      <c r="H209" s="77">
        <f>G209*1.21</f>
        <v>41.744999999999997</v>
      </c>
      <c r="I209" s="77">
        <v>34.5</v>
      </c>
      <c r="J209" s="77">
        <v>21</v>
      </c>
      <c r="K209" s="77">
        <f>I209*1.21</f>
        <v>41.744999999999997</v>
      </c>
      <c r="L209" s="78">
        <f>K209*D209</f>
        <v>417.45</v>
      </c>
    </row>
    <row r="210" spans="1:13" ht="80.45" customHeight="1">
      <c r="A210" s="72" t="s">
        <v>560</v>
      </c>
      <c r="B210" s="73" t="s">
        <v>547</v>
      </c>
      <c r="C210" s="75" t="s">
        <v>131</v>
      </c>
      <c r="D210" s="72">
        <v>10</v>
      </c>
      <c r="E210" s="76" t="s">
        <v>561</v>
      </c>
      <c r="F210" s="76" t="s">
        <v>938</v>
      </c>
      <c r="G210" s="170">
        <v>19.8</v>
      </c>
      <c r="H210" s="77">
        <f>G210*1.21</f>
        <v>23.957999999999998</v>
      </c>
      <c r="I210" s="77">
        <v>19.8</v>
      </c>
      <c r="J210" s="77">
        <v>21</v>
      </c>
      <c r="K210" s="77">
        <f>I210*1.21</f>
        <v>23.957999999999998</v>
      </c>
      <c r="L210" s="78">
        <f>K210*D210</f>
        <v>239.57999999999998</v>
      </c>
    </row>
    <row r="211" spans="1:13" ht="84.6" customHeight="1">
      <c r="A211" s="72" t="s">
        <v>562</v>
      </c>
      <c r="B211" s="73" t="s">
        <v>563</v>
      </c>
      <c r="C211" s="75" t="s">
        <v>49</v>
      </c>
      <c r="D211" s="72">
        <v>10</v>
      </c>
      <c r="E211" s="76"/>
      <c r="F211" s="76" t="s">
        <v>939</v>
      </c>
      <c r="G211" s="77">
        <v>0.2</v>
      </c>
      <c r="H211" s="77">
        <f>G211*1.21</f>
        <v>0.24199999999999999</v>
      </c>
      <c r="I211" s="77">
        <v>0.2</v>
      </c>
      <c r="J211" s="77">
        <v>21</v>
      </c>
      <c r="K211" s="77">
        <f>I211*1.21</f>
        <v>0.24199999999999999</v>
      </c>
      <c r="L211" s="78">
        <f>K211*D211</f>
        <v>2.42</v>
      </c>
      <c r="M211" s="169">
        <v>987.97</v>
      </c>
    </row>
    <row r="212" spans="1:13">
      <c r="A212" s="189" t="s">
        <v>564</v>
      </c>
      <c r="B212" s="189"/>
      <c r="C212" s="189"/>
      <c r="D212" s="189"/>
      <c r="E212" s="189"/>
      <c r="F212" s="189"/>
      <c r="G212" s="189"/>
      <c r="H212" s="189"/>
      <c r="I212" s="189"/>
      <c r="J212" s="189"/>
      <c r="K212" s="189"/>
      <c r="L212" s="158">
        <v>2638.7</v>
      </c>
    </row>
    <row r="213" spans="1:13" ht="64.900000000000006" customHeight="1">
      <c r="A213" s="81" t="s">
        <v>565</v>
      </c>
      <c r="B213" s="82" t="s">
        <v>566</v>
      </c>
      <c r="C213" s="75" t="s">
        <v>228</v>
      </c>
      <c r="D213" s="81">
        <v>6</v>
      </c>
      <c r="E213" s="83" t="s">
        <v>567</v>
      </c>
      <c r="F213" s="83" t="s">
        <v>940</v>
      </c>
      <c r="G213" s="84">
        <v>20.010000000000002</v>
      </c>
      <c r="H213" s="84">
        <v>24.2121</v>
      </c>
      <c r="I213" s="84">
        <v>20.010000000000002</v>
      </c>
      <c r="J213" s="84">
        <v>21</v>
      </c>
      <c r="K213" s="84">
        <v>24.2121</v>
      </c>
      <c r="L213" s="85">
        <f>K213*D213</f>
        <v>145.27260000000001</v>
      </c>
    </row>
    <row r="214" spans="1:13">
      <c r="A214" s="81" t="s">
        <v>568</v>
      </c>
      <c r="B214" s="86" t="s">
        <v>569</v>
      </c>
      <c r="C214" s="87" t="s">
        <v>56</v>
      </c>
      <c r="D214" s="88">
        <v>390</v>
      </c>
      <c r="E214" s="89"/>
      <c r="F214" s="134" t="s">
        <v>24</v>
      </c>
      <c r="G214" s="77" t="s">
        <v>24</v>
      </c>
      <c r="H214" s="77" t="s">
        <v>24</v>
      </c>
      <c r="I214" s="77" t="s">
        <v>24</v>
      </c>
      <c r="J214" s="77" t="s">
        <v>24</v>
      </c>
      <c r="K214" s="77" t="s">
        <v>24</v>
      </c>
      <c r="L214" s="90" t="s">
        <v>24</v>
      </c>
    </row>
    <row r="215" spans="1:13" ht="28.5">
      <c r="A215" s="81" t="s">
        <v>570</v>
      </c>
      <c r="B215" s="86" t="s">
        <v>571</v>
      </c>
      <c r="C215" s="91" t="s">
        <v>49</v>
      </c>
      <c r="D215" s="88">
        <v>50</v>
      </c>
      <c r="E215" s="89" t="s">
        <v>572</v>
      </c>
      <c r="F215" s="134"/>
      <c r="G215" s="77"/>
      <c r="H215" s="77"/>
      <c r="I215" s="77"/>
      <c r="J215" s="77"/>
      <c r="K215" s="77"/>
      <c r="L215" s="78"/>
    </row>
    <row r="216" spans="1:13" ht="14.1" customHeight="1">
      <c r="A216" s="81" t="s">
        <v>573</v>
      </c>
      <c r="B216" s="180" t="s">
        <v>574</v>
      </c>
      <c r="C216" s="180"/>
      <c r="D216" s="180"/>
      <c r="E216" s="180"/>
      <c r="F216" s="180"/>
      <c r="G216" s="180"/>
      <c r="H216" s="180"/>
      <c r="I216" s="180"/>
      <c r="J216" s="180"/>
      <c r="K216" s="180"/>
      <c r="L216" s="180"/>
    </row>
    <row r="217" spans="1:13" ht="92.85" customHeight="1">
      <c r="A217" s="72" t="s">
        <v>575</v>
      </c>
      <c r="B217" s="73" t="s">
        <v>576</v>
      </c>
      <c r="C217" s="75" t="s">
        <v>228</v>
      </c>
      <c r="D217" s="72">
        <v>1</v>
      </c>
      <c r="E217" s="89" t="s">
        <v>577</v>
      </c>
      <c r="F217" s="134"/>
      <c r="G217" s="77"/>
      <c r="H217" s="77"/>
      <c r="I217" s="77"/>
      <c r="J217" s="77"/>
      <c r="K217" s="77"/>
      <c r="L217" s="78"/>
    </row>
    <row r="218" spans="1:13" ht="30">
      <c r="A218" s="72" t="s">
        <v>578</v>
      </c>
      <c r="B218" s="73" t="s">
        <v>579</v>
      </c>
      <c r="C218" s="93" t="s">
        <v>131</v>
      </c>
      <c r="D218" s="72">
        <v>2</v>
      </c>
      <c r="E218" s="89" t="s">
        <v>580</v>
      </c>
      <c r="F218" s="134"/>
      <c r="G218" s="77"/>
      <c r="H218" s="77"/>
      <c r="I218" s="77"/>
      <c r="J218" s="77"/>
      <c r="K218" s="77"/>
      <c r="L218" s="78"/>
    </row>
    <row r="219" spans="1:13" ht="40.15" customHeight="1">
      <c r="A219" s="72" t="s">
        <v>581</v>
      </c>
      <c r="B219" s="73" t="s">
        <v>582</v>
      </c>
      <c r="C219" s="75" t="s">
        <v>131</v>
      </c>
      <c r="D219" s="72">
        <v>2</v>
      </c>
      <c r="E219" s="89" t="s">
        <v>583</v>
      </c>
      <c r="F219" s="134"/>
      <c r="G219" s="77"/>
      <c r="H219" s="77"/>
      <c r="I219" s="77"/>
      <c r="J219" s="77"/>
      <c r="K219" s="77"/>
      <c r="L219" s="78"/>
    </row>
    <row r="220" spans="1:13">
      <c r="A220" s="189" t="s">
        <v>584</v>
      </c>
      <c r="B220" s="189"/>
      <c r="C220" s="189"/>
      <c r="D220" s="189"/>
      <c r="E220" s="189"/>
      <c r="F220" s="189"/>
      <c r="G220" s="189"/>
      <c r="H220" s="189"/>
      <c r="I220" s="189"/>
      <c r="J220" s="189"/>
      <c r="K220" s="189"/>
      <c r="L220" s="80"/>
    </row>
    <row r="221" spans="1:13" ht="92.85" customHeight="1">
      <c r="A221" s="81" t="s">
        <v>585</v>
      </c>
      <c r="B221" s="82" t="s">
        <v>586</v>
      </c>
      <c r="C221" s="75" t="s">
        <v>228</v>
      </c>
      <c r="D221" s="81">
        <v>2</v>
      </c>
      <c r="E221" s="94" t="s">
        <v>587</v>
      </c>
      <c r="F221" s="135" t="s">
        <v>24</v>
      </c>
      <c r="G221" s="84" t="s">
        <v>24</v>
      </c>
      <c r="H221" s="84" t="s">
        <v>24</v>
      </c>
      <c r="I221" s="84" t="s">
        <v>24</v>
      </c>
      <c r="J221" s="84" t="s">
        <v>24</v>
      </c>
      <c r="K221" s="84" t="s">
        <v>24</v>
      </c>
      <c r="L221" s="85" t="s">
        <v>24</v>
      </c>
    </row>
    <row r="222" spans="1:13" ht="42.75">
      <c r="A222" s="81" t="s">
        <v>588</v>
      </c>
      <c r="B222" s="86" t="s">
        <v>589</v>
      </c>
      <c r="C222" s="87" t="s">
        <v>35</v>
      </c>
      <c r="D222" s="88">
        <v>200</v>
      </c>
      <c r="E222" s="89" t="s">
        <v>590</v>
      </c>
      <c r="F222" s="134" t="s">
        <v>24</v>
      </c>
      <c r="G222" s="77" t="s">
        <v>24</v>
      </c>
      <c r="H222" s="77" t="s">
        <v>24</v>
      </c>
      <c r="I222" s="77" t="s">
        <v>24</v>
      </c>
      <c r="J222" s="77" t="s">
        <v>24</v>
      </c>
      <c r="K222" s="77" t="s">
        <v>24</v>
      </c>
      <c r="L222" s="85" t="s">
        <v>24</v>
      </c>
    </row>
    <row r="223" spans="1:13" ht="14.1" customHeight="1">
      <c r="A223" s="81" t="s">
        <v>591</v>
      </c>
      <c r="B223" s="190" t="s">
        <v>592</v>
      </c>
      <c r="C223" s="190"/>
      <c r="D223" s="190"/>
      <c r="E223" s="190"/>
      <c r="F223" s="190"/>
      <c r="G223" s="190"/>
      <c r="H223" s="190"/>
      <c r="I223" s="190"/>
      <c r="J223" s="190"/>
      <c r="K223" s="190"/>
      <c r="L223" s="190"/>
    </row>
    <row r="224" spans="1:13" ht="14.1" customHeight="1">
      <c r="A224" s="72" t="s">
        <v>593</v>
      </c>
      <c r="B224" s="186" t="s">
        <v>594</v>
      </c>
      <c r="C224" s="186"/>
      <c r="D224" s="186"/>
      <c r="E224" s="186"/>
      <c r="F224" s="186"/>
      <c r="G224" s="186"/>
      <c r="H224" s="186"/>
      <c r="I224" s="186"/>
      <c r="J224" s="186"/>
      <c r="K224" s="186"/>
      <c r="L224" s="186"/>
    </row>
    <row r="225" spans="1:12" ht="63.75">
      <c r="A225" s="72" t="s">
        <v>595</v>
      </c>
      <c r="B225" s="73" t="s">
        <v>596</v>
      </c>
      <c r="C225" s="75" t="s">
        <v>228</v>
      </c>
      <c r="D225" s="72">
        <v>3</v>
      </c>
      <c r="E225" s="89" t="s">
        <v>597</v>
      </c>
      <c r="F225" s="134"/>
      <c r="G225" s="77"/>
      <c r="H225" s="77"/>
      <c r="I225" s="77"/>
      <c r="J225" s="77"/>
      <c r="K225" s="77"/>
      <c r="L225" s="80"/>
    </row>
    <row r="226" spans="1:12">
      <c r="A226" s="72" t="s">
        <v>598</v>
      </c>
      <c r="B226" s="73" t="s">
        <v>599</v>
      </c>
      <c r="C226" s="75" t="s">
        <v>131</v>
      </c>
      <c r="D226" s="72">
        <v>10</v>
      </c>
      <c r="E226" s="89" t="s">
        <v>583</v>
      </c>
      <c r="F226" s="134"/>
      <c r="G226" s="77"/>
      <c r="H226" s="77"/>
      <c r="I226" s="77"/>
      <c r="J226" s="77"/>
      <c r="K226" s="77"/>
      <c r="L226" s="80"/>
    </row>
    <row r="227" spans="1:12">
      <c r="A227" s="72" t="s">
        <v>600</v>
      </c>
      <c r="B227" s="73" t="s">
        <v>601</v>
      </c>
      <c r="C227" s="75" t="s">
        <v>131</v>
      </c>
      <c r="D227" s="72">
        <v>10</v>
      </c>
      <c r="E227" s="89" t="s">
        <v>602</v>
      </c>
      <c r="F227" s="134"/>
      <c r="G227" s="77"/>
      <c r="H227" s="77"/>
      <c r="I227" s="77"/>
      <c r="J227" s="77"/>
      <c r="K227" s="77"/>
      <c r="L227" s="80"/>
    </row>
    <row r="228" spans="1:12" ht="14.1" customHeight="1">
      <c r="A228" s="72" t="s">
        <v>603</v>
      </c>
      <c r="B228" s="186" t="s">
        <v>604</v>
      </c>
      <c r="C228" s="186"/>
      <c r="D228" s="186"/>
      <c r="E228" s="186"/>
      <c r="F228" s="186"/>
      <c r="G228" s="186"/>
      <c r="H228" s="186"/>
      <c r="I228" s="186"/>
      <c r="J228" s="186"/>
      <c r="K228" s="186"/>
      <c r="L228" s="186"/>
    </row>
    <row r="229" spans="1:12" ht="70.900000000000006" customHeight="1">
      <c r="A229" s="72" t="s">
        <v>605</v>
      </c>
      <c r="B229" s="73" t="s">
        <v>606</v>
      </c>
      <c r="C229" s="75" t="s">
        <v>131</v>
      </c>
      <c r="D229" s="72">
        <v>4</v>
      </c>
      <c r="E229" s="89" t="s">
        <v>607</v>
      </c>
      <c r="F229" s="134" t="s">
        <v>24</v>
      </c>
      <c r="G229" s="77" t="s">
        <v>24</v>
      </c>
      <c r="H229" s="77" t="s">
        <v>24</v>
      </c>
      <c r="I229" s="77" t="s">
        <v>24</v>
      </c>
      <c r="J229" s="77" t="s">
        <v>24</v>
      </c>
      <c r="K229" s="77" t="s">
        <v>24</v>
      </c>
      <c r="L229" s="80" t="s">
        <v>24</v>
      </c>
    </row>
    <row r="230" spans="1:12" ht="30.6" customHeight="1">
      <c r="A230" s="72" t="s">
        <v>608</v>
      </c>
      <c r="B230" s="73" t="s">
        <v>599</v>
      </c>
      <c r="C230" s="75" t="s">
        <v>131</v>
      </c>
      <c r="D230" s="72">
        <v>10</v>
      </c>
      <c r="E230" s="89" t="s">
        <v>609</v>
      </c>
      <c r="F230" s="134"/>
      <c r="G230" s="77"/>
      <c r="H230" s="77"/>
      <c r="I230" s="77"/>
      <c r="J230" s="77"/>
      <c r="K230" s="77"/>
      <c r="L230" s="80"/>
    </row>
    <row r="231" spans="1:12" ht="22.35" customHeight="1">
      <c r="A231" s="72" t="s">
        <v>610</v>
      </c>
      <c r="B231" s="73" t="s">
        <v>601</v>
      </c>
      <c r="C231" s="75" t="s">
        <v>131</v>
      </c>
      <c r="D231" s="72">
        <v>10</v>
      </c>
      <c r="E231" s="89" t="s">
        <v>611</v>
      </c>
      <c r="F231" s="134"/>
      <c r="G231" s="77"/>
      <c r="H231" s="77"/>
      <c r="I231" s="77"/>
      <c r="J231" s="77"/>
      <c r="K231" s="77"/>
      <c r="L231" s="80"/>
    </row>
    <row r="232" spans="1:12" ht="56.45" customHeight="1">
      <c r="A232" s="72" t="s">
        <v>612</v>
      </c>
      <c r="B232" s="73" t="s">
        <v>613</v>
      </c>
      <c r="C232" s="75" t="s">
        <v>56</v>
      </c>
      <c r="D232" s="72">
        <v>40</v>
      </c>
      <c r="E232" s="89" t="s">
        <v>614</v>
      </c>
      <c r="F232" s="134" t="s">
        <v>24</v>
      </c>
      <c r="G232" s="77" t="s">
        <v>24</v>
      </c>
      <c r="H232" s="77" t="s">
        <v>24</v>
      </c>
      <c r="I232" s="77" t="s">
        <v>24</v>
      </c>
      <c r="J232" s="77" t="s">
        <v>24</v>
      </c>
      <c r="K232" s="77" t="s">
        <v>24</v>
      </c>
      <c r="L232" s="80" t="s">
        <v>24</v>
      </c>
    </row>
    <row r="233" spans="1:12" ht="23.85" customHeight="1">
      <c r="A233" s="72" t="s">
        <v>615</v>
      </c>
      <c r="B233" s="73" t="s">
        <v>616</v>
      </c>
      <c r="C233" s="75" t="s">
        <v>49</v>
      </c>
      <c r="D233" s="72">
        <v>100</v>
      </c>
      <c r="E233" s="89"/>
      <c r="F233" s="134"/>
      <c r="G233" s="77"/>
      <c r="H233" s="77"/>
      <c r="I233" s="77"/>
      <c r="J233" s="77"/>
      <c r="K233" s="77"/>
      <c r="L233" s="80"/>
    </row>
    <row r="234" spans="1:12">
      <c r="A234" s="187" t="s">
        <v>617</v>
      </c>
      <c r="B234" s="187"/>
      <c r="C234" s="187"/>
      <c r="D234" s="187"/>
      <c r="E234" s="187"/>
      <c r="F234" s="187"/>
      <c r="G234" s="187"/>
      <c r="H234" s="187"/>
      <c r="I234" s="187"/>
      <c r="J234" s="187"/>
      <c r="K234" s="187"/>
      <c r="L234" s="80"/>
    </row>
    <row r="235" spans="1:12" ht="24.6" customHeight="1">
      <c r="A235" s="81" t="s">
        <v>618</v>
      </c>
      <c r="B235" s="188" t="s">
        <v>619</v>
      </c>
      <c r="C235" s="188"/>
      <c r="D235" s="188"/>
      <c r="E235" s="188"/>
      <c r="F235" s="188"/>
      <c r="G235" s="188"/>
      <c r="H235" s="188"/>
      <c r="I235" s="188"/>
      <c r="J235" s="188"/>
      <c r="K235" s="188"/>
      <c r="L235" s="188"/>
    </row>
    <row r="236" spans="1:12" ht="58.15" customHeight="1">
      <c r="A236" s="74" t="s">
        <v>620</v>
      </c>
      <c r="B236" s="95" t="s">
        <v>621</v>
      </c>
      <c r="C236" s="96" t="s">
        <v>622</v>
      </c>
      <c r="D236" s="74">
        <v>30</v>
      </c>
      <c r="E236" s="94" t="s">
        <v>623</v>
      </c>
      <c r="F236" s="135" t="s">
        <v>24</v>
      </c>
      <c r="G236" s="84" t="s">
        <v>24</v>
      </c>
      <c r="H236" s="84" t="s">
        <v>24</v>
      </c>
      <c r="I236" s="84" t="s">
        <v>24</v>
      </c>
      <c r="J236" s="84" t="s">
        <v>24</v>
      </c>
      <c r="K236" s="84" t="s">
        <v>24</v>
      </c>
      <c r="L236" s="80" t="s">
        <v>24</v>
      </c>
    </row>
    <row r="237" spans="1:12" ht="45">
      <c r="A237" s="74" t="s">
        <v>624</v>
      </c>
      <c r="B237" s="95" t="s">
        <v>625</v>
      </c>
      <c r="C237" s="96" t="s">
        <v>622</v>
      </c>
      <c r="D237" s="74">
        <v>30</v>
      </c>
      <c r="E237" s="94" t="s">
        <v>626</v>
      </c>
      <c r="F237" s="135" t="s">
        <v>24</v>
      </c>
      <c r="G237" s="84" t="s">
        <v>24</v>
      </c>
      <c r="H237" s="84" t="s">
        <v>24</v>
      </c>
      <c r="I237" s="84" t="s">
        <v>24</v>
      </c>
      <c r="J237" s="84" t="s">
        <v>24</v>
      </c>
      <c r="K237" s="84" t="s">
        <v>24</v>
      </c>
      <c r="L237" s="80" t="s">
        <v>24</v>
      </c>
    </row>
    <row r="238" spans="1:12" ht="14.1" customHeight="1">
      <c r="A238" s="74" t="s">
        <v>24</v>
      </c>
      <c r="B238" s="181" t="s">
        <v>627</v>
      </c>
      <c r="C238" s="181"/>
      <c r="D238" s="181"/>
      <c r="E238" s="181"/>
      <c r="F238" s="181"/>
      <c r="G238" s="181"/>
      <c r="H238" s="181"/>
      <c r="I238" s="181"/>
      <c r="J238" s="181"/>
      <c r="K238" s="181"/>
      <c r="L238" s="80"/>
    </row>
    <row r="239" spans="1:12" ht="14.1" customHeight="1">
      <c r="A239" s="81" t="s">
        <v>628</v>
      </c>
      <c r="B239" s="184" t="s">
        <v>629</v>
      </c>
      <c r="C239" s="184"/>
      <c r="D239" s="184"/>
      <c r="E239" s="184"/>
      <c r="F239" s="184"/>
      <c r="G239" s="184"/>
      <c r="H239" s="184"/>
      <c r="I239" s="184"/>
      <c r="J239" s="184"/>
      <c r="K239" s="184"/>
      <c r="L239" s="184"/>
    </row>
    <row r="240" spans="1:12" ht="61.9" customHeight="1">
      <c r="A240" s="74" t="s">
        <v>630</v>
      </c>
      <c r="B240" s="95" t="s">
        <v>631</v>
      </c>
      <c r="C240" s="96" t="s">
        <v>632</v>
      </c>
      <c r="D240" s="74">
        <v>300</v>
      </c>
      <c r="E240" s="94" t="s">
        <v>633</v>
      </c>
      <c r="F240" s="135" t="s">
        <v>24</v>
      </c>
      <c r="G240" s="84" t="s">
        <v>24</v>
      </c>
      <c r="H240" s="84" t="s">
        <v>24</v>
      </c>
      <c r="I240" s="84" t="s">
        <v>24</v>
      </c>
      <c r="J240" s="84" t="s">
        <v>24</v>
      </c>
      <c r="K240" s="84" t="s">
        <v>24</v>
      </c>
      <c r="L240" s="80" t="s">
        <v>24</v>
      </c>
    </row>
    <row r="241" spans="1:12" ht="101.45" customHeight="1">
      <c r="A241" s="74" t="s">
        <v>634</v>
      </c>
      <c r="B241" s="95" t="s">
        <v>635</v>
      </c>
      <c r="C241" s="75" t="s">
        <v>228</v>
      </c>
      <c r="D241" s="74">
        <v>20</v>
      </c>
      <c r="E241" s="94" t="s">
        <v>636</v>
      </c>
      <c r="F241" s="135" t="s">
        <v>24</v>
      </c>
      <c r="G241" s="84" t="s">
        <v>24</v>
      </c>
      <c r="H241" s="84" t="s">
        <v>24</v>
      </c>
      <c r="I241" s="84" t="s">
        <v>24</v>
      </c>
      <c r="J241" s="84" t="s">
        <v>24</v>
      </c>
      <c r="K241" s="84" t="s">
        <v>24</v>
      </c>
      <c r="L241" s="80" t="s">
        <v>24</v>
      </c>
    </row>
    <row r="242" spans="1:12" ht="76.5">
      <c r="A242" s="74" t="s">
        <v>637</v>
      </c>
      <c r="B242" s="95" t="s">
        <v>638</v>
      </c>
      <c r="C242" s="75" t="s">
        <v>228</v>
      </c>
      <c r="D242" s="74">
        <v>15</v>
      </c>
      <c r="E242" s="94" t="s">
        <v>639</v>
      </c>
      <c r="F242" s="135" t="s">
        <v>24</v>
      </c>
      <c r="G242" s="84" t="s">
        <v>24</v>
      </c>
      <c r="H242" s="84" t="s">
        <v>24</v>
      </c>
      <c r="I242" s="84" t="s">
        <v>24</v>
      </c>
      <c r="J242" s="84" t="s">
        <v>24</v>
      </c>
      <c r="K242" s="84" t="s">
        <v>24</v>
      </c>
      <c r="L242" s="80" t="s">
        <v>24</v>
      </c>
    </row>
    <row r="243" spans="1:12" ht="64.900000000000006" customHeight="1">
      <c r="A243" s="74" t="s">
        <v>640</v>
      </c>
      <c r="B243" s="95" t="s">
        <v>641</v>
      </c>
      <c r="C243" s="96" t="s">
        <v>642</v>
      </c>
      <c r="D243" s="74">
        <v>30</v>
      </c>
      <c r="E243" s="94" t="s">
        <v>643</v>
      </c>
      <c r="F243" s="135" t="s">
        <v>24</v>
      </c>
      <c r="G243" s="84" t="s">
        <v>24</v>
      </c>
      <c r="H243" s="84" t="s">
        <v>24</v>
      </c>
      <c r="I243" s="84" t="s">
        <v>24</v>
      </c>
      <c r="J243" s="84" t="s">
        <v>24</v>
      </c>
      <c r="K243" s="84" t="s">
        <v>24</v>
      </c>
      <c r="L243" s="80" t="s">
        <v>24</v>
      </c>
    </row>
    <row r="244" spans="1:12" ht="45">
      <c r="A244" s="74" t="s">
        <v>644</v>
      </c>
      <c r="B244" s="73" t="s">
        <v>645</v>
      </c>
      <c r="C244" s="75" t="s">
        <v>228</v>
      </c>
      <c r="D244" s="72">
        <v>2</v>
      </c>
      <c r="E244" s="89" t="s">
        <v>646</v>
      </c>
      <c r="F244" s="134"/>
      <c r="G244" s="77"/>
      <c r="H244" s="77"/>
      <c r="I244" s="77"/>
      <c r="J244" s="77"/>
      <c r="K244" s="77"/>
      <c r="L244" s="80"/>
    </row>
    <row r="245" spans="1:12" ht="38.25">
      <c r="A245" s="74" t="s">
        <v>647</v>
      </c>
      <c r="B245" s="73" t="s">
        <v>648</v>
      </c>
      <c r="C245" s="75" t="s">
        <v>622</v>
      </c>
      <c r="D245" s="72">
        <v>600</v>
      </c>
      <c r="E245" s="89" t="s">
        <v>649</v>
      </c>
      <c r="F245" s="134" t="s">
        <v>24</v>
      </c>
      <c r="G245" s="77" t="s">
        <v>24</v>
      </c>
      <c r="H245" s="77" t="s">
        <v>24</v>
      </c>
      <c r="I245" s="77" t="s">
        <v>24</v>
      </c>
      <c r="J245" s="77" t="s">
        <v>24</v>
      </c>
      <c r="K245" s="77" t="s">
        <v>24</v>
      </c>
      <c r="L245" s="80" t="s">
        <v>24</v>
      </c>
    </row>
    <row r="246" spans="1:12" ht="38.25">
      <c r="A246" s="74" t="s">
        <v>650</v>
      </c>
      <c r="B246" s="95" t="s">
        <v>651</v>
      </c>
      <c r="C246" s="75" t="s">
        <v>56</v>
      </c>
      <c r="D246" s="74">
        <v>10000</v>
      </c>
      <c r="E246" s="94" t="s">
        <v>652</v>
      </c>
      <c r="F246" s="134" t="s">
        <v>24</v>
      </c>
      <c r="G246" s="77" t="s">
        <v>24</v>
      </c>
      <c r="H246" s="77" t="s">
        <v>24</v>
      </c>
      <c r="I246" s="77" t="s">
        <v>24</v>
      </c>
      <c r="J246" s="77" t="s">
        <v>24</v>
      </c>
      <c r="K246" s="77" t="s">
        <v>24</v>
      </c>
      <c r="L246" s="80" t="s">
        <v>24</v>
      </c>
    </row>
    <row r="247" spans="1:12" ht="27.4" customHeight="1">
      <c r="A247" s="74" t="s">
        <v>653</v>
      </c>
      <c r="B247" s="95" t="s">
        <v>654</v>
      </c>
      <c r="C247" s="96" t="s">
        <v>622</v>
      </c>
      <c r="D247" s="74">
        <v>10</v>
      </c>
      <c r="E247" s="94" t="s">
        <v>655</v>
      </c>
      <c r="F247" s="135" t="s">
        <v>24</v>
      </c>
      <c r="G247" s="84" t="s">
        <v>24</v>
      </c>
      <c r="H247" s="84" t="s">
        <v>24</v>
      </c>
      <c r="I247" s="84" t="s">
        <v>24</v>
      </c>
      <c r="J247" s="84" t="s">
        <v>24</v>
      </c>
      <c r="K247" s="84" t="s">
        <v>24</v>
      </c>
      <c r="L247" s="80" t="s">
        <v>24</v>
      </c>
    </row>
    <row r="248" spans="1:12" ht="45">
      <c r="A248" s="74" t="s">
        <v>656</v>
      </c>
      <c r="B248" s="95" t="s">
        <v>657</v>
      </c>
      <c r="C248" s="96" t="s">
        <v>622</v>
      </c>
      <c r="D248" s="74">
        <v>15</v>
      </c>
      <c r="E248" s="94" t="s">
        <v>24</v>
      </c>
      <c r="F248" s="134" t="s">
        <v>24</v>
      </c>
      <c r="G248" s="77" t="s">
        <v>24</v>
      </c>
      <c r="H248" s="77" t="s">
        <v>24</v>
      </c>
      <c r="I248" s="77" t="s">
        <v>24</v>
      </c>
      <c r="J248" s="77" t="s">
        <v>24</v>
      </c>
      <c r="K248" s="77" t="s">
        <v>24</v>
      </c>
      <c r="L248" s="80" t="s">
        <v>24</v>
      </c>
    </row>
    <row r="249" spans="1:12">
      <c r="A249" s="74" t="s">
        <v>658</v>
      </c>
      <c r="B249" s="95" t="s">
        <v>659</v>
      </c>
      <c r="C249" s="96" t="s">
        <v>49</v>
      </c>
      <c r="D249" s="74">
        <v>500</v>
      </c>
      <c r="E249" s="94" t="s">
        <v>24</v>
      </c>
      <c r="F249" s="134" t="s">
        <v>24</v>
      </c>
      <c r="G249" s="77" t="s">
        <v>24</v>
      </c>
      <c r="H249" s="77" t="s">
        <v>24</v>
      </c>
      <c r="I249" s="77" t="s">
        <v>24</v>
      </c>
      <c r="J249" s="77" t="s">
        <v>24</v>
      </c>
      <c r="K249" s="77" t="s">
        <v>24</v>
      </c>
      <c r="L249" s="80" t="s">
        <v>24</v>
      </c>
    </row>
    <row r="250" spans="1:12" ht="14.1" customHeight="1">
      <c r="A250" s="74" t="s">
        <v>24</v>
      </c>
      <c r="B250" s="181" t="s">
        <v>660</v>
      </c>
      <c r="C250" s="181"/>
      <c r="D250" s="181"/>
      <c r="E250" s="181"/>
      <c r="F250" s="181"/>
      <c r="G250" s="181"/>
      <c r="H250" s="181"/>
      <c r="I250" s="181"/>
      <c r="J250" s="181"/>
      <c r="K250" s="181"/>
      <c r="L250" s="80"/>
    </row>
    <row r="251" spans="1:12" ht="14.1" customHeight="1">
      <c r="A251" s="81" t="s">
        <v>661</v>
      </c>
      <c r="B251" s="184" t="s">
        <v>662</v>
      </c>
      <c r="C251" s="184"/>
      <c r="D251" s="184"/>
      <c r="E251" s="184"/>
      <c r="F251" s="184"/>
      <c r="G251" s="184"/>
      <c r="H251" s="184"/>
      <c r="I251" s="184"/>
      <c r="J251" s="184"/>
      <c r="K251" s="184"/>
      <c r="L251" s="184"/>
    </row>
    <row r="252" spans="1:12" ht="14.1" customHeight="1">
      <c r="A252" s="97" t="s">
        <v>663</v>
      </c>
      <c r="B252" s="185" t="s">
        <v>664</v>
      </c>
      <c r="C252" s="185"/>
      <c r="D252" s="185"/>
      <c r="E252" s="185"/>
      <c r="F252" s="185"/>
      <c r="G252" s="185"/>
      <c r="H252" s="185"/>
      <c r="I252" s="185"/>
      <c r="J252" s="185"/>
      <c r="K252" s="185"/>
      <c r="L252" s="185"/>
    </row>
    <row r="253" spans="1:12" ht="70.900000000000006" customHeight="1">
      <c r="A253" s="98" t="s">
        <v>665</v>
      </c>
      <c r="B253" s="95" t="s">
        <v>666</v>
      </c>
      <c r="C253" s="96" t="s">
        <v>56</v>
      </c>
      <c r="D253" s="74">
        <v>30</v>
      </c>
      <c r="E253" s="99" t="s">
        <v>667</v>
      </c>
      <c r="F253" s="135" t="s">
        <v>24</v>
      </c>
      <c r="G253" s="84" t="s">
        <v>24</v>
      </c>
      <c r="H253" s="84" t="s">
        <v>24</v>
      </c>
      <c r="I253" s="84" t="s">
        <v>24</v>
      </c>
      <c r="J253" s="84" t="s">
        <v>24</v>
      </c>
      <c r="K253" s="84" t="s">
        <v>24</v>
      </c>
      <c r="L253" s="80" t="s">
        <v>24</v>
      </c>
    </row>
    <row r="254" spans="1:12" ht="67.900000000000006" customHeight="1">
      <c r="A254" s="98" t="s">
        <v>668</v>
      </c>
      <c r="B254" s="95" t="s">
        <v>669</v>
      </c>
      <c r="C254" s="96" t="s">
        <v>35</v>
      </c>
      <c r="D254" s="74">
        <v>240</v>
      </c>
      <c r="E254" s="99" t="s">
        <v>670</v>
      </c>
      <c r="F254" s="135" t="s">
        <v>24</v>
      </c>
      <c r="G254" s="84" t="s">
        <v>24</v>
      </c>
      <c r="H254" s="84" t="s">
        <v>24</v>
      </c>
      <c r="I254" s="84" t="s">
        <v>24</v>
      </c>
      <c r="J254" s="84" t="s">
        <v>24</v>
      </c>
      <c r="K254" s="84" t="s">
        <v>24</v>
      </c>
      <c r="L254" s="80" t="s">
        <v>24</v>
      </c>
    </row>
    <row r="255" spans="1:12" ht="129.94999999999999" customHeight="1">
      <c r="A255" s="98" t="s">
        <v>671</v>
      </c>
      <c r="B255" s="95" t="s">
        <v>672</v>
      </c>
      <c r="C255" s="96" t="s">
        <v>35</v>
      </c>
      <c r="D255" s="74">
        <v>100</v>
      </c>
      <c r="E255" s="99" t="s">
        <v>673</v>
      </c>
      <c r="F255" s="135" t="s">
        <v>24</v>
      </c>
      <c r="G255" s="84" t="s">
        <v>24</v>
      </c>
      <c r="H255" s="84" t="s">
        <v>24</v>
      </c>
      <c r="I255" s="84" t="s">
        <v>24</v>
      </c>
      <c r="J255" s="84" t="s">
        <v>24</v>
      </c>
      <c r="K255" s="84" t="s">
        <v>24</v>
      </c>
      <c r="L255" s="80" t="s">
        <v>24</v>
      </c>
    </row>
    <row r="256" spans="1:12" ht="45">
      <c r="A256" s="98" t="s">
        <v>674</v>
      </c>
      <c r="B256" s="95" t="s">
        <v>675</v>
      </c>
      <c r="C256" s="96" t="s">
        <v>35</v>
      </c>
      <c r="D256" s="74">
        <v>20</v>
      </c>
      <c r="E256" s="99" t="s">
        <v>676</v>
      </c>
      <c r="F256" s="135" t="s">
        <v>24</v>
      </c>
      <c r="G256" s="84" t="s">
        <v>24</v>
      </c>
      <c r="H256" s="84" t="s">
        <v>24</v>
      </c>
      <c r="I256" s="84" t="s">
        <v>24</v>
      </c>
      <c r="J256" s="84" t="s">
        <v>24</v>
      </c>
      <c r="K256" s="84" t="s">
        <v>24</v>
      </c>
      <c r="L256" s="80" t="s">
        <v>24</v>
      </c>
    </row>
    <row r="257" spans="1:12" ht="31.9" customHeight="1">
      <c r="A257" s="98" t="s">
        <v>677</v>
      </c>
      <c r="B257" s="73" t="s">
        <v>678</v>
      </c>
      <c r="C257" s="75" t="s">
        <v>35</v>
      </c>
      <c r="D257" s="72">
        <v>20</v>
      </c>
      <c r="E257" s="100" t="s">
        <v>679</v>
      </c>
      <c r="F257" s="134" t="s">
        <v>24</v>
      </c>
      <c r="G257" s="77" t="s">
        <v>24</v>
      </c>
      <c r="H257" s="77" t="s">
        <v>24</v>
      </c>
      <c r="I257" s="77" t="s">
        <v>24</v>
      </c>
      <c r="J257" s="77" t="s">
        <v>24</v>
      </c>
      <c r="K257" s="77" t="s">
        <v>24</v>
      </c>
      <c r="L257" s="78" t="s">
        <v>24</v>
      </c>
    </row>
    <row r="258" spans="1:12" ht="40.9" customHeight="1">
      <c r="A258" s="98" t="s">
        <v>680</v>
      </c>
      <c r="B258" s="73" t="s">
        <v>681</v>
      </c>
      <c r="C258" s="75" t="s">
        <v>35</v>
      </c>
      <c r="D258" s="72">
        <v>20</v>
      </c>
      <c r="E258" s="100" t="s">
        <v>682</v>
      </c>
      <c r="F258" s="134" t="s">
        <v>24</v>
      </c>
      <c r="G258" s="77" t="s">
        <v>24</v>
      </c>
      <c r="H258" s="77" t="s">
        <v>24</v>
      </c>
      <c r="I258" s="77" t="s">
        <v>24</v>
      </c>
      <c r="J258" s="77" t="s">
        <v>24</v>
      </c>
      <c r="K258" s="77" t="s">
        <v>24</v>
      </c>
      <c r="L258" s="78" t="s">
        <v>24</v>
      </c>
    </row>
    <row r="259" spans="1:12" ht="48.4" customHeight="1">
      <c r="A259" s="98" t="s">
        <v>683</v>
      </c>
      <c r="B259" s="95" t="s">
        <v>684</v>
      </c>
      <c r="C259" s="96" t="s">
        <v>35</v>
      </c>
      <c r="D259" s="74">
        <v>20</v>
      </c>
      <c r="E259" s="99" t="s">
        <v>685</v>
      </c>
      <c r="F259" s="135" t="s">
        <v>24</v>
      </c>
      <c r="G259" s="84" t="s">
        <v>24</v>
      </c>
      <c r="H259" s="84" t="s">
        <v>24</v>
      </c>
      <c r="I259" s="84" t="s">
        <v>24</v>
      </c>
      <c r="J259" s="84" t="s">
        <v>24</v>
      </c>
      <c r="K259" s="84" t="s">
        <v>24</v>
      </c>
      <c r="L259" s="80" t="s">
        <v>24</v>
      </c>
    </row>
    <row r="260" spans="1:12" ht="51.4" customHeight="1">
      <c r="A260" s="98" t="s">
        <v>686</v>
      </c>
      <c r="B260" s="95" t="s">
        <v>687</v>
      </c>
      <c r="C260" s="96" t="s">
        <v>35</v>
      </c>
      <c r="D260" s="74">
        <v>24</v>
      </c>
      <c r="E260" s="99" t="s">
        <v>688</v>
      </c>
      <c r="F260" s="135" t="s">
        <v>24</v>
      </c>
      <c r="G260" s="84" t="s">
        <v>24</v>
      </c>
      <c r="H260" s="84" t="s">
        <v>24</v>
      </c>
      <c r="I260" s="84" t="s">
        <v>24</v>
      </c>
      <c r="J260" s="84" t="s">
        <v>24</v>
      </c>
      <c r="K260" s="84" t="s">
        <v>24</v>
      </c>
      <c r="L260" s="80" t="s">
        <v>24</v>
      </c>
    </row>
    <row r="261" spans="1:12" ht="35.450000000000003" customHeight="1">
      <c r="A261" s="98" t="s">
        <v>689</v>
      </c>
      <c r="B261" s="73" t="s">
        <v>690</v>
      </c>
      <c r="C261" s="75" t="s">
        <v>56</v>
      </c>
      <c r="D261" s="72">
        <v>250</v>
      </c>
      <c r="E261" s="89" t="s">
        <v>24</v>
      </c>
      <c r="F261" s="134" t="s">
        <v>24</v>
      </c>
      <c r="G261" s="77" t="s">
        <v>24</v>
      </c>
      <c r="H261" s="77" t="s">
        <v>24</v>
      </c>
      <c r="I261" s="77" t="s">
        <v>24</v>
      </c>
      <c r="J261" s="77" t="s">
        <v>24</v>
      </c>
      <c r="K261" s="77" t="s">
        <v>24</v>
      </c>
      <c r="L261" s="78" t="s">
        <v>24</v>
      </c>
    </row>
    <row r="262" spans="1:12" ht="30">
      <c r="A262" s="98" t="s">
        <v>691</v>
      </c>
      <c r="B262" s="73" t="s">
        <v>692</v>
      </c>
      <c r="C262" s="75" t="s">
        <v>56</v>
      </c>
      <c r="D262" s="72">
        <v>2</v>
      </c>
      <c r="E262" s="89" t="s">
        <v>24</v>
      </c>
      <c r="F262" s="134" t="s">
        <v>24</v>
      </c>
      <c r="G262" s="77" t="s">
        <v>24</v>
      </c>
      <c r="H262" s="77" t="s">
        <v>24</v>
      </c>
      <c r="I262" s="77" t="s">
        <v>24</v>
      </c>
      <c r="J262" s="77" t="s">
        <v>24</v>
      </c>
      <c r="K262" s="77" t="s">
        <v>24</v>
      </c>
      <c r="L262" s="78" t="s">
        <v>24</v>
      </c>
    </row>
    <row r="263" spans="1:12">
      <c r="A263" s="98" t="s">
        <v>693</v>
      </c>
      <c r="B263" s="73" t="s">
        <v>694</v>
      </c>
      <c r="C263" s="75" t="s">
        <v>56</v>
      </c>
      <c r="D263" s="72">
        <v>50</v>
      </c>
      <c r="E263" s="89" t="s">
        <v>24</v>
      </c>
      <c r="F263" s="134" t="s">
        <v>24</v>
      </c>
      <c r="G263" s="77" t="s">
        <v>24</v>
      </c>
      <c r="H263" s="77" t="s">
        <v>24</v>
      </c>
      <c r="I263" s="77" t="s">
        <v>24</v>
      </c>
      <c r="J263" s="77" t="s">
        <v>24</v>
      </c>
      <c r="K263" s="77" t="s">
        <v>24</v>
      </c>
      <c r="L263" s="78" t="s">
        <v>24</v>
      </c>
    </row>
    <row r="264" spans="1:12" ht="102">
      <c r="A264" s="74" t="s">
        <v>695</v>
      </c>
      <c r="B264" s="95" t="s">
        <v>696</v>
      </c>
      <c r="C264" s="96" t="s">
        <v>622</v>
      </c>
      <c r="D264" s="74">
        <v>4</v>
      </c>
      <c r="E264" s="99" t="s">
        <v>697</v>
      </c>
      <c r="F264" s="135" t="s">
        <v>24</v>
      </c>
      <c r="G264" s="84" t="s">
        <v>24</v>
      </c>
      <c r="H264" s="84" t="s">
        <v>24</v>
      </c>
      <c r="I264" s="84" t="s">
        <v>24</v>
      </c>
      <c r="J264" s="84" t="s">
        <v>24</v>
      </c>
      <c r="K264" s="84" t="s">
        <v>24</v>
      </c>
      <c r="L264" s="80" t="s">
        <v>24</v>
      </c>
    </row>
    <row r="265" spans="1:12" ht="63.75">
      <c r="A265" s="74" t="s">
        <v>698</v>
      </c>
      <c r="B265" s="95" t="s">
        <v>699</v>
      </c>
      <c r="C265" s="75" t="s">
        <v>228</v>
      </c>
      <c r="D265" s="74">
        <v>10</v>
      </c>
      <c r="E265" s="99" t="s">
        <v>700</v>
      </c>
      <c r="F265" s="135" t="s">
        <v>24</v>
      </c>
      <c r="G265" s="84" t="s">
        <v>24</v>
      </c>
      <c r="H265" s="84" t="s">
        <v>24</v>
      </c>
      <c r="I265" s="84" t="s">
        <v>24</v>
      </c>
      <c r="J265" s="84" t="s">
        <v>24</v>
      </c>
      <c r="K265" s="84" t="s">
        <v>24</v>
      </c>
      <c r="L265" s="80" t="s">
        <v>24</v>
      </c>
    </row>
    <row r="266" spans="1:12" ht="38.25">
      <c r="A266" s="74" t="s">
        <v>701</v>
      </c>
      <c r="B266" s="95" t="s">
        <v>702</v>
      </c>
      <c r="C266" s="96" t="s">
        <v>622</v>
      </c>
      <c r="D266" s="74">
        <v>30</v>
      </c>
      <c r="E266" s="99" t="s">
        <v>703</v>
      </c>
      <c r="F266" s="135" t="s">
        <v>24</v>
      </c>
      <c r="G266" s="84" t="s">
        <v>24</v>
      </c>
      <c r="H266" s="84" t="s">
        <v>24</v>
      </c>
      <c r="I266" s="84" t="s">
        <v>24</v>
      </c>
      <c r="J266" s="84" t="s">
        <v>24</v>
      </c>
      <c r="K266" s="84" t="s">
        <v>24</v>
      </c>
      <c r="L266" s="80" t="s">
        <v>24</v>
      </c>
    </row>
    <row r="267" spans="1:12" ht="30">
      <c r="A267" s="74" t="s">
        <v>704</v>
      </c>
      <c r="B267" s="95" t="s">
        <v>705</v>
      </c>
      <c r="C267" s="96" t="s">
        <v>49</v>
      </c>
      <c r="D267" s="74">
        <v>1000</v>
      </c>
      <c r="E267" s="99" t="s">
        <v>706</v>
      </c>
      <c r="F267" s="135" t="s">
        <v>24</v>
      </c>
      <c r="G267" s="84" t="s">
        <v>24</v>
      </c>
      <c r="H267" s="84" t="s">
        <v>24</v>
      </c>
      <c r="I267" s="84" t="s">
        <v>24</v>
      </c>
      <c r="J267" s="84" t="s">
        <v>24</v>
      </c>
      <c r="K267" s="84" t="s">
        <v>24</v>
      </c>
      <c r="L267" s="80" t="s">
        <v>24</v>
      </c>
    </row>
    <row r="268" spans="1:12" ht="38.25">
      <c r="A268" s="74" t="s">
        <v>707</v>
      </c>
      <c r="B268" s="73" t="s">
        <v>708</v>
      </c>
      <c r="C268" s="75" t="s">
        <v>35</v>
      </c>
      <c r="D268" s="72">
        <v>500</v>
      </c>
      <c r="E268" s="100" t="s">
        <v>709</v>
      </c>
      <c r="F268" s="134" t="s">
        <v>24</v>
      </c>
      <c r="G268" s="77" t="s">
        <v>24</v>
      </c>
      <c r="H268" s="77" t="s">
        <v>24</v>
      </c>
      <c r="I268" s="77" t="s">
        <v>24</v>
      </c>
      <c r="J268" s="77" t="s">
        <v>24</v>
      </c>
      <c r="K268" s="77" t="s">
        <v>24</v>
      </c>
      <c r="L268" s="78" t="s">
        <v>24</v>
      </c>
    </row>
    <row r="269" spans="1:12" ht="45">
      <c r="A269" s="74" t="s">
        <v>710</v>
      </c>
      <c r="B269" s="95" t="s">
        <v>711</v>
      </c>
      <c r="C269" s="96" t="s">
        <v>35</v>
      </c>
      <c r="D269" s="74">
        <v>450</v>
      </c>
      <c r="E269" s="99"/>
      <c r="F269" s="135" t="s">
        <v>24</v>
      </c>
      <c r="G269" s="84" t="s">
        <v>24</v>
      </c>
      <c r="H269" s="84" t="s">
        <v>24</v>
      </c>
      <c r="I269" s="84" t="s">
        <v>24</v>
      </c>
      <c r="J269" s="84" t="s">
        <v>24</v>
      </c>
      <c r="K269" s="84" t="s">
        <v>24</v>
      </c>
      <c r="L269" s="80" t="s">
        <v>24</v>
      </c>
    </row>
    <row r="270" spans="1:12" ht="30">
      <c r="A270" s="74" t="s">
        <v>712</v>
      </c>
      <c r="B270" s="95" t="s">
        <v>713</v>
      </c>
      <c r="C270" s="96" t="s">
        <v>35</v>
      </c>
      <c r="D270" s="74">
        <v>75</v>
      </c>
      <c r="E270" s="99" t="s">
        <v>714</v>
      </c>
      <c r="F270" s="135"/>
      <c r="G270" s="84"/>
      <c r="H270" s="84"/>
      <c r="I270" s="84"/>
      <c r="J270" s="84"/>
      <c r="K270" s="84"/>
      <c r="L270" s="80"/>
    </row>
    <row r="271" spans="1:12">
      <c r="A271" s="74" t="s">
        <v>715</v>
      </c>
      <c r="B271" s="95" t="s">
        <v>716</v>
      </c>
      <c r="C271" s="96" t="s">
        <v>35</v>
      </c>
      <c r="D271" s="74">
        <v>300</v>
      </c>
      <c r="E271" s="99" t="s">
        <v>717</v>
      </c>
      <c r="F271" s="135" t="s">
        <v>24</v>
      </c>
      <c r="G271" s="84" t="s">
        <v>24</v>
      </c>
      <c r="H271" s="84" t="s">
        <v>24</v>
      </c>
      <c r="I271" s="84" t="s">
        <v>24</v>
      </c>
      <c r="J271" s="84" t="s">
        <v>24</v>
      </c>
      <c r="K271" s="84" t="s">
        <v>24</v>
      </c>
      <c r="L271" s="80" t="s">
        <v>24</v>
      </c>
    </row>
    <row r="272" spans="1:12" ht="63.75">
      <c r="A272" s="74" t="s">
        <v>718</v>
      </c>
      <c r="B272" s="73" t="s">
        <v>719</v>
      </c>
      <c r="C272" s="75" t="s">
        <v>228</v>
      </c>
      <c r="D272" s="72">
        <v>3</v>
      </c>
      <c r="E272" s="100" t="s">
        <v>720</v>
      </c>
      <c r="F272" s="134" t="s">
        <v>24</v>
      </c>
      <c r="G272" s="77" t="s">
        <v>24</v>
      </c>
      <c r="H272" s="77" t="s">
        <v>24</v>
      </c>
      <c r="I272" s="77" t="s">
        <v>24</v>
      </c>
      <c r="J272" s="77" t="s">
        <v>24</v>
      </c>
      <c r="K272" s="77" t="s">
        <v>24</v>
      </c>
      <c r="L272" s="78" t="s">
        <v>24</v>
      </c>
    </row>
    <row r="273" spans="1:12" ht="14.1" customHeight="1">
      <c r="A273" s="72" t="s">
        <v>24</v>
      </c>
      <c r="B273" s="181" t="s">
        <v>721</v>
      </c>
      <c r="C273" s="181"/>
      <c r="D273" s="181"/>
      <c r="E273" s="181"/>
      <c r="F273" s="181"/>
      <c r="G273" s="181"/>
      <c r="H273" s="181"/>
      <c r="I273" s="181"/>
      <c r="J273" s="181"/>
      <c r="K273" s="181"/>
      <c r="L273" s="80"/>
    </row>
    <row r="274" spans="1:12" ht="14.1" customHeight="1">
      <c r="A274" s="81" t="s">
        <v>722</v>
      </c>
      <c r="B274" s="180" t="s">
        <v>723</v>
      </c>
      <c r="C274" s="180"/>
      <c r="D274" s="180"/>
      <c r="E274" s="180"/>
      <c r="F274" s="180"/>
      <c r="G274" s="180"/>
      <c r="H274" s="180"/>
      <c r="I274" s="180"/>
      <c r="J274" s="180"/>
      <c r="K274" s="180"/>
      <c r="L274" s="180"/>
    </row>
    <row r="275" spans="1:12" ht="61.15" customHeight="1">
      <c r="A275" s="72" t="s">
        <v>724</v>
      </c>
      <c r="B275" s="73" t="s">
        <v>725</v>
      </c>
      <c r="C275" s="75" t="s">
        <v>228</v>
      </c>
      <c r="D275" s="72">
        <v>4</v>
      </c>
      <c r="E275" s="100" t="s">
        <v>726</v>
      </c>
      <c r="F275" s="134" t="s">
        <v>24</v>
      </c>
      <c r="G275" s="77" t="s">
        <v>24</v>
      </c>
      <c r="H275" s="77" t="s">
        <v>24</v>
      </c>
      <c r="I275" s="77" t="s">
        <v>24</v>
      </c>
      <c r="J275" s="77" t="s">
        <v>24</v>
      </c>
      <c r="K275" s="77" t="s">
        <v>24</v>
      </c>
      <c r="L275" s="78" t="s">
        <v>24</v>
      </c>
    </row>
    <row r="276" spans="1:12" ht="67.150000000000006" customHeight="1">
      <c r="A276" s="72" t="s">
        <v>727</v>
      </c>
      <c r="B276" s="95" t="s">
        <v>728</v>
      </c>
      <c r="C276" s="96" t="s">
        <v>622</v>
      </c>
      <c r="D276" s="74">
        <v>2</v>
      </c>
      <c r="E276" s="99" t="s">
        <v>729</v>
      </c>
      <c r="F276" s="135" t="s">
        <v>24</v>
      </c>
      <c r="G276" s="84" t="s">
        <v>24</v>
      </c>
      <c r="H276" s="84" t="s">
        <v>24</v>
      </c>
      <c r="I276" s="84" t="s">
        <v>24</v>
      </c>
      <c r="J276" s="84" t="s">
        <v>24</v>
      </c>
      <c r="K276" s="84" t="s">
        <v>24</v>
      </c>
      <c r="L276" s="80" t="s">
        <v>24</v>
      </c>
    </row>
    <row r="277" spans="1:12" ht="43.9" customHeight="1">
      <c r="A277" s="72" t="s">
        <v>730</v>
      </c>
      <c r="B277" s="95" t="s">
        <v>731</v>
      </c>
      <c r="C277" s="96" t="s">
        <v>622</v>
      </c>
      <c r="D277" s="74">
        <v>300</v>
      </c>
      <c r="E277" s="99" t="s">
        <v>732</v>
      </c>
      <c r="F277" s="135" t="s">
        <v>24</v>
      </c>
      <c r="G277" s="84" t="s">
        <v>24</v>
      </c>
      <c r="H277" s="84" t="s">
        <v>24</v>
      </c>
      <c r="I277" s="84" t="s">
        <v>24</v>
      </c>
      <c r="J277" s="84" t="s">
        <v>24</v>
      </c>
      <c r="K277" s="84" t="s">
        <v>24</v>
      </c>
      <c r="L277" s="80" t="s">
        <v>24</v>
      </c>
    </row>
    <row r="278" spans="1:12" ht="30">
      <c r="A278" s="72" t="s">
        <v>733</v>
      </c>
      <c r="B278" s="95" t="s">
        <v>734</v>
      </c>
      <c r="C278" s="75" t="s">
        <v>622</v>
      </c>
      <c r="D278" s="74">
        <v>10</v>
      </c>
      <c r="E278" s="99" t="s">
        <v>735</v>
      </c>
      <c r="F278" s="134" t="s">
        <v>24</v>
      </c>
      <c r="G278" s="77" t="s">
        <v>24</v>
      </c>
      <c r="H278" s="77" t="s">
        <v>24</v>
      </c>
      <c r="I278" s="77" t="s">
        <v>24</v>
      </c>
      <c r="J278" s="77" t="s">
        <v>24</v>
      </c>
      <c r="K278" s="77" t="s">
        <v>24</v>
      </c>
      <c r="L278" s="78" t="s">
        <v>24</v>
      </c>
    </row>
    <row r="279" spans="1:12" ht="30">
      <c r="A279" s="72" t="s">
        <v>736</v>
      </c>
      <c r="B279" s="73" t="s">
        <v>737</v>
      </c>
      <c r="C279" s="75" t="s">
        <v>228</v>
      </c>
      <c r="D279" s="72">
        <v>1</v>
      </c>
      <c r="E279" s="100" t="s">
        <v>738</v>
      </c>
      <c r="F279" s="134" t="s">
        <v>24</v>
      </c>
      <c r="G279" s="77" t="s">
        <v>24</v>
      </c>
      <c r="H279" s="77" t="s">
        <v>24</v>
      </c>
      <c r="I279" s="77" t="s">
        <v>24</v>
      </c>
      <c r="J279" s="77" t="s">
        <v>24</v>
      </c>
      <c r="K279" s="77" t="s">
        <v>24</v>
      </c>
      <c r="L279" s="78" t="s">
        <v>24</v>
      </c>
    </row>
    <row r="280" spans="1:12">
      <c r="A280" s="72" t="s">
        <v>739</v>
      </c>
      <c r="B280" s="95" t="s">
        <v>740</v>
      </c>
      <c r="C280" s="91" t="s">
        <v>49</v>
      </c>
      <c r="D280" s="74">
        <v>10</v>
      </c>
      <c r="E280" s="99" t="s">
        <v>741</v>
      </c>
      <c r="F280" s="135"/>
      <c r="G280" s="84"/>
      <c r="H280" s="84"/>
      <c r="I280" s="84"/>
      <c r="J280" s="84"/>
      <c r="K280" s="84"/>
      <c r="L280" s="80"/>
    </row>
    <row r="281" spans="1:12" ht="14.1" customHeight="1">
      <c r="A281" s="74" t="s">
        <v>24</v>
      </c>
      <c r="B281" s="181" t="s">
        <v>742</v>
      </c>
      <c r="C281" s="181"/>
      <c r="D281" s="181"/>
      <c r="E281" s="181"/>
      <c r="F281" s="181"/>
      <c r="G281" s="181"/>
      <c r="H281" s="181"/>
      <c r="I281" s="181"/>
      <c r="J281" s="181"/>
      <c r="K281" s="181"/>
      <c r="L281" s="80"/>
    </row>
    <row r="282" spans="1:12" ht="14.1" customHeight="1">
      <c r="A282" s="88" t="s">
        <v>743</v>
      </c>
      <c r="B282" s="180" t="s">
        <v>744</v>
      </c>
      <c r="C282" s="180"/>
      <c r="D282" s="180"/>
      <c r="E282" s="180"/>
      <c r="F282" s="180"/>
      <c r="G282" s="180"/>
      <c r="H282" s="180"/>
      <c r="I282" s="180"/>
      <c r="J282" s="180"/>
      <c r="K282" s="180"/>
      <c r="L282" s="180"/>
    </row>
    <row r="283" spans="1:12" ht="81.400000000000006" customHeight="1">
      <c r="A283" s="74" t="s">
        <v>745</v>
      </c>
      <c r="B283" s="95" t="s">
        <v>746</v>
      </c>
      <c r="C283" s="75" t="s">
        <v>228</v>
      </c>
      <c r="D283" s="101">
        <v>5</v>
      </c>
      <c r="E283" s="99" t="s">
        <v>747</v>
      </c>
      <c r="F283" s="135" t="s">
        <v>24</v>
      </c>
      <c r="G283" s="84" t="s">
        <v>24</v>
      </c>
      <c r="H283" s="84" t="s">
        <v>24</v>
      </c>
      <c r="I283" s="84" t="s">
        <v>24</v>
      </c>
      <c r="J283" s="84" t="s">
        <v>24</v>
      </c>
      <c r="K283" s="84" t="s">
        <v>24</v>
      </c>
      <c r="L283" s="80" t="s">
        <v>24</v>
      </c>
    </row>
    <row r="284" spans="1:12" ht="55.15" customHeight="1">
      <c r="A284" s="74" t="s">
        <v>748</v>
      </c>
      <c r="B284" s="95" t="s">
        <v>749</v>
      </c>
      <c r="C284" s="96" t="s">
        <v>622</v>
      </c>
      <c r="D284" s="74">
        <v>5</v>
      </c>
      <c r="E284" s="99" t="s">
        <v>750</v>
      </c>
      <c r="F284" s="135" t="s">
        <v>24</v>
      </c>
      <c r="G284" s="84" t="s">
        <v>24</v>
      </c>
      <c r="H284" s="84" t="s">
        <v>24</v>
      </c>
      <c r="I284" s="84" t="s">
        <v>24</v>
      </c>
      <c r="J284" s="84" t="s">
        <v>24</v>
      </c>
      <c r="K284" s="84" t="s">
        <v>24</v>
      </c>
      <c r="L284" s="80" t="s">
        <v>24</v>
      </c>
    </row>
    <row r="285" spans="1:12" ht="62.65" customHeight="1">
      <c r="A285" s="74" t="s">
        <v>751</v>
      </c>
      <c r="B285" s="73" t="s">
        <v>752</v>
      </c>
      <c r="C285" s="75" t="s">
        <v>228</v>
      </c>
      <c r="D285" s="72">
        <v>10</v>
      </c>
      <c r="E285" s="100" t="s">
        <v>753</v>
      </c>
      <c r="F285" s="134" t="s">
        <v>24</v>
      </c>
      <c r="G285" s="77" t="s">
        <v>24</v>
      </c>
      <c r="H285" s="77" t="s">
        <v>24</v>
      </c>
      <c r="I285" s="77" t="s">
        <v>24</v>
      </c>
      <c r="J285" s="77" t="s">
        <v>24</v>
      </c>
      <c r="K285" s="77" t="s">
        <v>24</v>
      </c>
      <c r="L285" s="78" t="s">
        <v>24</v>
      </c>
    </row>
    <row r="286" spans="1:12" ht="14.1" customHeight="1">
      <c r="A286" s="72"/>
      <c r="B286" s="182" t="s">
        <v>754</v>
      </c>
      <c r="C286" s="182"/>
      <c r="D286" s="182"/>
      <c r="E286" s="182"/>
      <c r="F286" s="182"/>
      <c r="G286" s="182"/>
      <c r="H286" s="182"/>
      <c r="I286" s="182"/>
      <c r="J286" s="182"/>
      <c r="K286" s="182"/>
      <c r="L286" s="80"/>
    </row>
    <row r="287" spans="1:12" ht="64.150000000000006" customHeight="1">
      <c r="A287" s="88" t="s">
        <v>755</v>
      </c>
      <c r="B287" s="86" t="s">
        <v>756</v>
      </c>
      <c r="C287" s="91" t="s">
        <v>49</v>
      </c>
      <c r="D287" s="72">
        <v>20</v>
      </c>
      <c r="E287" s="89"/>
      <c r="F287" s="134"/>
      <c r="G287" s="77"/>
      <c r="H287" s="77"/>
      <c r="I287" s="77"/>
      <c r="J287" s="77"/>
      <c r="K287" s="77"/>
      <c r="L287" s="80"/>
    </row>
    <row r="288" spans="1:12" ht="14.1" customHeight="1">
      <c r="A288" s="88" t="s">
        <v>757</v>
      </c>
      <c r="B288" s="183" t="s">
        <v>758</v>
      </c>
      <c r="C288" s="183"/>
      <c r="D288" s="183"/>
      <c r="E288" s="183"/>
      <c r="F288" s="183"/>
      <c r="G288" s="183"/>
      <c r="H288" s="183"/>
      <c r="I288" s="183"/>
      <c r="J288" s="183"/>
      <c r="K288" s="183"/>
      <c r="L288" s="183"/>
    </row>
    <row r="289" spans="1:12" ht="30">
      <c r="A289" s="72" t="s">
        <v>759</v>
      </c>
      <c r="B289" s="73" t="s">
        <v>760</v>
      </c>
      <c r="C289" s="75" t="s">
        <v>49</v>
      </c>
      <c r="D289" s="72">
        <v>10</v>
      </c>
      <c r="E289" s="89" t="s">
        <v>24</v>
      </c>
      <c r="F289" s="134" t="s">
        <v>24</v>
      </c>
      <c r="G289" s="77" t="s">
        <v>24</v>
      </c>
      <c r="H289" s="77" t="s">
        <v>24</v>
      </c>
      <c r="I289" s="77" t="s">
        <v>24</v>
      </c>
      <c r="J289" s="77" t="s">
        <v>24</v>
      </c>
      <c r="K289" s="80" t="s">
        <v>24</v>
      </c>
      <c r="L289" s="80" t="s">
        <v>24</v>
      </c>
    </row>
    <row r="290" spans="1:12" ht="30">
      <c r="A290" s="72" t="s">
        <v>761</v>
      </c>
      <c r="B290" s="73" t="s">
        <v>762</v>
      </c>
      <c r="C290" s="75" t="s">
        <v>49</v>
      </c>
      <c r="D290" s="72">
        <v>15</v>
      </c>
      <c r="E290" s="76" t="s">
        <v>763</v>
      </c>
      <c r="F290" s="134" t="s">
        <v>24</v>
      </c>
      <c r="G290" s="77" t="s">
        <v>24</v>
      </c>
      <c r="H290" s="77" t="s">
        <v>24</v>
      </c>
      <c r="I290" s="77" t="s">
        <v>24</v>
      </c>
      <c r="J290" s="77" t="s">
        <v>24</v>
      </c>
      <c r="K290" s="80" t="s">
        <v>24</v>
      </c>
      <c r="L290" s="80" t="s">
        <v>24</v>
      </c>
    </row>
    <row r="291" spans="1:12" ht="30">
      <c r="A291" s="72" t="s">
        <v>764</v>
      </c>
      <c r="B291" s="73" t="s">
        <v>765</v>
      </c>
      <c r="C291" s="75" t="s">
        <v>49</v>
      </c>
      <c r="D291" s="72">
        <v>500</v>
      </c>
      <c r="E291" s="89" t="s">
        <v>766</v>
      </c>
      <c r="F291" s="134" t="s">
        <v>24</v>
      </c>
      <c r="G291" s="77" t="s">
        <v>24</v>
      </c>
      <c r="H291" s="77" t="s">
        <v>24</v>
      </c>
      <c r="I291" s="77" t="s">
        <v>24</v>
      </c>
      <c r="J291" s="77" t="s">
        <v>24</v>
      </c>
      <c r="K291" s="80" t="s">
        <v>24</v>
      </c>
      <c r="L291" s="80" t="s">
        <v>24</v>
      </c>
    </row>
    <row r="292" spans="1:12" ht="36.4" customHeight="1">
      <c r="A292" s="72" t="s">
        <v>767</v>
      </c>
      <c r="B292" s="73" t="s">
        <v>768</v>
      </c>
      <c r="C292" s="75" t="s">
        <v>49</v>
      </c>
      <c r="D292" s="72">
        <v>500</v>
      </c>
      <c r="E292" s="89" t="s">
        <v>24</v>
      </c>
      <c r="F292" s="134" t="s">
        <v>24</v>
      </c>
      <c r="G292" s="77" t="s">
        <v>24</v>
      </c>
      <c r="H292" s="77" t="s">
        <v>24</v>
      </c>
      <c r="I292" s="77" t="s">
        <v>24</v>
      </c>
      <c r="J292" s="77" t="s">
        <v>24</v>
      </c>
      <c r="K292" s="80" t="s">
        <v>24</v>
      </c>
      <c r="L292" s="80" t="s">
        <v>24</v>
      </c>
    </row>
    <row r="293" spans="1:12">
      <c r="A293" s="72" t="s">
        <v>769</v>
      </c>
      <c r="B293" s="73" t="s">
        <v>770</v>
      </c>
      <c r="C293" s="75" t="s">
        <v>49</v>
      </c>
      <c r="D293" s="72">
        <v>200</v>
      </c>
      <c r="E293" s="89" t="s">
        <v>24</v>
      </c>
      <c r="F293" s="134" t="s">
        <v>24</v>
      </c>
      <c r="G293" s="77" t="s">
        <v>24</v>
      </c>
      <c r="H293" s="77" t="s">
        <v>24</v>
      </c>
      <c r="I293" s="77" t="s">
        <v>24</v>
      </c>
      <c r="J293" s="77" t="s">
        <v>24</v>
      </c>
      <c r="K293" s="80" t="s">
        <v>24</v>
      </c>
      <c r="L293" s="80" t="s">
        <v>24</v>
      </c>
    </row>
    <row r="294" spans="1:12" ht="55.9" customHeight="1">
      <c r="A294" s="72" t="s">
        <v>771</v>
      </c>
      <c r="B294" s="95" t="s">
        <v>772</v>
      </c>
      <c r="C294" s="96" t="s">
        <v>49</v>
      </c>
      <c r="D294" s="74">
        <v>100</v>
      </c>
      <c r="E294" s="94" t="s">
        <v>773</v>
      </c>
      <c r="F294" s="135" t="s">
        <v>24</v>
      </c>
      <c r="G294" s="84" t="s">
        <v>24</v>
      </c>
      <c r="H294" s="84" t="s">
        <v>24</v>
      </c>
      <c r="I294" s="84" t="s">
        <v>24</v>
      </c>
      <c r="J294" s="84" t="s">
        <v>24</v>
      </c>
      <c r="K294" s="80" t="s">
        <v>24</v>
      </c>
      <c r="L294" s="80" t="s">
        <v>24</v>
      </c>
    </row>
    <row r="295" spans="1:12">
      <c r="A295" s="72" t="s">
        <v>774</v>
      </c>
      <c r="B295" s="95" t="s">
        <v>775</v>
      </c>
      <c r="C295" s="96" t="s">
        <v>49</v>
      </c>
      <c r="D295" s="74">
        <v>100</v>
      </c>
      <c r="E295" s="94" t="s">
        <v>24</v>
      </c>
      <c r="F295" s="135" t="s">
        <v>24</v>
      </c>
      <c r="G295" s="84" t="s">
        <v>24</v>
      </c>
      <c r="H295" s="84" t="s">
        <v>24</v>
      </c>
      <c r="I295" s="84" t="s">
        <v>24</v>
      </c>
      <c r="J295" s="84" t="s">
        <v>24</v>
      </c>
      <c r="K295" s="80" t="s">
        <v>24</v>
      </c>
      <c r="L295" s="80" t="s">
        <v>24</v>
      </c>
    </row>
    <row r="296" spans="1:12">
      <c r="A296" s="72" t="s">
        <v>776</v>
      </c>
      <c r="B296" s="95" t="s">
        <v>777</v>
      </c>
      <c r="C296" s="96" t="s">
        <v>49</v>
      </c>
      <c r="D296" s="74">
        <v>100</v>
      </c>
      <c r="E296" s="94" t="s">
        <v>778</v>
      </c>
      <c r="F296" s="135" t="s">
        <v>24</v>
      </c>
      <c r="G296" s="84" t="s">
        <v>24</v>
      </c>
      <c r="H296" s="84" t="s">
        <v>24</v>
      </c>
      <c r="I296" s="84" t="s">
        <v>24</v>
      </c>
      <c r="J296" s="84" t="s">
        <v>24</v>
      </c>
      <c r="K296" s="80" t="s">
        <v>24</v>
      </c>
      <c r="L296" s="80" t="s">
        <v>24</v>
      </c>
    </row>
    <row r="297" spans="1:12" ht="14.1" customHeight="1">
      <c r="A297" s="74" t="s">
        <v>24</v>
      </c>
      <c r="B297" s="181" t="s">
        <v>779</v>
      </c>
      <c r="C297" s="181"/>
      <c r="D297" s="181"/>
      <c r="E297" s="181"/>
      <c r="F297" s="181"/>
      <c r="G297" s="181"/>
      <c r="H297" s="181"/>
      <c r="I297" s="181"/>
      <c r="J297" s="181"/>
      <c r="K297" s="181"/>
      <c r="L297" s="80"/>
    </row>
    <row r="298" spans="1:12" ht="51" customHeight="1">
      <c r="A298" s="88" t="s">
        <v>780</v>
      </c>
      <c r="B298" s="86" t="s">
        <v>781</v>
      </c>
      <c r="C298" s="87" t="s">
        <v>49</v>
      </c>
      <c r="D298" s="88">
        <v>3</v>
      </c>
      <c r="E298" s="89" t="s">
        <v>782</v>
      </c>
      <c r="F298" s="134" t="s">
        <v>24</v>
      </c>
      <c r="G298" s="77" t="s">
        <v>24</v>
      </c>
      <c r="H298" s="77" t="s">
        <v>24</v>
      </c>
      <c r="I298" s="77" t="s">
        <v>24</v>
      </c>
      <c r="J298" s="77" t="s">
        <v>24</v>
      </c>
      <c r="K298" s="80" t="s">
        <v>24</v>
      </c>
      <c r="L298" s="80" t="s">
        <v>24</v>
      </c>
    </row>
    <row r="299" spans="1:12" ht="51" customHeight="1">
      <c r="A299" s="88" t="s">
        <v>783</v>
      </c>
      <c r="B299" s="86" t="s">
        <v>784</v>
      </c>
      <c r="C299" s="87" t="s">
        <v>49</v>
      </c>
      <c r="D299" s="88">
        <v>10</v>
      </c>
      <c r="E299" s="89" t="s">
        <v>785</v>
      </c>
      <c r="F299" s="134"/>
      <c r="G299" s="77"/>
      <c r="H299" s="77"/>
      <c r="I299" s="77"/>
      <c r="J299" s="77"/>
      <c r="K299" s="80"/>
      <c r="L299" s="80"/>
    </row>
    <row r="300" spans="1:12" ht="58.15" customHeight="1">
      <c r="A300" s="88" t="s">
        <v>786</v>
      </c>
      <c r="B300" s="86" t="s">
        <v>787</v>
      </c>
      <c r="C300" s="87" t="s">
        <v>49</v>
      </c>
      <c r="D300" s="88">
        <v>10</v>
      </c>
      <c r="E300" s="89" t="s">
        <v>788</v>
      </c>
      <c r="F300" s="134"/>
      <c r="G300" s="77"/>
      <c r="H300" s="77"/>
      <c r="I300" s="77"/>
      <c r="J300" s="77"/>
      <c r="K300" s="80"/>
      <c r="L300" s="80"/>
    </row>
    <row r="301" spans="1:12" ht="14.1" customHeight="1">
      <c r="A301" s="88" t="s">
        <v>789</v>
      </c>
      <c r="B301" s="180" t="s">
        <v>790</v>
      </c>
      <c r="C301" s="180"/>
      <c r="D301" s="180"/>
      <c r="E301" s="180"/>
      <c r="F301" s="180"/>
      <c r="G301" s="180"/>
      <c r="H301" s="180"/>
      <c r="I301" s="180"/>
      <c r="J301" s="180"/>
      <c r="K301" s="180"/>
      <c r="L301" s="180"/>
    </row>
    <row r="302" spans="1:12">
      <c r="A302" s="72" t="s">
        <v>791</v>
      </c>
      <c r="B302" s="73" t="s">
        <v>792</v>
      </c>
      <c r="C302" s="75" t="s">
        <v>49</v>
      </c>
      <c r="D302" s="72">
        <v>100</v>
      </c>
      <c r="E302" s="89" t="s">
        <v>425</v>
      </c>
      <c r="F302" s="134" t="s">
        <v>24</v>
      </c>
      <c r="G302" s="77" t="s">
        <v>24</v>
      </c>
      <c r="H302" s="77" t="s">
        <v>24</v>
      </c>
      <c r="I302" s="77" t="s">
        <v>24</v>
      </c>
      <c r="J302" s="77" t="s">
        <v>24</v>
      </c>
      <c r="K302" s="80" t="s">
        <v>24</v>
      </c>
      <c r="L302" s="80" t="s">
        <v>24</v>
      </c>
    </row>
    <row r="303" spans="1:12">
      <c r="A303" s="72" t="s">
        <v>793</v>
      </c>
      <c r="B303" s="95" t="s">
        <v>794</v>
      </c>
      <c r="C303" s="96" t="s">
        <v>49</v>
      </c>
      <c r="D303" s="74">
        <v>50</v>
      </c>
      <c r="E303" s="94" t="s">
        <v>425</v>
      </c>
      <c r="F303" s="135" t="s">
        <v>24</v>
      </c>
      <c r="G303" s="84" t="s">
        <v>24</v>
      </c>
      <c r="H303" s="84" t="s">
        <v>24</v>
      </c>
      <c r="I303" s="84" t="s">
        <v>24</v>
      </c>
      <c r="J303" s="84" t="s">
        <v>24</v>
      </c>
      <c r="K303" s="80" t="s">
        <v>24</v>
      </c>
      <c r="L303" s="80" t="s">
        <v>24</v>
      </c>
    </row>
    <row r="304" spans="1:12" ht="14.1" customHeight="1">
      <c r="A304" s="74" t="s">
        <v>24</v>
      </c>
      <c r="B304" s="181" t="s">
        <v>795</v>
      </c>
      <c r="C304" s="181"/>
      <c r="D304" s="181"/>
      <c r="E304" s="181"/>
      <c r="F304" s="181"/>
      <c r="G304" s="181"/>
      <c r="H304" s="181"/>
      <c r="I304" s="181"/>
      <c r="J304" s="181"/>
      <c r="K304" s="181"/>
      <c r="L304" s="80"/>
    </row>
    <row r="305" spans="1:12" s="105" customFormat="1" ht="297.60000000000002" customHeight="1">
      <c r="A305" s="88" t="s">
        <v>796</v>
      </c>
      <c r="B305" s="92" t="s">
        <v>797</v>
      </c>
      <c r="C305" s="102" t="s">
        <v>49</v>
      </c>
      <c r="D305" s="79">
        <v>1</v>
      </c>
      <c r="E305" s="103" t="s">
        <v>798</v>
      </c>
      <c r="F305" s="136"/>
      <c r="G305" s="104"/>
      <c r="H305" s="104"/>
      <c r="I305" s="104"/>
      <c r="J305" s="104"/>
      <c r="K305" s="104"/>
      <c r="L305" s="104"/>
    </row>
    <row r="306" spans="1:12" s="107" customFormat="1" ht="183.6" customHeight="1">
      <c r="A306" s="88" t="s">
        <v>799</v>
      </c>
      <c r="B306" s="82" t="s">
        <v>800</v>
      </c>
      <c r="C306" s="81" t="s">
        <v>49</v>
      </c>
      <c r="D306" s="81">
        <v>1</v>
      </c>
      <c r="E306" s="106" t="s">
        <v>801</v>
      </c>
      <c r="F306" s="135"/>
      <c r="G306" s="84"/>
      <c r="H306" s="84"/>
      <c r="I306" s="84"/>
      <c r="J306" s="84"/>
      <c r="K306" s="84"/>
      <c r="L306" s="85"/>
    </row>
    <row r="307" spans="1:12" ht="232.9" customHeight="1">
      <c r="A307" s="88" t="s">
        <v>802</v>
      </c>
      <c r="B307" s="92" t="s">
        <v>803</v>
      </c>
      <c r="C307" s="102" t="s">
        <v>49</v>
      </c>
      <c r="D307" s="79">
        <v>1</v>
      </c>
      <c r="E307" s="108" t="s">
        <v>804</v>
      </c>
      <c r="F307" s="137"/>
      <c r="G307" s="80"/>
      <c r="H307" s="80"/>
      <c r="I307" s="80"/>
      <c r="J307" s="80"/>
      <c r="K307" s="80"/>
      <c r="L307" s="80"/>
    </row>
  </sheetData>
  <mergeCells count="67">
    <mergeCell ref="A4:L4"/>
    <mergeCell ref="A6:L6"/>
    <mergeCell ref="B10:L10"/>
    <mergeCell ref="A23:K23"/>
    <mergeCell ref="B25:L25"/>
    <mergeCell ref="A28:K28"/>
    <mergeCell ref="B30:L30"/>
    <mergeCell ref="A34:K34"/>
    <mergeCell ref="B40:L40"/>
    <mergeCell ref="A43:K43"/>
    <mergeCell ref="B46:L46"/>
    <mergeCell ref="A61:K61"/>
    <mergeCell ref="B62:L62"/>
    <mergeCell ref="A65:K65"/>
    <mergeCell ref="B66:L66"/>
    <mergeCell ref="A78:K78"/>
    <mergeCell ref="B81:L81"/>
    <mergeCell ref="A84:K84"/>
    <mergeCell ref="B88:L88"/>
    <mergeCell ref="A91:K91"/>
    <mergeCell ref="B92:L92"/>
    <mergeCell ref="A99:K99"/>
    <mergeCell ref="B108:L108"/>
    <mergeCell ref="A111:K111"/>
    <mergeCell ref="B117:L117"/>
    <mergeCell ref="A125:K125"/>
    <mergeCell ref="B126:L126"/>
    <mergeCell ref="A132:K132"/>
    <mergeCell ref="B139:L139"/>
    <mergeCell ref="A149:K149"/>
    <mergeCell ref="B151:L151"/>
    <mergeCell ref="A156:K156"/>
    <mergeCell ref="B157:L157"/>
    <mergeCell ref="B159:L159"/>
    <mergeCell ref="A164:K164"/>
    <mergeCell ref="B169:L169"/>
    <mergeCell ref="A173:K173"/>
    <mergeCell ref="B184:L184"/>
    <mergeCell ref="A189:K189"/>
    <mergeCell ref="B194:L194"/>
    <mergeCell ref="A197:K197"/>
    <mergeCell ref="B198:L198"/>
    <mergeCell ref="B199:L199"/>
    <mergeCell ref="B202:L202"/>
    <mergeCell ref="B207:L207"/>
    <mergeCell ref="A212:K212"/>
    <mergeCell ref="B216:L216"/>
    <mergeCell ref="A220:K220"/>
    <mergeCell ref="B223:L223"/>
    <mergeCell ref="B224:L224"/>
    <mergeCell ref="B228:L228"/>
    <mergeCell ref="A234:K234"/>
    <mergeCell ref="B235:L235"/>
    <mergeCell ref="B238:K238"/>
    <mergeCell ref="B239:L239"/>
    <mergeCell ref="B250:K250"/>
    <mergeCell ref="B251:L251"/>
    <mergeCell ref="B252:L252"/>
    <mergeCell ref="B273:K273"/>
    <mergeCell ref="B274:L274"/>
    <mergeCell ref="B301:L301"/>
    <mergeCell ref="B304:K304"/>
    <mergeCell ref="B281:K281"/>
    <mergeCell ref="B282:L282"/>
    <mergeCell ref="B286:K286"/>
    <mergeCell ref="B288:L288"/>
    <mergeCell ref="B297:K297"/>
  </mergeCells>
  <pageMargins left="0.47222222222222199" right="0.47222222222222199" top="0.66944444444444395" bottom="0.39374999999999999"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4"/>
  <sheetViews>
    <sheetView zoomScaleNormal="100" workbookViewId="0"/>
  </sheetViews>
  <sheetFormatPr defaultRowHeight="15"/>
  <cols>
    <col min="1" max="1" width="3.5703125" style="109"/>
    <col min="2" max="2" width="28.42578125" style="1"/>
    <col min="3" max="3" width="8" style="109"/>
    <col min="4" max="4" width="6.28515625" style="109"/>
    <col min="5" max="7" width="3.5703125" style="109"/>
    <col min="8" max="8" width="3.28515625" style="109"/>
    <col min="9" max="9" width="3.5703125" style="109"/>
    <col min="10" max="11" width="3.5703125" style="110"/>
    <col min="12" max="12" width="3.28515625" style="110"/>
    <col min="13" max="14" width="3.5703125" style="110"/>
    <col min="15" max="18" width="6.140625" style="110"/>
    <col min="19" max="19" width="3.28515625" style="110"/>
    <col min="20" max="20" width="1.140625" style="110"/>
    <col min="21" max="21" width="3.140625" style="110"/>
    <col min="22" max="22" width="3.28515625" style="110"/>
    <col min="23" max="23" width="1.140625" style="110"/>
    <col min="24" max="24" width="3.5703125" style="110"/>
    <col min="25" max="26" width="6.140625" style="110"/>
    <col min="27" max="1025" width="8.28515625"/>
  </cols>
  <sheetData>
    <row r="1" spans="2:4">
      <c r="B1"/>
      <c r="C1"/>
      <c r="D1"/>
    </row>
    <row r="2" spans="2:4">
      <c r="B2" s="1" t="s">
        <v>805</v>
      </c>
      <c r="C2" s="111">
        <v>5639</v>
      </c>
      <c r="D2" s="109">
        <v>17</v>
      </c>
    </row>
    <row r="3" spans="2:4">
      <c r="B3" s="1" t="s">
        <v>806</v>
      </c>
      <c r="C3" s="112">
        <v>5639</v>
      </c>
      <c r="D3"/>
    </row>
    <row r="4" spans="2:4">
      <c r="B4" s="1" t="s">
        <v>807</v>
      </c>
      <c r="C4" s="112">
        <v>5639</v>
      </c>
      <c r="D4"/>
    </row>
    <row r="5" spans="2:4">
      <c r="B5" s="1" t="s">
        <v>808</v>
      </c>
      <c r="C5" s="112">
        <v>5639</v>
      </c>
      <c r="D5"/>
    </row>
    <row r="6" spans="2:4">
      <c r="B6" s="1" t="s">
        <v>809</v>
      </c>
      <c r="C6" s="112">
        <v>5639</v>
      </c>
      <c r="D6"/>
    </row>
    <row r="7" spans="2:4">
      <c r="B7" s="1" t="s">
        <v>810</v>
      </c>
      <c r="C7" s="112">
        <v>5639</v>
      </c>
      <c r="D7"/>
    </row>
    <row r="8" spans="2:4">
      <c r="B8" s="1" t="s">
        <v>811</v>
      </c>
      <c r="C8" s="112">
        <v>5639</v>
      </c>
      <c r="D8"/>
    </row>
    <row r="9" spans="2:4">
      <c r="B9" s="1" t="s">
        <v>812</v>
      </c>
      <c r="C9" s="112">
        <v>5639</v>
      </c>
      <c r="D9"/>
    </row>
    <row r="10" spans="2:4">
      <c r="B10" s="1" t="s">
        <v>813</v>
      </c>
      <c r="C10" s="112">
        <v>5639</v>
      </c>
      <c r="D10"/>
    </row>
    <row r="11" spans="2:4">
      <c r="B11" s="1" t="s">
        <v>814</v>
      </c>
      <c r="C11" s="112">
        <v>5639</v>
      </c>
      <c r="D11"/>
    </row>
    <row r="12" spans="2:4">
      <c r="B12" s="1" t="s">
        <v>815</v>
      </c>
      <c r="C12" s="112">
        <v>5639</v>
      </c>
      <c r="D12"/>
    </row>
    <row r="13" spans="2:4">
      <c r="B13" s="1" t="s">
        <v>816</v>
      </c>
      <c r="C13" s="112">
        <v>5639</v>
      </c>
      <c r="D13"/>
    </row>
    <row r="14" spans="2:4">
      <c r="B14" s="1" t="s">
        <v>817</v>
      </c>
      <c r="C14" s="112">
        <v>5639</v>
      </c>
      <c r="D14"/>
    </row>
    <row r="15" spans="2:4">
      <c r="B15" s="1" t="s">
        <v>818</v>
      </c>
      <c r="C15" s="112">
        <v>5639</v>
      </c>
      <c r="D15"/>
    </row>
    <row r="16" spans="2:4">
      <c r="B16" s="1" t="s">
        <v>819</v>
      </c>
      <c r="C16" s="112">
        <v>5639</v>
      </c>
      <c r="D16"/>
    </row>
    <row r="17" spans="2:4">
      <c r="B17" s="1" t="s">
        <v>820</v>
      </c>
      <c r="C17" s="112">
        <v>5639</v>
      </c>
      <c r="D17"/>
    </row>
    <row r="18" spans="2:4">
      <c r="B18" s="1" t="s">
        <v>821</v>
      </c>
      <c r="C18" s="112">
        <v>5639</v>
      </c>
      <c r="D18"/>
    </row>
    <row r="19" spans="2:4">
      <c r="B19" s="1" t="s">
        <v>815</v>
      </c>
      <c r="C19" s="113">
        <v>5644</v>
      </c>
      <c r="D19" s="109">
        <v>1</v>
      </c>
    </row>
    <row r="20" spans="2:4">
      <c r="B20" s="1" t="s">
        <v>806</v>
      </c>
      <c r="C20" s="114">
        <v>5645</v>
      </c>
      <c r="D20" s="109">
        <v>5</v>
      </c>
    </row>
    <row r="21" spans="2:4">
      <c r="B21" s="1" t="s">
        <v>810</v>
      </c>
      <c r="C21" s="115">
        <v>5645</v>
      </c>
      <c r="D21"/>
    </row>
    <row r="22" spans="2:4">
      <c r="B22" s="1" t="s">
        <v>811</v>
      </c>
      <c r="C22" s="115">
        <v>5645</v>
      </c>
      <c r="D22"/>
    </row>
    <row r="23" spans="2:4">
      <c r="B23" s="1" t="s">
        <v>812</v>
      </c>
      <c r="C23" s="115">
        <v>5645</v>
      </c>
      <c r="D23"/>
    </row>
    <row r="24" spans="2:4">
      <c r="B24" s="1" t="s">
        <v>814</v>
      </c>
      <c r="C24" s="115">
        <v>5645</v>
      </c>
      <c r="D24"/>
    </row>
    <row r="25" spans="2:4">
      <c r="B25" s="1" t="s">
        <v>822</v>
      </c>
      <c r="C25" s="116">
        <v>5646</v>
      </c>
      <c r="D25" s="109">
        <v>7</v>
      </c>
    </row>
    <row r="26" spans="2:4">
      <c r="B26" s="1" t="s">
        <v>813</v>
      </c>
      <c r="C26" s="117">
        <v>5646</v>
      </c>
      <c r="D26"/>
    </row>
    <row r="27" spans="2:4">
      <c r="B27" s="1" t="s">
        <v>817</v>
      </c>
      <c r="C27" s="117">
        <v>5646</v>
      </c>
      <c r="D27"/>
    </row>
    <row r="28" spans="2:4">
      <c r="B28" s="1" t="s">
        <v>818</v>
      </c>
      <c r="C28" s="117">
        <v>5646</v>
      </c>
      <c r="D28"/>
    </row>
    <row r="29" spans="2:4">
      <c r="B29" s="1" t="s">
        <v>819</v>
      </c>
      <c r="C29" s="117">
        <v>5646</v>
      </c>
      <c r="D29"/>
    </row>
    <row r="30" spans="2:4">
      <c r="B30" s="1" t="s">
        <v>820</v>
      </c>
      <c r="C30" s="117">
        <v>5646</v>
      </c>
      <c r="D30"/>
    </row>
    <row r="31" spans="2:4">
      <c r="B31" s="1" t="s">
        <v>823</v>
      </c>
      <c r="C31" s="117">
        <v>5646</v>
      </c>
      <c r="D31"/>
    </row>
    <row r="32" spans="2:4">
      <c r="B32" s="1" t="s">
        <v>805</v>
      </c>
      <c r="C32" s="118">
        <v>5652</v>
      </c>
      <c r="D32" s="109" t="s">
        <v>824</v>
      </c>
    </row>
    <row r="33" spans="2:4">
      <c r="B33" s="1" t="s">
        <v>808</v>
      </c>
      <c r="C33" s="119">
        <v>5652</v>
      </c>
      <c r="D33"/>
    </row>
    <row r="34" spans="2:4">
      <c r="B34" s="1" t="s">
        <v>809</v>
      </c>
      <c r="C34" s="119">
        <v>5652</v>
      </c>
      <c r="D34"/>
    </row>
    <row r="35" spans="2:4">
      <c r="B35" s="1" t="s">
        <v>822</v>
      </c>
      <c r="C35" s="119">
        <v>5652</v>
      </c>
      <c r="D35"/>
    </row>
    <row r="36" spans="2:4">
      <c r="B36" s="1" t="s">
        <v>811</v>
      </c>
      <c r="C36" s="119">
        <v>5652</v>
      </c>
      <c r="D36"/>
    </row>
    <row r="37" spans="2:4">
      <c r="B37" s="1" t="s">
        <v>812</v>
      </c>
      <c r="C37" s="119">
        <v>5652</v>
      </c>
      <c r="D37"/>
    </row>
    <row r="38" spans="2:4">
      <c r="B38" s="1" t="s">
        <v>814</v>
      </c>
      <c r="C38" s="119">
        <v>5652</v>
      </c>
      <c r="D38"/>
    </row>
    <row r="39" spans="2:4">
      <c r="B39" s="1" t="s">
        <v>815</v>
      </c>
      <c r="C39" s="119">
        <v>5652</v>
      </c>
      <c r="D39"/>
    </row>
    <row r="40" spans="2:4">
      <c r="B40" s="1" t="s">
        <v>816</v>
      </c>
      <c r="C40" s="119">
        <v>5652</v>
      </c>
      <c r="D40"/>
    </row>
    <row r="41" spans="2:4">
      <c r="B41" s="1" t="s">
        <v>820</v>
      </c>
      <c r="C41" s="119">
        <v>5652</v>
      </c>
      <c r="D41"/>
    </row>
    <row r="42" spans="2:4">
      <c r="B42" s="1" t="s">
        <v>823</v>
      </c>
      <c r="C42" s="119">
        <v>5652</v>
      </c>
      <c r="D42"/>
    </row>
    <row r="43" spans="2:4">
      <c r="B43" s="1" t="s">
        <v>807</v>
      </c>
      <c r="C43" s="120">
        <v>5663</v>
      </c>
      <c r="D43" s="109" t="s">
        <v>825</v>
      </c>
    </row>
    <row r="44" spans="2:4">
      <c r="B44" s="1" t="s">
        <v>808</v>
      </c>
      <c r="C44" s="121">
        <v>5663</v>
      </c>
      <c r="D44"/>
    </row>
    <row r="45" spans="2:4">
      <c r="B45" s="1" t="s">
        <v>808</v>
      </c>
      <c r="C45" s="121">
        <v>5663</v>
      </c>
      <c r="D45"/>
    </row>
    <row r="46" spans="2:4">
      <c r="B46" s="1" t="s">
        <v>814</v>
      </c>
      <c r="C46" s="121">
        <v>5663</v>
      </c>
      <c r="D46"/>
    </row>
    <row r="47" spans="2:4">
      <c r="B47" s="1" t="s">
        <v>815</v>
      </c>
      <c r="C47" s="121">
        <v>5663</v>
      </c>
      <c r="D47"/>
    </row>
    <row r="48" spans="2:4">
      <c r="B48" s="1" t="s">
        <v>817</v>
      </c>
      <c r="C48" s="121">
        <v>5663</v>
      </c>
      <c r="D48"/>
    </row>
    <row r="49" spans="2:4">
      <c r="B49" s="1" t="s">
        <v>820</v>
      </c>
      <c r="C49" s="121">
        <v>5663</v>
      </c>
      <c r="D49"/>
    </row>
    <row r="50" spans="2:4">
      <c r="B50" s="1" t="s">
        <v>823</v>
      </c>
      <c r="C50" s="121">
        <v>5663</v>
      </c>
      <c r="D50"/>
    </row>
    <row r="51" spans="2:4">
      <c r="B51" s="1" t="s">
        <v>807</v>
      </c>
      <c r="C51" s="122">
        <v>5668</v>
      </c>
      <c r="D51" s="109">
        <v>7</v>
      </c>
    </row>
    <row r="52" spans="2:4">
      <c r="B52" s="1" t="s">
        <v>809</v>
      </c>
      <c r="C52" s="123">
        <v>5668</v>
      </c>
      <c r="D52"/>
    </row>
    <row r="53" spans="2:4">
      <c r="B53" s="1" t="s">
        <v>811</v>
      </c>
      <c r="C53" s="123">
        <v>5668</v>
      </c>
      <c r="D53"/>
    </row>
    <row r="54" spans="2:4">
      <c r="B54" s="1" t="s">
        <v>814</v>
      </c>
      <c r="C54" s="123">
        <v>5668</v>
      </c>
      <c r="D54"/>
    </row>
    <row r="55" spans="2:4">
      <c r="B55" s="1" t="s">
        <v>816</v>
      </c>
      <c r="C55" s="123">
        <v>5668</v>
      </c>
      <c r="D55"/>
    </row>
    <row r="56" spans="2:4">
      <c r="B56" s="1" t="s">
        <v>820</v>
      </c>
      <c r="C56" s="123">
        <v>5668</v>
      </c>
      <c r="D56"/>
    </row>
    <row r="57" spans="2:4">
      <c r="B57" s="1" t="s">
        <v>823</v>
      </c>
      <c r="C57" s="123">
        <v>5668</v>
      </c>
      <c r="D57"/>
    </row>
    <row r="58" spans="2:4">
      <c r="B58" s="1" t="s">
        <v>807</v>
      </c>
      <c r="C58" s="124">
        <v>5702</v>
      </c>
      <c r="D58" s="109">
        <v>8</v>
      </c>
    </row>
    <row r="59" spans="2:4">
      <c r="B59" s="1" t="s">
        <v>808</v>
      </c>
      <c r="C59" s="125">
        <v>5702</v>
      </c>
      <c r="D59"/>
    </row>
    <row r="60" spans="2:4">
      <c r="B60" s="1" t="s">
        <v>822</v>
      </c>
      <c r="C60" s="125">
        <v>5702</v>
      </c>
      <c r="D60"/>
    </row>
    <row r="61" spans="2:4">
      <c r="B61" s="1" t="s">
        <v>811</v>
      </c>
      <c r="C61" s="125">
        <v>5702</v>
      </c>
      <c r="D61"/>
    </row>
    <row r="62" spans="2:4">
      <c r="B62" s="1" t="s">
        <v>814</v>
      </c>
      <c r="C62" s="125">
        <v>5702</v>
      </c>
      <c r="D62"/>
    </row>
    <row r="63" spans="2:4">
      <c r="B63" s="1" t="s">
        <v>815</v>
      </c>
      <c r="C63" s="125">
        <v>5702</v>
      </c>
      <c r="D63"/>
    </row>
    <row r="64" spans="2:4">
      <c r="B64" s="1" t="s">
        <v>823</v>
      </c>
      <c r="C64" s="125">
        <v>5702</v>
      </c>
      <c r="D64"/>
    </row>
    <row r="65" spans="2:4">
      <c r="B65" s="1" t="s">
        <v>815</v>
      </c>
      <c r="C65" s="125">
        <v>5702</v>
      </c>
      <c r="D65"/>
    </row>
    <row r="66" spans="2:4">
      <c r="B66" s="1" t="s">
        <v>807</v>
      </c>
      <c r="C66" s="109">
        <v>5756</v>
      </c>
      <c r="D66" s="109">
        <v>1</v>
      </c>
    </row>
    <row r="67" spans="2:4">
      <c r="B67" s="1" t="s">
        <v>811</v>
      </c>
      <c r="C67" s="109">
        <v>5833</v>
      </c>
      <c r="D67" s="109">
        <v>1</v>
      </c>
    </row>
    <row r="68" spans="2:4">
      <c r="B68" s="1" t="s">
        <v>805</v>
      </c>
      <c r="C68" s="109">
        <v>5841</v>
      </c>
      <c r="D68" s="109">
        <v>1</v>
      </c>
    </row>
    <row r="69" spans="2:4">
      <c r="B69"/>
    </row>
    <row r="70" spans="2:4">
      <c r="B70"/>
    </row>
    <row r="71" spans="2:4">
      <c r="B71"/>
    </row>
    <row r="72" spans="2:4">
      <c r="B72"/>
    </row>
    <row r="73" spans="2:4">
      <c r="B73"/>
    </row>
    <row r="74" spans="2:4">
      <c r="B74"/>
    </row>
    <row r="75" spans="2:4">
      <c r="B75"/>
    </row>
    <row r="76" spans="2:4">
      <c r="B76"/>
    </row>
    <row r="77" spans="2:4">
      <c r="B77"/>
    </row>
    <row r="78" spans="2:4">
      <c r="B78"/>
    </row>
    <row r="79" spans="2:4">
      <c r="B79"/>
    </row>
    <row r="80" spans="2:4">
      <c r="B80"/>
    </row>
    <row r="81" spans="2:2">
      <c r="B81"/>
    </row>
    <row r="82" spans="2:2">
      <c r="B82"/>
    </row>
    <row r="83" spans="2:2">
      <c r="B83"/>
    </row>
    <row r="84" spans="2:2">
      <c r="B84"/>
    </row>
    <row r="85" spans="2:2">
      <c r="B85"/>
    </row>
    <row r="86" spans="2:2">
      <c r="B86"/>
    </row>
    <row r="87" spans="2:2">
      <c r="B87"/>
    </row>
    <row r="88" spans="2:2">
      <c r="B88" s="1">
        <v>119454</v>
      </c>
    </row>
    <row r="89" spans="2:2">
      <c r="B89" s="1">
        <v>26190</v>
      </c>
    </row>
    <row r="90" spans="2:2">
      <c r="B90" s="1">
        <v>18390</v>
      </c>
    </row>
    <row r="91" spans="2:2">
      <c r="B91" s="1">
        <v>5498</v>
      </c>
    </row>
    <row r="92" spans="2:2">
      <c r="B92" s="1">
        <v>27522</v>
      </c>
    </row>
    <row r="93" spans="2:2">
      <c r="B93" s="1">
        <v>10515</v>
      </c>
    </row>
    <row r="94" spans="2:2">
      <c r="B94" s="1">
        <v>29366.85</v>
      </c>
    </row>
    <row r="95" spans="2:2">
      <c r="B95" s="1">
        <v>104273.1</v>
      </c>
    </row>
    <row r="96" spans="2:2">
      <c r="B96" s="1">
        <v>31761.9</v>
      </c>
    </row>
    <row r="97" spans="2:2">
      <c r="B97" s="1">
        <v>7050</v>
      </c>
    </row>
    <row r="98" spans="2:2">
      <c r="B98" s="1">
        <f>SUM(B88:B97)/3.4528</f>
        <v>110061.64562094533</v>
      </c>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row r="110" spans="2:2">
      <c r="B110"/>
    </row>
    <row r="111" spans="2:2">
      <c r="B111"/>
    </row>
    <row r="112" spans="2:2">
      <c r="B112"/>
    </row>
    <row r="113" spans="2:2">
      <c r="B113"/>
    </row>
    <row r="114" spans="2:2">
      <c r="B114" s="1">
        <v>9528</v>
      </c>
    </row>
    <row r="115" spans="2:2">
      <c r="B115" s="1">
        <v>5684</v>
      </c>
    </row>
    <row r="116" spans="2:2">
      <c r="B116" s="1">
        <v>2977.65</v>
      </c>
    </row>
    <row r="117" spans="2:2">
      <c r="B117" s="1">
        <v>24642.58</v>
      </c>
    </row>
    <row r="118" spans="2:2">
      <c r="B118" s="1">
        <v>5627.4</v>
      </c>
    </row>
    <row r="119" spans="2:2">
      <c r="B119" s="1">
        <v>3884</v>
      </c>
    </row>
    <row r="120" spans="2:2">
      <c r="B120" s="1">
        <v>10175.950000000001</v>
      </c>
    </row>
    <row r="121" spans="2:2">
      <c r="B121" s="1">
        <v>31346.26</v>
      </c>
    </row>
    <row r="122" spans="2:2">
      <c r="B122" s="1">
        <v>4078.3</v>
      </c>
    </row>
    <row r="123" spans="2:2">
      <c r="B123" s="1">
        <v>1346.4</v>
      </c>
    </row>
    <row r="124" spans="2:2">
      <c r="B124" s="1">
        <v>465</v>
      </c>
    </row>
    <row r="125" spans="2:2">
      <c r="B125" s="126">
        <f>SUM(B114:B124)</f>
        <v>99755.54</v>
      </c>
    </row>
    <row r="126" spans="2:2">
      <c r="B126"/>
    </row>
    <row r="127" spans="2:2">
      <c r="B127" s="1">
        <v>1061.3599999999999</v>
      </c>
    </row>
    <row r="128" spans="2:2">
      <c r="B128" s="1">
        <v>2830</v>
      </c>
    </row>
    <row r="129" spans="2:2">
      <c r="B129" s="1">
        <v>1365</v>
      </c>
    </row>
    <row r="130" spans="2:2">
      <c r="B130" s="1">
        <v>48081.18</v>
      </c>
    </row>
    <row r="131" spans="2:2">
      <c r="B131" s="1">
        <v>18306.5</v>
      </c>
    </row>
    <row r="132" spans="2:2">
      <c r="B132" s="1">
        <v>4296</v>
      </c>
    </row>
    <row r="133" spans="2:2">
      <c r="B133" s="1">
        <v>6475.5</v>
      </c>
    </row>
    <row r="134" spans="2:2">
      <c r="B134" s="1">
        <v>571</v>
      </c>
    </row>
    <row r="135" spans="2:2">
      <c r="B135" s="1">
        <v>5800</v>
      </c>
    </row>
    <row r="136" spans="2:2">
      <c r="B136" s="1">
        <v>24319.86</v>
      </c>
    </row>
    <row r="137" spans="2:2">
      <c r="B137" s="1">
        <f>SUM(B127:B136)</f>
        <v>113106.40000000001</v>
      </c>
    </row>
    <row r="138" spans="2:2">
      <c r="B138"/>
    </row>
    <row r="139" spans="2:2">
      <c r="B139"/>
    </row>
    <row r="140" spans="2:2">
      <c r="B140" s="1">
        <v>870</v>
      </c>
    </row>
    <row r="141" spans="2:2">
      <c r="B141" s="1">
        <v>8500.8799999999992</v>
      </c>
    </row>
    <row r="142" spans="2:2">
      <c r="B142" s="1">
        <v>4232.5</v>
      </c>
    </row>
    <row r="143" spans="2:2">
      <c r="B143" s="1">
        <v>1061.3599999999999</v>
      </c>
    </row>
    <row r="144" spans="2:2">
      <c r="B144" s="1">
        <v>2830</v>
      </c>
    </row>
    <row r="145" spans="2:2">
      <c r="B145" s="1">
        <v>1365</v>
      </c>
    </row>
    <row r="146" spans="2:2">
      <c r="B146" s="1">
        <v>48081.18</v>
      </c>
    </row>
    <row r="147" spans="2:2">
      <c r="B147" s="1">
        <v>18306.5</v>
      </c>
    </row>
    <row r="148" spans="2:2">
      <c r="B148" s="1">
        <v>4296</v>
      </c>
    </row>
    <row r="149" spans="2:2">
      <c r="B149" s="1">
        <v>6472.5</v>
      </c>
    </row>
    <row r="150" spans="2:2">
      <c r="B150" s="1">
        <v>571</v>
      </c>
    </row>
    <row r="151" spans="2:2">
      <c r="B151" s="1">
        <v>5800</v>
      </c>
    </row>
    <row r="152" spans="2:2">
      <c r="B152" s="1">
        <v>24319.86</v>
      </c>
    </row>
    <row r="153" spans="2:2">
      <c r="B153" s="1">
        <v>1261.5</v>
      </c>
    </row>
    <row r="154" spans="2:2">
      <c r="B154" s="1">
        <f>SUM(B140:B153)</f>
        <v>127968.28</v>
      </c>
    </row>
  </sheetData>
  <pageMargins left="0.78749999999999998" right="0.196527777777778" top="0.59027777777777801" bottom="0.59027777777777801"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2246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Lapas2</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user</cp:lastModifiedBy>
  <cp:revision>147</cp:revision>
  <cp:lastPrinted>2016-03-30T16:25:47Z</cp:lastPrinted>
  <dcterms:created xsi:type="dcterms:W3CDTF">2015-11-09T12:11:40Z</dcterms:created>
  <dcterms:modified xsi:type="dcterms:W3CDTF">2017-01-19T10:43:41Z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