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45\bendras$\!EPR\!TP\2025-02-17_Autotransformatoriai_CVPIS_748446\CVPIS\Darbinis\3-GP\"/>
    </mc:Choice>
  </mc:AlternateContent>
  <xr:revisionPtr revIDLastSave="0" documentId="13_ncr:1_{CD6457C2-099E-4B87-AABD-2DB25BD75C6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ildymui" sheetId="2" r:id="rId1"/>
    <sheet name="Skaičiavima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E8" i="3"/>
  <c r="E10" i="3" s="1"/>
  <c r="E17" i="3" l="1"/>
  <c r="E18" i="3"/>
  <c r="F18" i="3"/>
  <c r="F17" i="3"/>
  <c r="E19" i="3" l="1"/>
</calcChain>
</file>

<file path=xl/sharedStrings.xml><?xml version="1.0" encoding="utf-8"?>
<sst xmlns="http://schemas.openxmlformats.org/spreadsheetml/2006/main" count="60" uniqueCount="51">
  <si>
    <t>Pasiūlymo 1 priedėlis. Siūlomi Energijos nuostolių, apskaičiuotų 35 metų laikotarpiui, sąnaudų apskaičiavimo parametrai 
Appendix 1 of the proposal. The proposed parameters for calculating the costs of energy losses calculated for a period of 35 years</t>
  </si>
  <si>
    <r>
      <t>S</t>
    </r>
    <r>
      <rPr>
        <vertAlign val="subscript"/>
        <sz val="10"/>
        <color theme="1"/>
        <rFont val="Trebuchet MS"/>
        <family val="2"/>
        <charset val="186"/>
      </rPr>
      <t>r</t>
    </r>
  </si>
  <si>
    <t>Tuščiosios eigos nuostoliai/
No-load loss, kW</t>
  </si>
  <si>
    <r>
      <t>P</t>
    </r>
    <r>
      <rPr>
        <vertAlign val="subscript"/>
        <sz val="10"/>
        <color rgb="FF000000"/>
        <rFont val="Trebuchet MS"/>
        <family val="2"/>
        <charset val="186"/>
      </rPr>
      <t>0</t>
    </r>
  </si>
  <si>
    <t>Trumpojo jungimo nuostoliai/
 Short-circuited load loss, kW</t>
  </si>
  <si>
    <r>
      <t>P</t>
    </r>
    <r>
      <rPr>
        <vertAlign val="subscript"/>
        <sz val="10"/>
        <color rgb="FF000000"/>
        <rFont val="Trebuchet MS"/>
        <family val="2"/>
        <charset val="186"/>
      </rPr>
      <t>k</t>
    </r>
  </si>
  <si>
    <t>Aušinimo sistemos nuostoliai/
Cooling system losses</t>
  </si>
  <si>
    <t>min.</t>
  </si>
  <si>
    <r>
      <t>P</t>
    </r>
    <r>
      <rPr>
        <vertAlign val="subscript"/>
        <sz val="10"/>
        <color rgb="FF000000"/>
        <rFont val="Trebuchet MS"/>
        <family val="2"/>
        <charset val="186"/>
      </rPr>
      <t>C0</t>
    </r>
  </si>
  <si>
    <t>max.</t>
  </si>
  <si>
    <r>
      <t>P</t>
    </r>
    <r>
      <rPr>
        <vertAlign val="subscript"/>
        <sz val="10"/>
        <color rgb="FF000000"/>
        <rFont val="Trebuchet MS"/>
        <family val="2"/>
        <charset val="186"/>
      </rPr>
      <t>CS</t>
    </r>
  </si>
  <si>
    <r>
      <t>Elektros energija, kurios kartu su P</t>
    </r>
    <r>
      <rPr>
        <vertAlign val="subscript"/>
        <sz val="10"/>
        <color theme="1"/>
        <rFont val="Trebuchet MS"/>
        <family val="2"/>
        <charset val="186"/>
      </rPr>
      <t>c0</t>
    </r>
    <r>
      <rPr>
        <sz val="10"/>
        <color theme="1"/>
        <rFont val="Trebuchet MS"/>
        <family val="2"/>
        <charset val="186"/>
      </rPr>
      <t xml:space="preserve"> reikia aušinimo sistemai, kad ji veiktų esant k</t>
    </r>
    <r>
      <rPr>
        <vertAlign val="subscript"/>
        <sz val="10"/>
        <color theme="1"/>
        <rFont val="Trebuchet MS"/>
        <family val="2"/>
        <charset val="186"/>
      </rPr>
      <t>PEI</t>
    </r>
    <r>
      <rPr>
        <sz val="10"/>
        <color theme="1"/>
        <rFont val="Trebuchet MS"/>
        <family val="2"/>
        <charset val="186"/>
      </rPr>
      <t xml:space="preserve"> kartų vardinei apkrovai/
Power required by the cooling system in addition to Pc0 to operate at kPEI times the rated load  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</si>
  <si>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ck</t>
    </r>
    <r>
      <rPr>
        <sz val="10"/>
        <color rgb="FF000000"/>
        <rFont val="Trebuchet MS"/>
        <family val="2"/>
        <charset val="186"/>
      </rPr>
      <t>(k</t>
    </r>
    <r>
      <rPr>
        <vertAlign val="subscript"/>
        <sz val="10"/>
        <color rgb="FF000000"/>
        <rFont val="Trebuchet MS"/>
        <family val="2"/>
        <charset val="186"/>
      </rPr>
      <t>PEI</t>
    </r>
    <r>
      <rPr>
        <sz val="10"/>
        <color rgb="FF000000"/>
        <rFont val="Trebuchet MS"/>
        <family val="2"/>
        <charset val="186"/>
      </rPr>
      <t>)</t>
    </r>
  </si>
  <si>
    <t xml:space="preserve">Apkrovos koeficientas, kuriam esant nustatomas didžiausias efektyvumo indeksas/The load factor at which the maximum efficiency index is determined
</t>
  </si>
  <si>
    <r>
      <t>k</t>
    </r>
    <r>
      <rPr>
        <vertAlign val="subscript"/>
        <sz val="10"/>
        <color rgb="FF000000"/>
        <rFont val="Trebuchet MS"/>
        <family val="2"/>
        <charset val="186"/>
      </rPr>
      <t>PEI</t>
    </r>
  </si>
  <si>
    <t>Tiekėjo apskaičiuota PEI vertė
PEI calculated by Supplier</t>
  </si>
  <si>
    <t>PEI</t>
  </si>
  <si>
    <t>Autotransformatoriaus tarnavimo laikas, metais/
Service life of the autotransformer, in years</t>
  </si>
  <si>
    <t>n</t>
  </si>
  <si>
    <r>
      <rPr>
        <b/>
        <u/>
        <sz val="9"/>
        <color theme="1"/>
        <rFont val="Trebuchet MS"/>
        <family val="2"/>
        <charset val="186"/>
      </rPr>
      <t>Pastaba:</t>
    </r>
    <r>
      <rPr>
        <sz val="9"/>
        <color theme="1"/>
        <rFont val="Trebuchet MS"/>
        <family val="2"/>
        <charset val="186"/>
      </rPr>
      <t xml:space="preserve"> siekiant lyginti tarpusavyje įrenginius su skirtingais tarnavimo laikotarpiais ir atlikti skaičiavimus prie vienodų sąlygų, k</t>
    </r>
    <r>
      <rPr>
        <vertAlign val="subscript"/>
        <sz val="9"/>
        <color theme="1"/>
        <rFont val="Trebuchet MS"/>
        <family val="2"/>
        <charset val="186"/>
      </rPr>
      <t>1</t>
    </r>
    <r>
      <rPr>
        <sz val="9"/>
        <color theme="1"/>
        <rFont val="Trebuchet MS"/>
        <family val="2"/>
        <charset val="186"/>
      </rPr>
      <t xml:space="preserve"> koeficiento skaičiavimo formulėje bus naudojamas LITGRID AB nustatytas naudingas įrenginio tarnavimo laikas (n=35 metai).
</t>
    </r>
    <r>
      <rPr>
        <b/>
        <sz val="9"/>
        <color theme="1"/>
        <rFont val="Trebuchet MS"/>
        <family val="2"/>
      </rPr>
      <t>Note:</t>
    </r>
    <r>
      <rPr>
        <sz val="9"/>
        <color theme="1"/>
        <rFont val="Trebuchet MS"/>
        <family val="2"/>
        <charset val="186"/>
      </rPr>
      <t xml:space="preserve"> in order to compare devices with different lifetimes and perform calculations under the same conditions, the useful lifetime of the device determined by LITGRID AB (n=35 years) will be used in the formula for calculating the k1 coefficient.</t>
    </r>
  </si>
  <si>
    <t>II. Siūlomi Energijos nuostolių, apskaičiuotų 35 metų laikotarpiui, sąnaudų apskaičiavimo parametrai (P)
II. Proposed parameters for calculating the costs of energy losses calculated for a period of 35 years (P)</t>
  </si>
  <si>
    <t>Parametro reikšmė/Value of the parameter</t>
  </si>
  <si>
    <t>Privaloma užpildyti/Required to fill in:</t>
  </si>
  <si>
    <r>
      <rPr>
        <b/>
        <u/>
        <sz val="9"/>
        <color rgb="FF000000"/>
        <rFont val="Trebuchet MS"/>
        <family val="2"/>
        <charset val="162"/>
      </rPr>
      <t>Pastaba:</t>
    </r>
    <r>
      <rPr>
        <sz val="9"/>
        <color rgb="FF000000"/>
        <rFont val="Trebuchet MS"/>
        <family val="2"/>
        <charset val="162"/>
      </rPr>
      <t xml:space="preserve"> siūlomo transformatoriaus tuščios eigos nuostoliai negali būti didesni nei nurodoma techniniuose reikalavimuose 330/110/10 kV autotransformatoriams (santykiniai tuščios eigos nuostoliai P</t>
    </r>
    <r>
      <rPr>
        <vertAlign val="subscript"/>
        <sz val="9"/>
        <color rgb="FF000000"/>
        <rFont val="Trebuchet MS"/>
        <family val="2"/>
        <charset val="162"/>
      </rPr>
      <t>0</t>
    </r>
    <r>
      <rPr>
        <sz val="9"/>
        <color rgb="FF000000"/>
        <rFont val="Trebuchet MS"/>
        <family val="2"/>
        <charset val="162"/>
      </rPr>
      <t>/S</t>
    </r>
    <r>
      <rPr>
        <vertAlign val="subscript"/>
        <sz val="9"/>
        <color rgb="FF000000"/>
        <rFont val="Trebuchet MS"/>
        <family val="2"/>
        <charset val="162"/>
      </rPr>
      <t>r</t>
    </r>
    <r>
      <rPr>
        <sz val="9"/>
        <color rgb="FF000000"/>
        <rFont val="Trebuchet MS"/>
        <family val="2"/>
        <charset val="162"/>
      </rPr>
      <t xml:space="preserve"> x 100% negali viršyti 0,04%). 
</t>
    </r>
    <r>
      <rPr>
        <b/>
        <sz val="9"/>
        <color rgb="FF000000"/>
        <rFont val="Trebuchet MS"/>
        <family val="2"/>
      </rPr>
      <t>Note:</t>
    </r>
    <r>
      <rPr>
        <sz val="9"/>
        <color rgb="FF000000"/>
        <rFont val="Trebuchet MS"/>
        <family val="2"/>
        <charset val="162"/>
      </rPr>
      <t xml:space="preserve"> the no-load loss of the proposed transformer cannot be higher than specified in the technical requirements for 330/110/10 kV autotransformers (the relative no-load loss P0/Sr x 100% cannot exceed 0.04%).</t>
    </r>
  </si>
  <si>
    <r>
      <rPr>
        <b/>
        <u/>
        <sz val="9"/>
        <color rgb="FF000000"/>
        <rFont val="Trebuchet MS"/>
        <family val="2"/>
        <charset val="162"/>
      </rPr>
      <t>Pastaba:</t>
    </r>
    <r>
      <rPr>
        <sz val="9"/>
        <color rgb="FF000000"/>
        <rFont val="Trebuchet MS"/>
        <family val="2"/>
        <charset val="162"/>
      </rPr>
      <t xml:space="preserve"> siūlomo transformatoriaus trumpojo jungimo nuostoliai negali būti didesni nei nurodoma techniniuose reikalavimuose 330/110/10 kV autotransformatoriams (santykiniai trumpojo jungimo nuostoliai P</t>
    </r>
    <r>
      <rPr>
        <vertAlign val="subscript"/>
        <sz val="9"/>
        <color rgb="FF000000"/>
        <rFont val="Trebuchet MS"/>
        <family val="2"/>
        <charset val="162"/>
      </rPr>
      <t>k</t>
    </r>
    <r>
      <rPr>
        <sz val="9"/>
        <color rgb="FF000000"/>
        <rFont val="Trebuchet MS"/>
        <family val="2"/>
        <charset val="162"/>
      </rPr>
      <t>/S</t>
    </r>
    <r>
      <rPr>
        <vertAlign val="subscript"/>
        <sz val="9"/>
        <color rgb="FF000000"/>
        <rFont val="Trebuchet MS"/>
        <family val="2"/>
        <charset val="162"/>
      </rPr>
      <t>r</t>
    </r>
    <r>
      <rPr>
        <sz val="9"/>
        <color rgb="FF000000"/>
        <rFont val="Trebuchet MS"/>
        <family val="2"/>
        <charset val="162"/>
      </rPr>
      <t xml:space="preserve"> x 100% negali viršyti 0,25%). 
</t>
    </r>
    <r>
      <rPr>
        <b/>
        <sz val="9"/>
        <color rgb="FF000000"/>
        <rFont val="Trebuchet MS"/>
        <family val="2"/>
      </rPr>
      <t>Note:</t>
    </r>
    <r>
      <rPr>
        <sz val="9"/>
        <color rgb="FF000000"/>
        <rFont val="Trebuchet MS"/>
        <family val="2"/>
        <charset val="162"/>
      </rPr>
      <t xml:space="preserve"> the short-circuit losses of the proposed transformer cannot be higher than specified in the technical requirements for 330/110/10 kV autotransformers (relative short-circuit losses Pk/Sr x 100% cannot exceed 0.25%). I</t>
    </r>
  </si>
  <si>
    <t>t, h</t>
  </si>
  <si>
    <t>C, Eur/kWh</t>
  </si>
  <si>
    <t>i, %</t>
  </si>
  <si>
    <t>Energijos nuostolių, apskaičiuotų 35 metų laikotarpiui, sąnaudos (P)/
 Cost of energy losses calculated over a period of 35 years (P)</t>
  </si>
  <si>
    <t xml:space="preserve">Transformatoriaus veikimo laikas per metus, valandomis/
the operating time of the transformer in a year, in hours </t>
  </si>
  <si>
    <t>Transformatoriaus vardinė galia/
Rated power of an autotransformer, kVA</t>
  </si>
  <si>
    <t xml:space="preserve">PEI </t>
  </si>
  <si>
    <t>Vieno autotransformatoriaus energijos nuostoliai apskaičiuoti 35 metų laikotarpiui
energy losses of a single autotransformer calculated over a 35-year period</t>
  </si>
  <si>
    <t>Tuščiosios veikos nuostolių kainos apskaičiavimo koeficientas/
Coefficient for calculating the loss price of the blank act</t>
  </si>
  <si>
    <t>Diskonto norma/
Discount rate norm</t>
  </si>
  <si>
    <t xml:space="preserve">Vidutinė praėjusių metų elektros energijos kaina biržoje/
Average price of electricity on the stock exchange for the previous year </t>
  </si>
  <si>
    <t>Autotransformatoriaus tarnavimo laikas/
Service life of the autotransformer</t>
  </si>
  <si>
    <t xml:space="preserve">Vidutinis apkrovimas per visą tarnavimo laiką/
Average load over the lifetime
</t>
  </si>
  <si>
    <r>
      <t>P</t>
    </r>
    <r>
      <rPr>
        <vertAlign val="subscript"/>
        <sz val="10"/>
        <color rgb="FF000000"/>
        <rFont val="Trebuchet MS"/>
        <family val="2"/>
        <charset val="186"/>
      </rPr>
      <t>0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</si>
  <si>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k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</si>
  <si>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C0</t>
    </r>
    <r>
      <rPr>
        <sz val="10"/>
        <color rgb="FF000000"/>
        <rFont val="Trebuchet MS"/>
        <family val="2"/>
        <charset val="186"/>
      </rPr>
      <t>, kW</t>
    </r>
  </si>
  <si>
    <r>
      <t>P</t>
    </r>
    <r>
      <rPr>
        <vertAlign val="subscript"/>
        <sz val="10"/>
        <color rgb="FF000000"/>
        <rFont val="Trebuchet MS"/>
        <family val="2"/>
        <charset val="186"/>
      </rPr>
      <t>CS</t>
    </r>
    <r>
      <rPr>
        <sz val="10"/>
        <color rgb="FF000000"/>
        <rFont val="Trebuchet MS"/>
        <family val="2"/>
        <charset val="186"/>
      </rPr>
      <t>, kW</t>
    </r>
  </si>
  <si>
    <t>P, Eur</t>
  </si>
  <si>
    <t>Energijos nuostolių, apskaičiuotų 35 metų laikotarpiui, sąnaudų/
Cost of loss calculated over a 35-year period</t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</si>
  <si>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</si>
  <si>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apkr</t>
    </r>
    <r>
      <rPr>
        <sz val="11"/>
        <color theme="1"/>
        <rFont val="Calibri"/>
        <family val="2"/>
        <scheme val="minor"/>
      </rPr>
      <t>, %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</si>
  <si>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</si>
  <si>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, kVA</t>
    </r>
  </si>
  <si>
    <r>
      <t>P</t>
    </r>
    <r>
      <rPr>
        <vertAlign val="subscript"/>
        <sz val="10"/>
        <color rgb="FF000000"/>
        <rFont val="Trebuchet MS"/>
        <family val="2"/>
      </rPr>
      <t>x</t>
    </r>
    <r>
      <rPr>
        <sz val="10"/>
        <color rgb="FF000000"/>
        <rFont val="Trebuchet MS"/>
        <family val="2"/>
        <charset val="186"/>
      </rPr>
      <t>, kW</t>
    </r>
  </si>
  <si>
    <t xml:space="preserve">Apkrovos nuostolių kainos apskaičiavimo koeficientas/the coefficient for calculating the cost of load loss
</t>
  </si>
  <si>
    <t>Transformatoriaus vardinė galia/
Rated power of an autotransformer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</si>
</sst>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rebuchet MS"/>
      <family val="2"/>
      <charset val="186"/>
    </font>
    <font>
      <sz val="9"/>
      <color theme="1"/>
      <name val="Trebuchet MS"/>
      <family val="2"/>
      <charset val="186"/>
    </font>
    <font>
      <sz val="8"/>
      <color rgb="FFFF0000"/>
      <name val="Trebuchet MS"/>
      <family val="2"/>
      <charset val="186"/>
    </font>
    <font>
      <sz val="10"/>
      <color theme="1"/>
      <name val="Trebuchet MS"/>
      <family val="2"/>
      <charset val="186"/>
    </font>
    <font>
      <vertAlign val="subscript"/>
      <sz val="10"/>
      <color theme="1"/>
      <name val="Trebuchet MS"/>
      <family val="2"/>
      <charset val="186"/>
    </font>
    <font>
      <sz val="10"/>
      <color rgb="FF000000"/>
      <name val="Trebuchet MS"/>
      <family val="2"/>
      <charset val="186"/>
    </font>
    <font>
      <vertAlign val="subscript"/>
      <sz val="10"/>
      <color rgb="FF000000"/>
      <name val="Trebuchet MS"/>
      <family val="2"/>
      <charset val="186"/>
    </font>
    <font>
      <sz val="9"/>
      <color rgb="FFFF0000"/>
      <name val="Trebuchet MS"/>
      <family val="2"/>
      <charset val="186"/>
    </font>
    <font>
      <b/>
      <u/>
      <sz val="9"/>
      <color theme="1"/>
      <name val="Trebuchet MS"/>
      <family val="2"/>
      <charset val="186"/>
    </font>
    <font>
      <vertAlign val="subscript"/>
      <sz val="9"/>
      <color theme="1"/>
      <name val="Trebuchet MS"/>
      <family val="2"/>
      <charset val="186"/>
    </font>
    <font>
      <sz val="9"/>
      <color rgb="FF000000"/>
      <name val="Calibri"/>
      <family val="2"/>
      <charset val="204"/>
      <scheme val="minor"/>
    </font>
    <font>
      <b/>
      <u/>
      <sz val="9"/>
      <color rgb="FF000000"/>
      <name val="Trebuchet MS"/>
      <family val="2"/>
      <charset val="162"/>
    </font>
    <font>
      <sz val="9"/>
      <color rgb="FF000000"/>
      <name val="Trebuchet MS"/>
      <family val="2"/>
      <charset val="162"/>
    </font>
    <font>
      <vertAlign val="subscript"/>
      <sz val="9"/>
      <color rgb="FF000000"/>
      <name val="Trebuchet MS"/>
      <family val="2"/>
      <charset val="162"/>
    </font>
    <font>
      <b/>
      <sz val="9"/>
      <color rgb="FF000000"/>
      <name val="Trebuchet MS"/>
      <family val="2"/>
    </font>
    <font>
      <b/>
      <sz val="9"/>
      <color theme="1"/>
      <name val="Trebuchet MS"/>
      <family val="2"/>
    </font>
    <font>
      <sz val="9"/>
      <name val="Trebuchet MS"/>
      <family val="2"/>
      <charset val="186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left" vertical="center" wrapText="1"/>
    </xf>
    <xf numFmtId="3" fontId="5" fillId="3" borderId="0" xfId="0" applyNumberFormat="1" applyFont="1" applyFill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</cellXfs>
  <cellStyles count="4">
    <cellStyle name="Įprastas 2" xfId="3" xr:uid="{00000000-0005-0000-0000-000000000000}"/>
    <cellStyle name="Normal" xfId="0" builtinId="0"/>
    <cellStyle name="Normal 2" xfId="2" xr:uid="{00000000-0005-0000-0000-000002000000}"/>
    <cellStyle name="Paprastas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topLeftCell="A13" zoomScale="175" zoomScaleNormal="175" workbookViewId="0">
      <selection activeCell="E23" sqref="E23"/>
    </sheetView>
  </sheetViews>
  <sheetFormatPr defaultColWidth="9.19921875" defaultRowHeight="11.65" x14ac:dyDescent="0.45"/>
  <cols>
    <col min="1" max="1" width="9.19921875" style="1"/>
    <col min="2" max="2" width="14.46484375" style="1" customWidth="1"/>
    <col min="3" max="3" width="19.796875" style="1" customWidth="1"/>
    <col min="4" max="4" width="15.46484375" style="1" customWidth="1"/>
    <col min="5" max="5" width="19.19921875" style="1" customWidth="1"/>
    <col min="6" max="6" width="16.796875" style="1" customWidth="1"/>
    <col min="7" max="7" width="21" style="1" customWidth="1"/>
    <col min="8" max="8" width="102.53125" style="1" customWidth="1"/>
    <col min="9" max="9" width="14" style="1" customWidth="1"/>
    <col min="10" max="14" width="9.19921875" style="1"/>
    <col min="15" max="15" width="16.19921875" style="1" customWidth="1"/>
    <col min="16" max="16" width="9.19921875" style="1" customWidth="1"/>
    <col min="17" max="16384" width="9.19921875" style="1"/>
  </cols>
  <sheetData>
    <row r="1" spans="2:8" ht="66.7" customHeight="1" x14ac:dyDescent="0.45">
      <c r="B1" s="28" t="s">
        <v>0</v>
      </c>
      <c r="C1" s="28"/>
      <c r="D1" s="28"/>
      <c r="E1" s="28"/>
      <c r="F1" s="28"/>
      <c r="G1" s="28"/>
      <c r="H1" s="28"/>
    </row>
    <row r="2" spans="2:8" ht="14.25" x14ac:dyDescent="0.45">
      <c r="B2" s="2"/>
      <c r="C2" s="2"/>
      <c r="D2" s="2"/>
      <c r="E2" s="2"/>
      <c r="F2" s="2"/>
      <c r="G2" s="2"/>
      <c r="H2" s="2"/>
    </row>
    <row r="3" spans="2:8" ht="51" customHeight="1" x14ac:dyDescent="0.45">
      <c r="B3" s="29" t="s">
        <v>20</v>
      </c>
      <c r="C3" s="29"/>
      <c r="D3" s="29"/>
      <c r="E3" s="29"/>
      <c r="F3" s="29"/>
      <c r="G3" s="29"/>
      <c r="H3" s="29"/>
    </row>
    <row r="4" spans="2:8" ht="14.55" customHeight="1" x14ac:dyDescent="0.35">
      <c r="B4" s="3"/>
      <c r="C4" s="3"/>
      <c r="D4" s="3"/>
      <c r="E4" s="13" t="s">
        <v>22</v>
      </c>
      <c r="F4" s="12"/>
    </row>
    <row r="5" spans="2:8" ht="59" customHeight="1" x14ac:dyDescent="0.35">
      <c r="B5" s="3"/>
      <c r="C5" s="3"/>
      <c r="D5" s="3"/>
      <c r="E5" s="32" t="s">
        <v>21</v>
      </c>
      <c r="F5" s="32" t="s">
        <v>21</v>
      </c>
    </row>
    <row r="6" spans="2:8" ht="41.55" customHeight="1" x14ac:dyDescent="0.35">
      <c r="B6" s="3"/>
      <c r="C6" s="3"/>
      <c r="D6" s="3"/>
      <c r="E6" s="33"/>
      <c r="F6" s="33"/>
    </row>
    <row r="7" spans="2:8" ht="61.05" customHeight="1" x14ac:dyDescent="0.45">
      <c r="B7" s="20" t="s">
        <v>50</v>
      </c>
      <c r="C7" s="21"/>
      <c r="D7" s="5" t="s">
        <v>1</v>
      </c>
      <c r="E7" s="9">
        <v>200000</v>
      </c>
      <c r="F7" s="9">
        <v>250000</v>
      </c>
    </row>
    <row r="8" spans="2:8" s="4" customFormat="1" ht="91.5" customHeight="1" x14ac:dyDescent="0.45">
      <c r="B8" s="30" t="s">
        <v>2</v>
      </c>
      <c r="C8" s="31"/>
      <c r="D8" s="6" t="s">
        <v>3</v>
      </c>
      <c r="E8" s="10">
        <v>55</v>
      </c>
      <c r="F8" s="10">
        <v>65</v>
      </c>
      <c r="G8" s="24" t="s">
        <v>23</v>
      </c>
      <c r="H8" s="25"/>
    </row>
    <row r="9" spans="2:8" ht="50.2" customHeight="1" x14ac:dyDescent="0.45">
      <c r="B9" s="30" t="s">
        <v>4</v>
      </c>
      <c r="C9" s="31"/>
      <c r="D9" s="6" t="s">
        <v>5</v>
      </c>
      <c r="E9" s="10">
        <v>362</v>
      </c>
      <c r="F9" s="10">
        <v>502</v>
      </c>
      <c r="G9" s="24" t="s">
        <v>24</v>
      </c>
      <c r="H9" s="25"/>
    </row>
    <row r="10" spans="2:8" ht="22.05" customHeight="1" x14ac:dyDescent="0.35">
      <c r="B10" s="30" t="s">
        <v>6</v>
      </c>
      <c r="C10" s="8" t="s">
        <v>7</v>
      </c>
      <c r="D10" s="6" t="s">
        <v>8</v>
      </c>
      <c r="E10" s="10">
        <v>4.5</v>
      </c>
      <c r="F10" s="10">
        <v>4.5</v>
      </c>
      <c r="G10" s="26"/>
      <c r="H10" s="27"/>
    </row>
    <row r="11" spans="2:8" ht="54.7" customHeight="1" x14ac:dyDescent="0.35">
      <c r="B11" s="30"/>
      <c r="C11" s="8" t="s">
        <v>9</v>
      </c>
      <c r="D11" s="6" t="s">
        <v>10</v>
      </c>
      <c r="E11" s="10">
        <v>13.5</v>
      </c>
      <c r="F11" s="10">
        <v>13.5</v>
      </c>
      <c r="G11" s="26"/>
      <c r="H11" s="27"/>
    </row>
    <row r="12" spans="2:8" ht="90" customHeight="1" x14ac:dyDescent="0.35">
      <c r="B12" s="18" t="s">
        <v>11</v>
      </c>
      <c r="C12" s="19"/>
      <c r="D12" s="6" t="s">
        <v>12</v>
      </c>
      <c r="E12" s="10">
        <v>4.5</v>
      </c>
      <c r="F12" s="10">
        <v>4.5</v>
      </c>
      <c r="G12" s="26"/>
      <c r="H12" s="27"/>
    </row>
    <row r="13" spans="2:8" ht="64.5" customHeight="1" x14ac:dyDescent="0.35">
      <c r="B13" s="18" t="s">
        <v>13</v>
      </c>
      <c r="C13" s="19"/>
      <c r="D13" s="6" t="s">
        <v>14</v>
      </c>
      <c r="E13" s="14">
        <v>0.38979999999999998</v>
      </c>
      <c r="F13" s="14">
        <v>0.35980000000000001</v>
      </c>
      <c r="G13" s="26"/>
      <c r="H13" s="27"/>
    </row>
    <row r="14" spans="2:8" ht="38.200000000000003" customHeight="1" x14ac:dyDescent="0.35">
      <c r="B14" s="30" t="s">
        <v>15</v>
      </c>
      <c r="C14" s="31"/>
      <c r="D14" s="6" t="s">
        <v>16</v>
      </c>
      <c r="E14" s="10">
        <v>99.847999999999999</v>
      </c>
      <c r="F14" s="10">
        <v>99.846000000000004</v>
      </c>
      <c r="G14" s="26"/>
      <c r="H14" s="27"/>
    </row>
    <row r="15" spans="2:8" ht="62.2" customHeight="1" x14ac:dyDescent="0.45">
      <c r="B15" s="18" t="s">
        <v>17</v>
      </c>
      <c r="C15" s="19"/>
      <c r="D15" s="7" t="s">
        <v>18</v>
      </c>
      <c r="E15" s="11">
        <v>35</v>
      </c>
      <c r="F15" s="11">
        <v>35</v>
      </c>
      <c r="G15" s="22" t="s">
        <v>19</v>
      </c>
      <c r="H15" s="23"/>
    </row>
    <row r="25" spans="11:11" x14ac:dyDescent="0.45">
      <c r="K25" s="4"/>
    </row>
  </sheetData>
  <mergeCells count="20">
    <mergeCell ref="B1:H1"/>
    <mergeCell ref="B3:H3"/>
    <mergeCell ref="B8:C8"/>
    <mergeCell ref="B14:C14"/>
    <mergeCell ref="B9:C9"/>
    <mergeCell ref="B10:B11"/>
    <mergeCell ref="E5:E6"/>
    <mergeCell ref="F5:F6"/>
    <mergeCell ref="B15:C15"/>
    <mergeCell ref="B7:C7"/>
    <mergeCell ref="B12:C12"/>
    <mergeCell ref="B13:C13"/>
    <mergeCell ref="G15:H15"/>
    <mergeCell ref="G8:H8"/>
    <mergeCell ref="G9:H9"/>
    <mergeCell ref="G10:H10"/>
    <mergeCell ref="G11:H11"/>
    <mergeCell ref="G12:H12"/>
    <mergeCell ref="G13:H13"/>
    <mergeCell ref="G14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C99E-6BA9-43BD-8625-A094F2C618E5}">
  <dimension ref="B2:H19"/>
  <sheetViews>
    <sheetView topLeftCell="A13" workbookViewId="0">
      <selection activeCell="F18" sqref="F18"/>
    </sheetView>
  </sheetViews>
  <sheetFormatPr defaultRowHeight="14.25" x14ac:dyDescent="0.45"/>
  <cols>
    <col min="2" max="3" width="29.46484375" customWidth="1"/>
    <col min="4" max="4" width="13.9296875" customWidth="1"/>
    <col min="5" max="5" width="13.59765625" bestFit="1" customWidth="1"/>
    <col min="6" max="6" width="13.53125" bestFit="1" customWidth="1"/>
  </cols>
  <sheetData>
    <row r="2" spans="2:8" ht="45.5" customHeight="1" x14ac:dyDescent="0.45">
      <c r="B2" s="36" t="s">
        <v>28</v>
      </c>
      <c r="C2" s="36"/>
      <c r="D2" s="36"/>
      <c r="E2" s="36"/>
      <c r="F2" s="36"/>
      <c r="G2" s="36"/>
      <c r="H2" s="36"/>
    </row>
    <row r="4" spans="2:8" ht="39" customHeight="1" x14ac:dyDescent="0.45">
      <c r="B4" s="35" t="s">
        <v>29</v>
      </c>
      <c r="C4" s="35"/>
      <c r="D4" s="16" t="s">
        <v>25</v>
      </c>
      <c r="E4" s="38">
        <v>8760</v>
      </c>
      <c r="F4" s="39"/>
    </row>
    <row r="5" spans="2:8" ht="58.5" customHeight="1" x14ac:dyDescent="0.45">
      <c r="B5" s="34" t="s">
        <v>35</v>
      </c>
      <c r="C5" s="34"/>
      <c r="D5" s="16" t="s">
        <v>26</v>
      </c>
      <c r="E5" s="38">
        <v>9.4E-2</v>
      </c>
      <c r="F5" s="39"/>
    </row>
    <row r="6" spans="2:8" ht="29" customHeight="1" x14ac:dyDescent="0.45">
      <c r="B6" s="35" t="s">
        <v>34</v>
      </c>
      <c r="C6" s="35"/>
      <c r="D6" s="16" t="s">
        <v>27</v>
      </c>
      <c r="E6" s="38">
        <v>5.0099999999999999E-2</v>
      </c>
      <c r="F6" s="39"/>
    </row>
    <row r="7" spans="2:8" ht="34.049999999999997" customHeight="1" x14ac:dyDescent="0.45">
      <c r="B7" s="34" t="s">
        <v>36</v>
      </c>
      <c r="C7" s="34"/>
      <c r="D7" s="16" t="s">
        <v>18</v>
      </c>
      <c r="E7" s="38">
        <v>35</v>
      </c>
      <c r="F7" s="39"/>
    </row>
    <row r="8" spans="2:8" ht="29.55" customHeight="1" x14ac:dyDescent="0.55000000000000004">
      <c r="B8" s="34" t="s">
        <v>33</v>
      </c>
      <c r="C8" s="34"/>
      <c r="D8" s="16" t="s">
        <v>44</v>
      </c>
      <c r="E8" s="40">
        <f>E4*E5*((POWER(1+E6,E7)-1)/(E6*(POWER(1+E6,35))))</f>
        <v>13466.16928078755</v>
      </c>
      <c r="F8" s="41"/>
    </row>
    <row r="9" spans="2:8" ht="58.05" customHeight="1" x14ac:dyDescent="0.55000000000000004">
      <c r="B9" s="35" t="s">
        <v>37</v>
      </c>
      <c r="C9" s="35"/>
      <c r="D9" s="16" t="s">
        <v>45</v>
      </c>
      <c r="E9" s="38">
        <v>0.6</v>
      </c>
      <c r="F9" s="39"/>
    </row>
    <row r="10" spans="2:8" ht="72.5" customHeight="1" x14ac:dyDescent="0.55000000000000004">
      <c r="B10" s="35" t="s">
        <v>49</v>
      </c>
      <c r="C10" s="35"/>
      <c r="D10" s="16" t="s">
        <v>46</v>
      </c>
      <c r="E10" s="40">
        <f>E8*POWER(E9,2)</f>
        <v>4847.8209410835179</v>
      </c>
      <c r="F10" s="41"/>
    </row>
    <row r="11" spans="2:8" ht="27.5" customHeight="1" x14ac:dyDescent="0.55000000000000004">
      <c r="B11" s="37" t="s">
        <v>30</v>
      </c>
      <c r="C11" s="37"/>
      <c r="D11" s="16" t="s">
        <v>47</v>
      </c>
      <c r="E11" s="17">
        <f>Pildymui!E7</f>
        <v>200000</v>
      </c>
      <c r="F11" s="17">
        <f>Pildymui!F7</f>
        <v>250000</v>
      </c>
    </row>
    <row r="12" spans="2:8" ht="34.5" customHeight="1" x14ac:dyDescent="0.45">
      <c r="B12" s="37" t="s">
        <v>2</v>
      </c>
      <c r="C12" s="37"/>
      <c r="D12" s="15" t="s">
        <v>38</v>
      </c>
      <c r="E12" s="17">
        <v>55</v>
      </c>
      <c r="F12" s="17">
        <v>65</v>
      </c>
    </row>
    <row r="13" spans="2:8" ht="29.55" customHeight="1" x14ac:dyDescent="0.45">
      <c r="B13" s="37" t="s">
        <v>4</v>
      </c>
      <c r="C13" s="37"/>
      <c r="D13" s="15" t="s">
        <v>39</v>
      </c>
      <c r="E13" s="17">
        <v>362</v>
      </c>
      <c r="F13" s="17">
        <v>502</v>
      </c>
    </row>
    <row r="14" spans="2:8" ht="15.4" x14ac:dyDescent="0.45">
      <c r="B14" s="37" t="s">
        <v>6</v>
      </c>
      <c r="C14" s="15" t="s">
        <v>7</v>
      </c>
      <c r="D14" s="15" t="s">
        <v>40</v>
      </c>
      <c r="E14" s="17">
        <v>4.5</v>
      </c>
      <c r="F14" s="17">
        <v>4.5</v>
      </c>
    </row>
    <row r="15" spans="2:8" ht="15.4" x14ac:dyDescent="0.45">
      <c r="B15" s="37"/>
      <c r="C15" s="15" t="s">
        <v>9</v>
      </c>
      <c r="D15" s="15" t="s">
        <v>41</v>
      </c>
      <c r="E15" s="17">
        <v>13.5</v>
      </c>
      <c r="F15" s="17">
        <v>13.5</v>
      </c>
    </row>
    <row r="16" spans="2:8" ht="59.55" customHeight="1" x14ac:dyDescent="0.45">
      <c r="B16" s="37" t="s">
        <v>11</v>
      </c>
      <c r="C16" s="37"/>
      <c r="D16" s="15" t="s">
        <v>12</v>
      </c>
      <c r="E16" s="17">
        <v>4.5</v>
      </c>
      <c r="F16" s="17">
        <v>4.5</v>
      </c>
    </row>
    <row r="17" spans="2:6" x14ac:dyDescent="0.45">
      <c r="B17" s="37" t="s">
        <v>31</v>
      </c>
      <c r="C17" s="37"/>
      <c r="D17" s="15"/>
      <c r="E17" s="17">
        <f>1-((2/E11)*SQRT((E12+E14+E16)*E13))</f>
        <v>0.99847789619276472</v>
      </c>
      <c r="F17" s="17">
        <f>1-((2/F11)*SQRT((F12+F14+F16)*F13))</f>
        <v>0.99845809468513791</v>
      </c>
    </row>
    <row r="18" spans="2:6" ht="51" customHeight="1" x14ac:dyDescent="0.45">
      <c r="B18" s="37" t="s">
        <v>32</v>
      </c>
      <c r="C18" s="37"/>
      <c r="D18" s="15" t="s">
        <v>48</v>
      </c>
      <c r="E18" s="17">
        <f>$E$8*(E12+E14)+$E$10*(E13+E15-E14)</f>
        <v>2599778.6413488444</v>
      </c>
      <c r="F18" s="17">
        <f>$E$8*(F12+F14)+$E$10*(F13+F15-F14)</f>
        <v>3413135.2659084122</v>
      </c>
    </row>
    <row r="19" spans="2:6" ht="29.55" customHeight="1" x14ac:dyDescent="0.45">
      <c r="B19" s="37" t="s">
        <v>43</v>
      </c>
      <c r="C19" s="37"/>
      <c r="D19" s="15" t="s">
        <v>42</v>
      </c>
      <c r="E19" s="38">
        <f>2*E18+2*F18</f>
        <v>12025827.814514514</v>
      </c>
      <c r="F19" s="39"/>
    </row>
  </sheetData>
  <mergeCells count="24">
    <mergeCell ref="B12:C12"/>
    <mergeCell ref="B19:C19"/>
    <mergeCell ref="B18:C18"/>
    <mergeCell ref="E19:F19"/>
    <mergeCell ref="E4:F4"/>
    <mergeCell ref="E5:F5"/>
    <mergeCell ref="E6:F6"/>
    <mergeCell ref="E7:F7"/>
    <mergeCell ref="E8:F8"/>
    <mergeCell ref="E9:F9"/>
    <mergeCell ref="E10:F10"/>
    <mergeCell ref="B16:C16"/>
    <mergeCell ref="B17:C17"/>
    <mergeCell ref="B4:C4"/>
    <mergeCell ref="B13:C13"/>
    <mergeCell ref="B14:B15"/>
    <mergeCell ref="B5:C5"/>
    <mergeCell ref="B6:C6"/>
    <mergeCell ref="B7:C7"/>
    <mergeCell ref="B2:H2"/>
    <mergeCell ref="B11:C11"/>
    <mergeCell ref="B10:C10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9DCCD309EBA844A99B230193C6E2B82" ma:contentTypeVersion="4" ma:contentTypeDescription="Kurkite naują dokumentą." ma:contentTypeScope="" ma:versionID="67c5cd06f5bf4ca61e4b5c4f20a555c4">
  <xsd:schema xmlns:xsd="http://www.w3.org/2001/XMLSchema" xmlns:xs="http://www.w3.org/2001/XMLSchema" xmlns:p="http://schemas.microsoft.com/office/2006/metadata/properties" xmlns:ns2="bff992f7-9b4a-4b16-a0d8-a07d0e46af16" targetNamespace="http://schemas.microsoft.com/office/2006/metadata/properties" ma:root="true" ma:fieldsID="ba0c10babac3b6f6559cd6f426874583" ns2:_="">
    <xsd:import namespace="bff992f7-9b4a-4b16-a0d8-a07d0e46af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992f7-9b4a-4b16-a0d8-a07d0e46a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E3136-CC67-45AB-8D13-293C3C583566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ff992f7-9b4a-4b16-a0d8-a07d0e46af16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B54FB4B-FA94-4BAE-9F48-4F298055B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992f7-9b4a-4b16-a0d8-a07d0e46a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A1A4B0-754E-4EEB-A09F-88DCD931DB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Pildymui</vt:lpstr>
      <vt:lpstr>Skaičiavimas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Josif Piraškevič</dc:creator>
  <cp:keywords/>
  <dc:description/>
  <cp:lastModifiedBy>Kęstutis Jasiūnas</cp:lastModifiedBy>
  <cp:revision/>
  <dcterms:created xsi:type="dcterms:W3CDTF">2016-01-31T10:47:46Z</dcterms:created>
  <dcterms:modified xsi:type="dcterms:W3CDTF">2025-04-28T13:39:10Z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2024-07-17T09:31:16Z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84ae8a66-8dd4-4a36-9009-23a0c4146533</vt:lpwstr>
  </property>
  <property fmtid="{D5CDD505-2E9C-101B-9397-08002B2CF9AE}" pid="8" name="MSIP_Label_32ae7b5d-0aac-474b-ae2b-02c331ef2874_ContentBits">
    <vt:lpwstr>0</vt:lpwstr>
  </property>
  <property fmtid="{D5CDD505-2E9C-101B-9397-08002B2CF9AE}" pid="9" name="ContentTypeId">
    <vt:lpwstr>0x01010059DCCD309EBA844A99B230193C6E2B82</vt:lpwstr>
  </property>
</Properties>
</file>