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Darbų kiekių žiniaraščiai\UŽPILDYTI\"/>
    </mc:Choice>
  </mc:AlternateContent>
  <bookViews>
    <workbookView xWindow="360" yWindow="1815" windowWidth="9180" windowHeight="37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52511"/>
</workbook>
</file>

<file path=xl/calcChain.xml><?xml version="1.0" encoding="utf-8"?>
<calcChain xmlns="http://schemas.openxmlformats.org/spreadsheetml/2006/main">
  <c r="G144" i="1" l="1"/>
  <c r="G145" i="1"/>
  <c r="G146" i="1"/>
  <c r="G147" i="1"/>
  <c r="G148" i="1"/>
  <c r="G149" i="1"/>
  <c r="G150" i="1"/>
  <c r="G151" i="1"/>
  <c r="G152" i="1"/>
  <c r="G153" i="1"/>
  <c r="G143" i="1"/>
  <c r="G154" i="1" s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48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15" i="1"/>
  <c r="G141" i="1" l="1"/>
  <c r="G46" i="1"/>
  <c r="G155" i="1" l="1"/>
  <c r="G156" i="1" s="1"/>
  <c r="G157" i="1" s="1"/>
  <c r="F11" i="1" s="1"/>
</calcChain>
</file>

<file path=xl/sharedStrings.xml><?xml version="1.0" encoding="utf-8"?>
<sst xmlns="http://schemas.openxmlformats.org/spreadsheetml/2006/main" count="584" uniqueCount="294">
  <si>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</si>
  <si>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</si>
  <si>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</si>
  <si>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</si>
  <si>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</si>
  <si>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</si>
  <si>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</si>
  <si>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</si>
  <si>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</si>
  <si>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</si>
  <si>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</si>
  <si>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</si>
  <si>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</si>
  <si>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Sudaryta pagal 2018.03 kainas</t>
  </si>
  <si>
    <t>Statinių grupė         80 Kultūros paskirties pastato T. Kosciuškos g. 4 ir maitinimo paskirties pastato Maironio g. 7, Druskininkuose rekonstravimas</t>
  </si>
  <si>
    <t>Eur</t>
  </si>
  <si>
    <t xml:space="preserve">   1</t>
  </si>
  <si>
    <t>Pastato statybos darbai (laukas)</t>
  </si>
  <si>
    <t>N15-104-14</t>
  </si>
  <si>
    <t>Cokolio plonasluoksnis 5-6 mm tinkas, armuojamas tinkleliu, apdailinant 2 mm struktūriniu tinku  k8=1.09,k9=1.15</t>
  </si>
  <si>
    <t>100 m2</t>
  </si>
  <si>
    <t xml:space="preserve">   2</t>
  </si>
  <si>
    <t>N9P-0305</t>
  </si>
  <si>
    <t>Plonasienių profilių metalinio karkaso įrengimas  k9=1.15</t>
  </si>
  <si>
    <t>100 m</t>
  </si>
  <si>
    <t xml:space="preserve">   3</t>
  </si>
  <si>
    <t>N15-49-1</t>
  </si>
  <si>
    <t>Fasadinių plokščių tvirtinimas prie įrengto metalinio karkaso</t>
  </si>
  <si>
    <t>m2</t>
  </si>
  <si>
    <t xml:space="preserve">   4</t>
  </si>
  <si>
    <t xml:space="preserve">   5</t>
  </si>
  <si>
    <t xml:space="preserve">   6</t>
  </si>
  <si>
    <t xml:space="preserve">   7</t>
  </si>
  <si>
    <t xml:space="preserve">   8</t>
  </si>
  <si>
    <t>N2P-0103</t>
  </si>
  <si>
    <t>Aliuminio vitrinų montavimas</t>
  </si>
  <si>
    <t xml:space="preserve">   9</t>
  </si>
  <si>
    <t>A6-20-1</t>
  </si>
  <si>
    <t>Stogo dengimas rūdinta skarda</t>
  </si>
  <si>
    <t xml:space="preserve">  10</t>
  </si>
  <si>
    <t>N12-144-8</t>
  </si>
  <si>
    <t>Skardos vėjalenčių, karnizo lentų ir panašių skardos detalių tvirtinimas, dirbant ant pastolių</t>
  </si>
  <si>
    <t>m</t>
  </si>
  <si>
    <t xml:space="preserve">  11</t>
  </si>
  <si>
    <t>N15-174</t>
  </si>
  <si>
    <t>Metalinių paviršių dažymas du kartus</t>
  </si>
  <si>
    <t xml:space="preserve">  12</t>
  </si>
  <si>
    <t xml:space="preserve">  13</t>
  </si>
  <si>
    <t>N9P-0312</t>
  </si>
  <si>
    <t>Fasadų aptaisymas metalinėmis kasetinėmis plokštėmis  k9=1.15</t>
  </si>
  <si>
    <t xml:space="preserve">  14</t>
  </si>
  <si>
    <t xml:space="preserve">  15</t>
  </si>
  <si>
    <t xml:space="preserve">  16</t>
  </si>
  <si>
    <t>N9-214</t>
  </si>
  <si>
    <t>Lamelių montavimas  k9=1.15</t>
  </si>
  <si>
    <t xml:space="preserve">  17</t>
  </si>
  <si>
    <t>K24-7</t>
  </si>
  <si>
    <t>Medinių suolų įrengimas  k9=1.15</t>
  </si>
  <si>
    <t xml:space="preserve">  18</t>
  </si>
  <si>
    <t>A5-103-1</t>
  </si>
  <si>
    <t>Medinių amfiteatrinių sėdimų eilių įrengimas</t>
  </si>
  <si>
    <t xml:space="preserve">  19</t>
  </si>
  <si>
    <t>N7-229</t>
  </si>
  <si>
    <t>Metalinių turėklų įrengimas  k8=1.04</t>
  </si>
  <si>
    <t>100m</t>
  </si>
  <si>
    <t xml:space="preserve">  20</t>
  </si>
  <si>
    <t xml:space="preserve">  21</t>
  </si>
  <si>
    <t>N20P-0206</t>
  </si>
  <si>
    <t>Grotelių montavimas</t>
  </si>
  <si>
    <t xml:space="preserve">  22</t>
  </si>
  <si>
    <t>E38-80</t>
  </si>
  <si>
    <t>Akmenukai pirmo aukšto stogui</t>
  </si>
  <si>
    <t>100 m3</t>
  </si>
  <si>
    <t xml:space="preserve">  23</t>
  </si>
  <si>
    <t>N20-662</t>
  </si>
  <si>
    <t>Liukų montavimas</t>
  </si>
  <si>
    <t xml:space="preserve">  24</t>
  </si>
  <si>
    <t>N12-24-2</t>
  </si>
  <si>
    <t>Stogo aptvėrimas metalinėmis tvorelėmis</t>
  </si>
  <si>
    <t xml:space="preserve">  25</t>
  </si>
  <si>
    <t>N12-30</t>
  </si>
  <si>
    <t>Plieno lakštų montavimas</t>
  </si>
  <si>
    <t xml:space="preserve">  26</t>
  </si>
  <si>
    <t>N23P-0708-2</t>
  </si>
  <si>
    <t>Batų valymo grotelių montavimas</t>
  </si>
  <si>
    <t xml:space="preserve">  27</t>
  </si>
  <si>
    <t>N15-94</t>
  </si>
  <si>
    <t>Kolonų, piliastrų tinkavimas kalkių-cemento skiediniu  k8=1.09,k9=1.15</t>
  </si>
  <si>
    <t xml:space="preserve">  28</t>
  </si>
  <si>
    <t>N15P-0114</t>
  </si>
  <si>
    <t>Kolonų paviršių glaistymas glaistu, kai yra pirmas 2mm storio sluoksnis ir 2 kartotini 1mm storio sluoksniai</t>
  </si>
  <si>
    <t>100m2</t>
  </si>
  <si>
    <t xml:space="preserve">  29</t>
  </si>
  <si>
    <t>N15P-1421</t>
  </si>
  <si>
    <t>Sijų, kolonų išorinių paviršių dažymas  k9=1.15</t>
  </si>
  <si>
    <t xml:space="preserve">  30</t>
  </si>
  <si>
    <t>N2P-0302</t>
  </si>
  <si>
    <t>Durų blokų montavimas</t>
  </si>
  <si>
    <t xml:space="preserve">  31</t>
  </si>
  <si>
    <t>N9-318</t>
  </si>
  <si>
    <t>Vartų montavimas  k8=1.05,k9=1.15</t>
  </si>
  <si>
    <t xml:space="preserve">                         Skyriuje      1</t>
  </si>
  <si>
    <t>Pastato statybos darbai (vidaus)</t>
  </si>
  <si>
    <t>F11-3-15</t>
  </si>
  <si>
    <t>Pvc kelių spalvų linoleumo danga, išlyg. pagr., gruntuojant, klijuoj. bei sulydant siūles, tvirtinant grindjuostes</t>
  </si>
  <si>
    <t>N11P-0502</t>
  </si>
  <si>
    <t>Keraminių plytelių grindų dangos įrengimas ant betoninio pagrindo</t>
  </si>
  <si>
    <t>N15P-0303</t>
  </si>
  <si>
    <t>Laiptų pakopų/aikštelių paviršių aptaisymas plytelėmis</t>
  </si>
  <si>
    <t>N11P-0601</t>
  </si>
  <si>
    <t>Grindų dangų įrengimas, klijuojant vienos spalvos marmuro plokštes</t>
  </si>
  <si>
    <t>N15-10-7</t>
  </si>
  <si>
    <t>Laiptų pakopų aptaisymas, klijuojant marmuro plokštes</t>
  </si>
  <si>
    <t>F11-3-8</t>
  </si>
  <si>
    <t>Parketo lentelių danga (pritvirtinant grindjuostes ir nulakuojant)</t>
  </si>
  <si>
    <t>F11-3-13</t>
  </si>
  <si>
    <t>Kilimų danga (išlyginant pagrindą , klijuojant ir tvirtinant grindjuostes)</t>
  </si>
  <si>
    <t>N11-150-1</t>
  </si>
  <si>
    <t>Kiliminės dangos klijavimas, gruntuojant pagrindą</t>
  </si>
  <si>
    <t>N11P-1201</t>
  </si>
  <si>
    <t>Parketo lentelių grindų dangų su apšiltinimu įrengimas  k8=1.10</t>
  </si>
  <si>
    <t>N11P-1202</t>
  </si>
  <si>
    <t>Parketo lentelių grindų dangų įrengimas laiptams</t>
  </si>
  <si>
    <t>F11-3-18</t>
  </si>
  <si>
    <t>Armuotos, šlifuotos 100 mm storio betoninės grindys, paduodant betoną siurbliu</t>
  </si>
  <si>
    <t>N10P-0902</t>
  </si>
  <si>
    <t>Porankių įrengimas</t>
  </si>
  <si>
    <t>Metalinių laiptų turėklų įrengimas  k8=1.04</t>
  </si>
  <si>
    <t>N11-161</t>
  </si>
  <si>
    <t>Grindjuosčių įrengimas</t>
  </si>
  <si>
    <t>N15-33-2</t>
  </si>
  <si>
    <t>Sienų aptaisymas vienspalvėmis glazūruotomis plytelėmis ant "Atlas" klijų</t>
  </si>
  <si>
    <t>Metalinių perforuotų plokščių apdaila su 50 mm min. vatos sl.</t>
  </si>
  <si>
    <t>Metalinių perforuotų plokščių tvirtinimas</t>
  </si>
  <si>
    <t>N15-52</t>
  </si>
  <si>
    <t>Mūrinių vidaus sienų tinkas  k8=1.09</t>
  </si>
  <si>
    <t>N15-169-2</t>
  </si>
  <si>
    <t>Tinkuotų arba betono sienų glaistymas ir šlifavimas du kartus</t>
  </si>
  <si>
    <t>N15-135</t>
  </si>
  <si>
    <t>Paruoštų dažymui sienų dažymas vandens emulsiniais dažais</t>
  </si>
  <si>
    <t>R5-58</t>
  </si>
  <si>
    <t>Betoninio pagrindo šlifavimas</t>
  </si>
  <si>
    <t>N15-224</t>
  </si>
  <si>
    <t>Sienų medžio apdaila</t>
  </si>
  <si>
    <t xml:space="preserve">  32</t>
  </si>
  <si>
    <t>F9-12-5</t>
  </si>
  <si>
    <t>Dvisluoksnių gipskartonio pertvarų su metaliniu karkasu ir 75mm izoliacijos sluoksniu įrengimas</t>
  </si>
  <si>
    <t xml:space="preserve">  33</t>
  </si>
  <si>
    <t>F9-12-2</t>
  </si>
  <si>
    <t>Gipskartonio aptaisymas su metaliniu karkasu ir izoliacijos sluoksniu įrengimas</t>
  </si>
  <si>
    <t xml:space="preserve">  34</t>
  </si>
  <si>
    <t>F9-12-7</t>
  </si>
  <si>
    <t>Medžio lukšto plokščių aptaisymas su izoliacijos sluoksniu įrengimas</t>
  </si>
  <si>
    <t xml:space="preserve">  35</t>
  </si>
  <si>
    <t>F9-8-3</t>
  </si>
  <si>
    <t>Akustinių plokščių montavimas ant sienų</t>
  </si>
  <si>
    <t xml:space="preserve">  36</t>
  </si>
  <si>
    <t>88001001</t>
  </si>
  <si>
    <t>Akustiniai skydai, padengti natūraliu medžio lukštu</t>
  </si>
  <si>
    <t xml:space="preserve">  37</t>
  </si>
  <si>
    <t>N15P-0803</t>
  </si>
  <si>
    <t>Sienų vidinių paviršių apklijavimas tekstiliniais apmušalais, derinant ornamento raštą</t>
  </si>
  <si>
    <t/>
  </si>
  <si>
    <t xml:space="preserve">  38</t>
  </si>
  <si>
    <t>N6P-0706</t>
  </si>
  <si>
    <t>Medinių tašelių apdaila</t>
  </si>
  <si>
    <t xml:space="preserve">  39</t>
  </si>
  <si>
    <t>N10P-0803</t>
  </si>
  <si>
    <t>Mineralinės vatos apdaila</t>
  </si>
  <si>
    <t xml:space="preserve">  40</t>
  </si>
  <si>
    <t>N10P-0802</t>
  </si>
  <si>
    <t>Akustinių plokščių tvirtinimas vienu sluoksniu</t>
  </si>
  <si>
    <t xml:space="preserve">  41</t>
  </si>
  <si>
    <t xml:space="preserve">  42</t>
  </si>
  <si>
    <t>N60-1</t>
  </si>
  <si>
    <t>Mineralinės vatos plokščių 100 mm storio su perforuotų metalo plokščių apdaila montavimas  k9=1.15</t>
  </si>
  <si>
    <t xml:space="preserve">  43</t>
  </si>
  <si>
    <t>N60-4</t>
  </si>
  <si>
    <t>Mineralinės vatos plokščių 100 mm storio su medžio lukšto plokščių apdaila montavimas  k9=1.15</t>
  </si>
  <si>
    <t xml:space="preserve">  44</t>
  </si>
  <si>
    <t>Medžio plokščių tvirtinimas vienu sluoksniu prie pertvarų</t>
  </si>
  <si>
    <t xml:space="preserve">  45</t>
  </si>
  <si>
    <t>Medžio plokščių tvirtinimas vienu sluoksniu prie turėklų</t>
  </si>
  <si>
    <t xml:space="preserve">  46</t>
  </si>
  <si>
    <t xml:space="preserve">  47</t>
  </si>
  <si>
    <t>N15-51</t>
  </si>
  <si>
    <t>Laiptų pakopų tinkas  k8=1.09</t>
  </si>
  <si>
    <t xml:space="preserve">  48</t>
  </si>
  <si>
    <t>Laiptų pakopų glaistymas ir šlifavimas du kartus</t>
  </si>
  <si>
    <t xml:space="preserve">  49</t>
  </si>
  <si>
    <t>Laiptų pakopų dažymas vandens emulsiniais dažais</t>
  </si>
  <si>
    <t xml:space="preserve">  50</t>
  </si>
  <si>
    <t>N34-33-3</t>
  </si>
  <si>
    <t>Pakabinamų lubų lengvų profilių cd ir ud karkaso įrengimas  k8=1.03</t>
  </si>
  <si>
    <t xml:space="preserve">  51</t>
  </si>
  <si>
    <t>N15P-0404</t>
  </si>
  <si>
    <t>Lubų paviršių aptaisymas gipskartonio plokštėmis, tvirtinant prie įrengto metalinio karkaso</t>
  </si>
  <si>
    <t xml:space="preserve">  52</t>
  </si>
  <si>
    <t>N15P-0120</t>
  </si>
  <si>
    <t>Gipskartonio plokščių lubų siūlių glaistymas vienu sluoksniu, armuojant siūles (100m2 gipskartonio plokščių)</t>
  </si>
  <si>
    <t xml:space="preserve">  53</t>
  </si>
  <si>
    <t>N15-169-3</t>
  </si>
  <si>
    <t>Tinkuotų arba betono lubų labai geras glaistymas ir šlifavimas du kartus</t>
  </si>
  <si>
    <t xml:space="preserve">  54</t>
  </si>
  <si>
    <t>N15-133</t>
  </si>
  <si>
    <t>Paruoštų dažymui lubų iš surenkamų konstrukcijų gerasis dažymas vandens emulsiniais dažais</t>
  </si>
  <si>
    <t xml:space="preserve">  55</t>
  </si>
  <si>
    <t xml:space="preserve">  56</t>
  </si>
  <si>
    <t xml:space="preserve">  57</t>
  </si>
  <si>
    <t xml:space="preserve">  58</t>
  </si>
  <si>
    <t xml:space="preserve">  59</t>
  </si>
  <si>
    <t xml:space="preserve">  60</t>
  </si>
  <si>
    <t xml:space="preserve">  61</t>
  </si>
  <si>
    <t>N60-2-2</t>
  </si>
  <si>
    <t>Lubų apšiltinimas mineralines vatos plokštėmis</t>
  </si>
  <si>
    <t xml:space="preserve">  62</t>
  </si>
  <si>
    <t xml:space="preserve">  63</t>
  </si>
  <si>
    <t xml:space="preserve">  64</t>
  </si>
  <si>
    <t xml:space="preserve">  65</t>
  </si>
  <si>
    <t xml:space="preserve">  66</t>
  </si>
  <si>
    <t>N15-75</t>
  </si>
  <si>
    <t>Lubų labai geras tinkas  k8=1.09</t>
  </si>
  <si>
    <t xml:space="preserve">  67</t>
  </si>
  <si>
    <t xml:space="preserve">  68</t>
  </si>
  <si>
    <t xml:space="preserve">  69</t>
  </si>
  <si>
    <t xml:space="preserve">  70</t>
  </si>
  <si>
    <t xml:space="preserve">  71</t>
  </si>
  <si>
    <t xml:space="preserve">  72</t>
  </si>
  <si>
    <t xml:space="preserve">  73</t>
  </si>
  <si>
    <t xml:space="preserve">  74</t>
  </si>
  <si>
    <t xml:space="preserve">  75</t>
  </si>
  <si>
    <t>N26P-1205</t>
  </si>
  <si>
    <t>Sienų šiltinimas, klijuojant min.vatos plokštėmis 50mm storio sluoksniu</t>
  </si>
  <si>
    <t xml:space="preserve">  76</t>
  </si>
  <si>
    <t>R62P-1201</t>
  </si>
  <si>
    <t>Lubų šiltinimas iš apačios, klijuojant 20mm storio pagrindo min.vatos plokštes</t>
  </si>
  <si>
    <t xml:space="preserve">  77</t>
  </si>
  <si>
    <t>N26P-1201</t>
  </si>
  <si>
    <t>Sienų šiltinimas pagrindo min.vatos plokštėmis, padengtomis perforuotų metalo plokščių apdaila, 100mm storio sluoksniu</t>
  </si>
  <si>
    <t xml:space="preserve">  78</t>
  </si>
  <si>
    <t xml:space="preserve">  79</t>
  </si>
  <si>
    <t xml:space="preserve">  80</t>
  </si>
  <si>
    <t>Lubų paviršių aptaisymas medžio lukšto plokštėmis, tvirtinant prie įrengto metalinio karkaso</t>
  </si>
  <si>
    <t xml:space="preserve">  81</t>
  </si>
  <si>
    <t xml:space="preserve">  82</t>
  </si>
  <si>
    <t>Laiptų tinkas  k8=1.09</t>
  </si>
  <si>
    <t xml:space="preserve">  83</t>
  </si>
  <si>
    <t>Laiptų glaistymas ir šlifavimas du kartus</t>
  </si>
  <si>
    <t xml:space="preserve">  84</t>
  </si>
  <si>
    <t>Laiptų dažymas vandens emulsiniais dažais</t>
  </si>
  <si>
    <t xml:space="preserve">  85</t>
  </si>
  <si>
    <t xml:space="preserve">  86</t>
  </si>
  <si>
    <t xml:space="preserve">  87</t>
  </si>
  <si>
    <t xml:space="preserve">  88</t>
  </si>
  <si>
    <t>N2P-0303</t>
  </si>
  <si>
    <t>Cidinių durų blokų montavimas</t>
  </si>
  <si>
    <t xml:space="preserve">  89</t>
  </si>
  <si>
    <t>N2P-0409</t>
  </si>
  <si>
    <t>Vartų montavimas  k8=1.15</t>
  </si>
  <si>
    <t xml:space="preserve">  90</t>
  </si>
  <si>
    <t>N2P-0101</t>
  </si>
  <si>
    <t>Langų blokų montavimas</t>
  </si>
  <si>
    <t xml:space="preserve">  91</t>
  </si>
  <si>
    <t>N9-107</t>
  </si>
  <si>
    <t>Vitrinų montavimas</t>
  </si>
  <si>
    <t xml:space="preserve">  92</t>
  </si>
  <si>
    <t>N10-30</t>
  </si>
  <si>
    <t>Lifto šachtos stiklinimas</t>
  </si>
  <si>
    <t xml:space="preserve">  93</t>
  </si>
  <si>
    <t xml:space="preserve">                         Skyriuje      2</t>
  </si>
  <si>
    <t>Pastatas (įrengimai)</t>
  </si>
  <si>
    <t>CALC1-1</t>
  </si>
  <si>
    <t>Ištisai stiklinės besisukančios durys</t>
  </si>
  <si>
    <t>Rūbinės medžio stalviršis</t>
  </si>
  <si>
    <t>Medžio stalviršiai sienelių užbaigimui</t>
  </si>
  <si>
    <t>Metalinės kopėčios</t>
  </si>
  <si>
    <t>Akustinės užuolaidos</t>
  </si>
  <si>
    <t>Sieniniai veidrodžiai</t>
  </si>
  <si>
    <t>Berėmės konstrukcijos WC pertvaros</t>
  </si>
  <si>
    <t>Lengvų konstrukcijų pertvaros</t>
  </si>
  <si>
    <t>Sanitarinių patalpų įranga ŽN</t>
  </si>
  <si>
    <t>Darbuotojų sanitarinių patalpų įrengimai</t>
  </si>
  <si>
    <t>Lankytojų sanitarinių patalpų įrengimai</t>
  </si>
  <si>
    <t xml:space="preserve">                         Skyriuje      3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</si>
  <si>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</si>
  <si>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</si>
  <si>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</si>
  <si>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Sudarė: Vilma Stasiulienė, atest. Nr. 25999                           </t>
  </si>
  <si>
    <t xml:space="preserve">             (Pavardė)                                                </t>
  </si>
  <si>
    <t xml:space="preserve">                                                                      </t>
  </si>
  <si>
    <t xml:space="preserve">Suma žiniaraščiui   </t>
  </si>
  <si>
    <t>EUR</t>
  </si>
  <si>
    <t>Statinys                   1 Pastatų T. Kosciuškos g. 4 ir Maironio g. 7, Druskininkuose rekonstravimas</t>
  </si>
  <si>
    <t>Žiniaraštis               1 Architektūra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</si>
</sst>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0.0000"/>
    <numFmt numFmtId="169" formatCode="0.00_ ;\-0.00\ "/>
  </numFmts>
  <fonts count="15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5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11" fillId="0" borderId="3" xfId="0" applyNumberFormat="1" applyFont="1" applyBorder="1" applyAlignment="1">
      <alignment horizontal="left"/>
    </xf>
    <xf numFmtId="164" fontId="8" fillId="0" borderId="5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164" fontId="13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49" fontId="8" fillId="0" borderId="0" xfId="0" applyNumberFormat="1" applyFont="1" applyBorder="1" applyAlignment="1">
      <alignment horizontal="right" vertical="top" wrapText="1"/>
    </xf>
    <xf numFmtId="49" fontId="8" fillId="0" borderId="0" xfId="0" applyNumberFormat="1" applyFont="1" applyAlignment="1">
      <alignment horizontal="right" vertical="top" wrapText="1"/>
    </xf>
    <xf numFmtId="49" fontId="8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164" fontId="13" fillId="0" borderId="0" xfId="0" applyNumberFormat="1" applyFont="1" applyAlignment="1">
      <alignment horizontal="right" vertical="top"/>
    </xf>
    <xf numFmtId="49" fontId="12" fillId="0" borderId="0" xfId="0" applyNumberFormat="1" applyFont="1" applyAlignment="1">
      <alignment horizontal="right" vertical="top"/>
    </xf>
    <xf numFmtId="2" fontId="13" fillId="0" borderId="0" xfId="0" applyNumberFormat="1" applyFont="1" applyBorder="1" applyAlignment="1">
      <alignment horizontal="right" vertical="top"/>
    </xf>
    <xf numFmtId="2" fontId="13" fillId="0" borderId="0" xfId="0" applyNumberFormat="1" applyFont="1" applyBorder="1" applyAlignment="1">
      <alignment horizontal="right" vertical="center"/>
    </xf>
    <xf numFmtId="168" fontId="13" fillId="0" borderId="0" xfId="0" applyNumberFormat="1" applyFont="1" applyBorder="1" applyAlignment="1">
      <alignment horizontal="right" vertical="center"/>
    </xf>
    <xf numFmtId="2" fontId="13" fillId="0" borderId="0" xfId="0" applyNumberFormat="1" applyFont="1" applyAlignment="1">
      <alignment horizontal="right" vertical="top"/>
    </xf>
    <xf numFmtId="2" fontId="13" fillId="0" borderId="0" xfId="0" applyNumberFormat="1" applyFont="1" applyAlignment="1">
      <alignment horizontal="right" vertical="center"/>
    </xf>
    <xf numFmtId="168" fontId="13" fillId="0" borderId="0" xfId="0" applyNumberFormat="1" applyFont="1" applyAlignment="1">
      <alignment horizontal="right" vertical="center"/>
    </xf>
    <xf numFmtId="2" fontId="12" fillId="0" borderId="3" xfId="0" applyNumberFormat="1" applyFont="1" applyBorder="1" applyAlignment="1"/>
    <xf numFmtId="0" fontId="12" fillId="0" borderId="3" xfId="0" applyFont="1" applyBorder="1" applyAlignment="1"/>
    <xf numFmtId="2" fontId="13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/>
    </xf>
    <xf numFmtId="0" fontId="14" fillId="0" borderId="0" xfId="0" applyFont="1" applyAlignment="1">
      <alignment vertical="top"/>
    </xf>
    <xf numFmtId="49" fontId="4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1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1" fillId="0" borderId="3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169" fontId="0" fillId="0" borderId="0" xfId="0" applyNumberFormat="1" applyFill="1" applyBorder="1" applyAlignment="1">
      <alignment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72"/>
  <sheetViews>
    <sheetView tabSelected="1" topLeftCell="A142" workbookViewId="0">
      <selection activeCell="J29" sqref="J29"/>
    </sheetView>
  </sheetViews>
  <sheetFormatPr defaultRowHeight="12.75"/>
  <cols>
    <col min="1" max="1" width="4" style="17" customWidth="1"/>
    <col min="2" max="2" width="9.42578125" style="17" customWidth="1"/>
    <col min="3" max="3" width="36.7109375" style="10" customWidth="1"/>
    <col min="4" max="4" width="5.85546875" style="10" customWidth="1"/>
    <col min="5" max="5" width="14.85546875" style="16" customWidth="1"/>
    <col min="6" max="6" width="12.7109375" style="12" customWidth="1"/>
    <col min="7" max="7" width="15.42578125" style="11" customWidth="1"/>
    <col min="8" max="8" width="11.85546875" style="11" customWidth="1"/>
    <col min="9" max="9" width="11.140625" bestFit="1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9"/>
      <c r="E2" s="23" t="s">
        <v>12</v>
      </c>
      <c r="F2"/>
      <c r="G2"/>
      <c r="H2"/>
    </row>
    <row r="3" spans="1:11" ht="13.5" customHeight="1">
      <c r="A3"/>
      <c r="B3"/>
      <c r="C3"/>
      <c r="D3" s="8"/>
      <c r="E3" s="24" t="s">
        <v>13</v>
      </c>
      <c r="F3"/>
      <c r="G3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66" t="s">
        <v>14</v>
      </c>
      <c r="B5" s="55"/>
      <c r="C5" s="55"/>
      <c r="D5" s="55"/>
      <c r="E5" s="55"/>
      <c r="F5" s="55"/>
      <c r="G5" s="55"/>
      <c r="H5"/>
    </row>
    <row r="6" spans="1:11" ht="13.5" customHeight="1">
      <c r="A6" s="55"/>
      <c r="B6" s="55"/>
      <c r="C6" s="55"/>
      <c r="D6" s="55"/>
      <c r="E6" s="55"/>
      <c r="F6" s="55"/>
      <c r="G6" s="55"/>
      <c r="H6"/>
    </row>
    <row r="7" spans="1:11" ht="13.5" customHeight="1">
      <c r="A7" s="66" t="s">
        <v>292</v>
      </c>
      <c r="B7" s="55"/>
      <c r="C7" s="55"/>
      <c r="D7" s="55"/>
      <c r="E7" s="55"/>
      <c r="F7" s="55"/>
      <c r="G7" s="55"/>
      <c r="H7"/>
    </row>
    <row r="8" spans="1:11" ht="13.5" customHeight="1">
      <c r="A8" s="55"/>
      <c r="B8" s="55"/>
      <c r="C8" s="55"/>
      <c r="D8" s="55"/>
      <c r="E8" s="55"/>
      <c r="F8" s="55"/>
      <c r="G8" s="55"/>
      <c r="H8"/>
    </row>
    <row r="9" spans="1:11" ht="13.5" customHeight="1">
      <c r="A9" s="66" t="s">
        <v>293</v>
      </c>
      <c r="B9" s="55"/>
      <c r="C9" s="55"/>
      <c r="D9" s="55"/>
      <c r="E9" s="55"/>
      <c r="F9" s="55"/>
      <c r="G9" s="55"/>
      <c r="H9"/>
    </row>
    <row r="10" spans="1:11" ht="13.5" customHeight="1">
      <c r="A10" s="55"/>
      <c r="B10" s="55"/>
      <c r="C10" s="55"/>
      <c r="D10" s="55"/>
      <c r="E10" s="55"/>
      <c r="F10" s="55"/>
      <c r="G10" s="55"/>
      <c r="H10"/>
    </row>
    <row r="11" spans="1:11">
      <c r="A11" s="19"/>
      <c r="B11" s="25"/>
      <c r="C11" s="7"/>
      <c r="D11" s="63" t="s">
        <v>290</v>
      </c>
      <c r="E11" s="63"/>
      <c r="F11" s="48">
        <f>G157</f>
        <v>5655822.8012000006</v>
      </c>
      <c r="G11" s="49" t="s">
        <v>291</v>
      </c>
      <c r="H11" s="13"/>
    </row>
    <row r="12" spans="1:11" ht="12.75" customHeight="1">
      <c r="A12" s="3" t="s">
        <v>0</v>
      </c>
      <c r="B12" s="3" t="s">
        <v>7</v>
      </c>
      <c r="C12" s="3" t="s">
        <v>2</v>
      </c>
      <c r="D12" s="3" t="s">
        <v>5</v>
      </c>
      <c r="E12" s="64" t="s">
        <v>4</v>
      </c>
      <c r="F12" s="22" t="s">
        <v>11</v>
      </c>
      <c r="G12" s="26" t="s">
        <v>15</v>
      </c>
      <c r="H12" s="15"/>
      <c r="J12" s="2"/>
    </row>
    <row r="13" spans="1:11">
      <c r="A13" s="4" t="s">
        <v>1</v>
      </c>
      <c r="B13" s="4" t="s">
        <v>8</v>
      </c>
      <c r="C13" s="4" t="s">
        <v>3</v>
      </c>
      <c r="D13" s="4" t="s">
        <v>6</v>
      </c>
      <c r="E13" s="65"/>
      <c r="F13" s="20" t="s">
        <v>9</v>
      </c>
      <c r="G13" s="21" t="s">
        <v>10</v>
      </c>
      <c r="H13" s="14"/>
      <c r="J13" s="2"/>
      <c r="K13" s="2"/>
    </row>
    <row r="14" spans="1:11">
      <c r="A14" s="27"/>
      <c r="B14" s="27" t="s">
        <v>16</v>
      </c>
      <c r="C14" s="61" t="s">
        <v>17</v>
      </c>
      <c r="D14" s="62"/>
      <c r="E14" s="62"/>
      <c r="F14" s="62"/>
      <c r="G14" s="62"/>
      <c r="H14" s="14"/>
      <c r="I14" s="5"/>
      <c r="J14" s="5"/>
      <c r="K14" s="5"/>
    </row>
    <row r="15" spans="1:11" ht="36">
      <c r="A15" s="28" t="s">
        <v>16</v>
      </c>
      <c r="B15" s="29" t="s">
        <v>18</v>
      </c>
      <c r="C15" s="30" t="s">
        <v>19</v>
      </c>
      <c r="D15" s="29" t="s">
        <v>20</v>
      </c>
      <c r="E15" s="44">
        <v>0.75</v>
      </c>
      <c r="F15" s="43">
        <v>2600</v>
      </c>
      <c r="G15" s="43">
        <f>ROUND(F15*E15,2)</f>
        <v>1950</v>
      </c>
      <c r="H15" s="14"/>
      <c r="I15" s="31"/>
      <c r="J15" s="5"/>
      <c r="K15" s="5"/>
    </row>
    <row r="16" spans="1:11" ht="24">
      <c r="A16" s="28" t="s">
        <v>21</v>
      </c>
      <c r="B16" s="29" t="s">
        <v>22</v>
      </c>
      <c r="C16" s="30" t="s">
        <v>23</v>
      </c>
      <c r="D16" s="29" t="s">
        <v>24</v>
      </c>
      <c r="E16" s="44">
        <v>12.3</v>
      </c>
      <c r="F16" s="43">
        <v>700</v>
      </c>
      <c r="G16" s="43">
        <f t="shared" ref="G16:G45" si="0">ROUND(F16*E16,2)</f>
        <v>8610</v>
      </c>
      <c r="H16" s="14"/>
      <c r="I16" s="31"/>
      <c r="J16" s="5"/>
      <c r="K16" s="5"/>
    </row>
    <row r="17" spans="1:11" ht="24">
      <c r="A17" s="28" t="s">
        <v>25</v>
      </c>
      <c r="B17" s="29" t="s">
        <v>26</v>
      </c>
      <c r="C17" s="30" t="s">
        <v>27</v>
      </c>
      <c r="D17" s="29" t="s">
        <v>28</v>
      </c>
      <c r="E17" s="44">
        <v>410</v>
      </c>
      <c r="F17" s="43">
        <v>52.16</v>
      </c>
      <c r="G17" s="43">
        <f t="shared" si="0"/>
        <v>21385.599999999999</v>
      </c>
      <c r="H17" s="14"/>
      <c r="I17" s="31"/>
      <c r="J17" s="5"/>
      <c r="K17" s="5"/>
    </row>
    <row r="18" spans="1:11" ht="24">
      <c r="A18" s="28" t="s">
        <v>29</v>
      </c>
      <c r="B18" s="29" t="s">
        <v>22</v>
      </c>
      <c r="C18" s="30" t="s">
        <v>23</v>
      </c>
      <c r="D18" s="29" t="s">
        <v>24</v>
      </c>
      <c r="E18" s="44">
        <v>23.79</v>
      </c>
      <c r="F18" s="43">
        <v>700</v>
      </c>
      <c r="G18" s="43">
        <f t="shared" si="0"/>
        <v>16653</v>
      </c>
      <c r="H18" s="14"/>
      <c r="I18" s="31"/>
      <c r="J18" s="5"/>
      <c r="K18" s="5"/>
    </row>
    <row r="19" spans="1:11" ht="24">
      <c r="A19" s="28" t="s">
        <v>30</v>
      </c>
      <c r="B19" s="29" t="s">
        <v>26</v>
      </c>
      <c r="C19" s="30" t="s">
        <v>27</v>
      </c>
      <c r="D19" s="29" t="s">
        <v>28</v>
      </c>
      <c r="E19" s="44">
        <v>793</v>
      </c>
      <c r="F19" s="43">
        <v>52.16</v>
      </c>
      <c r="G19" s="43">
        <f t="shared" si="0"/>
        <v>41362.879999999997</v>
      </c>
      <c r="H19" s="14"/>
      <c r="I19" s="31"/>
      <c r="J19" s="5"/>
      <c r="K19" s="5"/>
    </row>
    <row r="20" spans="1:11" ht="24">
      <c r="A20" s="28" t="s">
        <v>31</v>
      </c>
      <c r="B20" s="29" t="s">
        <v>22</v>
      </c>
      <c r="C20" s="30" t="s">
        <v>23</v>
      </c>
      <c r="D20" s="29" t="s">
        <v>24</v>
      </c>
      <c r="E20" s="44">
        <v>31.68</v>
      </c>
      <c r="F20" s="43">
        <v>700</v>
      </c>
      <c r="G20" s="43">
        <f t="shared" si="0"/>
        <v>22176</v>
      </c>
      <c r="H20" s="14"/>
      <c r="I20" s="33"/>
      <c r="J20" s="6"/>
      <c r="K20" s="6"/>
    </row>
    <row r="21" spans="1:11" ht="24">
      <c r="A21" s="28" t="s">
        <v>32</v>
      </c>
      <c r="B21" s="29" t="s">
        <v>26</v>
      </c>
      <c r="C21" s="30" t="s">
        <v>27</v>
      </c>
      <c r="D21" s="29" t="s">
        <v>28</v>
      </c>
      <c r="E21" s="44">
        <v>792</v>
      </c>
      <c r="F21" s="43">
        <v>52.16</v>
      </c>
      <c r="G21" s="43">
        <f t="shared" si="0"/>
        <v>41310.720000000001</v>
      </c>
      <c r="H21" s="14"/>
      <c r="I21" s="33"/>
      <c r="J21" s="6"/>
      <c r="K21" s="6"/>
    </row>
    <row r="22" spans="1:11">
      <c r="A22" s="28" t="s">
        <v>33</v>
      </c>
      <c r="B22" s="29" t="s">
        <v>34</v>
      </c>
      <c r="C22" s="30" t="s">
        <v>35</v>
      </c>
      <c r="D22" s="29" t="s">
        <v>28</v>
      </c>
      <c r="E22" s="44">
        <v>2001</v>
      </c>
      <c r="F22" s="43">
        <v>687.97</v>
      </c>
      <c r="G22" s="43">
        <f t="shared" si="0"/>
        <v>1376627.97</v>
      </c>
      <c r="H22" s="14"/>
      <c r="I22" s="67"/>
      <c r="J22" s="6"/>
      <c r="K22" s="6"/>
    </row>
    <row r="23" spans="1:11">
      <c r="A23" s="28" t="s">
        <v>36</v>
      </c>
      <c r="B23" s="29" t="s">
        <v>37</v>
      </c>
      <c r="C23" s="30" t="s">
        <v>38</v>
      </c>
      <c r="D23" s="29" t="s">
        <v>28</v>
      </c>
      <c r="E23" s="44">
        <v>2676</v>
      </c>
      <c r="F23" s="43">
        <v>51</v>
      </c>
      <c r="G23" s="43">
        <f t="shared" si="0"/>
        <v>136476</v>
      </c>
      <c r="H23" s="14"/>
      <c r="I23" s="33"/>
      <c r="J23" s="6"/>
      <c r="K23" s="6"/>
    </row>
    <row r="24" spans="1:11" ht="36">
      <c r="A24" s="28" t="s">
        <v>39</v>
      </c>
      <c r="B24" s="29" t="s">
        <v>40</v>
      </c>
      <c r="C24" s="30" t="s">
        <v>41</v>
      </c>
      <c r="D24" s="29" t="s">
        <v>42</v>
      </c>
      <c r="E24" s="44">
        <v>90</v>
      </c>
      <c r="F24" s="43">
        <v>50.22</v>
      </c>
      <c r="G24" s="43">
        <f t="shared" si="0"/>
        <v>4519.8</v>
      </c>
      <c r="H24" s="14"/>
      <c r="I24" s="33"/>
      <c r="J24" s="6"/>
      <c r="K24" s="6"/>
    </row>
    <row r="25" spans="1:11" ht="22.5">
      <c r="A25" s="28" t="s">
        <v>43</v>
      </c>
      <c r="B25" s="29" t="s">
        <v>44</v>
      </c>
      <c r="C25" s="30" t="s">
        <v>45</v>
      </c>
      <c r="D25" s="29" t="s">
        <v>20</v>
      </c>
      <c r="E25" s="44">
        <v>2.35</v>
      </c>
      <c r="F25" s="43">
        <v>750</v>
      </c>
      <c r="G25" s="43">
        <f t="shared" si="0"/>
        <v>1762.5</v>
      </c>
      <c r="H25" s="14"/>
      <c r="I25" s="33"/>
      <c r="J25" s="6"/>
      <c r="K25" s="6"/>
    </row>
    <row r="26" spans="1:11" ht="24">
      <c r="A26" s="28" t="s">
        <v>46</v>
      </c>
      <c r="B26" s="29" t="s">
        <v>22</v>
      </c>
      <c r="C26" s="30" t="s">
        <v>23</v>
      </c>
      <c r="D26" s="29" t="s">
        <v>24</v>
      </c>
      <c r="E26" s="44">
        <v>11.61</v>
      </c>
      <c r="F26" s="43">
        <v>700</v>
      </c>
      <c r="G26" s="43">
        <f t="shared" si="0"/>
        <v>8127</v>
      </c>
      <c r="H26" s="14"/>
      <c r="I26" s="33"/>
      <c r="J26" s="6"/>
      <c r="K26" s="6"/>
    </row>
    <row r="27" spans="1:11" ht="24">
      <c r="A27" s="28" t="s">
        <v>47</v>
      </c>
      <c r="B27" s="29" t="s">
        <v>48</v>
      </c>
      <c r="C27" s="30" t="s">
        <v>49</v>
      </c>
      <c r="D27" s="29" t="s">
        <v>20</v>
      </c>
      <c r="E27" s="44">
        <v>3.87</v>
      </c>
      <c r="F27" s="43">
        <v>8250</v>
      </c>
      <c r="G27" s="43">
        <f t="shared" si="0"/>
        <v>31927.5</v>
      </c>
      <c r="H27" s="14"/>
      <c r="I27" s="33"/>
      <c r="J27" s="6"/>
      <c r="K27" s="6"/>
    </row>
    <row r="28" spans="1:11" ht="24">
      <c r="A28" s="28" t="s">
        <v>50</v>
      </c>
      <c r="B28" s="29" t="s">
        <v>22</v>
      </c>
      <c r="C28" s="30" t="s">
        <v>23</v>
      </c>
      <c r="D28" s="29" t="s">
        <v>24</v>
      </c>
      <c r="E28" s="44">
        <v>8.76</v>
      </c>
      <c r="F28" s="43">
        <v>700</v>
      </c>
      <c r="G28" s="43">
        <f t="shared" si="0"/>
        <v>6132</v>
      </c>
      <c r="H28" s="14"/>
      <c r="I28" s="33"/>
      <c r="J28" s="6"/>
      <c r="K28" s="6"/>
    </row>
    <row r="29" spans="1:11" ht="24">
      <c r="A29" s="28" t="s">
        <v>51</v>
      </c>
      <c r="B29" s="29" t="s">
        <v>48</v>
      </c>
      <c r="C29" s="30" t="s">
        <v>49</v>
      </c>
      <c r="D29" s="29" t="s">
        <v>20</v>
      </c>
      <c r="E29" s="44">
        <v>2.19</v>
      </c>
      <c r="F29" s="43">
        <v>8250</v>
      </c>
      <c r="G29" s="43">
        <f t="shared" si="0"/>
        <v>18067.5</v>
      </c>
      <c r="H29" s="14"/>
      <c r="I29" s="33"/>
      <c r="J29" s="6"/>
      <c r="K29" s="6"/>
    </row>
    <row r="30" spans="1:11">
      <c r="A30" s="28" t="s">
        <v>52</v>
      </c>
      <c r="B30" s="29" t="s">
        <v>53</v>
      </c>
      <c r="C30" s="30" t="s">
        <v>54</v>
      </c>
      <c r="D30" s="29" t="s">
        <v>28</v>
      </c>
      <c r="E30" s="44">
        <v>1600</v>
      </c>
      <c r="F30" s="43">
        <v>70</v>
      </c>
      <c r="G30" s="43">
        <f t="shared" si="0"/>
        <v>112000</v>
      </c>
      <c r="H30" s="14"/>
      <c r="I30" s="33"/>
      <c r="J30" s="6"/>
      <c r="K30" s="6"/>
    </row>
    <row r="31" spans="1:11">
      <c r="A31" s="28" t="s">
        <v>55</v>
      </c>
      <c r="B31" s="29" t="s">
        <v>56</v>
      </c>
      <c r="C31" s="30" t="s">
        <v>57</v>
      </c>
      <c r="D31" s="29" t="s">
        <v>42</v>
      </c>
      <c r="E31" s="44">
        <v>55</v>
      </c>
      <c r="F31" s="43">
        <v>100</v>
      </c>
      <c r="G31" s="43">
        <f t="shared" si="0"/>
        <v>5500</v>
      </c>
      <c r="H31" s="14"/>
      <c r="I31" s="33"/>
      <c r="J31" s="6"/>
      <c r="K31" s="6"/>
    </row>
    <row r="32" spans="1:11">
      <c r="A32" s="28" t="s">
        <v>58</v>
      </c>
      <c r="B32" s="29" t="s">
        <v>59</v>
      </c>
      <c r="C32" s="30" t="s">
        <v>60</v>
      </c>
      <c r="D32" s="29" t="s">
        <v>28</v>
      </c>
      <c r="E32" s="44">
        <v>258</v>
      </c>
      <c r="F32" s="43">
        <v>100</v>
      </c>
      <c r="G32" s="43">
        <f t="shared" si="0"/>
        <v>25800</v>
      </c>
      <c r="H32" s="14"/>
      <c r="I32" s="33"/>
      <c r="J32" s="6"/>
      <c r="K32" s="6"/>
    </row>
    <row r="33" spans="1:11">
      <c r="A33" s="28" t="s">
        <v>61</v>
      </c>
      <c r="B33" s="29" t="s">
        <v>62</v>
      </c>
      <c r="C33" s="30" t="s">
        <v>63</v>
      </c>
      <c r="D33" s="29" t="s">
        <v>64</v>
      </c>
      <c r="E33" s="44">
        <v>2.58</v>
      </c>
      <c r="F33" s="43">
        <v>13500</v>
      </c>
      <c r="G33" s="43">
        <f t="shared" si="0"/>
        <v>34830</v>
      </c>
      <c r="H33" s="14"/>
      <c r="I33" s="33"/>
      <c r="J33" s="6"/>
      <c r="K33" s="6"/>
    </row>
    <row r="34" spans="1:11">
      <c r="A34" s="28" t="s">
        <v>65</v>
      </c>
      <c r="B34" s="29" t="s">
        <v>62</v>
      </c>
      <c r="C34" s="30" t="s">
        <v>63</v>
      </c>
      <c r="D34" s="29" t="s">
        <v>64</v>
      </c>
      <c r="E34" s="44">
        <v>1.1000000000000001</v>
      </c>
      <c r="F34" s="43">
        <v>13000</v>
      </c>
      <c r="G34" s="43">
        <f t="shared" si="0"/>
        <v>14300</v>
      </c>
      <c r="H34" s="14"/>
      <c r="I34" s="33"/>
      <c r="J34" s="6"/>
      <c r="K34" s="6"/>
    </row>
    <row r="35" spans="1:11">
      <c r="A35" s="28" t="s">
        <v>66</v>
      </c>
      <c r="B35" s="29" t="s">
        <v>67</v>
      </c>
      <c r="C35" s="30" t="s">
        <v>68</v>
      </c>
      <c r="D35" s="29" t="s">
        <v>28</v>
      </c>
      <c r="E35" s="44">
        <v>80</v>
      </c>
      <c r="F35" s="43">
        <v>70</v>
      </c>
      <c r="G35" s="43">
        <f t="shared" si="0"/>
        <v>5600</v>
      </c>
      <c r="H35" s="14"/>
      <c r="I35" s="33"/>
      <c r="J35" s="6"/>
      <c r="K35" s="6"/>
    </row>
    <row r="36" spans="1:11" ht="22.5">
      <c r="A36" s="28" t="s">
        <v>69</v>
      </c>
      <c r="B36" s="29" t="s">
        <v>70</v>
      </c>
      <c r="C36" s="30" t="s">
        <v>71</v>
      </c>
      <c r="D36" s="29" t="s">
        <v>72</v>
      </c>
      <c r="E36" s="44">
        <v>0.8</v>
      </c>
      <c r="F36" s="43">
        <v>5000</v>
      </c>
      <c r="G36" s="43">
        <f t="shared" si="0"/>
        <v>4000</v>
      </c>
      <c r="H36" s="14"/>
      <c r="I36" s="33"/>
      <c r="J36" s="6"/>
      <c r="K36" s="6"/>
    </row>
    <row r="37" spans="1:11">
      <c r="A37" s="28" t="s">
        <v>73</v>
      </c>
      <c r="B37" s="29" t="s">
        <v>74</v>
      </c>
      <c r="C37" s="30" t="s">
        <v>75</v>
      </c>
      <c r="D37" s="29" t="s">
        <v>6</v>
      </c>
      <c r="E37" s="44">
        <v>2</v>
      </c>
      <c r="F37" s="43">
        <v>1200</v>
      </c>
      <c r="G37" s="43">
        <f t="shared" si="0"/>
        <v>2400</v>
      </c>
      <c r="H37" s="14"/>
      <c r="I37" s="33"/>
      <c r="J37" s="6"/>
      <c r="K37" s="6"/>
    </row>
    <row r="38" spans="1:11">
      <c r="A38" s="28" t="s">
        <v>76</v>
      </c>
      <c r="B38" s="29" t="s">
        <v>77</v>
      </c>
      <c r="C38" s="30" t="s">
        <v>78</v>
      </c>
      <c r="D38" s="29" t="s">
        <v>64</v>
      </c>
      <c r="E38" s="44">
        <v>1.6</v>
      </c>
      <c r="F38" s="43">
        <v>3800</v>
      </c>
      <c r="G38" s="43">
        <f t="shared" si="0"/>
        <v>6080</v>
      </c>
      <c r="H38" s="14"/>
      <c r="I38" s="33"/>
      <c r="J38" s="6"/>
      <c r="K38" s="6"/>
    </row>
    <row r="39" spans="1:11" ht="22.5">
      <c r="A39" s="28" t="s">
        <v>79</v>
      </c>
      <c r="B39" s="29" t="s">
        <v>80</v>
      </c>
      <c r="C39" s="30" t="s">
        <v>81</v>
      </c>
      <c r="D39" s="29" t="s">
        <v>20</v>
      </c>
      <c r="E39" s="44">
        <v>3.4460000000000002</v>
      </c>
      <c r="F39" s="43">
        <v>16000</v>
      </c>
      <c r="G39" s="43">
        <f t="shared" si="0"/>
        <v>55136</v>
      </c>
      <c r="H39" s="14"/>
      <c r="I39" s="33"/>
      <c r="J39" s="6"/>
      <c r="K39" s="6"/>
    </row>
    <row r="40" spans="1:11" ht="22.5">
      <c r="A40" s="28" t="s">
        <v>82</v>
      </c>
      <c r="B40" s="29" t="s">
        <v>83</v>
      </c>
      <c r="C40" s="30" t="s">
        <v>84</v>
      </c>
      <c r="D40" s="29" t="s">
        <v>28</v>
      </c>
      <c r="E40" s="44">
        <v>65</v>
      </c>
      <c r="F40" s="43">
        <v>120</v>
      </c>
      <c r="G40" s="43">
        <f t="shared" si="0"/>
        <v>7800</v>
      </c>
      <c r="H40" s="14"/>
      <c r="I40" s="33"/>
      <c r="J40" s="6"/>
      <c r="K40" s="6"/>
    </row>
    <row r="41" spans="1:11" ht="24">
      <c r="A41" s="28" t="s">
        <v>85</v>
      </c>
      <c r="B41" s="29" t="s">
        <v>86</v>
      </c>
      <c r="C41" s="30" t="s">
        <v>87</v>
      </c>
      <c r="D41" s="29" t="s">
        <v>20</v>
      </c>
      <c r="E41" s="44">
        <v>0.17</v>
      </c>
      <c r="F41" s="43">
        <v>1500</v>
      </c>
      <c r="G41" s="43">
        <f t="shared" si="0"/>
        <v>255</v>
      </c>
      <c r="H41" s="14"/>
      <c r="I41" s="33"/>
      <c r="J41" s="6"/>
      <c r="K41" s="6"/>
    </row>
    <row r="42" spans="1:11" ht="36">
      <c r="A42" s="28" t="s">
        <v>88</v>
      </c>
      <c r="B42" s="29" t="s">
        <v>89</v>
      </c>
      <c r="C42" s="30" t="s">
        <v>90</v>
      </c>
      <c r="D42" s="29" t="s">
        <v>91</v>
      </c>
      <c r="E42" s="44">
        <v>0.17</v>
      </c>
      <c r="F42" s="43">
        <v>1000</v>
      </c>
      <c r="G42" s="43">
        <f t="shared" si="0"/>
        <v>170</v>
      </c>
      <c r="H42" s="14"/>
      <c r="I42" s="33"/>
      <c r="J42" s="6"/>
      <c r="K42" s="6"/>
    </row>
    <row r="43" spans="1:11" ht="24">
      <c r="A43" s="28" t="s">
        <v>92</v>
      </c>
      <c r="B43" s="29" t="s">
        <v>93</v>
      </c>
      <c r="C43" s="30" t="s">
        <v>94</v>
      </c>
      <c r="D43" s="29" t="s">
        <v>91</v>
      </c>
      <c r="E43" s="44">
        <v>0.17</v>
      </c>
      <c r="F43" s="43">
        <v>750</v>
      </c>
      <c r="G43" s="43">
        <f t="shared" si="0"/>
        <v>127.5</v>
      </c>
      <c r="H43" s="14"/>
      <c r="I43" s="33"/>
      <c r="J43" s="6"/>
      <c r="K43" s="6"/>
    </row>
    <row r="44" spans="1:11">
      <c r="A44" s="28" t="s">
        <v>95</v>
      </c>
      <c r="B44" s="29" t="s">
        <v>96</v>
      </c>
      <c r="C44" s="30" t="s">
        <v>97</v>
      </c>
      <c r="D44" s="29" t="s">
        <v>28</v>
      </c>
      <c r="E44" s="44">
        <v>5</v>
      </c>
      <c r="F44" s="43">
        <v>600</v>
      </c>
      <c r="G44" s="43">
        <f t="shared" si="0"/>
        <v>3000</v>
      </c>
      <c r="H44" s="14"/>
      <c r="I44" s="33"/>
      <c r="J44" s="6"/>
      <c r="K44" s="6"/>
    </row>
    <row r="45" spans="1:11">
      <c r="A45" s="28" t="s">
        <v>98</v>
      </c>
      <c r="B45" s="29" t="s">
        <v>99</v>
      </c>
      <c r="C45" s="30" t="s">
        <v>100</v>
      </c>
      <c r="D45" s="29" t="s">
        <v>28</v>
      </c>
      <c r="E45" s="44">
        <v>38</v>
      </c>
      <c r="F45" s="43">
        <v>600</v>
      </c>
      <c r="G45" s="43">
        <f t="shared" si="0"/>
        <v>22800</v>
      </c>
      <c r="H45" s="14"/>
      <c r="I45" s="33"/>
      <c r="J45" s="6"/>
      <c r="K45" s="6"/>
    </row>
    <row r="46" spans="1:11">
      <c r="A46" s="18"/>
      <c r="B46" s="18"/>
      <c r="C46" s="52" t="s">
        <v>101</v>
      </c>
      <c r="D46" s="53"/>
      <c r="E46" s="53"/>
      <c r="F46" s="32"/>
      <c r="G46" s="42">
        <f>SUM(G15:G45)</f>
        <v>2036886.97</v>
      </c>
      <c r="H46" s="14"/>
      <c r="I46" s="6"/>
      <c r="J46" s="6"/>
      <c r="K46" s="6"/>
    </row>
    <row r="47" spans="1:11">
      <c r="A47" s="27"/>
      <c r="B47" s="27" t="s">
        <v>21</v>
      </c>
      <c r="C47" s="54" t="s">
        <v>102</v>
      </c>
      <c r="D47" s="55"/>
      <c r="E47" s="55"/>
      <c r="F47" s="55"/>
      <c r="G47" s="55"/>
      <c r="H47" s="14"/>
      <c r="I47" s="6"/>
      <c r="J47" s="6"/>
      <c r="K47" s="6"/>
    </row>
    <row r="48" spans="1:11" ht="36">
      <c r="A48" s="28" t="s">
        <v>16</v>
      </c>
      <c r="B48" s="29" t="s">
        <v>103</v>
      </c>
      <c r="C48" s="30" t="s">
        <v>104</v>
      </c>
      <c r="D48" s="29" t="s">
        <v>20</v>
      </c>
      <c r="E48" s="44">
        <v>4.2</v>
      </c>
      <c r="F48" s="43">
        <v>2560</v>
      </c>
      <c r="G48" s="43">
        <f>ROUND(F48*E48,2)</f>
        <v>10752</v>
      </c>
      <c r="H48" s="14"/>
      <c r="I48" s="33"/>
      <c r="J48" s="6"/>
      <c r="K48" s="6"/>
    </row>
    <row r="49" spans="1:11" ht="24">
      <c r="A49" s="28" t="s">
        <v>21</v>
      </c>
      <c r="B49" s="29" t="s">
        <v>105</v>
      </c>
      <c r="C49" s="30" t="s">
        <v>106</v>
      </c>
      <c r="D49" s="29" t="s">
        <v>28</v>
      </c>
      <c r="E49" s="44">
        <v>412</v>
      </c>
      <c r="F49" s="43">
        <v>35.36</v>
      </c>
      <c r="G49" s="43">
        <f t="shared" ref="G49:G112" si="1">ROUND(F49*E49,2)</f>
        <v>14568.32</v>
      </c>
      <c r="H49" s="14"/>
      <c r="I49" s="33"/>
      <c r="J49" s="6"/>
      <c r="K49" s="6"/>
    </row>
    <row r="50" spans="1:11" ht="24">
      <c r="A50" s="28" t="s">
        <v>25</v>
      </c>
      <c r="B50" s="29" t="s">
        <v>107</v>
      </c>
      <c r="C50" s="30" t="s">
        <v>108</v>
      </c>
      <c r="D50" s="29" t="s">
        <v>28</v>
      </c>
      <c r="E50" s="44">
        <v>275</v>
      </c>
      <c r="F50" s="43">
        <v>38.36</v>
      </c>
      <c r="G50" s="43">
        <f t="shared" si="1"/>
        <v>10549</v>
      </c>
      <c r="H50" s="14"/>
      <c r="I50" s="33"/>
      <c r="J50" s="6"/>
      <c r="K50" s="6"/>
    </row>
    <row r="51" spans="1:11" ht="24">
      <c r="A51" s="28" t="s">
        <v>29</v>
      </c>
      <c r="B51" s="29" t="s">
        <v>109</v>
      </c>
      <c r="C51" s="30" t="s">
        <v>110</v>
      </c>
      <c r="D51" s="29" t="s">
        <v>28</v>
      </c>
      <c r="E51" s="44">
        <v>2913</v>
      </c>
      <c r="F51" s="43">
        <v>60</v>
      </c>
      <c r="G51" s="43">
        <f t="shared" si="1"/>
        <v>174780</v>
      </c>
      <c r="H51" s="14"/>
      <c r="I51" s="33"/>
      <c r="J51" s="6"/>
      <c r="K51" s="6"/>
    </row>
    <row r="52" spans="1:11" ht="24">
      <c r="A52" s="28" t="s">
        <v>30</v>
      </c>
      <c r="B52" s="29" t="s">
        <v>111</v>
      </c>
      <c r="C52" s="30" t="s">
        <v>112</v>
      </c>
      <c r="D52" s="29" t="s">
        <v>28</v>
      </c>
      <c r="E52" s="44">
        <v>230</v>
      </c>
      <c r="F52" s="43">
        <v>66</v>
      </c>
      <c r="G52" s="43">
        <f t="shared" si="1"/>
        <v>15180</v>
      </c>
      <c r="H52" s="14"/>
      <c r="I52" s="33"/>
      <c r="J52" s="6"/>
      <c r="K52" s="6"/>
    </row>
    <row r="53" spans="1:11" ht="24">
      <c r="A53" s="28" t="s">
        <v>31</v>
      </c>
      <c r="B53" s="29" t="s">
        <v>113</v>
      </c>
      <c r="C53" s="30" t="s">
        <v>114</v>
      </c>
      <c r="D53" s="29" t="s">
        <v>20</v>
      </c>
      <c r="E53" s="44">
        <v>1.6</v>
      </c>
      <c r="F53" s="43">
        <v>7800</v>
      </c>
      <c r="G53" s="43">
        <f t="shared" si="1"/>
        <v>12480</v>
      </c>
      <c r="H53" s="14"/>
      <c r="I53" s="33"/>
      <c r="J53" s="6"/>
      <c r="K53" s="6"/>
    </row>
    <row r="54" spans="1:11" ht="24">
      <c r="A54" s="28" t="s">
        <v>32</v>
      </c>
      <c r="B54" s="29" t="s">
        <v>115</v>
      </c>
      <c r="C54" s="30" t="s">
        <v>116</v>
      </c>
      <c r="D54" s="29" t="s">
        <v>20</v>
      </c>
      <c r="E54" s="44">
        <v>3.92</v>
      </c>
      <c r="F54" s="43">
        <v>3500</v>
      </c>
      <c r="G54" s="43">
        <f t="shared" si="1"/>
        <v>13720</v>
      </c>
      <c r="H54" s="14"/>
      <c r="I54" s="33"/>
      <c r="J54" s="6"/>
      <c r="K54" s="6"/>
    </row>
    <row r="55" spans="1:11" ht="24">
      <c r="A55" s="28" t="s">
        <v>33</v>
      </c>
      <c r="B55" s="29" t="s">
        <v>117</v>
      </c>
      <c r="C55" s="30" t="s">
        <v>118</v>
      </c>
      <c r="D55" s="29" t="s">
        <v>20</v>
      </c>
      <c r="E55" s="44">
        <v>0.11</v>
      </c>
      <c r="F55" s="43">
        <v>3500</v>
      </c>
      <c r="G55" s="43">
        <f t="shared" si="1"/>
        <v>385</v>
      </c>
      <c r="H55" s="14"/>
      <c r="I55" s="33"/>
      <c r="J55" s="6"/>
      <c r="K55" s="6"/>
    </row>
    <row r="56" spans="1:11" ht="24">
      <c r="A56" s="28" t="s">
        <v>36</v>
      </c>
      <c r="B56" s="29" t="s">
        <v>119</v>
      </c>
      <c r="C56" s="30" t="s">
        <v>120</v>
      </c>
      <c r="D56" s="29" t="s">
        <v>28</v>
      </c>
      <c r="E56" s="44">
        <v>1125</v>
      </c>
      <c r="F56" s="43">
        <v>78</v>
      </c>
      <c r="G56" s="43">
        <f t="shared" si="1"/>
        <v>87750</v>
      </c>
      <c r="H56" s="14"/>
      <c r="I56" s="33"/>
      <c r="J56" s="6"/>
      <c r="K56" s="6"/>
    </row>
    <row r="57" spans="1:11" ht="24">
      <c r="A57" s="28" t="s">
        <v>39</v>
      </c>
      <c r="B57" s="29" t="s">
        <v>121</v>
      </c>
      <c r="C57" s="30" t="s">
        <v>122</v>
      </c>
      <c r="D57" s="29" t="s">
        <v>28</v>
      </c>
      <c r="E57" s="44">
        <v>54</v>
      </c>
      <c r="F57" s="43">
        <v>115</v>
      </c>
      <c r="G57" s="43">
        <f t="shared" si="1"/>
        <v>6210</v>
      </c>
      <c r="H57" s="14"/>
      <c r="I57" s="33"/>
      <c r="J57" s="6"/>
      <c r="K57" s="6"/>
    </row>
    <row r="58" spans="1:11" ht="36">
      <c r="A58" s="28" t="s">
        <v>43</v>
      </c>
      <c r="B58" s="29" t="s">
        <v>123</v>
      </c>
      <c r="C58" s="30" t="s">
        <v>124</v>
      </c>
      <c r="D58" s="29" t="s">
        <v>91</v>
      </c>
      <c r="E58" s="44">
        <v>14.58</v>
      </c>
      <c r="F58" s="43">
        <v>1800</v>
      </c>
      <c r="G58" s="43">
        <f t="shared" si="1"/>
        <v>26244</v>
      </c>
      <c r="H58" s="14"/>
      <c r="I58" s="33"/>
      <c r="J58" s="6"/>
      <c r="K58" s="6"/>
    </row>
    <row r="59" spans="1:11" ht="22.5">
      <c r="A59" s="28" t="s">
        <v>46</v>
      </c>
      <c r="B59" s="29" t="s">
        <v>83</v>
      </c>
      <c r="C59" s="30" t="s">
        <v>84</v>
      </c>
      <c r="D59" s="29" t="s">
        <v>28</v>
      </c>
      <c r="E59" s="44">
        <v>111</v>
      </c>
      <c r="F59" s="50">
        <v>120</v>
      </c>
      <c r="G59" s="50">
        <f t="shared" si="1"/>
        <v>13320</v>
      </c>
      <c r="H59" s="14"/>
      <c r="I59" s="33"/>
      <c r="J59" s="6"/>
      <c r="K59" s="6"/>
    </row>
    <row r="60" spans="1:11">
      <c r="A60" s="28" t="s">
        <v>47</v>
      </c>
      <c r="B60" s="29" t="s">
        <v>62</v>
      </c>
      <c r="C60" s="30" t="s">
        <v>63</v>
      </c>
      <c r="D60" s="29" t="s">
        <v>64</v>
      </c>
      <c r="E60" s="44">
        <v>0.81</v>
      </c>
      <c r="F60" s="50">
        <v>16000</v>
      </c>
      <c r="G60" s="50">
        <f t="shared" si="1"/>
        <v>12960</v>
      </c>
      <c r="H60" s="14"/>
      <c r="I60" s="33"/>
      <c r="J60" s="6"/>
      <c r="K60" s="6"/>
    </row>
    <row r="61" spans="1:11">
      <c r="A61" s="28" t="s">
        <v>50</v>
      </c>
      <c r="B61" s="29" t="s">
        <v>125</v>
      </c>
      <c r="C61" s="30" t="s">
        <v>126</v>
      </c>
      <c r="D61" s="29" t="s">
        <v>42</v>
      </c>
      <c r="E61" s="44">
        <v>10</v>
      </c>
      <c r="F61" s="50">
        <v>25</v>
      </c>
      <c r="G61" s="50">
        <f t="shared" si="1"/>
        <v>250</v>
      </c>
      <c r="H61" s="14"/>
      <c r="I61" s="33"/>
      <c r="J61" s="6"/>
      <c r="K61" s="6"/>
    </row>
    <row r="62" spans="1:11">
      <c r="A62" s="28" t="s">
        <v>51</v>
      </c>
      <c r="B62" s="29" t="s">
        <v>62</v>
      </c>
      <c r="C62" s="30" t="s">
        <v>127</v>
      </c>
      <c r="D62" s="29" t="s">
        <v>64</v>
      </c>
      <c r="E62" s="44">
        <v>1.32</v>
      </c>
      <c r="F62" s="50">
        <v>16000</v>
      </c>
      <c r="G62" s="50">
        <f t="shared" si="1"/>
        <v>21120</v>
      </c>
      <c r="H62" s="14"/>
      <c r="I62" s="33"/>
      <c r="J62" s="6"/>
      <c r="K62" s="6"/>
    </row>
    <row r="63" spans="1:11">
      <c r="A63" s="28" t="s">
        <v>52</v>
      </c>
      <c r="B63" s="29" t="s">
        <v>125</v>
      </c>
      <c r="C63" s="30" t="s">
        <v>126</v>
      </c>
      <c r="D63" s="29" t="s">
        <v>42</v>
      </c>
      <c r="E63" s="44">
        <v>16</v>
      </c>
      <c r="F63" s="50">
        <v>25</v>
      </c>
      <c r="G63" s="50">
        <f t="shared" si="1"/>
        <v>400</v>
      </c>
      <c r="H63" s="14"/>
      <c r="I63" s="33"/>
      <c r="J63" s="6"/>
      <c r="K63" s="6"/>
    </row>
    <row r="64" spans="1:11">
      <c r="A64" s="28" t="s">
        <v>55</v>
      </c>
      <c r="B64" s="29" t="s">
        <v>62</v>
      </c>
      <c r="C64" s="30" t="s">
        <v>127</v>
      </c>
      <c r="D64" s="29" t="s">
        <v>64</v>
      </c>
      <c r="E64" s="44">
        <v>2.5499999999999998</v>
      </c>
      <c r="F64" s="50">
        <v>13000</v>
      </c>
      <c r="G64" s="50">
        <f t="shared" si="1"/>
        <v>33150</v>
      </c>
      <c r="H64" s="14"/>
      <c r="I64" s="33"/>
      <c r="J64" s="6"/>
      <c r="K64" s="6"/>
    </row>
    <row r="65" spans="1:11">
      <c r="A65" s="28" t="s">
        <v>58</v>
      </c>
      <c r="B65" s="29" t="s">
        <v>128</v>
      </c>
      <c r="C65" s="30" t="s">
        <v>129</v>
      </c>
      <c r="D65" s="29" t="s">
        <v>64</v>
      </c>
      <c r="E65" s="44">
        <v>5.12</v>
      </c>
      <c r="F65" s="50">
        <v>1500</v>
      </c>
      <c r="G65" s="50">
        <f t="shared" si="1"/>
        <v>7680</v>
      </c>
      <c r="H65" s="14"/>
      <c r="I65" s="33"/>
      <c r="J65" s="6"/>
      <c r="K65" s="6"/>
    </row>
    <row r="66" spans="1:11" ht="24">
      <c r="A66" s="28" t="s">
        <v>61</v>
      </c>
      <c r="B66" s="29" t="s">
        <v>130</v>
      </c>
      <c r="C66" s="30" t="s">
        <v>131</v>
      </c>
      <c r="D66" s="29" t="s">
        <v>28</v>
      </c>
      <c r="E66" s="44">
        <v>1081</v>
      </c>
      <c r="F66" s="43">
        <v>36</v>
      </c>
      <c r="G66" s="43">
        <f t="shared" si="1"/>
        <v>38916</v>
      </c>
      <c r="H66" s="14"/>
      <c r="I66" s="33"/>
      <c r="J66" s="6"/>
      <c r="K66" s="6"/>
    </row>
    <row r="67" spans="1:11" ht="24">
      <c r="A67" s="28" t="s">
        <v>65</v>
      </c>
      <c r="B67" s="29" t="s">
        <v>26</v>
      </c>
      <c r="C67" s="30" t="s">
        <v>132</v>
      </c>
      <c r="D67" s="29" t="s">
        <v>28</v>
      </c>
      <c r="E67" s="44">
        <v>788</v>
      </c>
      <c r="F67" s="43">
        <v>65</v>
      </c>
      <c r="G67" s="43">
        <f t="shared" si="1"/>
        <v>51220</v>
      </c>
      <c r="H67" s="14"/>
      <c r="I67" s="33"/>
      <c r="J67" s="6"/>
      <c r="K67" s="6"/>
    </row>
    <row r="68" spans="1:11">
      <c r="A68" s="28" t="s">
        <v>66</v>
      </c>
      <c r="B68" s="29" t="s">
        <v>26</v>
      </c>
      <c r="C68" s="30" t="s">
        <v>133</v>
      </c>
      <c r="D68" s="29" t="s">
        <v>28</v>
      </c>
      <c r="E68" s="44">
        <v>783</v>
      </c>
      <c r="F68" s="43">
        <v>60</v>
      </c>
      <c r="G68" s="43">
        <f t="shared" si="1"/>
        <v>46980</v>
      </c>
      <c r="H68" s="14"/>
      <c r="I68" s="33"/>
      <c r="J68" s="6"/>
      <c r="K68" s="6"/>
    </row>
    <row r="69" spans="1:11" ht="36">
      <c r="A69" s="28" t="s">
        <v>69</v>
      </c>
      <c r="B69" s="29" t="s">
        <v>89</v>
      </c>
      <c r="C69" s="30" t="s">
        <v>90</v>
      </c>
      <c r="D69" s="29" t="s">
        <v>91</v>
      </c>
      <c r="E69" s="44">
        <v>1.1499999999999999</v>
      </c>
      <c r="F69" s="43">
        <v>850</v>
      </c>
      <c r="G69" s="43">
        <f t="shared" si="1"/>
        <v>977.5</v>
      </c>
      <c r="H69" s="14"/>
      <c r="I69" s="33"/>
      <c r="J69" s="6"/>
      <c r="K69" s="6"/>
    </row>
    <row r="70" spans="1:11" ht="24">
      <c r="A70" s="28" t="s">
        <v>73</v>
      </c>
      <c r="B70" s="29" t="s">
        <v>93</v>
      </c>
      <c r="C70" s="30" t="s">
        <v>94</v>
      </c>
      <c r="D70" s="29" t="s">
        <v>91</v>
      </c>
      <c r="E70" s="44">
        <v>1.1499999999999999</v>
      </c>
      <c r="F70" s="43">
        <v>450</v>
      </c>
      <c r="G70" s="43">
        <f t="shared" si="1"/>
        <v>517.5</v>
      </c>
      <c r="H70" s="14"/>
      <c r="I70" s="33"/>
      <c r="J70" s="6"/>
      <c r="K70" s="6"/>
    </row>
    <row r="71" spans="1:11" ht="22.5">
      <c r="A71" s="28" t="s">
        <v>76</v>
      </c>
      <c r="B71" s="29" t="s">
        <v>134</v>
      </c>
      <c r="C71" s="30" t="s">
        <v>135</v>
      </c>
      <c r="D71" s="29" t="s">
        <v>20</v>
      </c>
      <c r="E71" s="44">
        <v>16.66</v>
      </c>
      <c r="F71" s="43">
        <v>900</v>
      </c>
      <c r="G71" s="43">
        <f t="shared" si="1"/>
        <v>14994</v>
      </c>
      <c r="H71" s="14"/>
      <c r="I71" s="33"/>
      <c r="J71" s="6"/>
      <c r="K71" s="6"/>
    </row>
    <row r="72" spans="1:11" ht="24">
      <c r="A72" s="28" t="s">
        <v>79</v>
      </c>
      <c r="B72" s="29" t="s">
        <v>136</v>
      </c>
      <c r="C72" s="30" t="s">
        <v>137</v>
      </c>
      <c r="D72" s="29" t="s">
        <v>20</v>
      </c>
      <c r="E72" s="44">
        <v>8.32</v>
      </c>
      <c r="F72" s="43">
        <v>850</v>
      </c>
      <c r="G72" s="43">
        <f t="shared" si="1"/>
        <v>7072</v>
      </c>
      <c r="H72" s="14"/>
      <c r="I72" s="33"/>
      <c r="J72" s="6"/>
      <c r="K72" s="6"/>
    </row>
    <row r="73" spans="1:11" ht="24">
      <c r="A73" s="28" t="s">
        <v>82</v>
      </c>
      <c r="B73" s="29" t="s">
        <v>138</v>
      </c>
      <c r="C73" s="30" t="s">
        <v>139</v>
      </c>
      <c r="D73" s="29" t="s">
        <v>20</v>
      </c>
      <c r="E73" s="44">
        <v>8.32</v>
      </c>
      <c r="F73" s="43">
        <v>450</v>
      </c>
      <c r="G73" s="43">
        <f t="shared" si="1"/>
        <v>3744</v>
      </c>
      <c r="H73" s="14"/>
      <c r="I73" s="33"/>
      <c r="J73" s="6"/>
      <c r="K73" s="6"/>
    </row>
    <row r="74" spans="1:11" ht="22.5">
      <c r="A74" s="28" t="s">
        <v>85</v>
      </c>
      <c r="B74" s="29" t="s">
        <v>134</v>
      </c>
      <c r="C74" s="30" t="s">
        <v>135</v>
      </c>
      <c r="D74" s="29" t="s">
        <v>20</v>
      </c>
      <c r="E74" s="44">
        <v>86.99</v>
      </c>
      <c r="F74" s="43">
        <v>900</v>
      </c>
      <c r="G74" s="43">
        <f t="shared" si="1"/>
        <v>78291</v>
      </c>
      <c r="H74" s="14"/>
      <c r="I74" s="33"/>
      <c r="J74" s="6"/>
      <c r="K74" s="6"/>
    </row>
    <row r="75" spans="1:11" ht="24">
      <c r="A75" s="28" t="s">
        <v>88</v>
      </c>
      <c r="B75" s="29" t="s">
        <v>136</v>
      </c>
      <c r="C75" s="30" t="s">
        <v>137</v>
      </c>
      <c r="D75" s="29" t="s">
        <v>20</v>
      </c>
      <c r="E75" s="44">
        <v>86.99</v>
      </c>
      <c r="F75" s="43">
        <v>850</v>
      </c>
      <c r="G75" s="43">
        <f t="shared" si="1"/>
        <v>73941.5</v>
      </c>
      <c r="H75" s="14"/>
      <c r="I75" s="33"/>
      <c r="J75" s="6"/>
      <c r="K75" s="6"/>
    </row>
    <row r="76" spans="1:11" ht="24">
      <c r="A76" s="28" t="s">
        <v>92</v>
      </c>
      <c r="B76" s="29" t="s">
        <v>138</v>
      </c>
      <c r="C76" s="30" t="s">
        <v>139</v>
      </c>
      <c r="D76" s="29" t="s">
        <v>20</v>
      </c>
      <c r="E76" s="44">
        <v>86.99</v>
      </c>
      <c r="F76" s="43">
        <v>450</v>
      </c>
      <c r="G76" s="43">
        <f t="shared" si="1"/>
        <v>39145.5</v>
      </c>
      <c r="H76" s="14"/>
      <c r="I76" s="33"/>
      <c r="J76" s="6"/>
      <c r="K76" s="6"/>
    </row>
    <row r="77" spans="1:11" ht="22.5">
      <c r="A77" s="28" t="s">
        <v>95</v>
      </c>
      <c r="B77" s="29" t="s">
        <v>140</v>
      </c>
      <c r="C77" s="30" t="s">
        <v>141</v>
      </c>
      <c r="D77" s="29" t="s">
        <v>20</v>
      </c>
      <c r="E77" s="44">
        <v>1.59</v>
      </c>
      <c r="F77" s="43">
        <v>120</v>
      </c>
      <c r="G77" s="43">
        <f t="shared" si="1"/>
        <v>190.8</v>
      </c>
      <c r="H77" s="14"/>
      <c r="I77" s="33"/>
      <c r="J77" s="6"/>
      <c r="K77" s="6"/>
    </row>
    <row r="78" spans="1:11" ht="22.5">
      <c r="A78" s="28" t="s">
        <v>98</v>
      </c>
      <c r="B78" s="29" t="s">
        <v>142</v>
      </c>
      <c r="C78" s="30" t="s">
        <v>143</v>
      </c>
      <c r="D78" s="29" t="s">
        <v>20</v>
      </c>
      <c r="E78" s="44">
        <v>0.98</v>
      </c>
      <c r="F78" s="43">
        <v>16000</v>
      </c>
      <c r="G78" s="43">
        <f t="shared" si="1"/>
        <v>15680</v>
      </c>
      <c r="H78" s="14"/>
      <c r="I78" s="33"/>
      <c r="J78" s="6"/>
      <c r="K78" s="6"/>
    </row>
    <row r="79" spans="1:11" ht="36">
      <c r="A79" s="28" t="s">
        <v>144</v>
      </c>
      <c r="B79" s="29" t="s">
        <v>145</v>
      </c>
      <c r="C79" s="30" t="s">
        <v>146</v>
      </c>
      <c r="D79" s="29" t="s">
        <v>91</v>
      </c>
      <c r="E79" s="44">
        <v>23.47</v>
      </c>
      <c r="F79" s="43">
        <v>3500</v>
      </c>
      <c r="G79" s="43">
        <f t="shared" si="1"/>
        <v>82145</v>
      </c>
      <c r="H79" s="14"/>
      <c r="I79" s="33"/>
      <c r="J79" s="6"/>
      <c r="K79" s="6"/>
    </row>
    <row r="80" spans="1:11" ht="24">
      <c r="A80" s="28" t="s">
        <v>147</v>
      </c>
      <c r="B80" s="29" t="s">
        <v>148</v>
      </c>
      <c r="C80" s="30" t="s">
        <v>149</v>
      </c>
      <c r="D80" s="29" t="s">
        <v>20</v>
      </c>
      <c r="E80" s="44">
        <v>5.0199999999999996</v>
      </c>
      <c r="F80" s="43">
        <v>17800</v>
      </c>
      <c r="G80" s="43">
        <f t="shared" si="1"/>
        <v>89356</v>
      </c>
      <c r="H80" s="14"/>
      <c r="I80" s="34"/>
      <c r="J80" s="2"/>
      <c r="K80" s="2"/>
    </row>
    <row r="81" spans="1:11" ht="24">
      <c r="A81" s="28" t="s">
        <v>150</v>
      </c>
      <c r="B81" s="29" t="s">
        <v>151</v>
      </c>
      <c r="C81" s="30" t="s">
        <v>152</v>
      </c>
      <c r="D81" s="29" t="s">
        <v>20</v>
      </c>
      <c r="E81" s="44">
        <v>8.3800000000000008</v>
      </c>
      <c r="F81" s="43">
        <v>17600</v>
      </c>
      <c r="G81" s="43">
        <f t="shared" si="1"/>
        <v>147488</v>
      </c>
      <c r="H81" s="14"/>
      <c r="I81" s="34"/>
      <c r="J81" s="2"/>
      <c r="K81" s="2"/>
    </row>
    <row r="82" spans="1:11">
      <c r="A82" s="28" t="s">
        <v>153</v>
      </c>
      <c r="B82" s="29" t="s">
        <v>154</v>
      </c>
      <c r="C82" s="30" t="s">
        <v>155</v>
      </c>
      <c r="D82" s="29" t="s">
        <v>28</v>
      </c>
      <c r="E82" s="44">
        <v>100</v>
      </c>
      <c r="F82" s="43">
        <v>30</v>
      </c>
      <c r="G82" s="43">
        <f t="shared" si="1"/>
        <v>3000</v>
      </c>
      <c r="H82" s="14"/>
      <c r="I82" s="34"/>
      <c r="J82" s="2"/>
      <c r="K82" s="2"/>
    </row>
    <row r="83" spans="1:11" ht="24">
      <c r="A83" s="28" t="s">
        <v>156</v>
      </c>
      <c r="B83" s="29" t="s">
        <v>157</v>
      </c>
      <c r="C83" s="30" t="s">
        <v>158</v>
      </c>
      <c r="D83" s="29" t="s">
        <v>28</v>
      </c>
      <c r="E83" s="44">
        <v>100</v>
      </c>
      <c r="F83" s="43">
        <v>158</v>
      </c>
      <c r="G83" s="43">
        <f t="shared" si="1"/>
        <v>15800</v>
      </c>
      <c r="H83" s="14"/>
      <c r="I83" s="34"/>
      <c r="J83" s="2"/>
      <c r="K83" s="2"/>
    </row>
    <row r="84" spans="1:11" ht="36">
      <c r="A84" s="28" t="s">
        <v>159</v>
      </c>
      <c r="B84" s="29" t="s">
        <v>160</v>
      </c>
      <c r="C84" s="30" t="s">
        <v>161</v>
      </c>
      <c r="D84" s="29" t="s">
        <v>162</v>
      </c>
      <c r="E84" s="44">
        <v>1.85</v>
      </c>
      <c r="F84" s="43">
        <v>2000</v>
      </c>
      <c r="G84" s="43">
        <f t="shared" si="1"/>
        <v>3700</v>
      </c>
      <c r="H84" s="14"/>
      <c r="I84" s="34"/>
      <c r="J84" s="2"/>
      <c r="K84" s="2"/>
    </row>
    <row r="85" spans="1:11" ht="22.5">
      <c r="A85" s="28" t="s">
        <v>163</v>
      </c>
      <c r="B85" s="29" t="s">
        <v>164</v>
      </c>
      <c r="C85" s="30" t="s">
        <v>165</v>
      </c>
      <c r="D85" s="29" t="s">
        <v>20</v>
      </c>
      <c r="E85" s="44">
        <v>0.7</v>
      </c>
      <c r="F85" s="43">
        <v>3500</v>
      </c>
      <c r="G85" s="43">
        <f t="shared" si="1"/>
        <v>2450</v>
      </c>
      <c r="H85" s="14"/>
      <c r="I85" s="34"/>
      <c r="J85" s="2"/>
      <c r="K85" s="2"/>
    </row>
    <row r="86" spans="1:11" ht="22.5">
      <c r="A86" s="28" t="s">
        <v>166</v>
      </c>
      <c r="B86" s="29" t="s">
        <v>167</v>
      </c>
      <c r="C86" s="30" t="s">
        <v>168</v>
      </c>
      <c r="D86" s="29" t="s">
        <v>20</v>
      </c>
      <c r="E86" s="44">
        <v>0.89</v>
      </c>
      <c r="F86" s="43">
        <v>1200</v>
      </c>
      <c r="G86" s="43">
        <f t="shared" si="1"/>
        <v>1068</v>
      </c>
      <c r="H86" s="14"/>
      <c r="I86" s="34"/>
      <c r="J86" s="2"/>
      <c r="K86" s="2"/>
    </row>
    <row r="87" spans="1:11" ht="24">
      <c r="A87" s="28" t="s">
        <v>169</v>
      </c>
      <c r="B87" s="29" t="s">
        <v>170</v>
      </c>
      <c r="C87" s="30" t="s">
        <v>171</v>
      </c>
      <c r="D87" s="29" t="s">
        <v>20</v>
      </c>
      <c r="E87" s="44">
        <v>0.92</v>
      </c>
      <c r="F87" s="43">
        <v>3000</v>
      </c>
      <c r="G87" s="43">
        <f t="shared" si="1"/>
        <v>2760</v>
      </c>
      <c r="H87" s="14"/>
      <c r="I87" s="34"/>
      <c r="J87" s="2"/>
      <c r="K87" s="2"/>
    </row>
    <row r="88" spans="1:11" ht="24">
      <c r="A88" s="28" t="s">
        <v>172</v>
      </c>
      <c r="B88" s="29" t="s">
        <v>157</v>
      </c>
      <c r="C88" s="30" t="s">
        <v>158</v>
      </c>
      <c r="D88" s="29" t="s">
        <v>28</v>
      </c>
      <c r="E88" s="44">
        <v>92</v>
      </c>
      <c r="F88" s="43">
        <v>105</v>
      </c>
      <c r="G88" s="43">
        <f t="shared" si="1"/>
        <v>9660</v>
      </c>
      <c r="H88" s="14"/>
      <c r="I88" s="34"/>
      <c r="J88" s="2"/>
      <c r="K88" s="2"/>
    </row>
    <row r="89" spans="1:11" ht="36">
      <c r="A89" s="28" t="s">
        <v>173</v>
      </c>
      <c r="B89" s="29" t="s">
        <v>174</v>
      </c>
      <c r="C89" s="30" t="s">
        <v>175</v>
      </c>
      <c r="D89" s="29" t="s">
        <v>162</v>
      </c>
      <c r="E89" s="44">
        <v>12.77</v>
      </c>
      <c r="F89" s="43">
        <v>8200</v>
      </c>
      <c r="G89" s="43">
        <f t="shared" si="1"/>
        <v>104714</v>
      </c>
      <c r="H89" s="14"/>
      <c r="I89" s="34"/>
      <c r="J89" s="2"/>
      <c r="K89" s="2"/>
    </row>
    <row r="90" spans="1:11" ht="36">
      <c r="A90" s="28" t="s">
        <v>176</v>
      </c>
      <c r="B90" s="29" t="s">
        <v>177</v>
      </c>
      <c r="C90" s="30" t="s">
        <v>178</v>
      </c>
      <c r="D90" s="29" t="s">
        <v>162</v>
      </c>
      <c r="E90" s="44">
        <v>2.23</v>
      </c>
      <c r="F90" s="43">
        <v>18400</v>
      </c>
      <c r="G90" s="43">
        <f t="shared" si="1"/>
        <v>41032</v>
      </c>
      <c r="H90" s="14"/>
      <c r="I90" s="34"/>
      <c r="J90" s="2"/>
      <c r="K90" s="2"/>
    </row>
    <row r="91" spans="1:11" ht="24">
      <c r="A91" s="28" t="s">
        <v>179</v>
      </c>
      <c r="B91" s="29" t="s">
        <v>170</v>
      </c>
      <c r="C91" s="30" t="s">
        <v>180</v>
      </c>
      <c r="D91" s="29" t="s">
        <v>20</v>
      </c>
      <c r="E91" s="44">
        <v>1.08</v>
      </c>
      <c r="F91" s="43">
        <v>16800</v>
      </c>
      <c r="G91" s="43">
        <f t="shared" si="1"/>
        <v>18144</v>
      </c>
      <c r="H91" s="14"/>
      <c r="I91" s="34"/>
      <c r="J91" s="2"/>
      <c r="K91" s="2"/>
    </row>
    <row r="92" spans="1:11" ht="24">
      <c r="A92" s="28" t="s">
        <v>181</v>
      </c>
      <c r="B92" s="29" t="s">
        <v>170</v>
      </c>
      <c r="C92" s="30" t="s">
        <v>182</v>
      </c>
      <c r="D92" s="29" t="s">
        <v>20</v>
      </c>
      <c r="E92" s="44">
        <v>6.54</v>
      </c>
      <c r="F92" s="43">
        <v>16500</v>
      </c>
      <c r="G92" s="43">
        <f t="shared" si="1"/>
        <v>107910</v>
      </c>
      <c r="H92" s="14"/>
      <c r="I92" s="34"/>
      <c r="J92" s="2"/>
      <c r="K92" s="2"/>
    </row>
    <row r="93" spans="1:11">
      <c r="A93" s="28" t="s">
        <v>183</v>
      </c>
      <c r="B93" s="29" t="s">
        <v>125</v>
      </c>
      <c r="C93" s="30" t="s">
        <v>126</v>
      </c>
      <c r="D93" s="29" t="s">
        <v>42</v>
      </c>
      <c r="E93" s="44">
        <v>106</v>
      </c>
      <c r="F93" s="43">
        <v>35</v>
      </c>
      <c r="G93" s="43">
        <f t="shared" si="1"/>
        <v>3710</v>
      </c>
      <c r="H93" s="14"/>
      <c r="I93" s="34"/>
      <c r="J93" s="2"/>
      <c r="K93" s="2"/>
    </row>
    <row r="94" spans="1:11" ht="22.5">
      <c r="A94" s="28" t="s">
        <v>184</v>
      </c>
      <c r="B94" s="29" t="s">
        <v>185</v>
      </c>
      <c r="C94" s="30" t="s">
        <v>186</v>
      </c>
      <c r="D94" s="29" t="s">
        <v>20</v>
      </c>
      <c r="E94" s="44">
        <v>0.46</v>
      </c>
      <c r="F94" s="43">
        <v>950</v>
      </c>
      <c r="G94" s="43">
        <f t="shared" si="1"/>
        <v>437</v>
      </c>
      <c r="H94" s="14"/>
      <c r="I94" s="34"/>
      <c r="J94" s="2"/>
      <c r="K94" s="2"/>
    </row>
    <row r="95" spans="1:11" ht="24">
      <c r="A95" s="28" t="s">
        <v>187</v>
      </c>
      <c r="B95" s="29" t="s">
        <v>136</v>
      </c>
      <c r="C95" s="30" t="s">
        <v>188</v>
      </c>
      <c r="D95" s="29" t="s">
        <v>20</v>
      </c>
      <c r="E95" s="44">
        <v>0.46</v>
      </c>
      <c r="F95" s="43">
        <v>750</v>
      </c>
      <c r="G95" s="43">
        <f t="shared" si="1"/>
        <v>345</v>
      </c>
      <c r="H95" s="14"/>
      <c r="I95" s="34"/>
      <c r="J95" s="2"/>
      <c r="K95" s="2"/>
    </row>
    <row r="96" spans="1:11" ht="24">
      <c r="A96" s="28" t="s">
        <v>189</v>
      </c>
      <c r="B96" s="29" t="s">
        <v>138</v>
      </c>
      <c r="C96" s="30" t="s">
        <v>190</v>
      </c>
      <c r="D96" s="29" t="s">
        <v>20</v>
      </c>
      <c r="E96" s="44">
        <v>0.46</v>
      </c>
      <c r="F96" s="43">
        <v>450</v>
      </c>
      <c r="G96" s="43">
        <f t="shared" si="1"/>
        <v>207</v>
      </c>
      <c r="H96" s="14"/>
      <c r="I96" s="34"/>
      <c r="J96" s="2"/>
      <c r="K96" s="2"/>
    </row>
    <row r="97" spans="1:11" ht="24">
      <c r="A97" s="28" t="s">
        <v>191</v>
      </c>
      <c r="B97" s="29" t="s">
        <v>192</v>
      </c>
      <c r="C97" s="30" t="s">
        <v>193</v>
      </c>
      <c r="D97" s="29" t="s">
        <v>20</v>
      </c>
      <c r="E97" s="44">
        <v>13.04</v>
      </c>
      <c r="F97" s="43">
        <v>822.59</v>
      </c>
      <c r="G97" s="43">
        <f t="shared" si="1"/>
        <v>10726.57</v>
      </c>
      <c r="H97" s="14"/>
      <c r="I97" s="34"/>
      <c r="J97" s="2"/>
      <c r="K97" s="2"/>
    </row>
    <row r="98" spans="1:11" ht="36">
      <c r="A98" s="28" t="s">
        <v>194</v>
      </c>
      <c r="B98" s="29" t="s">
        <v>195</v>
      </c>
      <c r="C98" s="30" t="s">
        <v>196</v>
      </c>
      <c r="D98" s="29" t="s">
        <v>28</v>
      </c>
      <c r="E98" s="44">
        <v>1304</v>
      </c>
      <c r="F98" s="43">
        <v>14</v>
      </c>
      <c r="G98" s="43">
        <f t="shared" si="1"/>
        <v>18256</v>
      </c>
      <c r="H98" s="14"/>
      <c r="I98" s="34"/>
      <c r="J98" s="2"/>
      <c r="K98" s="2"/>
    </row>
    <row r="99" spans="1:11" ht="36">
      <c r="A99" s="28" t="s">
        <v>197</v>
      </c>
      <c r="B99" s="29" t="s">
        <v>198</v>
      </c>
      <c r="C99" s="30" t="s">
        <v>199</v>
      </c>
      <c r="D99" s="29" t="s">
        <v>91</v>
      </c>
      <c r="E99" s="44">
        <v>13.04</v>
      </c>
      <c r="F99" s="43">
        <v>163.31</v>
      </c>
      <c r="G99" s="43">
        <f t="shared" si="1"/>
        <v>2129.56</v>
      </c>
      <c r="H99" s="14"/>
      <c r="I99" s="34"/>
      <c r="J99" s="2"/>
      <c r="K99" s="2"/>
    </row>
    <row r="100" spans="1:11" ht="24">
      <c r="A100" s="28" t="s">
        <v>200</v>
      </c>
      <c r="B100" s="29" t="s">
        <v>201</v>
      </c>
      <c r="C100" s="30" t="s">
        <v>202</v>
      </c>
      <c r="D100" s="29" t="s">
        <v>20</v>
      </c>
      <c r="E100" s="44">
        <v>13.04</v>
      </c>
      <c r="F100" s="43">
        <v>750</v>
      </c>
      <c r="G100" s="43">
        <f t="shared" si="1"/>
        <v>9780</v>
      </c>
      <c r="H100" s="14"/>
      <c r="I100" s="34"/>
      <c r="J100" s="2"/>
      <c r="K100" s="2"/>
    </row>
    <row r="101" spans="1:11" ht="36">
      <c r="A101" s="28" t="s">
        <v>203</v>
      </c>
      <c r="B101" s="29" t="s">
        <v>204</v>
      </c>
      <c r="C101" s="30" t="s">
        <v>205</v>
      </c>
      <c r="D101" s="29" t="s">
        <v>20</v>
      </c>
      <c r="E101" s="44">
        <v>13.04</v>
      </c>
      <c r="F101" s="43">
        <v>450</v>
      </c>
      <c r="G101" s="43">
        <f t="shared" si="1"/>
        <v>5868</v>
      </c>
      <c r="H101" s="14"/>
      <c r="I101" s="34"/>
      <c r="J101" s="2"/>
      <c r="K101" s="2"/>
    </row>
    <row r="102" spans="1:11" ht="24">
      <c r="A102" s="28" t="s">
        <v>206</v>
      </c>
      <c r="B102" s="29" t="s">
        <v>192</v>
      </c>
      <c r="C102" s="30" t="s">
        <v>193</v>
      </c>
      <c r="D102" s="29" t="s">
        <v>20</v>
      </c>
      <c r="E102" s="44">
        <v>2.41</v>
      </c>
      <c r="F102" s="43">
        <v>950</v>
      </c>
      <c r="G102" s="43">
        <f t="shared" si="1"/>
        <v>2289.5</v>
      </c>
      <c r="H102" s="14"/>
      <c r="I102" s="34"/>
      <c r="J102" s="2"/>
      <c r="K102" s="2"/>
    </row>
    <row r="103" spans="1:11" ht="36">
      <c r="A103" s="35" t="s">
        <v>207</v>
      </c>
      <c r="B103" s="29" t="s">
        <v>195</v>
      </c>
      <c r="C103" s="30" t="s">
        <v>196</v>
      </c>
      <c r="D103" s="29" t="s">
        <v>28</v>
      </c>
      <c r="E103" s="44">
        <v>241</v>
      </c>
      <c r="F103" s="43">
        <v>18</v>
      </c>
      <c r="G103" s="43">
        <f t="shared" si="1"/>
        <v>4338</v>
      </c>
      <c r="H103" s="14"/>
      <c r="I103" s="34"/>
      <c r="J103" s="2"/>
      <c r="K103" s="2"/>
    </row>
    <row r="104" spans="1:11" ht="36">
      <c r="A104" s="35" t="s">
        <v>208</v>
      </c>
      <c r="B104" s="29" t="s">
        <v>198</v>
      </c>
      <c r="C104" s="30" t="s">
        <v>199</v>
      </c>
      <c r="D104" s="29" t="s">
        <v>91</v>
      </c>
      <c r="E104" s="44">
        <v>2.41</v>
      </c>
      <c r="F104" s="43">
        <v>163.31</v>
      </c>
      <c r="G104" s="43">
        <f t="shared" si="1"/>
        <v>393.58</v>
      </c>
      <c r="H104" s="14"/>
      <c r="I104" s="34"/>
      <c r="J104" s="2"/>
      <c r="K104" s="2"/>
    </row>
    <row r="105" spans="1:11" ht="24">
      <c r="A105" s="35" t="s">
        <v>209</v>
      </c>
      <c r="B105" s="29" t="s">
        <v>201</v>
      </c>
      <c r="C105" s="30" t="s">
        <v>202</v>
      </c>
      <c r="D105" s="29" t="s">
        <v>20</v>
      </c>
      <c r="E105" s="44">
        <v>2.41</v>
      </c>
      <c r="F105" s="43">
        <v>750</v>
      </c>
      <c r="G105" s="43">
        <f t="shared" si="1"/>
        <v>1807.5</v>
      </c>
      <c r="H105" s="14"/>
      <c r="I105" s="34"/>
      <c r="J105" s="2"/>
      <c r="K105" s="2"/>
    </row>
    <row r="106" spans="1:11" ht="36">
      <c r="A106" s="35" t="s">
        <v>210</v>
      </c>
      <c r="B106" s="29" t="s">
        <v>204</v>
      </c>
      <c r="C106" s="30" t="s">
        <v>205</v>
      </c>
      <c r="D106" s="29" t="s">
        <v>20</v>
      </c>
      <c r="E106" s="44">
        <v>2.41</v>
      </c>
      <c r="F106" s="43">
        <v>450</v>
      </c>
      <c r="G106" s="43">
        <f t="shared" si="1"/>
        <v>1084.5</v>
      </c>
      <c r="H106" s="14"/>
      <c r="I106" s="34"/>
      <c r="J106" s="2"/>
      <c r="K106" s="2"/>
    </row>
    <row r="107" spans="1:11" ht="24">
      <c r="A107" s="35" t="s">
        <v>211</v>
      </c>
      <c r="B107" s="29" t="s">
        <v>192</v>
      </c>
      <c r="C107" s="30" t="s">
        <v>193</v>
      </c>
      <c r="D107" s="29" t="s">
        <v>20</v>
      </c>
      <c r="E107" s="44">
        <v>23.95</v>
      </c>
      <c r="F107" s="43">
        <v>950</v>
      </c>
      <c r="G107" s="43">
        <f t="shared" si="1"/>
        <v>22752.5</v>
      </c>
      <c r="H107" s="14"/>
      <c r="I107" s="34"/>
      <c r="J107" s="2"/>
      <c r="K107" s="2"/>
    </row>
    <row r="108" spans="1:11" ht="24">
      <c r="A108" s="35" t="s">
        <v>212</v>
      </c>
      <c r="B108" s="29" t="s">
        <v>213</v>
      </c>
      <c r="C108" s="30" t="s">
        <v>214</v>
      </c>
      <c r="D108" s="29" t="s">
        <v>20</v>
      </c>
      <c r="E108" s="44">
        <v>23.95</v>
      </c>
      <c r="F108" s="43">
        <v>420</v>
      </c>
      <c r="G108" s="43">
        <f t="shared" si="1"/>
        <v>10059</v>
      </c>
      <c r="H108" s="14"/>
      <c r="I108" s="34"/>
      <c r="J108" s="2"/>
      <c r="K108" s="2"/>
    </row>
    <row r="109" spans="1:11" ht="36">
      <c r="A109" s="35" t="s">
        <v>215</v>
      </c>
      <c r="B109" s="29" t="s">
        <v>195</v>
      </c>
      <c r="C109" s="30" t="s">
        <v>196</v>
      </c>
      <c r="D109" s="29" t="s">
        <v>28</v>
      </c>
      <c r="E109" s="44">
        <v>2395</v>
      </c>
      <c r="F109" s="43">
        <v>16</v>
      </c>
      <c r="G109" s="43">
        <f t="shared" si="1"/>
        <v>38320</v>
      </c>
      <c r="H109" s="14"/>
      <c r="I109" s="34"/>
      <c r="J109" s="2"/>
      <c r="K109" s="2"/>
    </row>
    <row r="110" spans="1:11" ht="36">
      <c r="A110" s="35" t="s">
        <v>216</v>
      </c>
      <c r="B110" s="29" t="s">
        <v>198</v>
      </c>
      <c r="C110" s="30" t="s">
        <v>199</v>
      </c>
      <c r="D110" s="29" t="s">
        <v>91</v>
      </c>
      <c r="E110" s="44">
        <v>23.95</v>
      </c>
      <c r="F110" s="43">
        <v>163.31</v>
      </c>
      <c r="G110" s="43">
        <f t="shared" si="1"/>
        <v>3911.27</v>
      </c>
      <c r="H110" s="14"/>
      <c r="I110" s="34"/>
      <c r="J110" s="2"/>
      <c r="K110" s="2"/>
    </row>
    <row r="111" spans="1:11" ht="24">
      <c r="A111" s="35" t="s">
        <v>217</v>
      </c>
      <c r="B111" s="29" t="s">
        <v>201</v>
      </c>
      <c r="C111" s="30" t="s">
        <v>202</v>
      </c>
      <c r="D111" s="29" t="s">
        <v>20</v>
      </c>
      <c r="E111" s="44">
        <v>23.95</v>
      </c>
      <c r="F111" s="43">
        <v>750</v>
      </c>
      <c r="G111" s="43">
        <f t="shared" si="1"/>
        <v>17962.5</v>
      </c>
      <c r="H111" s="14"/>
      <c r="I111" s="34"/>
      <c r="J111" s="2"/>
      <c r="K111" s="2"/>
    </row>
    <row r="112" spans="1:11" ht="36">
      <c r="A112" s="35" t="s">
        <v>218</v>
      </c>
      <c r="B112" s="29" t="s">
        <v>204</v>
      </c>
      <c r="C112" s="30" t="s">
        <v>205</v>
      </c>
      <c r="D112" s="29" t="s">
        <v>20</v>
      </c>
      <c r="E112" s="44">
        <v>23.95</v>
      </c>
      <c r="F112" s="43">
        <v>450</v>
      </c>
      <c r="G112" s="43">
        <f t="shared" si="1"/>
        <v>10777.5</v>
      </c>
      <c r="H112" s="14"/>
      <c r="I112" s="34"/>
      <c r="J112" s="2"/>
      <c r="K112" s="2"/>
    </row>
    <row r="113" spans="1:11" ht="22.5">
      <c r="A113" s="35" t="s">
        <v>219</v>
      </c>
      <c r="B113" s="29" t="s">
        <v>220</v>
      </c>
      <c r="C113" s="30" t="s">
        <v>221</v>
      </c>
      <c r="D113" s="29" t="s">
        <v>20</v>
      </c>
      <c r="E113" s="44">
        <v>16.62</v>
      </c>
      <c r="F113" s="43">
        <v>950</v>
      </c>
      <c r="G113" s="43">
        <f t="shared" ref="G113:G140" si="2">ROUND(F113*E113,2)</f>
        <v>15789</v>
      </c>
      <c r="H113" s="14"/>
      <c r="I113" s="34"/>
      <c r="J113" s="2"/>
      <c r="K113" s="2"/>
    </row>
    <row r="114" spans="1:11" ht="24">
      <c r="A114" s="35" t="s">
        <v>222</v>
      </c>
      <c r="B114" s="29" t="s">
        <v>201</v>
      </c>
      <c r="C114" s="30" t="s">
        <v>202</v>
      </c>
      <c r="D114" s="29" t="s">
        <v>20</v>
      </c>
      <c r="E114" s="44">
        <v>16.62</v>
      </c>
      <c r="F114" s="43">
        <v>750</v>
      </c>
      <c r="G114" s="43">
        <f t="shared" si="2"/>
        <v>12465</v>
      </c>
      <c r="H114" s="14"/>
      <c r="I114" s="34"/>
      <c r="J114" s="2"/>
      <c r="K114" s="2"/>
    </row>
    <row r="115" spans="1:11" ht="36">
      <c r="A115" s="35" t="s">
        <v>223</v>
      </c>
      <c r="B115" s="29" t="s">
        <v>204</v>
      </c>
      <c r="C115" s="30" t="s">
        <v>205</v>
      </c>
      <c r="D115" s="29" t="s">
        <v>20</v>
      </c>
      <c r="E115" s="44">
        <v>16.62</v>
      </c>
      <c r="F115" s="43">
        <v>450</v>
      </c>
      <c r="G115" s="43">
        <f t="shared" si="2"/>
        <v>7479</v>
      </c>
      <c r="H115" s="14"/>
      <c r="I115" s="34"/>
      <c r="J115" s="2"/>
      <c r="K115" s="2"/>
    </row>
    <row r="116" spans="1:11" ht="24">
      <c r="A116" s="35" t="s">
        <v>224</v>
      </c>
      <c r="B116" s="29" t="s">
        <v>192</v>
      </c>
      <c r="C116" s="30" t="s">
        <v>193</v>
      </c>
      <c r="D116" s="29" t="s">
        <v>20</v>
      </c>
      <c r="E116" s="44">
        <v>2.69</v>
      </c>
      <c r="F116" s="43">
        <v>950</v>
      </c>
      <c r="G116" s="43">
        <f t="shared" si="2"/>
        <v>2555.5</v>
      </c>
      <c r="H116" s="14"/>
      <c r="I116" s="34"/>
      <c r="J116" s="2"/>
      <c r="K116" s="2"/>
    </row>
    <row r="117" spans="1:11" ht="24">
      <c r="A117" s="35" t="s">
        <v>225</v>
      </c>
      <c r="B117" s="29" t="s">
        <v>213</v>
      </c>
      <c r="C117" s="30" t="s">
        <v>214</v>
      </c>
      <c r="D117" s="29" t="s">
        <v>20</v>
      </c>
      <c r="E117" s="44">
        <v>2.69</v>
      </c>
      <c r="F117" s="43">
        <v>350</v>
      </c>
      <c r="G117" s="43">
        <f t="shared" si="2"/>
        <v>941.5</v>
      </c>
      <c r="H117" s="14"/>
      <c r="I117" s="34"/>
      <c r="J117" s="2"/>
      <c r="K117" s="2"/>
    </row>
    <row r="118" spans="1:11" ht="36">
      <c r="A118" s="35" t="s">
        <v>226</v>
      </c>
      <c r="B118" s="29" t="s">
        <v>195</v>
      </c>
      <c r="C118" s="30" t="s">
        <v>196</v>
      </c>
      <c r="D118" s="29" t="s">
        <v>28</v>
      </c>
      <c r="E118" s="44">
        <v>269</v>
      </c>
      <c r="F118" s="43">
        <v>140</v>
      </c>
      <c r="G118" s="43">
        <f t="shared" si="2"/>
        <v>37660</v>
      </c>
      <c r="H118" s="14"/>
      <c r="I118" s="34"/>
      <c r="J118" s="2"/>
      <c r="K118" s="2"/>
    </row>
    <row r="119" spans="1:11" ht="36">
      <c r="A119" s="35" t="s">
        <v>227</v>
      </c>
      <c r="B119" s="29" t="s">
        <v>198</v>
      </c>
      <c r="C119" s="30" t="s">
        <v>199</v>
      </c>
      <c r="D119" s="29" t="s">
        <v>91</v>
      </c>
      <c r="E119" s="44">
        <v>2.69</v>
      </c>
      <c r="F119" s="43">
        <v>163.31</v>
      </c>
      <c r="G119" s="43">
        <f t="shared" si="2"/>
        <v>439.3</v>
      </c>
      <c r="H119" s="14"/>
      <c r="I119" s="34"/>
      <c r="J119" s="2"/>
      <c r="K119" s="2"/>
    </row>
    <row r="120" spans="1:11" ht="24">
      <c r="A120" s="35" t="s">
        <v>228</v>
      </c>
      <c r="B120" s="29" t="s">
        <v>201</v>
      </c>
      <c r="C120" s="30" t="s">
        <v>202</v>
      </c>
      <c r="D120" s="29" t="s">
        <v>20</v>
      </c>
      <c r="E120" s="44">
        <v>2.69</v>
      </c>
      <c r="F120" s="43">
        <v>750</v>
      </c>
      <c r="G120" s="43">
        <f t="shared" si="2"/>
        <v>2017.5</v>
      </c>
      <c r="H120" s="14"/>
      <c r="I120" s="34"/>
      <c r="J120" s="2"/>
      <c r="K120" s="2"/>
    </row>
    <row r="121" spans="1:11" ht="36">
      <c r="A121" s="35" t="s">
        <v>229</v>
      </c>
      <c r="B121" s="29" t="s">
        <v>204</v>
      </c>
      <c r="C121" s="30" t="s">
        <v>205</v>
      </c>
      <c r="D121" s="29" t="s">
        <v>20</v>
      </c>
      <c r="E121" s="44">
        <v>2.69</v>
      </c>
      <c r="F121" s="43">
        <v>450</v>
      </c>
      <c r="G121" s="43">
        <f t="shared" si="2"/>
        <v>1210.5</v>
      </c>
      <c r="H121" s="14"/>
      <c r="I121" s="34"/>
      <c r="J121" s="2"/>
      <c r="K121" s="2"/>
    </row>
    <row r="122" spans="1:11" ht="24">
      <c r="A122" s="35" t="s">
        <v>230</v>
      </c>
      <c r="B122" s="29" t="s">
        <v>231</v>
      </c>
      <c r="C122" s="30" t="s">
        <v>232</v>
      </c>
      <c r="D122" s="29" t="s">
        <v>91</v>
      </c>
      <c r="E122" s="44">
        <v>0.46</v>
      </c>
      <c r="F122" s="43">
        <v>3002.92</v>
      </c>
      <c r="G122" s="43">
        <f t="shared" si="2"/>
        <v>1381.34</v>
      </c>
      <c r="H122" s="14"/>
      <c r="I122" s="34"/>
      <c r="J122" s="2"/>
      <c r="K122" s="2"/>
    </row>
    <row r="123" spans="1:11" ht="24">
      <c r="A123" s="35" t="s">
        <v>233</v>
      </c>
      <c r="B123" s="29" t="s">
        <v>234</v>
      </c>
      <c r="C123" s="30" t="s">
        <v>235</v>
      </c>
      <c r="D123" s="29" t="s">
        <v>91</v>
      </c>
      <c r="E123" s="44">
        <v>2.74</v>
      </c>
      <c r="F123" s="43">
        <v>2500</v>
      </c>
      <c r="G123" s="43">
        <f t="shared" si="2"/>
        <v>6850</v>
      </c>
      <c r="H123" s="14"/>
      <c r="I123" s="34"/>
      <c r="J123" s="2"/>
      <c r="K123" s="2"/>
    </row>
    <row r="124" spans="1:11" ht="36">
      <c r="A124" s="35" t="s">
        <v>236</v>
      </c>
      <c r="B124" s="29" t="s">
        <v>237</v>
      </c>
      <c r="C124" s="30" t="s">
        <v>238</v>
      </c>
      <c r="D124" s="29" t="s">
        <v>91</v>
      </c>
      <c r="E124" s="44">
        <v>4.92</v>
      </c>
      <c r="F124" s="43">
        <v>6500</v>
      </c>
      <c r="G124" s="43">
        <f t="shared" si="2"/>
        <v>31980</v>
      </c>
      <c r="H124" s="14"/>
      <c r="I124" s="34"/>
      <c r="J124" s="2"/>
      <c r="K124" s="2"/>
    </row>
    <row r="125" spans="1:11" ht="24">
      <c r="A125" s="35" t="s">
        <v>239</v>
      </c>
      <c r="B125" s="29" t="s">
        <v>192</v>
      </c>
      <c r="C125" s="30" t="s">
        <v>193</v>
      </c>
      <c r="D125" s="29" t="s">
        <v>20</v>
      </c>
      <c r="E125" s="44">
        <v>16.579999999999998</v>
      </c>
      <c r="F125" s="43">
        <v>3000</v>
      </c>
      <c r="G125" s="43">
        <f t="shared" si="2"/>
        <v>49740</v>
      </c>
      <c r="H125" s="14"/>
      <c r="I125" s="34"/>
      <c r="J125" s="2"/>
      <c r="K125" s="2"/>
    </row>
    <row r="126" spans="1:11" ht="24">
      <c r="A126" s="35" t="s">
        <v>240</v>
      </c>
      <c r="B126" s="29" t="s">
        <v>213</v>
      </c>
      <c r="C126" s="30" t="s">
        <v>214</v>
      </c>
      <c r="D126" s="29" t="s">
        <v>20</v>
      </c>
      <c r="E126" s="44">
        <v>16.579999999999998</v>
      </c>
      <c r="F126" s="43">
        <v>1200</v>
      </c>
      <c r="G126" s="43">
        <f t="shared" si="2"/>
        <v>19896</v>
      </c>
      <c r="H126" s="14"/>
      <c r="I126" s="34"/>
      <c r="J126" s="2"/>
      <c r="K126" s="2"/>
    </row>
    <row r="127" spans="1:11" ht="36">
      <c r="A127" s="35" t="s">
        <v>241</v>
      </c>
      <c r="B127" s="29" t="s">
        <v>195</v>
      </c>
      <c r="C127" s="30" t="s">
        <v>242</v>
      </c>
      <c r="D127" s="29" t="s">
        <v>28</v>
      </c>
      <c r="E127" s="44">
        <v>1658</v>
      </c>
      <c r="F127" s="43">
        <v>140</v>
      </c>
      <c r="G127" s="43">
        <f t="shared" si="2"/>
        <v>232120</v>
      </c>
      <c r="H127" s="14"/>
      <c r="I127" s="34"/>
      <c r="J127" s="2"/>
      <c r="K127" s="2"/>
    </row>
    <row r="128" spans="1:11" ht="36">
      <c r="A128" s="35" t="s">
        <v>243</v>
      </c>
      <c r="B128" s="29" t="s">
        <v>204</v>
      </c>
      <c r="C128" s="30" t="s">
        <v>205</v>
      </c>
      <c r="D128" s="29" t="s">
        <v>20</v>
      </c>
      <c r="E128" s="44">
        <v>0.39</v>
      </c>
      <c r="F128" s="43">
        <v>18000</v>
      </c>
      <c r="G128" s="43">
        <f t="shared" si="2"/>
        <v>7020</v>
      </c>
      <c r="H128" s="14"/>
      <c r="I128" s="34"/>
      <c r="J128" s="2"/>
      <c r="K128" s="2"/>
    </row>
    <row r="129" spans="1:11" ht="22.5">
      <c r="A129" s="35" t="s">
        <v>244</v>
      </c>
      <c r="B129" s="29" t="s">
        <v>185</v>
      </c>
      <c r="C129" s="30" t="s">
        <v>245</v>
      </c>
      <c r="D129" s="29" t="s">
        <v>20</v>
      </c>
      <c r="E129" s="44">
        <v>4.08</v>
      </c>
      <c r="F129" s="43">
        <v>950</v>
      </c>
      <c r="G129" s="43">
        <f t="shared" si="2"/>
        <v>3876</v>
      </c>
      <c r="H129" s="14"/>
      <c r="I129" s="34"/>
      <c r="J129" s="2"/>
      <c r="K129" s="2"/>
    </row>
    <row r="130" spans="1:11" ht="22.5">
      <c r="A130" s="35" t="s">
        <v>246</v>
      </c>
      <c r="B130" s="29" t="s">
        <v>136</v>
      </c>
      <c r="C130" s="30" t="s">
        <v>247</v>
      </c>
      <c r="D130" s="29" t="s">
        <v>20</v>
      </c>
      <c r="E130" s="44">
        <v>4.08</v>
      </c>
      <c r="F130" s="43">
        <v>750</v>
      </c>
      <c r="G130" s="43">
        <f t="shared" si="2"/>
        <v>3060</v>
      </c>
      <c r="H130" s="14"/>
      <c r="I130" s="34"/>
      <c r="J130" s="2"/>
      <c r="K130" s="2"/>
    </row>
    <row r="131" spans="1:11" ht="22.5">
      <c r="A131" s="35" t="s">
        <v>248</v>
      </c>
      <c r="B131" s="29" t="s">
        <v>138</v>
      </c>
      <c r="C131" s="30" t="s">
        <v>249</v>
      </c>
      <c r="D131" s="29" t="s">
        <v>20</v>
      </c>
      <c r="E131" s="44">
        <v>4.08</v>
      </c>
      <c r="F131" s="43">
        <v>450</v>
      </c>
      <c r="G131" s="43">
        <f t="shared" si="2"/>
        <v>1836</v>
      </c>
      <c r="H131" s="14"/>
      <c r="I131" s="34"/>
      <c r="J131" s="2"/>
      <c r="K131" s="2"/>
    </row>
    <row r="132" spans="1:11" ht="22.5">
      <c r="A132" s="35" t="s">
        <v>250</v>
      </c>
      <c r="B132" s="29" t="s">
        <v>220</v>
      </c>
      <c r="C132" s="30" t="s">
        <v>221</v>
      </c>
      <c r="D132" s="29" t="s">
        <v>20</v>
      </c>
      <c r="E132" s="44">
        <v>6.21</v>
      </c>
      <c r="F132" s="43">
        <v>950</v>
      </c>
      <c r="G132" s="43">
        <f t="shared" si="2"/>
        <v>5899.5</v>
      </c>
      <c r="H132" s="14"/>
      <c r="I132" s="34"/>
      <c r="J132" s="2"/>
      <c r="K132" s="2"/>
    </row>
    <row r="133" spans="1:11" ht="24">
      <c r="A133" s="35" t="s">
        <v>251</v>
      </c>
      <c r="B133" s="29" t="s">
        <v>201</v>
      </c>
      <c r="C133" s="30" t="s">
        <v>202</v>
      </c>
      <c r="D133" s="29" t="s">
        <v>20</v>
      </c>
      <c r="E133" s="44">
        <v>3.09</v>
      </c>
      <c r="F133" s="43">
        <v>750</v>
      </c>
      <c r="G133" s="43">
        <f t="shared" si="2"/>
        <v>2317.5</v>
      </c>
      <c r="H133" s="14"/>
      <c r="I133" s="34"/>
      <c r="J133" s="2"/>
      <c r="K133" s="2"/>
    </row>
    <row r="134" spans="1:11" ht="36">
      <c r="A134" s="35" t="s">
        <v>252</v>
      </c>
      <c r="B134" s="29" t="s">
        <v>204</v>
      </c>
      <c r="C134" s="30" t="s">
        <v>205</v>
      </c>
      <c r="D134" s="29" t="s">
        <v>20</v>
      </c>
      <c r="E134" s="44">
        <v>3.09</v>
      </c>
      <c r="F134" s="43">
        <v>450</v>
      </c>
      <c r="G134" s="43">
        <f t="shared" si="2"/>
        <v>1390.5</v>
      </c>
      <c r="H134" s="14"/>
      <c r="I134" s="34"/>
      <c r="J134" s="2"/>
      <c r="K134" s="2"/>
    </row>
    <row r="135" spans="1:11">
      <c r="A135" s="35" t="s">
        <v>253</v>
      </c>
      <c r="B135" s="29" t="s">
        <v>254</v>
      </c>
      <c r="C135" s="30" t="s">
        <v>255</v>
      </c>
      <c r="D135" s="29" t="s">
        <v>28</v>
      </c>
      <c r="E135" s="44">
        <v>416</v>
      </c>
      <c r="F135" s="43">
        <v>440.11</v>
      </c>
      <c r="G135" s="43">
        <f t="shared" si="2"/>
        <v>183085.76</v>
      </c>
      <c r="H135" s="14"/>
      <c r="I135" s="34"/>
      <c r="J135" s="2"/>
      <c r="K135" s="2"/>
    </row>
    <row r="136" spans="1:11">
      <c r="A136" s="35" t="s">
        <v>256</v>
      </c>
      <c r="B136" s="29" t="s">
        <v>257</v>
      </c>
      <c r="C136" s="30" t="s">
        <v>258</v>
      </c>
      <c r="D136" s="29" t="s">
        <v>28</v>
      </c>
      <c r="E136" s="44">
        <v>102</v>
      </c>
      <c r="F136" s="43">
        <v>600</v>
      </c>
      <c r="G136" s="43">
        <f t="shared" si="2"/>
        <v>61200</v>
      </c>
      <c r="H136" s="14"/>
      <c r="I136" s="34"/>
      <c r="J136" s="2"/>
      <c r="K136" s="2"/>
    </row>
    <row r="137" spans="1:11">
      <c r="A137" s="36" t="s">
        <v>259</v>
      </c>
      <c r="B137" s="37" t="s">
        <v>260</v>
      </c>
      <c r="C137" s="38" t="s">
        <v>261</v>
      </c>
      <c r="D137" s="37" t="s">
        <v>28</v>
      </c>
      <c r="E137" s="47">
        <v>1.2</v>
      </c>
      <c r="F137" s="46">
        <v>250</v>
      </c>
      <c r="G137" s="43">
        <f t="shared" si="2"/>
        <v>300</v>
      </c>
      <c r="I137" s="39"/>
    </row>
    <row r="138" spans="1:11" ht="22.5">
      <c r="A138" s="36" t="s">
        <v>262</v>
      </c>
      <c r="B138" s="37" t="s">
        <v>263</v>
      </c>
      <c r="C138" s="38" t="s">
        <v>264</v>
      </c>
      <c r="D138" s="37" t="s">
        <v>20</v>
      </c>
      <c r="E138" s="47">
        <v>2.0499999999999998</v>
      </c>
      <c r="F138" s="46">
        <v>31505.73</v>
      </c>
      <c r="G138" s="43">
        <f t="shared" si="2"/>
        <v>64586.75</v>
      </c>
      <c r="I138" s="39"/>
    </row>
    <row r="139" spans="1:11">
      <c r="A139" s="36" t="s">
        <v>265</v>
      </c>
      <c r="B139" s="37" t="s">
        <v>266</v>
      </c>
      <c r="C139" s="38" t="s">
        <v>267</v>
      </c>
      <c r="D139" s="37" t="s">
        <v>28</v>
      </c>
      <c r="E139" s="47">
        <v>109</v>
      </c>
      <c r="F139" s="46">
        <v>350</v>
      </c>
      <c r="G139" s="43">
        <f t="shared" si="2"/>
        <v>38150</v>
      </c>
      <c r="I139" s="39"/>
    </row>
    <row r="140" spans="1:11" ht="24">
      <c r="A140" s="36" t="s">
        <v>268</v>
      </c>
      <c r="B140" s="37" t="s">
        <v>148</v>
      </c>
      <c r="C140" s="38" t="s">
        <v>149</v>
      </c>
      <c r="D140" s="37" t="s">
        <v>20</v>
      </c>
      <c r="E140" s="47">
        <v>0.85</v>
      </c>
      <c r="F140" s="46">
        <v>33000</v>
      </c>
      <c r="G140" s="43">
        <f t="shared" si="2"/>
        <v>28050</v>
      </c>
      <c r="I140" s="39"/>
    </row>
    <row r="141" spans="1:11">
      <c r="C141" s="56" t="s">
        <v>269</v>
      </c>
      <c r="D141" s="53"/>
      <c r="E141" s="53"/>
      <c r="F141" s="40"/>
      <c r="G141" s="45">
        <f>SUM(G48:G140)</f>
        <v>2450846.7500000005</v>
      </c>
    </row>
    <row r="142" spans="1:11">
      <c r="A142" s="41"/>
      <c r="B142" s="41" t="s">
        <v>25</v>
      </c>
      <c r="C142" s="57" t="s">
        <v>270</v>
      </c>
      <c r="D142" s="55"/>
      <c r="E142" s="55"/>
      <c r="F142" s="55"/>
      <c r="G142" s="55"/>
    </row>
    <row r="143" spans="1:11">
      <c r="A143" s="36" t="s">
        <v>31</v>
      </c>
      <c r="B143" s="37" t="s">
        <v>271</v>
      </c>
      <c r="C143" s="38" t="s">
        <v>272</v>
      </c>
      <c r="D143" s="37" t="s">
        <v>6</v>
      </c>
      <c r="E143" s="47">
        <v>1</v>
      </c>
      <c r="F143" s="46">
        <v>37000</v>
      </c>
      <c r="G143" s="46">
        <f>ROUND(F143*E143,2)</f>
        <v>37000</v>
      </c>
      <c r="I143" s="39"/>
    </row>
    <row r="144" spans="1:11">
      <c r="A144" s="36" t="s">
        <v>33</v>
      </c>
      <c r="B144" s="37" t="s">
        <v>271</v>
      </c>
      <c r="C144" s="38" t="s">
        <v>273</v>
      </c>
      <c r="D144" s="37" t="s">
        <v>28</v>
      </c>
      <c r="E144" s="47">
        <v>14</v>
      </c>
      <c r="F144" s="46">
        <v>150</v>
      </c>
      <c r="G144" s="46">
        <f t="shared" ref="G144:G153" si="3">ROUND(F144*E144,2)</f>
        <v>2100</v>
      </c>
      <c r="I144" s="39"/>
    </row>
    <row r="145" spans="1:9">
      <c r="A145" s="36" t="s">
        <v>36</v>
      </c>
      <c r="B145" s="37" t="s">
        <v>271</v>
      </c>
      <c r="C145" s="38" t="s">
        <v>274</v>
      </c>
      <c r="D145" s="37" t="s">
        <v>28</v>
      </c>
      <c r="E145" s="47">
        <v>28</v>
      </c>
      <c r="F145" s="46">
        <v>150</v>
      </c>
      <c r="G145" s="46">
        <f t="shared" si="3"/>
        <v>4200</v>
      </c>
      <c r="I145" s="39"/>
    </row>
    <row r="146" spans="1:9">
      <c r="A146" s="36" t="s">
        <v>47</v>
      </c>
      <c r="B146" s="37" t="s">
        <v>271</v>
      </c>
      <c r="C146" s="38" t="s">
        <v>275</v>
      </c>
      <c r="D146" s="37" t="s">
        <v>6</v>
      </c>
      <c r="E146" s="47">
        <v>3</v>
      </c>
      <c r="F146" s="46">
        <v>700</v>
      </c>
      <c r="G146" s="46">
        <f t="shared" si="3"/>
        <v>2100</v>
      </c>
      <c r="I146" s="39"/>
    </row>
    <row r="147" spans="1:9">
      <c r="A147" s="36" t="s">
        <v>51</v>
      </c>
      <c r="B147" s="37" t="s">
        <v>271</v>
      </c>
      <c r="C147" s="38" t="s">
        <v>276</v>
      </c>
      <c r="D147" s="37" t="s">
        <v>28</v>
      </c>
      <c r="E147" s="47">
        <v>340</v>
      </c>
      <c r="F147" s="46">
        <v>88.25</v>
      </c>
      <c r="G147" s="46">
        <f t="shared" si="3"/>
        <v>30005</v>
      </c>
      <c r="I147" s="39"/>
    </row>
    <row r="148" spans="1:9">
      <c r="A148" s="36" t="s">
        <v>55</v>
      </c>
      <c r="B148" s="37" t="s">
        <v>271</v>
      </c>
      <c r="C148" s="38" t="s">
        <v>277</v>
      </c>
      <c r="D148" s="37" t="s">
        <v>28</v>
      </c>
      <c r="E148" s="47">
        <v>90</v>
      </c>
      <c r="F148" s="46">
        <v>40</v>
      </c>
      <c r="G148" s="46">
        <f t="shared" si="3"/>
        <v>3600</v>
      </c>
      <c r="I148" s="39"/>
    </row>
    <row r="149" spans="1:9">
      <c r="A149" s="36" t="s">
        <v>58</v>
      </c>
      <c r="B149" s="37" t="s">
        <v>271</v>
      </c>
      <c r="C149" s="38" t="s">
        <v>278</v>
      </c>
      <c r="D149" s="37" t="s">
        <v>28</v>
      </c>
      <c r="E149" s="47">
        <v>502</v>
      </c>
      <c r="F149" s="46">
        <v>55</v>
      </c>
      <c r="G149" s="46">
        <f t="shared" si="3"/>
        <v>27610</v>
      </c>
      <c r="I149" s="39"/>
    </row>
    <row r="150" spans="1:9">
      <c r="A150" s="36" t="s">
        <v>61</v>
      </c>
      <c r="B150" s="37" t="s">
        <v>271</v>
      </c>
      <c r="C150" s="38" t="s">
        <v>279</v>
      </c>
      <c r="D150" s="37" t="s">
        <v>28</v>
      </c>
      <c r="E150" s="47">
        <v>7</v>
      </c>
      <c r="F150" s="46">
        <v>55</v>
      </c>
      <c r="G150" s="46">
        <f t="shared" si="3"/>
        <v>385</v>
      </c>
      <c r="I150" s="39"/>
    </row>
    <row r="151" spans="1:9">
      <c r="A151" s="36" t="s">
        <v>65</v>
      </c>
      <c r="B151" s="37" t="s">
        <v>271</v>
      </c>
      <c r="C151" s="38" t="s">
        <v>280</v>
      </c>
      <c r="D151" s="37" t="s">
        <v>6</v>
      </c>
      <c r="E151" s="47">
        <v>9</v>
      </c>
      <c r="F151" s="46">
        <v>1500</v>
      </c>
      <c r="G151" s="46">
        <f t="shared" si="3"/>
        <v>13500</v>
      </c>
      <c r="I151" s="39"/>
    </row>
    <row r="152" spans="1:9">
      <c r="A152" s="36" t="s">
        <v>66</v>
      </c>
      <c r="B152" s="37" t="s">
        <v>271</v>
      </c>
      <c r="C152" s="38" t="s">
        <v>281</v>
      </c>
      <c r="D152" s="37" t="s">
        <v>6</v>
      </c>
      <c r="E152" s="47">
        <v>16</v>
      </c>
      <c r="F152" s="46">
        <v>600</v>
      </c>
      <c r="G152" s="46">
        <f t="shared" si="3"/>
        <v>9600</v>
      </c>
      <c r="I152" s="39"/>
    </row>
    <row r="153" spans="1:9">
      <c r="A153" s="36" t="s">
        <v>69</v>
      </c>
      <c r="B153" s="37" t="s">
        <v>271</v>
      </c>
      <c r="C153" s="38" t="s">
        <v>282</v>
      </c>
      <c r="D153" s="37" t="s">
        <v>6</v>
      </c>
      <c r="E153" s="47">
        <v>94</v>
      </c>
      <c r="F153" s="46">
        <v>600</v>
      </c>
      <c r="G153" s="46">
        <f t="shared" si="3"/>
        <v>56400</v>
      </c>
      <c r="I153" s="39"/>
    </row>
    <row r="154" spans="1:9">
      <c r="C154" s="56" t="s">
        <v>283</v>
      </c>
      <c r="D154" s="53"/>
      <c r="E154" s="53"/>
      <c r="F154" s="40"/>
      <c r="G154" s="45">
        <f>SUM(G143:G153)</f>
        <v>186500</v>
      </c>
    </row>
    <row r="155" spans="1:9">
      <c r="C155" s="56" t="s">
        <v>284</v>
      </c>
      <c r="D155" s="53"/>
      <c r="E155" s="53"/>
      <c r="F155" s="40"/>
      <c r="G155" s="45">
        <f>G154+G141+G46</f>
        <v>4674233.7200000007</v>
      </c>
    </row>
    <row r="156" spans="1:9">
      <c r="C156" s="58" t="s">
        <v>285</v>
      </c>
      <c r="D156" s="59"/>
      <c r="E156" s="59"/>
      <c r="F156" s="40"/>
      <c r="G156" s="45">
        <f>G155*0.21</f>
        <v>981589.08120000013</v>
      </c>
    </row>
    <row r="157" spans="1:9">
      <c r="C157" s="56" t="s">
        <v>286</v>
      </c>
      <c r="D157" s="53"/>
      <c r="E157" s="53"/>
      <c r="F157" s="40"/>
      <c r="G157" s="45">
        <f>G155+G156</f>
        <v>5655822.8012000006</v>
      </c>
    </row>
    <row r="160" spans="1:9">
      <c r="B160" s="60" t="s">
        <v>287</v>
      </c>
      <c r="C160" s="60"/>
      <c r="D160" s="60"/>
      <c r="E160" s="60"/>
      <c r="F160" s="60"/>
      <c r="G160" s="60"/>
    </row>
    <row r="161" spans="2:7">
      <c r="B161" s="60" t="s">
        <v>288</v>
      </c>
      <c r="C161" s="60"/>
      <c r="D161" s="60"/>
      <c r="E161" s="60"/>
      <c r="F161" s="60"/>
      <c r="G161" s="60"/>
    </row>
    <row r="163" spans="2:7">
      <c r="B163" s="51" t="s">
        <v>289</v>
      </c>
      <c r="C163" s="51"/>
      <c r="D163" s="51"/>
      <c r="E163" s="51"/>
      <c r="F163" s="51"/>
      <c r="G163" s="51"/>
    </row>
    <row r="164" spans="2:7">
      <c r="B164" s="51" t="s">
        <v>289</v>
      </c>
      <c r="C164" s="51"/>
      <c r="D164" s="51"/>
      <c r="E164" s="51"/>
      <c r="F164" s="51"/>
      <c r="G164" s="51"/>
    </row>
    <row r="165" spans="2:7">
      <c r="B165" s="51" t="s">
        <v>289</v>
      </c>
      <c r="C165" s="51"/>
      <c r="D165" s="51"/>
      <c r="E165" s="51"/>
      <c r="F165" s="51"/>
      <c r="G165" s="51"/>
    </row>
    <row r="166" spans="2:7">
      <c r="B166" s="51" t="s">
        <v>289</v>
      </c>
      <c r="C166" s="51"/>
      <c r="D166" s="51"/>
      <c r="E166" s="51"/>
      <c r="F166" s="51"/>
      <c r="G166" s="51"/>
    </row>
    <row r="167" spans="2:7">
      <c r="B167" s="51" t="s">
        <v>289</v>
      </c>
      <c r="C167" s="51"/>
      <c r="D167" s="51"/>
      <c r="E167" s="51"/>
      <c r="F167" s="51"/>
      <c r="G167" s="51"/>
    </row>
    <row r="168" spans="2:7">
      <c r="B168" s="51" t="s">
        <v>289</v>
      </c>
      <c r="C168" s="51"/>
      <c r="D168" s="51"/>
      <c r="E168" s="51"/>
      <c r="F168" s="51"/>
      <c r="G168" s="51"/>
    </row>
    <row r="169" spans="2:7">
      <c r="B169" s="51" t="s">
        <v>289</v>
      </c>
      <c r="C169" s="51"/>
      <c r="D169" s="51"/>
      <c r="E169" s="51"/>
      <c r="F169" s="51"/>
      <c r="G169" s="51"/>
    </row>
    <row r="170" spans="2:7">
      <c r="B170" s="51" t="s">
        <v>289</v>
      </c>
      <c r="C170" s="51"/>
      <c r="D170" s="51"/>
      <c r="E170" s="51"/>
      <c r="F170" s="51"/>
      <c r="G170" s="51"/>
    </row>
    <row r="171" spans="2:7">
      <c r="B171" s="51" t="s">
        <v>289</v>
      </c>
      <c r="C171" s="51"/>
      <c r="D171" s="51"/>
      <c r="E171" s="51"/>
      <c r="F171" s="51"/>
      <c r="G171" s="51"/>
    </row>
    <row r="172" spans="2:7">
      <c r="B172" s="51" t="s">
        <v>289</v>
      </c>
      <c r="C172" s="51"/>
      <c r="D172" s="51"/>
      <c r="E172" s="51"/>
      <c r="F172" s="51"/>
      <c r="G172" s="51"/>
    </row>
  </sheetData>
  <mergeCells count="26">
    <mergeCell ref="C14:G14"/>
    <mergeCell ref="D11:E11"/>
    <mergeCell ref="E12:E13"/>
    <mergeCell ref="A5:G6"/>
    <mergeCell ref="A7:G8"/>
    <mergeCell ref="A9:G10"/>
    <mergeCell ref="B164:G164"/>
    <mergeCell ref="C46:E46"/>
    <mergeCell ref="C47:G47"/>
    <mergeCell ref="C141:E141"/>
    <mergeCell ref="C142:G142"/>
    <mergeCell ref="C154:E154"/>
    <mergeCell ref="C155:E155"/>
    <mergeCell ref="C156:E156"/>
    <mergeCell ref="C157:E157"/>
    <mergeCell ref="B160:G160"/>
    <mergeCell ref="B161:G161"/>
    <mergeCell ref="B163:G163"/>
    <mergeCell ref="B171:G171"/>
    <mergeCell ref="B172:G172"/>
    <mergeCell ref="B165:G165"/>
    <mergeCell ref="B166:G166"/>
    <mergeCell ref="B167:G167"/>
    <mergeCell ref="B168:G168"/>
    <mergeCell ref="B169:G169"/>
    <mergeCell ref="B170:G170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2006-10-19T11:08:30Z</cp:lastPrinted>
  <dcterms:created xsi:type="dcterms:W3CDTF">2000-03-15T14:19:55Z</dcterms:created>
  <dcterms:modified xsi:type="dcterms:W3CDTF">2018-11-07T22:26:21Z</dcterms:modified>
</cp:coreProperties>
</file>