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53" i="1"/>
  <c r="G48" i="1"/>
  <c r="G49" i="1"/>
  <c r="G47" i="1"/>
  <c r="G51" i="1" l="1"/>
  <c r="G62" i="1"/>
  <c r="G42" i="1"/>
  <c r="G43" i="1"/>
  <c r="G41" i="1"/>
  <c r="G45" i="1" s="1"/>
  <c r="G35" i="1"/>
  <c r="G36" i="1"/>
  <c r="G37" i="1"/>
  <c r="G34" i="1"/>
  <c r="G28" i="1"/>
  <c r="G29" i="1"/>
  <c r="G30" i="1"/>
  <c r="G27" i="1"/>
  <c r="G23" i="1"/>
  <c r="G22" i="1"/>
  <c r="G21" i="1"/>
  <c r="G16" i="1"/>
  <c r="G17" i="1"/>
  <c r="G15" i="1"/>
  <c r="G39" i="1" l="1"/>
  <c r="G32" i="1"/>
  <c r="G25" i="1"/>
  <c r="G19" i="1"/>
  <c r="G63" i="1" l="1"/>
  <c r="G65" i="1" l="1"/>
  <c r="G66" i="1" s="1"/>
  <c r="F11" i="1" s="1"/>
</calcChain>
</file>

<file path=xl/sharedStrings.xml><?xml version="1.0" encoding="utf-8"?>
<sst xmlns="http://schemas.openxmlformats.org/spreadsheetml/2006/main" count="230" uniqueCount="75">
  <si>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</si>
  <si>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</si>
  <si>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</si>
  <si>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</si>
  <si>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</si>
  <si>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</si>
  <si>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</si>
  <si>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</si>
  <si>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</si>
  <si>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</si>
  <si>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</si>
  <si>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</si>
  <si>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</si>
  <si>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</si>
  <si>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Statinys                1 Pastatų T. Kosciuškos g. 4 ir Maironio g. 7, Druskininkuose rekonstravimas</t>
  </si>
  <si>
    <t>Žiniaraštis             4 Sceninė įranga</t>
  </si>
  <si>
    <t>Suma žiniaraščiui</t>
  </si>
  <si>
    <t xml:space="preserve"> </t>
  </si>
  <si>
    <t xml:space="preserve">   1   Elektrotechnika</t>
  </si>
  <si>
    <t xml:space="preserve">   1</t>
  </si>
  <si>
    <t>CALC1-1</t>
  </si>
  <si>
    <t>Didžioji salė</t>
  </si>
  <si>
    <t>kompl.</t>
  </si>
  <si>
    <t xml:space="preserve">   2</t>
  </si>
  <si>
    <t>Mažoji salė</t>
  </si>
  <si>
    <t xml:space="preserve">   3</t>
  </si>
  <si>
    <t>Kino salė</t>
  </si>
  <si>
    <t/>
  </si>
  <si>
    <t>Skyriuje     1</t>
  </si>
  <si>
    <t xml:space="preserve">   2   Konstrukcijos-mechanizacijos</t>
  </si>
  <si>
    <t>Skyriuje     2</t>
  </si>
  <si>
    <t xml:space="preserve">   3   Apšvietimas</t>
  </si>
  <si>
    <t xml:space="preserve">   4</t>
  </si>
  <si>
    <t>Bendras apšvietimo valdymas</t>
  </si>
  <si>
    <t>Skyriuje     3</t>
  </si>
  <si>
    <t xml:space="preserve">   4   Įgarsinimas</t>
  </si>
  <si>
    <t>Repeticijų-mobili garso įranga</t>
  </si>
  <si>
    <t>Skyriuje     4</t>
  </si>
  <si>
    <t xml:space="preserve">   5   Draperijų dalis</t>
  </si>
  <si>
    <t>CALC5-1</t>
  </si>
  <si>
    <t>Didžiosios salės</t>
  </si>
  <si>
    <t>CALC5-2</t>
  </si>
  <si>
    <t>Mažosios salės</t>
  </si>
  <si>
    <t>CALC5-3</t>
  </si>
  <si>
    <t>Kino salės</t>
  </si>
  <si>
    <t>Skyriuje     5</t>
  </si>
  <si>
    <t xml:space="preserve">   6   Video įranga</t>
  </si>
  <si>
    <t>CALC6-1</t>
  </si>
  <si>
    <t>CALC6-2</t>
  </si>
  <si>
    <t>CALC6-3</t>
  </si>
  <si>
    <t>Skyriuje     6</t>
  </si>
  <si>
    <t xml:space="preserve">   7   Kita įranga</t>
  </si>
  <si>
    <t>Sustumiama žiūrovinė platforma mažojoje salėje</t>
  </si>
  <si>
    <t>Didžiosios salės krovinių iškrovimo pakeliama rampa</t>
  </si>
  <si>
    <t>Pastato informacinių pranešinių įgarsinimo sistema</t>
  </si>
  <si>
    <t>Pastato informacinė video sistema</t>
  </si>
  <si>
    <t xml:space="preserve">   5</t>
  </si>
  <si>
    <t>Technologinės lubos</t>
  </si>
  <si>
    <t xml:space="preserve">   6</t>
  </si>
  <si>
    <t>Didžiosios salės sinchroninio vertimo sistema. 300</t>
  </si>
  <si>
    <t xml:space="preserve">   7</t>
  </si>
  <si>
    <t>Mažosios salės sinchroninio vertimo sistema. 150</t>
  </si>
  <si>
    <t xml:space="preserve">   8</t>
  </si>
  <si>
    <t>CALC7-8</t>
  </si>
  <si>
    <t>Technologinio ryšio ir personalo vaizdo transliavimo sistema</t>
  </si>
  <si>
    <t>Skyriuje     7</t>
  </si>
  <si>
    <t>Žiniaraštyje   4</t>
  </si>
  <si>
    <t>Pridėtinės vertės mokestis    21.00%</t>
  </si>
  <si>
    <t>Iš viso žiniaraštyje   4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</si>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</sst>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  <numFmt numFmtId="172" formatCode="0.0000"/>
  </numFmts>
  <fonts count="12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172" fontId="10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horizontal="right" vertical="top"/>
    </xf>
    <xf numFmtId="2" fontId="0" fillId="0" borderId="0" xfId="0" applyNumberFormat="1" applyFill="1" applyBorder="1" applyAlignment="1"/>
    <xf numFmtId="2" fontId="3" fillId="0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36"/>
  <sheetViews>
    <sheetView tabSelected="1" topLeftCell="A55" workbookViewId="0">
      <selection activeCell="H21" sqref="H21:I22"/>
    </sheetView>
  </sheetViews>
  <sheetFormatPr defaultRowHeight="12.75" x14ac:dyDescent="0.2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4" style="9" customWidth="1"/>
    <col min="7" max="7" width="16.42578125" style="8" customWidth="1"/>
    <col min="8" max="8" width="20.5703125" style="8" customWidth="1"/>
    <col min="9" max="9" width="10.5703125" bestFit="1" customWidth="1"/>
    <col min="10" max="10" width="13.42578125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2.75" customHeight="1" x14ac:dyDescent="0.2">
      <c r="A2" s="58" t="s">
        <v>11</v>
      </c>
      <c r="B2" s="59"/>
      <c r="C2" s="59"/>
      <c r="D2" s="59"/>
      <c r="E2" s="59"/>
      <c r="F2" s="59"/>
      <c r="G2" s="59"/>
      <c r="H2"/>
    </row>
    <row r="3" spans="1:11" ht="13.5" customHeight="1" x14ac:dyDescent="0.2">
      <c r="A3" s="60" t="s">
        <v>12</v>
      </c>
      <c r="B3" s="61"/>
      <c r="C3" s="61"/>
      <c r="D3" s="61"/>
      <c r="E3" s="61"/>
      <c r="F3" s="61"/>
      <c r="G3" s="61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62" t="s">
        <v>13</v>
      </c>
      <c r="B5" s="63"/>
      <c r="C5" s="63"/>
      <c r="D5" s="63"/>
      <c r="E5" s="63"/>
      <c r="F5" s="63"/>
      <c r="G5" s="63"/>
      <c r="H5"/>
    </row>
    <row r="6" spans="1:11" ht="13.5" customHeight="1" x14ac:dyDescent="0.2">
      <c r="A6" s="63"/>
      <c r="B6" s="63"/>
      <c r="C6" s="63"/>
      <c r="D6" s="63"/>
      <c r="E6" s="63"/>
      <c r="F6" s="63"/>
      <c r="G6" s="63"/>
      <c r="H6"/>
    </row>
    <row r="7" spans="1:11" ht="13.5" customHeight="1" x14ac:dyDescent="0.2">
      <c r="A7" s="62" t="s">
        <v>14</v>
      </c>
      <c r="B7" s="63"/>
      <c r="C7" s="63"/>
      <c r="D7" s="63"/>
      <c r="E7" s="63"/>
      <c r="F7" s="63"/>
      <c r="G7" s="63"/>
      <c r="H7"/>
    </row>
    <row r="8" spans="1:11" ht="13.5" customHeight="1" x14ac:dyDescent="0.2">
      <c r="A8" s="63"/>
      <c r="B8" s="63"/>
      <c r="C8" s="63"/>
      <c r="D8" s="63"/>
      <c r="E8" s="63"/>
      <c r="F8" s="63"/>
      <c r="G8" s="63"/>
      <c r="H8"/>
    </row>
    <row r="9" spans="1:11" ht="13.5" customHeight="1" x14ac:dyDescent="0.2">
      <c r="A9" s="62" t="s">
        <v>15</v>
      </c>
      <c r="B9" s="63"/>
      <c r="C9" s="63"/>
      <c r="D9" s="63"/>
      <c r="E9" s="63"/>
      <c r="F9" s="63"/>
      <c r="G9" s="63"/>
      <c r="H9"/>
    </row>
    <row r="10" spans="1:11" ht="13.5" customHeight="1" x14ac:dyDescent="0.2">
      <c r="A10" s="63"/>
      <c r="B10" s="63"/>
      <c r="C10" s="63"/>
      <c r="D10" s="63"/>
      <c r="E10" s="63"/>
      <c r="F10" s="63"/>
      <c r="G10" s="63"/>
      <c r="H10"/>
    </row>
    <row r="11" spans="1:11" ht="12.75" customHeight="1" x14ac:dyDescent="0.2">
      <c r="A11" s="20"/>
      <c r="B11" s="20"/>
      <c r="C11" s="24"/>
      <c r="D11" s="64" t="s">
        <v>16</v>
      </c>
      <c r="E11" s="64"/>
      <c r="F11" s="45">
        <f>G66</f>
        <v>9022461.8000000007</v>
      </c>
      <c r="G11" s="44" t="s">
        <v>74</v>
      </c>
      <c r="H11" s="10"/>
    </row>
    <row r="12" spans="1:11" ht="12.75" customHeight="1" x14ac:dyDescent="0.2">
      <c r="A12" s="3" t="s">
        <v>0</v>
      </c>
      <c r="B12" s="3" t="s">
        <v>7</v>
      </c>
      <c r="C12" s="3" t="s">
        <v>8</v>
      </c>
      <c r="D12" s="3" t="s">
        <v>3</v>
      </c>
      <c r="E12" s="56" t="s">
        <v>2</v>
      </c>
      <c r="F12" s="23" t="s">
        <v>10</v>
      </c>
      <c r="G12" s="21" t="s">
        <v>6</v>
      </c>
      <c r="H12" s="12"/>
      <c r="J12" s="2"/>
    </row>
    <row r="13" spans="1:11" x14ac:dyDescent="0.2">
      <c r="A13" s="4" t="s">
        <v>1</v>
      </c>
      <c r="B13" s="4" t="s">
        <v>5</v>
      </c>
      <c r="C13" s="4" t="s">
        <v>9</v>
      </c>
      <c r="D13" s="4" t="s">
        <v>4</v>
      </c>
      <c r="E13" s="57"/>
      <c r="F13" s="22"/>
      <c r="G13" s="22"/>
      <c r="H13" s="11"/>
      <c r="J13" s="2"/>
      <c r="K13" s="2"/>
    </row>
    <row r="14" spans="1:11" x14ac:dyDescent="0.2">
      <c r="A14" s="28" t="s">
        <v>17</v>
      </c>
      <c r="B14" s="50" t="s">
        <v>18</v>
      </c>
      <c r="C14" s="51"/>
      <c r="D14" s="51"/>
      <c r="E14" s="51"/>
      <c r="F14" s="51"/>
      <c r="G14" s="51"/>
      <c r="H14" s="11"/>
      <c r="I14" s="5"/>
      <c r="J14" s="5"/>
      <c r="K14" s="5"/>
    </row>
    <row r="15" spans="1:11" ht="22.5" x14ac:dyDescent="0.2">
      <c r="A15" s="29" t="s">
        <v>19</v>
      </c>
      <c r="B15" s="30" t="s">
        <v>20</v>
      </c>
      <c r="C15" s="31" t="s">
        <v>21</v>
      </c>
      <c r="D15" s="30" t="s">
        <v>22</v>
      </c>
      <c r="E15" s="42">
        <v>1</v>
      </c>
      <c r="F15" s="41">
        <v>42326.45</v>
      </c>
      <c r="G15" s="41">
        <f>ROUND(F15*E15,2)</f>
        <v>42326.45</v>
      </c>
      <c r="H15" s="11"/>
      <c r="I15" s="5"/>
      <c r="J15" s="48"/>
      <c r="K15" s="5"/>
    </row>
    <row r="16" spans="1:11" ht="22.5" x14ac:dyDescent="0.2">
      <c r="A16" s="29" t="s">
        <v>23</v>
      </c>
      <c r="B16" s="30" t="s">
        <v>20</v>
      </c>
      <c r="C16" s="31" t="s">
        <v>24</v>
      </c>
      <c r="D16" s="30" t="s">
        <v>22</v>
      </c>
      <c r="E16" s="42">
        <v>1</v>
      </c>
      <c r="F16" s="41">
        <v>19711.5</v>
      </c>
      <c r="G16" s="41">
        <f t="shared" ref="G16:G17" si="0">ROUND(F16*E16,2)</f>
        <v>19711.5</v>
      </c>
      <c r="H16" s="11"/>
      <c r="I16" s="5"/>
      <c r="J16" s="48"/>
      <c r="K16" s="5"/>
    </row>
    <row r="17" spans="1:11" ht="22.5" x14ac:dyDescent="0.2">
      <c r="A17" s="29" t="s">
        <v>25</v>
      </c>
      <c r="B17" s="30" t="s">
        <v>20</v>
      </c>
      <c r="C17" s="31" t="s">
        <v>26</v>
      </c>
      <c r="D17" s="30" t="s">
        <v>22</v>
      </c>
      <c r="E17" s="42">
        <v>1</v>
      </c>
      <c r="F17" s="41">
        <v>6213.45</v>
      </c>
      <c r="G17" s="41">
        <f t="shared" si="0"/>
        <v>6213.45</v>
      </c>
      <c r="H17" s="11"/>
      <c r="I17" s="5"/>
      <c r="J17" s="48"/>
      <c r="K17" s="5"/>
    </row>
    <row r="18" spans="1:11" x14ac:dyDescent="0.2">
      <c r="A18" s="29" t="s">
        <v>27</v>
      </c>
      <c r="B18" s="30" t="s">
        <v>27</v>
      </c>
      <c r="C18" s="30" t="s">
        <v>27</v>
      </c>
      <c r="D18" s="30" t="s">
        <v>27</v>
      </c>
      <c r="E18" s="32">
        <v>0</v>
      </c>
      <c r="F18" s="33">
        <v>0</v>
      </c>
      <c r="G18" s="40"/>
      <c r="H18" s="11"/>
      <c r="I18" s="5"/>
      <c r="J18" s="48"/>
      <c r="K18" s="5"/>
    </row>
    <row r="19" spans="1:11" x14ac:dyDescent="0.2">
      <c r="A19" s="25" t="s">
        <v>27</v>
      </c>
      <c r="B19" s="35" t="s">
        <v>27</v>
      </c>
      <c r="C19" s="36" t="s">
        <v>28</v>
      </c>
      <c r="D19" s="16" t="s">
        <v>27</v>
      </c>
      <c r="E19" s="37">
        <v>0</v>
      </c>
      <c r="F19" s="38">
        <v>0</v>
      </c>
      <c r="G19" s="43">
        <f>SUM(G15:G18)</f>
        <v>68251.399999999994</v>
      </c>
      <c r="H19" s="11"/>
      <c r="I19" s="5"/>
      <c r="J19" s="48"/>
      <c r="K19" s="5"/>
    </row>
    <row r="20" spans="1:11" x14ac:dyDescent="0.2">
      <c r="A20" s="28" t="s">
        <v>17</v>
      </c>
      <c r="B20" s="52" t="s">
        <v>29</v>
      </c>
      <c r="C20" s="53"/>
      <c r="D20" s="53"/>
      <c r="E20" s="53"/>
      <c r="F20" s="53"/>
      <c r="G20" s="53"/>
      <c r="H20" s="11"/>
      <c r="I20" s="6"/>
      <c r="J20" s="48"/>
      <c r="K20" s="6"/>
    </row>
    <row r="21" spans="1:11" ht="22.5" x14ac:dyDescent="0.2">
      <c r="A21" s="29" t="s">
        <v>19</v>
      </c>
      <c r="B21" s="30" t="s">
        <v>20</v>
      </c>
      <c r="C21" s="31" t="s">
        <v>21</v>
      </c>
      <c r="D21" s="30" t="s">
        <v>22</v>
      </c>
      <c r="E21" s="42">
        <v>1</v>
      </c>
      <c r="F21" s="41">
        <v>1119265.8999999999</v>
      </c>
      <c r="G21" s="41">
        <f>ROUND(F21*E21,2)</f>
        <v>1119265.8999999999</v>
      </c>
      <c r="H21" s="11"/>
      <c r="I21" s="47"/>
      <c r="J21" s="48"/>
      <c r="K21" s="6"/>
    </row>
    <row r="22" spans="1:11" ht="22.5" x14ac:dyDescent="0.2">
      <c r="A22" s="29" t="s">
        <v>23</v>
      </c>
      <c r="B22" s="30" t="s">
        <v>20</v>
      </c>
      <c r="C22" s="31" t="s">
        <v>24</v>
      </c>
      <c r="D22" s="30" t="s">
        <v>22</v>
      </c>
      <c r="E22" s="42">
        <v>1</v>
      </c>
      <c r="F22" s="41">
        <v>880787.05</v>
      </c>
      <c r="G22" s="41">
        <f>ROUND(F22*E22,2)</f>
        <v>880787.05</v>
      </c>
      <c r="H22" s="11"/>
      <c r="I22" s="6"/>
      <c r="J22" s="48"/>
      <c r="K22" s="6"/>
    </row>
    <row r="23" spans="1:11" ht="22.5" x14ac:dyDescent="0.2">
      <c r="A23" s="29" t="s">
        <v>25</v>
      </c>
      <c r="B23" s="30" t="s">
        <v>20</v>
      </c>
      <c r="C23" s="31" t="s">
        <v>26</v>
      </c>
      <c r="D23" s="30" t="s">
        <v>22</v>
      </c>
      <c r="E23" s="42">
        <v>1</v>
      </c>
      <c r="F23" s="41">
        <v>5752.3</v>
      </c>
      <c r="G23" s="41">
        <f>ROUND(F23*E23,2)</f>
        <v>5752.3</v>
      </c>
      <c r="H23" s="11"/>
      <c r="I23" s="6"/>
      <c r="J23" s="48"/>
      <c r="K23" s="6"/>
    </row>
    <row r="24" spans="1:11" x14ac:dyDescent="0.2">
      <c r="A24" s="29" t="s">
        <v>27</v>
      </c>
      <c r="B24" s="30" t="s">
        <v>27</v>
      </c>
      <c r="C24" s="30" t="s">
        <v>27</v>
      </c>
      <c r="D24" s="30" t="s">
        <v>27</v>
      </c>
      <c r="E24" s="32">
        <v>0</v>
      </c>
      <c r="F24" s="33">
        <v>0</v>
      </c>
      <c r="G24" s="40"/>
      <c r="H24" s="11"/>
      <c r="I24" s="6"/>
      <c r="J24" s="48"/>
      <c r="K24" s="6"/>
    </row>
    <row r="25" spans="1:11" x14ac:dyDescent="0.2">
      <c r="A25" s="25" t="s">
        <v>27</v>
      </c>
      <c r="B25" s="35" t="s">
        <v>27</v>
      </c>
      <c r="C25" s="36" t="s">
        <v>30</v>
      </c>
      <c r="D25" s="16" t="s">
        <v>27</v>
      </c>
      <c r="E25" s="37">
        <v>0</v>
      </c>
      <c r="F25" s="38">
        <v>0</v>
      </c>
      <c r="G25" s="43">
        <f>SUM(G21:G23)</f>
        <v>2005805.25</v>
      </c>
      <c r="H25" s="11"/>
      <c r="I25" s="6"/>
      <c r="J25" s="48"/>
      <c r="K25" s="6"/>
    </row>
    <row r="26" spans="1:11" x14ac:dyDescent="0.2">
      <c r="A26" s="28" t="s">
        <v>17</v>
      </c>
      <c r="B26" s="52" t="s">
        <v>31</v>
      </c>
      <c r="C26" s="53"/>
      <c r="D26" s="53"/>
      <c r="E26" s="53"/>
      <c r="F26" s="53"/>
      <c r="G26" s="53"/>
      <c r="H26" s="11"/>
      <c r="I26" s="6"/>
      <c r="J26" s="48"/>
      <c r="K26" s="6"/>
    </row>
    <row r="27" spans="1:11" ht="22.5" x14ac:dyDescent="0.2">
      <c r="A27" s="29" t="s">
        <v>19</v>
      </c>
      <c r="B27" s="30" t="s">
        <v>20</v>
      </c>
      <c r="C27" s="31" t="s">
        <v>21</v>
      </c>
      <c r="D27" s="30" t="s">
        <v>22</v>
      </c>
      <c r="E27" s="42">
        <v>1</v>
      </c>
      <c r="F27" s="41">
        <v>602825.25</v>
      </c>
      <c r="G27" s="41">
        <f>ROUND(F27*E27,2)</f>
        <v>602825.25</v>
      </c>
      <c r="H27" s="11"/>
      <c r="I27" s="6"/>
      <c r="J27" s="48"/>
      <c r="K27" s="6"/>
    </row>
    <row r="28" spans="1:11" ht="22.5" x14ac:dyDescent="0.2">
      <c r="A28" s="29" t="s">
        <v>23</v>
      </c>
      <c r="B28" s="30" t="s">
        <v>20</v>
      </c>
      <c r="C28" s="31" t="s">
        <v>24</v>
      </c>
      <c r="D28" s="30" t="s">
        <v>22</v>
      </c>
      <c r="E28" s="42">
        <v>1</v>
      </c>
      <c r="F28" s="41">
        <v>182512.7</v>
      </c>
      <c r="G28" s="41">
        <f t="shared" ref="G28:G30" si="1">ROUND(F28*E28,2)</f>
        <v>182512.7</v>
      </c>
      <c r="H28" s="11"/>
      <c r="I28" s="6"/>
      <c r="J28" s="48"/>
      <c r="K28" s="6"/>
    </row>
    <row r="29" spans="1:11" ht="22.5" x14ac:dyDescent="0.2">
      <c r="A29" s="29" t="s">
        <v>25</v>
      </c>
      <c r="B29" s="30" t="s">
        <v>20</v>
      </c>
      <c r="C29" s="31" t="s">
        <v>26</v>
      </c>
      <c r="D29" s="30" t="s">
        <v>22</v>
      </c>
      <c r="E29" s="42">
        <v>1</v>
      </c>
      <c r="F29" s="41">
        <v>39121.85</v>
      </c>
      <c r="G29" s="41">
        <f t="shared" si="1"/>
        <v>39121.85</v>
      </c>
      <c r="H29" s="11"/>
      <c r="I29" s="6"/>
      <c r="J29" s="48"/>
      <c r="K29" s="6"/>
    </row>
    <row r="30" spans="1:11" ht="22.5" x14ac:dyDescent="0.2">
      <c r="A30" s="29" t="s">
        <v>32</v>
      </c>
      <c r="B30" s="30" t="s">
        <v>20</v>
      </c>
      <c r="C30" s="31" t="s">
        <v>33</v>
      </c>
      <c r="D30" s="30" t="s">
        <v>22</v>
      </c>
      <c r="E30" s="42">
        <v>1</v>
      </c>
      <c r="F30" s="41">
        <v>75147.149999999994</v>
      </c>
      <c r="G30" s="41">
        <f t="shared" si="1"/>
        <v>75147.149999999994</v>
      </c>
      <c r="H30" s="11"/>
      <c r="I30" s="6"/>
      <c r="J30" s="48"/>
      <c r="K30" s="6"/>
    </row>
    <row r="31" spans="1:11" x14ac:dyDescent="0.2">
      <c r="A31" s="29" t="s">
        <v>27</v>
      </c>
      <c r="B31" s="30" t="s">
        <v>27</v>
      </c>
      <c r="C31" s="30" t="s">
        <v>27</v>
      </c>
      <c r="D31" s="30" t="s">
        <v>27</v>
      </c>
      <c r="E31" s="32">
        <v>0</v>
      </c>
      <c r="F31" s="33">
        <v>0</v>
      </c>
      <c r="G31" s="40"/>
      <c r="H31" s="11"/>
      <c r="I31" s="6"/>
      <c r="J31" s="48"/>
      <c r="K31" s="6"/>
    </row>
    <row r="32" spans="1:11" x14ac:dyDescent="0.2">
      <c r="A32" s="25" t="s">
        <v>27</v>
      </c>
      <c r="B32" s="35" t="s">
        <v>27</v>
      </c>
      <c r="C32" s="36" t="s">
        <v>34</v>
      </c>
      <c r="D32" s="16" t="s">
        <v>27</v>
      </c>
      <c r="E32" s="37">
        <v>0</v>
      </c>
      <c r="F32" s="38">
        <v>0</v>
      </c>
      <c r="G32" s="43">
        <f>SUM(G27:G30)</f>
        <v>899606.95</v>
      </c>
      <c r="H32" s="11"/>
      <c r="I32" s="6"/>
      <c r="J32" s="48"/>
      <c r="K32" s="6"/>
    </row>
    <row r="33" spans="1:11" x14ac:dyDescent="0.2">
      <c r="A33" s="28" t="s">
        <v>17</v>
      </c>
      <c r="B33" s="52" t="s">
        <v>35</v>
      </c>
      <c r="C33" s="53"/>
      <c r="D33" s="53"/>
      <c r="E33" s="53"/>
      <c r="F33" s="53"/>
      <c r="G33" s="53"/>
      <c r="H33" s="11"/>
      <c r="I33" s="6"/>
      <c r="J33" s="48"/>
      <c r="K33" s="6"/>
    </row>
    <row r="34" spans="1:11" ht="22.5" x14ac:dyDescent="0.2">
      <c r="A34" s="29" t="s">
        <v>19</v>
      </c>
      <c r="B34" s="30" t="s">
        <v>20</v>
      </c>
      <c r="C34" s="31" t="s">
        <v>21</v>
      </c>
      <c r="D34" s="30" t="s">
        <v>22</v>
      </c>
      <c r="E34" s="42">
        <v>1</v>
      </c>
      <c r="F34" s="41">
        <v>2254202.5</v>
      </c>
      <c r="G34" s="41">
        <f>ROUND(F34*E34,2)</f>
        <v>2254202.5</v>
      </c>
      <c r="H34" s="11"/>
      <c r="I34" s="6"/>
      <c r="J34" s="48"/>
      <c r="K34" s="6"/>
    </row>
    <row r="35" spans="1:11" ht="22.5" x14ac:dyDescent="0.2">
      <c r="A35" s="29" t="s">
        <v>23</v>
      </c>
      <c r="B35" s="30" t="s">
        <v>20</v>
      </c>
      <c r="C35" s="31" t="s">
        <v>24</v>
      </c>
      <c r="D35" s="30" t="s">
        <v>22</v>
      </c>
      <c r="E35" s="42">
        <v>1</v>
      </c>
      <c r="F35" s="41">
        <v>504253.6</v>
      </c>
      <c r="G35" s="41">
        <f t="shared" ref="G35:G37" si="2">ROUND(F35*E35,2)</f>
        <v>504253.6</v>
      </c>
      <c r="H35" s="11"/>
      <c r="I35" s="6"/>
      <c r="J35" s="48"/>
      <c r="K35" s="6"/>
    </row>
    <row r="36" spans="1:11" ht="22.5" x14ac:dyDescent="0.2">
      <c r="A36" s="29" t="s">
        <v>25</v>
      </c>
      <c r="B36" s="30" t="s">
        <v>20</v>
      </c>
      <c r="C36" s="31" t="s">
        <v>26</v>
      </c>
      <c r="D36" s="30" t="s">
        <v>22</v>
      </c>
      <c r="E36" s="42">
        <v>1</v>
      </c>
      <c r="F36" s="41">
        <v>169855.8</v>
      </c>
      <c r="G36" s="41">
        <f t="shared" si="2"/>
        <v>169855.8</v>
      </c>
      <c r="H36" s="11"/>
      <c r="I36" s="6"/>
      <c r="J36" s="48"/>
      <c r="K36" s="6"/>
    </row>
    <row r="37" spans="1:11" ht="22.5" x14ac:dyDescent="0.2">
      <c r="A37" s="29" t="s">
        <v>32</v>
      </c>
      <c r="B37" s="30" t="s">
        <v>20</v>
      </c>
      <c r="C37" s="31" t="s">
        <v>36</v>
      </c>
      <c r="D37" s="30" t="s">
        <v>22</v>
      </c>
      <c r="E37" s="42">
        <v>1</v>
      </c>
      <c r="F37" s="41">
        <v>13806.9</v>
      </c>
      <c r="G37" s="41">
        <f t="shared" si="2"/>
        <v>13806.9</v>
      </c>
      <c r="H37" s="11"/>
      <c r="I37" s="6"/>
      <c r="J37" s="48"/>
      <c r="K37" s="6"/>
    </row>
    <row r="38" spans="1:11" x14ac:dyDescent="0.2">
      <c r="A38" s="29" t="s">
        <v>27</v>
      </c>
      <c r="B38" s="30" t="s">
        <v>27</v>
      </c>
      <c r="C38" s="30" t="s">
        <v>27</v>
      </c>
      <c r="D38" s="30" t="s">
        <v>27</v>
      </c>
      <c r="E38" s="32">
        <v>0</v>
      </c>
      <c r="F38" s="33">
        <v>0</v>
      </c>
      <c r="G38" s="40"/>
      <c r="H38" s="11"/>
      <c r="I38" s="6"/>
      <c r="J38" s="48"/>
      <c r="K38" s="6"/>
    </row>
    <row r="39" spans="1:11" x14ac:dyDescent="0.2">
      <c r="A39" s="25" t="s">
        <v>27</v>
      </c>
      <c r="B39" s="35" t="s">
        <v>27</v>
      </c>
      <c r="C39" s="36" t="s">
        <v>37</v>
      </c>
      <c r="D39" s="16" t="s">
        <v>27</v>
      </c>
      <c r="E39" s="37">
        <v>0</v>
      </c>
      <c r="F39" s="38">
        <v>0</v>
      </c>
      <c r="G39" s="43">
        <f>SUM(G34:G37)</f>
        <v>2942118.8</v>
      </c>
      <c r="H39" s="11"/>
      <c r="I39" s="6"/>
      <c r="J39" s="48"/>
      <c r="K39" s="6"/>
    </row>
    <row r="40" spans="1:11" x14ac:dyDescent="0.2">
      <c r="A40" s="28" t="s">
        <v>17</v>
      </c>
      <c r="B40" s="52" t="s">
        <v>38</v>
      </c>
      <c r="C40" s="53"/>
      <c r="D40" s="53"/>
      <c r="E40" s="53"/>
      <c r="F40" s="53"/>
      <c r="G40" s="53"/>
      <c r="H40" s="11"/>
      <c r="I40" s="6"/>
      <c r="J40" s="48"/>
      <c r="K40" s="6"/>
    </row>
    <row r="41" spans="1:11" ht="22.5" x14ac:dyDescent="0.2">
      <c r="A41" s="29" t="s">
        <v>19</v>
      </c>
      <c r="B41" s="30" t="s">
        <v>39</v>
      </c>
      <c r="C41" s="31" t="s">
        <v>40</v>
      </c>
      <c r="D41" s="30" t="s">
        <v>22</v>
      </c>
      <c r="E41" s="42">
        <v>1</v>
      </c>
      <c r="F41" s="41">
        <v>37423</v>
      </c>
      <c r="G41" s="41">
        <f>ROUND(F41*E41,2)</f>
        <v>37423</v>
      </c>
      <c r="H41" s="11"/>
      <c r="I41" s="6"/>
      <c r="J41" s="48"/>
      <c r="K41" s="6"/>
    </row>
    <row r="42" spans="1:11" ht="22.5" x14ac:dyDescent="0.2">
      <c r="A42" s="29" t="s">
        <v>23</v>
      </c>
      <c r="B42" s="30" t="s">
        <v>41</v>
      </c>
      <c r="C42" s="31" t="s">
        <v>42</v>
      </c>
      <c r="D42" s="30" t="s">
        <v>22</v>
      </c>
      <c r="E42" s="42">
        <v>1</v>
      </c>
      <c r="F42" s="41">
        <v>32217.25</v>
      </c>
      <c r="G42" s="41">
        <f t="shared" ref="G42:G43" si="3">ROUND(F42*E42,2)</f>
        <v>32217.25</v>
      </c>
      <c r="H42" s="11"/>
      <c r="I42" s="6"/>
      <c r="J42" s="48"/>
      <c r="K42" s="6"/>
    </row>
    <row r="43" spans="1:11" ht="22.5" x14ac:dyDescent="0.2">
      <c r="A43" s="29" t="s">
        <v>25</v>
      </c>
      <c r="B43" s="30" t="s">
        <v>43</v>
      </c>
      <c r="C43" s="31" t="s">
        <v>44</v>
      </c>
      <c r="D43" s="30" t="s">
        <v>22</v>
      </c>
      <c r="E43" s="42">
        <v>1</v>
      </c>
      <c r="F43" s="41">
        <v>6903.45</v>
      </c>
      <c r="G43" s="41">
        <f t="shared" si="3"/>
        <v>6903.45</v>
      </c>
      <c r="H43" s="11"/>
      <c r="I43" s="6"/>
      <c r="J43" s="48"/>
      <c r="K43" s="6"/>
    </row>
    <row r="44" spans="1:11" x14ac:dyDescent="0.2">
      <c r="A44" s="29" t="s">
        <v>27</v>
      </c>
      <c r="B44" s="30" t="s">
        <v>27</v>
      </c>
      <c r="C44" s="30" t="s">
        <v>27</v>
      </c>
      <c r="D44" s="30" t="s">
        <v>27</v>
      </c>
      <c r="E44" s="32">
        <v>0</v>
      </c>
      <c r="F44" s="33">
        <v>0</v>
      </c>
      <c r="G44" s="40"/>
      <c r="H44" s="11"/>
      <c r="I44" s="6"/>
      <c r="J44" s="48"/>
      <c r="K44" s="6"/>
    </row>
    <row r="45" spans="1:11" x14ac:dyDescent="0.2">
      <c r="A45" s="25" t="s">
        <v>27</v>
      </c>
      <c r="B45" s="35" t="s">
        <v>27</v>
      </c>
      <c r="C45" s="36" t="s">
        <v>45</v>
      </c>
      <c r="D45" s="16" t="s">
        <v>27</v>
      </c>
      <c r="E45" s="37">
        <v>0</v>
      </c>
      <c r="F45" s="38">
        <v>0</v>
      </c>
      <c r="G45" s="43">
        <f>SUM(G41:G43)</f>
        <v>76543.7</v>
      </c>
      <c r="H45" s="11"/>
      <c r="I45" s="6"/>
      <c r="J45" s="48"/>
      <c r="K45" s="6"/>
    </row>
    <row r="46" spans="1:11" x14ac:dyDescent="0.2">
      <c r="A46" s="28" t="s">
        <v>17</v>
      </c>
      <c r="B46" s="52" t="s">
        <v>46</v>
      </c>
      <c r="C46" s="53"/>
      <c r="D46" s="53"/>
      <c r="E46" s="53"/>
      <c r="F46" s="53"/>
      <c r="G46" s="53"/>
      <c r="H46" s="11"/>
      <c r="I46" s="6"/>
      <c r="J46" s="48"/>
      <c r="K46" s="6"/>
    </row>
    <row r="47" spans="1:11" ht="22.5" x14ac:dyDescent="0.2">
      <c r="A47" s="29" t="s">
        <v>19</v>
      </c>
      <c r="B47" s="30" t="s">
        <v>47</v>
      </c>
      <c r="C47" s="31" t="s">
        <v>40</v>
      </c>
      <c r="D47" s="30" t="s">
        <v>22</v>
      </c>
      <c r="E47" s="42">
        <v>1</v>
      </c>
      <c r="F47" s="41">
        <v>570142.69999999995</v>
      </c>
      <c r="G47" s="41">
        <f>ROUND(F47*E47,2)</f>
        <v>570142.69999999995</v>
      </c>
      <c r="H47" s="11"/>
      <c r="I47" s="6"/>
      <c r="J47" s="48"/>
      <c r="K47" s="6"/>
    </row>
    <row r="48" spans="1:11" ht="22.5" x14ac:dyDescent="0.2">
      <c r="A48" s="29" t="s">
        <v>23</v>
      </c>
      <c r="B48" s="30" t="s">
        <v>48</v>
      </c>
      <c r="C48" s="31" t="s">
        <v>42</v>
      </c>
      <c r="D48" s="30" t="s">
        <v>22</v>
      </c>
      <c r="E48" s="42">
        <v>1</v>
      </c>
      <c r="F48" s="41">
        <v>96214.399999999994</v>
      </c>
      <c r="G48" s="41">
        <f t="shared" ref="G48:G49" si="4">ROUND(F48*E48,2)</f>
        <v>96214.399999999994</v>
      </c>
      <c r="H48" s="11"/>
      <c r="I48" s="6"/>
      <c r="J48" s="48"/>
      <c r="K48" s="6"/>
    </row>
    <row r="49" spans="1:11" ht="22.5" x14ac:dyDescent="0.2">
      <c r="A49" s="29" t="s">
        <v>25</v>
      </c>
      <c r="B49" s="30" t="s">
        <v>49</v>
      </c>
      <c r="C49" s="31" t="s">
        <v>44</v>
      </c>
      <c r="D49" s="30" t="s">
        <v>22</v>
      </c>
      <c r="E49" s="42">
        <v>1</v>
      </c>
      <c r="F49" s="41">
        <v>135378.20000000001</v>
      </c>
      <c r="G49" s="41">
        <f t="shared" si="4"/>
        <v>135378.20000000001</v>
      </c>
      <c r="H49" s="11"/>
      <c r="I49" s="6"/>
      <c r="J49" s="48"/>
      <c r="K49" s="6"/>
    </row>
    <row r="50" spans="1:11" x14ac:dyDescent="0.2">
      <c r="A50" s="29" t="s">
        <v>27</v>
      </c>
      <c r="B50" s="30" t="s">
        <v>27</v>
      </c>
      <c r="C50" s="30" t="s">
        <v>27</v>
      </c>
      <c r="D50" s="30" t="s">
        <v>27</v>
      </c>
      <c r="E50" s="32">
        <v>0</v>
      </c>
      <c r="F50" s="33">
        <v>0</v>
      </c>
      <c r="G50" s="40"/>
      <c r="H50" s="11"/>
      <c r="I50" s="6"/>
      <c r="J50" s="48"/>
      <c r="K50" s="6"/>
    </row>
    <row r="51" spans="1:11" x14ac:dyDescent="0.2">
      <c r="A51" s="25" t="s">
        <v>27</v>
      </c>
      <c r="B51" s="35" t="s">
        <v>27</v>
      </c>
      <c r="C51" s="36" t="s">
        <v>50</v>
      </c>
      <c r="D51" s="16" t="s">
        <v>27</v>
      </c>
      <c r="E51" s="37">
        <v>0</v>
      </c>
      <c r="F51" s="38">
        <v>0</v>
      </c>
      <c r="G51" s="43">
        <f>SUM(G47:G49)</f>
        <v>801735.3</v>
      </c>
      <c r="H51" s="11"/>
      <c r="I51" s="6"/>
      <c r="J51" s="48"/>
      <c r="K51" s="6"/>
    </row>
    <row r="52" spans="1:11" x14ac:dyDescent="0.2">
      <c r="A52" s="28" t="s">
        <v>17</v>
      </c>
      <c r="B52" s="52" t="s">
        <v>51</v>
      </c>
      <c r="C52" s="53"/>
      <c r="D52" s="53"/>
      <c r="E52" s="53"/>
      <c r="F52" s="53"/>
      <c r="G52" s="53"/>
      <c r="H52" s="11"/>
      <c r="I52" s="6"/>
      <c r="J52" s="48"/>
      <c r="K52" s="6"/>
    </row>
    <row r="53" spans="1:11" ht="24" x14ac:dyDescent="0.2">
      <c r="A53" s="29" t="s">
        <v>19</v>
      </c>
      <c r="B53" s="30" t="s">
        <v>20</v>
      </c>
      <c r="C53" s="31" t="s">
        <v>52</v>
      </c>
      <c r="D53" s="30" t="s">
        <v>22</v>
      </c>
      <c r="E53" s="42">
        <v>1</v>
      </c>
      <c r="F53" s="41">
        <v>113830.5</v>
      </c>
      <c r="G53" s="41">
        <f>ROUND(F53*E53,2)</f>
        <v>113830.5</v>
      </c>
      <c r="H53" s="11"/>
      <c r="I53" s="6"/>
      <c r="J53" s="48"/>
      <c r="K53" s="6"/>
    </row>
    <row r="54" spans="1:11" ht="24" x14ac:dyDescent="0.2">
      <c r="A54" s="29" t="s">
        <v>23</v>
      </c>
      <c r="B54" s="30" t="s">
        <v>20</v>
      </c>
      <c r="C54" s="31" t="s">
        <v>53</v>
      </c>
      <c r="D54" s="30" t="s">
        <v>22</v>
      </c>
      <c r="E54" s="42">
        <v>1</v>
      </c>
      <c r="F54" s="41">
        <v>98955.199999999997</v>
      </c>
      <c r="G54" s="41">
        <f t="shared" ref="G54:G60" si="5">ROUND(F54*E54,2)</f>
        <v>98955.199999999997</v>
      </c>
      <c r="H54" s="11"/>
      <c r="I54" s="6"/>
      <c r="J54" s="48"/>
      <c r="K54" s="6"/>
    </row>
    <row r="55" spans="1:11" ht="24" x14ac:dyDescent="0.2">
      <c r="A55" s="29" t="s">
        <v>25</v>
      </c>
      <c r="B55" s="30" t="s">
        <v>20</v>
      </c>
      <c r="C55" s="31" t="s">
        <v>54</v>
      </c>
      <c r="D55" s="30" t="s">
        <v>22</v>
      </c>
      <c r="E55" s="42">
        <v>1</v>
      </c>
      <c r="F55" s="41">
        <v>49477.599999999999</v>
      </c>
      <c r="G55" s="41">
        <f t="shared" si="5"/>
        <v>49477.599999999999</v>
      </c>
      <c r="H55" s="11"/>
      <c r="I55" s="6"/>
      <c r="J55" s="48"/>
      <c r="K55" s="6"/>
    </row>
    <row r="56" spans="1:11" ht="22.5" x14ac:dyDescent="0.2">
      <c r="A56" s="29" t="s">
        <v>32</v>
      </c>
      <c r="B56" s="30" t="s">
        <v>20</v>
      </c>
      <c r="C56" s="31" t="s">
        <v>55</v>
      </c>
      <c r="D56" s="30" t="s">
        <v>22</v>
      </c>
      <c r="E56" s="42">
        <v>1</v>
      </c>
      <c r="F56" s="41">
        <v>35669.550000000003</v>
      </c>
      <c r="G56" s="41">
        <f t="shared" si="5"/>
        <v>35669.550000000003</v>
      </c>
      <c r="H56" s="11"/>
      <c r="I56" s="6"/>
      <c r="J56" s="48"/>
      <c r="K56" s="6"/>
    </row>
    <row r="57" spans="1:11" ht="22.5" x14ac:dyDescent="0.2">
      <c r="A57" s="29" t="s">
        <v>56</v>
      </c>
      <c r="B57" s="30" t="s">
        <v>20</v>
      </c>
      <c r="C57" s="31" t="s">
        <v>57</v>
      </c>
      <c r="D57" s="30" t="s">
        <v>22</v>
      </c>
      <c r="E57" s="42">
        <v>1</v>
      </c>
      <c r="F57" s="41">
        <v>118348.9</v>
      </c>
      <c r="G57" s="41">
        <f t="shared" si="5"/>
        <v>118348.9</v>
      </c>
      <c r="H57" s="11"/>
      <c r="I57" s="6"/>
      <c r="J57" s="48"/>
      <c r="K57" s="6"/>
    </row>
    <row r="58" spans="1:11" ht="24" x14ac:dyDescent="0.2">
      <c r="A58" s="29" t="s">
        <v>58</v>
      </c>
      <c r="B58" s="30" t="s">
        <v>20</v>
      </c>
      <c r="C58" s="31" t="s">
        <v>59</v>
      </c>
      <c r="D58" s="30" t="s">
        <v>22</v>
      </c>
      <c r="E58" s="42">
        <v>1</v>
      </c>
      <c r="F58" s="41">
        <v>133474.75</v>
      </c>
      <c r="G58" s="41">
        <f t="shared" si="5"/>
        <v>133474.75</v>
      </c>
      <c r="H58" s="11"/>
      <c r="I58" s="6"/>
      <c r="J58" s="48"/>
      <c r="K58" s="6"/>
    </row>
    <row r="59" spans="1:11" ht="24" x14ac:dyDescent="0.2">
      <c r="A59" s="29" t="s">
        <v>60</v>
      </c>
      <c r="B59" s="30" t="s">
        <v>20</v>
      </c>
      <c r="C59" s="31" t="s">
        <v>61</v>
      </c>
      <c r="D59" s="30" t="s">
        <v>22</v>
      </c>
      <c r="E59" s="42">
        <v>1</v>
      </c>
      <c r="F59" s="41">
        <v>66736.800000000003</v>
      </c>
      <c r="G59" s="41">
        <f t="shared" si="5"/>
        <v>66736.800000000003</v>
      </c>
      <c r="H59" s="11"/>
      <c r="I59" s="6"/>
      <c r="J59" s="48"/>
      <c r="K59" s="6"/>
    </row>
    <row r="60" spans="1:11" ht="24" x14ac:dyDescent="0.2">
      <c r="A60" s="29" t="s">
        <v>62</v>
      </c>
      <c r="B60" s="30" t="s">
        <v>63</v>
      </c>
      <c r="C60" s="31" t="s">
        <v>64</v>
      </c>
      <c r="D60" s="30" t="s">
        <v>22</v>
      </c>
      <c r="E60" s="42">
        <v>1</v>
      </c>
      <c r="F60" s="41">
        <v>46025.3</v>
      </c>
      <c r="G60" s="41">
        <f t="shared" si="5"/>
        <v>46025.3</v>
      </c>
      <c r="H60" s="11"/>
      <c r="I60" s="6"/>
      <c r="J60" s="48"/>
      <c r="K60" s="6"/>
    </row>
    <row r="61" spans="1:11" x14ac:dyDescent="0.2">
      <c r="A61" s="29" t="s">
        <v>27</v>
      </c>
      <c r="B61" s="30" t="s">
        <v>27</v>
      </c>
      <c r="C61" s="30" t="s">
        <v>27</v>
      </c>
      <c r="D61" s="30" t="s">
        <v>27</v>
      </c>
      <c r="E61" s="32">
        <v>0</v>
      </c>
      <c r="F61" s="33">
        <v>0</v>
      </c>
      <c r="G61" s="34">
        <v>0</v>
      </c>
      <c r="H61" s="11"/>
      <c r="I61" s="6"/>
      <c r="J61" s="6"/>
      <c r="K61" s="6"/>
    </row>
    <row r="62" spans="1:11" x14ac:dyDescent="0.2">
      <c r="A62" s="25" t="s">
        <v>27</v>
      </c>
      <c r="B62" s="35" t="s">
        <v>27</v>
      </c>
      <c r="C62" s="36" t="s">
        <v>65</v>
      </c>
      <c r="D62" s="16" t="s">
        <v>27</v>
      </c>
      <c r="E62" s="37">
        <v>0</v>
      </c>
      <c r="F62" s="38">
        <v>0</v>
      </c>
      <c r="G62" s="43">
        <f>SUM(G53:G60)</f>
        <v>662518.60000000009</v>
      </c>
      <c r="H62" s="11"/>
      <c r="I62" s="6"/>
      <c r="J62" s="6"/>
      <c r="K62" s="6"/>
    </row>
    <row r="63" spans="1:11" x14ac:dyDescent="0.2">
      <c r="A63" s="25" t="s">
        <v>27</v>
      </c>
      <c r="B63" s="35" t="s">
        <v>27</v>
      </c>
      <c r="C63" s="36" t="s">
        <v>66</v>
      </c>
      <c r="D63" s="16" t="s">
        <v>27</v>
      </c>
      <c r="E63" s="37">
        <v>0</v>
      </c>
      <c r="F63" s="38">
        <v>0</v>
      </c>
      <c r="G63" s="43">
        <f>G62+G51+G45+G39+G32+G25+G19</f>
        <v>7456580.0000000009</v>
      </c>
      <c r="H63" s="46"/>
      <c r="I63" s="6"/>
      <c r="J63" s="47"/>
      <c r="K63" s="6"/>
    </row>
    <row r="64" spans="1:11" x14ac:dyDescent="0.2">
      <c r="A64" s="25" t="s">
        <v>27</v>
      </c>
      <c r="B64" s="35" t="s">
        <v>27</v>
      </c>
      <c r="C64" s="36" t="s">
        <v>27</v>
      </c>
      <c r="D64" s="16" t="s">
        <v>27</v>
      </c>
      <c r="E64" s="37">
        <v>0</v>
      </c>
      <c r="F64" s="38">
        <v>0</v>
      </c>
      <c r="G64" s="39">
        <v>0</v>
      </c>
      <c r="H64" s="46"/>
      <c r="I64" s="6"/>
      <c r="J64" s="6"/>
      <c r="K64" s="6"/>
    </row>
    <row r="65" spans="1:11" x14ac:dyDescent="0.2">
      <c r="A65" s="26" t="s">
        <v>27</v>
      </c>
      <c r="B65" s="27" t="s">
        <v>27</v>
      </c>
      <c r="C65" s="30" t="s">
        <v>67</v>
      </c>
      <c r="D65" s="16" t="s">
        <v>27</v>
      </c>
      <c r="E65" s="32">
        <v>0</v>
      </c>
      <c r="F65" s="33">
        <v>0</v>
      </c>
      <c r="G65" s="40">
        <f>G63*0.21</f>
        <v>1565881.8</v>
      </c>
      <c r="H65" s="46"/>
      <c r="I65" s="6"/>
      <c r="J65" s="6"/>
      <c r="K65" s="6"/>
    </row>
    <row r="66" spans="1:11" x14ac:dyDescent="0.2">
      <c r="A66" s="25" t="s">
        <v>27</v>
      </c>
      <c r="B66" s="35" t="s">
        <v>27</v>
      </c>
      <c r="C66" s="36" t="s">
        <v>68</v>
      </c>
      <c r="D66" s="16" t="s">
        <v>27</v>
      </c>
      <c r="E66" s="37">
        <v>0</v>
      </c>
      <c r="F66" s="38">
        <v>0</v>
      </c>
      <c r="G66" s="43">
        <f>G63+G65</f>
        <v>9022461.8000000007</v>
      </c>
      <c r="H66" s="46"/>
      <c r="I66" s="6"/>
      <c r="J66" s="6"/>
      <c r="K66" s="6"/>
    </row>
    <row r="67" spans="1:11" x14ac:dyDescent="0.2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 x14ac:dyDescent="0.2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 x14ac:dyDescent="0.2">
      <c r="A69" s="15"/>
      <c r="B69" s="54" t="s">
        <v>69</v>
      </c>
      <c r="C69" s="54"/>
      <c r="D69" s="54"/>
      <c r="E69" s="54"/>
      <c r="F69" s="54"/>
      <c r="G69" s="54"/>
      <c r="H69" s="11"/>
      <c r="I69" s="6"/>
      <c r="J69" s="6"/>
      <c r="K69" s="6"/>
    </row>
    <row r="70" spans="1:11" x14ac:dyDescent="0.2">
      <c r="A70" s="15"/>
      <c r="B70" s="54" t="s">
        <v>70</v>
      </c>
      <c r="C70" s="54"/>
      <c r="D70" s="54"/>
      <c r="E70" s="54"/>
      <c r="F70" s="54"/>
      <c r="G70" s="54"/>
      <c r="H70" s="11"/>
      <c r="I70" s="6"/>
      <c r="J70" s="6"/>
      <c r="K70" s="6"/>
    </row>
    <row r="71" spans="1:11" x14ac:dyDescent="0.2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 x14ac:dyDescent="0.2">
      <c r="A72" s="15"/>
      <c r="B72" s="55" t="s">
        <v>71</v>
      </c>
      <c r="C72" s="55"/>
      <c r="D72" s="55"/>
      <c r="E72" s="55"/>
      <c r="F72" s="55"/>
      <c r="G72" s="55"/>
      <c r="H72" s="11"/>
      <c r="I72" s="6"/>
      <c r="J72" s="6"/>
      <c r="K72" s="6"/>
    </row>
    <row r="73" spans="1:11" x14ac:dyDescent="0.2">
      <c r="A73" s="15"/>
      <c r="B73" s="55" t="s">
        <v>72</v>
      </c>
      <c r="C73" s="55"/>
      <c r="D73" s="55"/>
      <c r="E73" s="55"/>
      <c r="F73" s="55"/>
      <c r="G73" s="55"/>
      <c r="H73" s="11"/>
      <c r="I73" s="6"/>
      <c r="J73" s="6"/>
      <c r="K73" s="6"/>
    </row>
    <row r="74" spans="1:11" x14ac:dyDescent="0.2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 x14ac:dyDescent="0.2">
      <c r="A75" s="15"/>
      <c r="B75" s="49" t="s">
        <v>73</v>
      </c>
      <c r="C75" s="49"/>
      <c r="D75" s="49"/>
      <c r="E75" s="49"/>
      <c r="F75" s="49"/>
      <c r="G75" s="49"/>
      <c r="H75" s="11"/>
      <c r="I75" s="6"/>
      <c r="J75" s="6"/>
      <c r="K75" s="6"/>
    </row>
    <row r="76" spans="1:11" x14ac:dyDescent="0.2">
      <c r="A76" s="15"/>
      <c r="B76" s="49" t="s">
        <v>73</v>
      </c>
      <c r="C76" s="49"/>
      <c r="D76" s="49"/>
      <c r="E76" s="49"/>
      <c r="F76" s="49"/>
      <c r="G76" s="49"/>
      <c r="H76" s="11"/>
      <c r="I76" s="6"/>
      <c r="J76" s="6"/>
      <c r="K76" s="6"/>
    </row>
    <row r="77" spans="1:11" x14ac:dyDescent="0.2">
      <c r="A77" s="15"/>
      <c r="B77" s="49" t="s">
        <v>73</v>
      </c>
      <c r="C77" s="49"/>
      <c r="D77" s="49"/>
      <c r="E77" s="49"/>
      <c r="F77" s="49"/>
      <c r="G77" s="49"/>
      <c r="H77" s="11"/>
      <c r="I77" s="6"/>
      <c r="J77" s="6"/>
      <c r="K77" s="6"/>
    </row>
    <row r="78" spans="1:11" x14ac:dyDescent="0.2">
      <c r="A78" s="15"/>
      <c r="B78" s="49" t="s">
        <v>73</v>
      </c>
      <c r="C78" s="49"/>
      <c r="D78" s="49"/>
      <c r="E78" s="49"/>
      <c r="F78" s="49"/>
      <c r="G78" s="49"/>
      <c r="H78" s="11"/>
      <c r="I78" s="6"/>
      <c r="J78" s="6"/>
      <c r="K78" s="6"/>
    </row>
    <row r="79" spans="1:11" x14ac:dyDescent="0.2">
      <c r="A79" s="15"/>
      <c r="B79" s="49" t="s">
        <v>73</v>
      </c>
      <c r="C79" s="49"/>
      <c r="D79" s="49"/>
      <c r="E79" s="49"/>
      <c r="F79" s="49"/>
      <c r="G79" s="49"/>
      <c r="H79" s="11"/>
      <c r="I79" s="6"/>
      <c r="J79" s="6"/>
      <c r="K79" s="6"/>
    </row>
    <row r="80" spans="1:11" x14ac:dyDescent="0.2">
      <c r="A80" s="15"/>
      <c r="B80" s="49" t="s">
        <v>73</v>
      </c>
      <c r="C80" s="49"/>
      <c r="D80" s="49"/>
      <c r="E80" s="49"/>
      <c r="F80" s="49"/>
      <c r="G80" s="49"/>
      <c r="H80" s="11"/>
      <c r="I80" s="2"/>
      <c r="J80" s="2"/>
      <c r="K80" s="2"/>
    </row>
    <row r="81" spans="1:11" x14ac:dyDescent="0.2">
      <c r="A81" s="15"/>
      <c r="B81" s="49" t="s">
        <v>73</v>
      </c>
      <c r="C81" s="49"/>
      <c r="D81" s="49"/>
      <c r="E81" s="49"/>
      <c r="F81" s="49"/>
      <c r="G81" s="49"/>
      <c r="H81" s="11"/>
      <c r="I81" s="2"/>
      <c r="J81" s="2"/>
      <c r="K81" s="2"/>
    </row>
    <row r="82" spans="1:11" x14ac:dyDescent="0.2">
      <c r="A82" s="15"/>
      <c r="B82" s="49" t="s">
        <v>73</v>
      </c>
      <c r="C82" s="49"/>
      <c r="D82" s="49"/>
      <c r="E82" s="49"/>
      <c r="F82" s="49"/>
      <c r="G82" s="49"/>
      <c r="H82" s="11"/>
      <c r="I82" s="2"/>
      <c r="J82" s="2"/>
      <c r="K82" s="2"/>
    </row>
    <row r="83" spans="1:11" x14ac:dyDescent="0.2">
      <c r="A83" s="15"/>
      <c r="B83" s="49" t="s">
        <v>73</v>
      </c>
      <c r="C83" s="49"/>
      <c r="D83" s="49"/>
      <c r="E83" s="49"/>
      <c r="F83" s="49"/>
      <c r="G83" s="49"/>
      <c r="H83" s="11"/>
      <c r="I83" s="2"/>
      <c r="J83" s="2"/>
      <c r="K83" s="2"/>
    </row>
    <row r="84" spans="1:11" x14ac:dyDescent="0.2">
      <c r="A84" s="15"/>
      <c r="B84" s="49" t="s">
        <v>73</v>
      </c>
      <c r="C84" s="49"/>
      <c r="D84" s="49"/>
      <c r="E84" s="49"/>
      <c r="F84" s="49"/>
      <c r="G84" s="49"/>
      <c r="H84" s="11"/>
      <c r="I84" s="2"/>
      <c r="J84" s="2"/>
      <c r="K84" s="2"/>
    </row>
    <row r="85" spans="1:11" x14ac:dyDescent="0.2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 x14ac:dyDescent="0.2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 x14ac:dyDescent="0.2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 x14ac:dyDescent="0.2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 x14ac:dyDescent="0.2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 x14ac:dyDescent="0.2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 x14ac:dyDescent="0.2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 x14ac:dyDescent="0.2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 x14ac:dyDescent="0.2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 x14ac:dyDescent="0.2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 x14ac:dyDescent="0.2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 x14ac:dyDescent="0.2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 x14ac:dyDescent="0.2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 x14ac:dyDescent="0.2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 x14ac:dyDescent="0.2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 x14ac:dyDescent="0.2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 x14ac:dyDescent="0.2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 x14ac:dyDescent="0.2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 x14ac:dyDescent="0.2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 x14ac:dyDescent="0.2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 x14ac:dyDescent="0.2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 x14ac:dyDescent="0.2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 x14ac:dyDescent="0.2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 x14ac:dyDescent="0.2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 x14ac:dyDescent="0.2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 x14ac:dyDescent="0.2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 x14ac:dyDescent="0.2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 x14ac:dyDescent="0.2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 x14ac:dyDescent="0.2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 x14ac:dyDescent="0.2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 x14ac:dyDescent="0.2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 x14ac:dyDescent="0.2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 x14ac:dyDescent="0.2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 x14ac:dyDescent="0.2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 x14ac:dyDescent="0.2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 x14ac:dyDescent="0.2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 x14ac:dyDescent="0.2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 x14ac:dyDescent="0.2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 x14ac:dyDescent="0.2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 x14ac:dyDescent="0.2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 x14ac:dyDescent="0.2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 x14ac:dyDescent="0.2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 x14ac:dyDescent="0.2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 x14ac:dyDescent="0.2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 x14ac:dyDescent="0.2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 x14ac:dyDescent="0.2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 x14ac:dyDescent="0.2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 x14ac:dyDescent="0.2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 x14ac:dyDescent="0.2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 x14ac:dyDescent="0.2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 x14ac:dyDescent="0.2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 x14ac:dyDescent="0.2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8">
    <mergeCell ref="E12:E13"/>
    <mergeCell ref="A2:G2"/>
    <mergeCell ref="A3:G3"/>
    <mergeCell ref="A5:G6"/>
    <mergeCell ref="A7:G8"/>
    <mergeCell ref="A9:G10"/>
    <mergeCell ref="D11:E11"/>
    <mergeCell ref="B75:G75"/>
    <mergeCell ref="B14:G14"/>
    <mergeCell ref="B20:G20"/>
    <mergeCell ref="B26:G26"/>
    <mergeCell ref="B33:G33"/>
    <mergeCell ref="B40:G40"/>
    <mergeCell ref="B46:G46"/>
    <mergeCell ref="B52:G52"/>
    <mergeCell ref="B69:G69"/>
    <mergeCell ref="B70:G70"/>
    <mergeCell ref="B72:G72"/>
    <mergeCell ref="B73:G73"/>
    <mergeCell ref="B82:G82"/>
    <mergeCell ref="B83:G83"/>
    <mergeCell ref="B84:G84"/>
    <mergeCell ref="B76:G76"/>
    <mergeCell ref="B77:G77"/>
    <mergeCell ref="B78:G78"/>
    <mergeCell ref="B79:G79"/>
    <mergeCell ref="B80:G80"/>
    <mergeCell ref="B81:G81"/>
  </mergeCells>
  <phoneticPr fontId="0" type="noConversion"/>
  <pageMargins left="0.31496062992125984" right="0.19685039370078741" top="0.47244094488188981" bottom="0.19685039370078741" header="0" footer="0.31496062992125984"/>
  <pageSetup paperSize="9" scale="99" fitToHeight="0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8</vt:i4>
      </vt:variant>
    </vt:vector>
  </HeadingPairs>
  <TitlesOfParts>
    <vt:vector size="9" baseType="lpstr">
      <vt:lpstr>Sheet1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2018-11-07T19:38:32Z</cp:lastPrinted>
  <dcterms:created xsi:type="dcterms:W3CDTF">2000-03-15T14:19:55Z</dcterms:created>
  <dcterms:modified xsi:type="dcterms:W3CDTF">2018-11-07T22:06:02Z</dcterms:modified>
</cp:coreProperties>
</file>