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327" i="1" l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26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00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82" i="1"/>
  <c r="G298" i="1" s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64" i="1"/>
  <c r="G280" i="1" s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46" i="1"/>
  <c r="G262" i="1" s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28" i="1"/>
  <c r="G244" i="1" s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08" i="1"/>
  <c r="G226" i="1" s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190" i="1"/>
  <c r="G206" i="1" s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72" i="1"/>
  <c r="G188" i="1" s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39" i="1"/>
  <c r="G170" i="1" s="1"/>
  <c r="G128" i="1"/>
  <c r="G129" i="1"/>
  <c r="G130" i="1"/>
  <c r="G131" i="1"/>
  <c r="G132" i="1"/>
  <c r="G133" i="1"/>
  <c r="G134" i="1"/>
  <c r="G135" i="1"/>
  <c r="G136" i="1"/>
  <c r="G127" i="1"/>
  <c r="G137" i="1" s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09" i="1"/>
  <c r="G125" i="1" s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91" i="1"/>
  <c r="G107" i="1" s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73" i="1"/>
  <c r="G89" i="1" s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4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5" i="1"/>
  <c r="G43" i="1" s="1"/>
  <c r="G352" i="1" l="1"/>
  <c r="G353" i="1" s="1"/>
  <c r="G324" i="1"/>
  <c r="G71" i="1"/>
  <c r="G354" i="1" l="1"/>
  <c r="G355" i="1"/>
  <c r="F11" i="1" s="1"/>
</calcChain>
</file>

<file path=xl/sharedStrings.xml><?xml version="1.0" encoding="utf-8"?>
<sst xmlns="http://schemas.openxmlformats.org/spreadsheetml/2006/main" count="1311" uniqueCount="222">
  <si>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</si>
  <si>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</si>
  <si>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</si>
  <si>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</si>
  <si>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</si>
  <si>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</si>
  <si>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</si>
  <si>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</si>
  <si>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</si>
  <si>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</si>
  <si>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</si>
  <si>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</si>
  <si>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</si>
  <si>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</si>
  <si>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</si>
  <si>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</si>
  <si>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</si>
  <si>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>AHU-4 (mažoji koncertų salė)</t>
  </si>
  <si>
    <t>N20-785</t>
  </si>
  <si>
    <t>Vėdinimo agregato montavimas</t>
  </si>
  <si>
    <t>vnt.</t>
  </si>
  <si>
    <t xml:space="preserve">   3</t>
  </si>
  <si>
    <t>N20P-0316-5</t>
  </si>
  <si>
    <t>Stačiakampių triukšmo slopintuvų su pertvaromis montavimas kai slopintuvo jungties perimetras, mm daugiau 4000 iki 6000</t>
  </si>
  <si>
    <t xml:space="preserve">   4</t>
  </si>
  <si>
    <t>N20P-0310-3</t>
  </si>
  <si>
    <t>Pakabinamų oro šildytuvų (kaloriferių) su ašiniais ventiliatoriais montavimas</t>
  </si>
  <si>
    <t xml:space="preserve">   5</t>
  </si>
  <si>
    <t>N20P-0207-1</t>
  </si>
  <si>
    <t>Difuzorių montavimas, kai jungties skersmuo, mm iki 160</t>
  </si>
  <si>
    <t xml:space="preserve">   6</t>
  </si>
  <si>
    <t>N20P-0203-3</t>
  </si>
  <si>
    <t>Grotelių montavimas ortakiuose, išpjaunant angas, kai išpjaunamos angos perimetras, mm daugiau 1500 iki 2000</t>
  </si>
  <si>
    <t xml:space="preserve">   7</t>
  </si>
  <si>
    <t>N20-924</t>
  </si>
  <si>
    <t>Vožtuvų, sklendžių, užkaišų montavimas apvaliuose ortakiuose, kurių skersmuo iki 160 mm</t>
  </si>
  <si>
    <t xml:space="preserve">   8</t>
  </si>
  <si>
    <t>N20-924p</t>
  </si>
  <si>
    <t>Vožtuvai, sklendės, užkaišai</t>
  </si>
  <si>
    <t xml:space="preserve">   9</t>
  </si>
  <si>
    <t>N20-926</t>
  </si>
  <si>
    <t>Vožtuvų, sklendžių, užkaišų montavimas apvaliuose ortakiuose, kurių skersmuo iki 500 mm</t>
  </si>
  <si>
    <t xml:space="preserve">  10</t>
  </si>
  <si>
    <t>N20-926p</t>
  </si>
  <si>
    <t xml:space="preserve">  11</t>
  </si>
  <si>
    <t>N20-515</t>
  </si>
  <si>
    <t>Ugnį sulaikančių vožtuvų, kurių perimetras iki 1800 mm, montavimas</t>
  </si>
  <si>
    <t xml:space="preserve">  12</t>
  </si>
  <si>
    <t>N20-515p</t>
  </si>
  <si>
    <t>Ugniai atsparūs vožtuvai</t>
  </si>
  <si>
    <t xml:space="preserve">  13</t>
  </si>
  <si>
    <t>N20-516</t>
  </si>
  <si>
    <t>Ugnį sulaikančių vožtuvų, kurių perimetras iki 4500 mm, montavimas</t>
  </si>
  <si>
    <t xml:space="preserve">  14</t>
  </si>
  <si>
    <t>N20-516p</t>
  </si>
  <si>
    <t xml:space="preserve">  15</t>
  </si>
  <si>
    <t>N20P-0115-1</t>
  </si>
  <si>
    <t>Ortakių iš daugiasl. 20mm poliretano putų gamyba, kai ortakio perimetras, mm iki 1000</t>
  </si>
  <si>
    <t>m2</t>
  </si>
  <si>
    <t xml:space="preserve">  16</t>
  </si>
  <si>
    <t>N20P-0109-3</t>
  </si>
  <si>
    <t>Plieninių sraigtinių ortakių tiesių dalių montavimas, kai ortakio skersmuo, mm daugiau 315 iki 500</t>
  </si>
  <si>
    <t>m</t>
  </si>
  <si>
    <t xml:space="preserve">  17</t>
  </si>
  <si>
    <t>DDDD</t>
  </si>
  <si>
    <t>Cinkuoto juostinio plieno apvalūs ortakiai, d400</t>
  </si>
  <si>
    <t xml:space="preserve">  18</t>
  </si>
  <si>
    <t>N20P-0109-1</t>
  </si>
  <si>
    <t>Plieninių sraigtinių ortakių tiesių dalių montavimas, kai ortakio skersmuo, mm iki 160</t>
  </si>
  <si>
    <t xml:space="preserve">  19</t>
  </si>
  <si>
    <t>Cinkuoto juostinio plieno apvalūs ortakiai, d100</t>
  </si>
  <si>
    <t xml:space="preserve">  20</t>
  </si>
  <si>
    <t>Cinkuoto juostinio plieno apvalūs ortakiai, d125</t>
  </si>
  <si>
    <t xml:space="preserve">  21</t>
  </si>
  <si>
    <t>Cinkuoto juostinio plieno apvalūs ortakiai, d160</t>
  </si>
  <si>
    <t xml:space="preserve">  22</t>
  </si>
  <si>
    <t>Fasoninės dalys, liukeliai</t>
  </si>
  <si>
    <t>kompl.</t>
  </si>
  <si>
    <t xml:space="preserve">  23</t>
  </si>
  <si>
    <t>N26-212</t>
  </si>
  <si>
    <t>Vamzdynų izoliavimas folija padengtais mineralinės vatos dembliais</t>
  </si>
  <si>
    <t>m3</t>
  </si>
  <si>
    <t xml:space="preserve">  24</t>
  </si>
  <si>
    <t>Izoliacija 20mm</t>
  </si>
  <si>
    <t xml:space="preserve">  25</t>
  </si>
  <si>
    <t>N9P-0111-1</t>
  </si>
  <si>
    <t>Smulkių plieninių tvirtinimo detalių montavimas, privirinant (detalių masė iki 2,0 kg)</t>
  </si>
  <si>
    <t>t</t>
  </si>
  <si>
    <t xml:space="preserve">  26</t>
  </si>
  <si>
    <t>Angų gręžimas</t>
  </si>
  <si>
    <t xml:space="preserve">  27</t>
  </si>
  <si>
    <t>Sandarinimo medžiagos</t>
  </si>
  <si>
    <t xml:space="preserve">  28</t>
  </si>
  <si>
    <t>Mechanizmai</t>
  </si>
  <si>
    <t xml:space="preserve">  29</t>
  </si>
  <si>
    <t>D3-38</t>
  </si>
  <si>
    <t>Ventiliacijos sistemos derinimas</t>
  </si>
  <si>
    <t xml:space="preserve">                         Skyriuje      1</t>
  </si>
  <si>
    <t xml:space="preserve">   2</t>
  </si>
  <si>
    <t>AHU-3 (kino salė)</t>
  </si>
  <si>
    <t>N20P-0207-2</t>
  </si>
  <si>
    <t>Difuzorių montavimas, kai jungties skersmuo, mm daugiau 160 iki 315</t>
  </si>
  <si>
    <t>N20P-0203-4</t>
  </si>
  <si>
    <t>Grotelių montavimas ortakiuose, išpjaunant angas, kai išpjaunamos angos perimetras, mm daugiau 2000</t>
  </si>
  <si>
    <t>N20-173</t>
  </si>
  <si>
    <t>Ortakiai iš 0,7mm cinkuotos skardos, kurių perimetras iki 3600 mm</t>
  </si>
  <si>
    <t>Cinkuotos skardos ortakis 1000x500</t>
  </si>
  <si>
    <t>N20P-0113-1</t>
  </si>
  <si>
    <t>Lanksčių gofruotų ortakių (prisijungimų) montavimas, kai 2 m ilgio ortakis, ortakio skersmuo, mm iki 250</t>
  </si>
  <si>
    <t xml:space="preserve">                         Skyriuje      2</t>
  </si>
  <si>
    <t>OŠ-1 (Kino salės WC)</t>
  </si>
  <si>
    <t>N20P-0501-2</t>
  </si>
  <si>
    <t>Kanalinių ventiliatorių montavimas apvaliuose ortakiuose, kai ventiliatoriaus našumas, m3/val.daugiau 500 iki 1000</t>
  </si>
  <si>
    <t>N20-936</t>
  </si>
  <si>
    <t>Triukšmo slopintuvų montavimas apvaliuose ortakiuose, kurių ilgis iki 1200 mm, o vidaus skersmuo iki 315 mm</t>
  </si>
  <si>
    <t>N20P-0201-2</t>
  </si>
  <si>
    <t>Vožtuvų, sklendžių, užkaišų montavimas apvaliuose ortakiuose, kai jungties skersmuo, mm daugiau 160 iki 315</t>
  </si>
  <si>
    <t>N20P-0109-2</t>
  </si>
  <si>
    <t>Plieninių sraigtinių ortakių tiesių dalių montavimas, kai ortakio skersmuo, mm daugiau 160 iki 315</t>
  </si>
  <si>
    <t>Cinkuoto juostinio plieno apvalūs ortakiai, d200</t>
  </si>
  <si>
    <t>Cinkuoto juostinio plieno apvalūs ortakiai, d250</t>
  </si>
  <si>
    <t>D3-33</t>
  </si>
  <si>
    <t>Ventiliacijos sistemos derinimas, kai sistemoje iki 5 oro tiekimo taškų</t>
  </si>
  <si>
    <t xml:space="preserve">                         Skyriuje      3</t>
  </si>
  <si>
    <t>DŠ-8 (1,02)</t>
  </si>
  <si>
    <t>N20P-0501-6</t>
  </si>
  <si>
    <t>Kanalinių ventiliatorių montavimas , kai ventiliatoriaus našumas, m3/val.daugiau 24000</t>
  </si>
  <si>
    <t>N20P-0202-5</t>
  </si>
  <si>
    <t>Vožtuvų, sklendžių, užkaišų montavimas stačiakampiuose ortakiuose, kai jungties perimetras, mm daugiau 2400 iki 3200</t>
  </si>
  <si>
    <t>Dūmų vožtuvas 800x500 su el. pavara</t>
  </si>
  <si>
    <t>Atbulinis vožtuvas 800x500 gravitacinis</t>
  </si>
  <si>
    <t>N20-507</t>
  </si>
  <si>
    <t>Įvairių tipų plieninių štampuotų žaliuzi grotelių, kurių plotas iki 1,0 m2 šviesoje, montavimas</t>
  </si>
  <si>
    <t>N20-507p</t>
  </si>
  <si>
    <t>Lauko grotelės 800x500</t>
  </si>
  <si>
    <t>Cinkuotos skardos ortakis 800x500</t>
  </si>
  <si>
    <t>N26-217</t>
  </si>
  <si>
    <t>Vamzdynų izoliavimas folija padengtais mineralinės vatos dembliais, kai izoliacijos storis 100 mm</t>
  </si>
  <si>
    <t>Ortakių izoliacija 100mm</t>
  </si>
  <si>
    <t/>
  </si>
  <si>
    <t xml:space="preserve">                         Skyriuje      4</t>
  </si>
  <si>
    <t>DŠ-1,1; DŠ-1.2 (Kino salė)</t>
  </si>
  <si>
    <t>Kanalinių ventiliatorių montavimas , kai ventiliatoriaus našumas, m3/val.daugiau 11000</t>
  </si>
  <si>
    <t>Dūmų vožtuvas 500x500 su el. pavara</t>
  </si>
  <si>
    <t>Atbulinis vožtuvas 500x500 gravitacinis</t>
  </si>
  <si>
    <t>Lauko grotelės 500x500</t>
  </si>
  <si>
    <t>Cinkuotos skardos ortakis 500x500</t>
  </si>
  <si>
    <t xml:space="preserve">                         Skyriuje      5</t>
  </si>
  <si>
    <t>NOT-1.1 (DŠ-1.1 ir DŠ-1.2 kompensavimas)</t>
  </si>
  <si>
    <t>N20-508</t>
  </si>
  <si>
    <t>Įvairių tipų plieninių štampuotų žaliuzi grotelių, kurių plotas iki 1,5 m2 šviesoje, montavimas</t>
  </si>
  <si>
    <t>N20-447</t>
  </si>
  <si>
    <t>Ortakiai iš viniplasto, kurių d iki 800 mm, arba perimetras iki 3000 mm, montuojami suvirinant</t>
  </si>
  <si>
    <t>Plastikinis ortakis 1000x600</t>
  </si>
  <si>
    <t>Fasoninės dalys</t>
  </si>
  <si>
    <t xml:space="preserve">                         Skyriuje      6</t>
  </si>
  <si>
    <t>AHU-2 (Rūsio WC)</t>
  </si>
  <si>
    <t>N20-506</t>
  </si>
  <si>
    <t>Įvairių tipų plieninių štampuotų žaliuzi grotelių, kurių plotas iki 0,25 m2 šviesoje, montavimas</t>
  </si>
  <si>
    <t>Cinkuotos skardos ortakis 1000x400</t>
  </si>
  <si>
    <t>Cinkuotos skardos ortakis 800x300</t>
  </si>
  <si>
    <t>Cinkuotos skardos ortakis 800x250</t>
  </si>
  <si>
    <t>N20-170</t>
  </si>
  <si>
    <t>Ortakiai iš 0,7mm cinkuotos skardos, kurių perimetras nuo 1100 mm iki 1600 mm</t>
  </si>
  <si>
    <t>Cinkuotos skardos ortakis 500x250</t>
  </si>
  <si>
    <t>Cinkuotos skardos ortakis 300x250</t>
  </si>
  <si>
    <t xml:space="preserve">  30</t>
  </si>
  <si>
    <t xml:space="preserve">  31</t>
  </si>
  <si>
    <t xml:space="preserve">  32</t>
  </si>
  <si>
    <t xml:space="preserve">                         Skyriuje      7</t>
  </si>
  <si>
    <t>DŠ-9.1; DŠ-9.2 (Rūsio holas)</t>
  </si>
  <si>
    <t xml:space="preserve">                         Skyriuje      8</t>
  </si>
  <si>
    <t>DŠ-7.5; DŠ-7.6 (Pirmo a. holas)</t>
  </si>
  <si>
    <t xml:space="preserve">                         Skyriuje      9</t>
  </si>
  <si>
    <t>DŠ-6 (Rūsio koridorius)</t>
  </si>
  <si>
    <t>Dūmų vožtuvas 400x200 su el. pavara</t>
  </si>
  <si>
    <t>Atbulinis vožtuvas 800x400 gravitacinis</t>
  </si>
  <si>
    <t>Lauko grotelės 700x700</t>
  </si>
  <si>
    <t>Cinkuotos skardos ortakis 800x400</t>
  </si>
  <si>
    <t>Cinkuotos skardos ortakis 600x300</t>
  </si>
  <si>
    <t>Cinkuotos skardos ortakis 400x200</t>
  </si>
  <si>
    <t xml:space="preserve">                         Skyriuje     10</t>
  </si>
  <si>
    <t>DŠ-7.3; DŠ-7.4 (Antro a. holas)</t>
  </si>
  <si>
    <t xml:space="preserve">                         Skyriuje     11</t>
  </si>
  <si>
    <t>DŠ-7.1; DŠ-7.2 (Trečio a. holas)</t>
  </si>
  <si>
    <t xml:space="preserve">                         Skyriuje     12</t>
  </si>
  <si>
    <t>DŠ-5,1; DŠ-5,2 (Didžioji koncertų salė)</t>
  </si>
  <si>
    <t>Uždarymo vožtuvas 600x600 su el. pavara</t>
  </si>
  <si>
    <t>Lauko grotelės 600x600</t>
  </si>
  <si>
    <t xml:space="preserve">                         Skyriuje     13</t>
  </si>
  <si>
    <t>DŠ-3 (Didžiosios salės užkuliniai)</t>
  </si>
  <si>
    <t xml:space="preserve">                         Skyriuje     14</t>
  </si>
  <si>
    <t>AHU-11 (administracinės patalpos)</t>
  </si>
  <si>
    <t>N20-937</t>
  </si>
  <si>
    <t>Triukšmo slopintuvų montavimas apvaliuose ortakiuose, kurių ilgis iki 1000 mm, o vidaus skersmuo iki 500 mm</t>
  </si>
  <si>
    <t>Triukšmo slopintuvas DN315, L-900mm, d-100mm</t>
  </si>
  <si>
    <t>N20P-0201-1</t>
  </si>
  <si>
    <t>Vožtuvų, sklendžių, užkaišų montavimas apvaliuose ortakiuose, kai jungties skersmuo, mm iki 160</t>
  </si>
  <si>
    <t>Cinkuoto juostinio plieno apvalūs ortakiai, d315</t>
  </si>
  <si>
    <t>N26-215</t>
  </si>
  <si>
    <t>Vamzdynų izoliavimas folija padengtais mineralinės vatos dembliais, kai izoliacijos storis 50 mm</t>
  </si>
  <si>
    <t>Ortakių šiluminė izoliacija 50mm</t>
  </si>
  <si>
    <t xml:space="preserve">                         Skyriuje     15</t>
  </si>
  <si>
    <t>AHU-5 (Didžioji koncertų salė)</t>
  </si>
  <si>
    <t>Cinkuoto juostinio plieno apvalūs ortakiai, d500</t>
  </si>
  <si>
    <t>N20-904</t>
  </si>
  <si>
    <t>Ortakiai plieninių sraigtinių vamzdžių, kai skersmuo iki 630 mm</t>
  </si>
  <si>
    <t>Cinkuoto juostinio plieno apvalūs ortakiai, d630</t>
  </si>
  <si>
    <t>Sistemų AHU-5.2; 5.3; 5.4; AHU-1 sistemų montavimas</t>
  </si>
  <si>
    <t>Sistemų AHU-7; 9;8; 10; 6 sistemų montavimas</t>
  </si>
  <si>
    <t>Kitos sistemos</t>
  </si>
  <si>
    <t xml:space="preserve">                         Skyriuje     16</t>
  </si>
  <si>
    <t xml:space="preserve">                         žiniaraštyje     7</t>
  </si>
  <si>
    <t xml:space="preserve">                         Pridėtinės vertės mokestis  21.00%</t>
  </si>
  <si>
    <t xml:space="preserve">                         Iš viso žiniaraštyje   7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</si>
  <si>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</si>
  <si>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</si>
  <si>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</si>
  <si>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</si>
  <si>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</si>
  <si>
    <t>Statinys                   1 Pastatų T. Kosciuškos g. 4 ir Maironio g. 7, Druskininkuose rekonstravimas</t>
  </si>
  <si>
    <t>Žiniaraštis              7 Vėdinimas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</si>
</sst>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??0.0?;\-???????0.0?;?"/>
    <numFmt numFmtId="169" formatCode="0.0000"/>
  </numFmts>
  <fonts count="15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9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164" fontId="13" fillId="0" borderId="0" xfId="0" applyNumberFormat="1" applyFont="1" applyAlignment="1">
      <alignment horizontal="right" vertical="top"/>
    </xf>
    <xf numFmtId="168" fontId="13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9" fontId="13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center"/>
    </xf>
    <xf numFmtId="169" fontId="13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vertical="top"/>
    </xf>
    <xf numFmtId="2" fontId="12" fillId="0" borderId="3" xfId="0" applyNumberFormat="1" applyFont="1" applyBorder="1" applyAlignment="1"/>
    <xf numFmtId="0" fontId="12" fillId="0" borderId="3" xfId="0" applyFont="1" applyBorder="1" applyAlignment="1"/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1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70"/>
  <sheetViews>
    <sheetView tabSelected="1" topLeftCell="A340" workbookViewId="0">
      <selection activeCell="G355" sqref="G355"/>
    </sheetView>
  </sheetViews>
  <sheetFormatPr defaultRowHeight="12.75" x14ac:dyDescent="0.2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.75" x14ac:dyDescent="0.25">
      <c r="A2"/>
      <c r="B2"/>
      <c r="C2"/>
      <c r="D2" s="9"/>
      <c r="E2" s="24" t="s">
        <v>12</v>
      </c>
      <c r="F2"/>
      <c r="G2"/>
      <c r="H2"/>
    </row>
    <row r="3" spans="1:11" ht="13.5" customHeight="1" x14ac:dyDescent="0.2">
      <c r="A3"/>
      <c r="B3"/>
      <c r="C3"/>
      <c r="D3" s="8"/>
      <c r="E3" s="25" t="s">
        <v>13</v>
      </c>
      <c r="F3"/>
      <c r="G3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">
      <c r="A5" s="68" t="s">
        <v>14</v>
      </c>
      <c r="B5" s="58"/>
      <c r="C5" s="58"/>
      <c r="D5" s="58"/>
      <c r="E5" s="58"/>
      <c r="F5" s="58"/>
      <c r="G5" s="58"/>
      <c r="H5"/>
    </row>
    <row r="6" spans="1:11" ht="13.5" customHeight="1" x14ac:dyDescent="0.2">
      <c r="A6" s="58"/>
      <c r="B6" s="58"/>
      <c r="C6" s="58"/>
      <c r="D6" s="58"/>
      <c r="E6" s="58"/>
      <c r="F6" s="58"/>
      <c r="G6" s="58"/>
      <c r="H6"/>
    </row>
    <row r="7" spans="1:11" ht="13.5" customHeight="1" x14ac:dyDescent="0.2">
      <c r="A7" s="68" t="s">
        <v>220</v>
      </c>
      <c r="B7" s="58"/>
      <c r="C7" s="58"/>
      <c r="D7" s="58"/>
      <c r="E7" s="58"/>
      <c r="F7" s="58"/>
      <c r="G7" s="58"/>
      <c r="H7"/>
    </row>
    <row r="8" spans="1:11" ht="13.5" customHeight="1" x14ac:dyDescent="0.2">
      <c r="A8" s="58"/>
      <c r="B8" s="58"/>
      <c r="C8" s="58"/>
      <c r="D8" s="58"/>
      <c r="E8" s="58"/>
      <c r="F8" s="58"/>
      <c r="G8" s="58"/>
      <c r="H8"/>
    </row>
    <row r="9" spans="1:11" ht="13.5" customHeight="1" x14ac:dyDescent="0.2">
      <c r="A9" s="68" t="s">
        <v>221</v>
      </c>
      <c r="B9" s="58"/>
      <c r="C9" s="58"/>
      <c r="D9" s="58"/>
      <c r="E9" s="58"/>
      <c r="F9" s="58"/>
      <c r="G9" s="58"/>
      <c r="H9"/>
    </row>
    <row r="10" spans="1:11" ht="13.5" customHeight="1" x14ac:dyDescent="0.2">
      <c r="A10" s="58"/>
      <c r="B10" s="58"/>
      <c r="C10" s="58"/>
      <c r="D10" s="58"/>
      <c r="E10" s="58"/>
      <c r="F10" s="58"/>
      <c r="G10" s="58"/>
      <c r="H10"/>
    </row>
    <row r="11" spans="1:11" x14ac:dyDescent="0.2">
      <c r="A11" s="20"/>
      <c r="B11" s="26"/>
      <c r="C11" s="7"/>
      <c r="D11" s="65" t="s">
        <v>218</v>
      </c>
      <c r="E11" s="65"/>
      <c r="F11" s="51">
        <f>G355</f>
        <v>786954.12510000006</v>
      </c>
      <c r="G11" s="52" t="s">
        <v>219</v>
      </c>
      <c r="H11" s="13"/>
    </row>
    <row r="12" spans="1:11" ht="12.75" customHeight="1" x14ac:dyDescent="0.2">
      <c r="A12" s="3" t="s">
        <v>0</v>
      </c>
      <c r="B12" s="3" t="s">
        <v>7</v>
      </c>
      <c r="C12" s="3" t="s">
        <v>2</v>
      </c>
      <c r="D12" s="3" t="s">
        <v>5</v>
      </c>
      <c r="E12" s="66" t="s">
        <v>4</v>
      </c>
      <c r="F12" s="23" t="s">
        <v>11</v>
      </c>
      <c r="G12" s="27" t="s">
        <v>15</v>
      </c>
      <c r="H12" s="15"/>
      <c r="J12" s="2"/>
    </row>
    <row r="13" spans="1:11" x14ac:dyDescent="0.2">
      <c r="A13" s="4" t="s">
        <v>1</v>
      </c>
      <c r="B13" s="4" t="s">
        <v>8</v>
      </c>
      <c r="C13" s="4" t="s">
        <v>3</v>
      </c>
      <c r="D13" s="4" t="s">
        <v>6</v>
      </c>
      <c r="E13" s="67"/>
      <c r="F13" s="21" t="s">
        <v>9</v>
      </c>
      <c r="G13" s="22" t="s">
        <v>10</v>
      </c>
      <c r="H13" s="14"/>
      <c r="J13" s="2"/>
      <c r="K13" s="2"/>
    </row>
    <row r="14" spans="1:11" x14ac:dyDescent="0.2">
      <c r="A14" s="28"/>
      <c r="B14" s="28" t="s">
        <v>16</v>
      </c>
      <c r="C14" s="63" t="s">
        <v>17</v>
      </c>
      <c r="D14" s="64"/>
      <c r="E14" s="64"/>
      <c r="F14" s="64"/>
      <c r="G14" s="64"/>
      <c r="H14" s="14"/>
      <c r="I14" s="5"/>
      <c r="J14" s="5"/>
      <c r="K14" s="5"/>
    </row>
    <row r="15" spans="1:11" x14ac:dyDescent="0.2">
      <c r="A15" s="29" t="s">
        <v>16</v>
      </c>
      <c r="B15" s="30" t="s">
        <v>18</v>
      </c>
      <c r="C15" s="31" t="s">
        <v>19</v>
      </c>
      <c r="D15" s="30" t="s">
        <v>20</v>
      </c>
      <c r="E15" s="46">
        <v>1</v>
      </c>
      <c r="F15" s="45">
        <v>348.01</v>
      </c>
      <c r="G15" s="45">
        <f>ROUND(F15*E15,2)</f>
        <v>348.01</v>
      </c>
      <c r="H15" s="14"/>
      <c r="I15" s="32"/>
      <c r="J15" s="5"/>
      <c r="K15" s="5"/>
    </row>
    <row r="16" spans="1:11" ht="48" x14ac:dyDescent="0.2">
      <c r="A16" s="29" t="s">
        <v>21</v>
      </c>
      <c r="B16" s="30" t="s">
        <v>22</v>
      </c>
      <c r="C16" s="31" t="s">
        <v>23</v>
      </c>
      <c r="D16" s="30" t="s">
        <v>20</v>
      </c>
      <c r="E16" s="46">
        <v>4</v>
      </c>
      <c r="F16" s="45">
        <v>527.97</v>
      </c>
      <c r="G16" s="45">
        <f t="shared" ref="G16:G42" si="0">ROUND(F16*E16,2)</f>
        <v>2111.88</v>
      </c>
      <c r="H16" s="14"/>
      <c r="I16" s="32"/>
      <c r="J16" s="5"/>
      <c r="K16" s="5"/>
    </row>
    <row r="17" spans="1:11" ht="24" x14ac:dyDescent="0.2">
      <c r="A17" s="29" t="s">
        <v>24</v>
      </c>
      <c r="B17" s="30" t="s">
        <v>25</v>
      </c>
      <c r="C17" s="31" t="s">
        <v>26</v>
      </c>
      <c r="D17" s="30" t="s">
        <v>20</v>
      </c>
      <c r="E17" s="46">
        <v>10</v>
      </c>
      <c r="F17" s="45">
        <v>1978.49</v>
      </c>
      <c r="G17" s="45">
        <f t="shared" si="0"/>
        <v>19784.900000000001</v>
      </c>
      <c r="H17" s="14"/>
      <c r="I17" s="32"/>
      <c r="J17" s="5"/>
      <c r="K17" s="5"/>
    </row>
    <row r="18" spans="1:11" ht="24" x14ac:dyDescent="0.2">
      <c r="A18" s="29" t="s">
        <v>27</v>
      </c>
      <c r="B18" s="30" t="s">
        <v>28</v>
      </c>
      <c r="C18" s="31" t="s">
        <v>29</v>
      </c>
      <c r="D18" s="30" t="s">
        <v>20</v>
      </c>
      <c r="E18" s="46">
        <v>12</v>
      </c>
      <c r="F18" s="45">
        <v>10.42</v>
      </c>
      <c r="G18" s="45">
        <f t="shared" si="0"/>
        <v>125.04</v>
      </c>
      <c r="H18" s="14"/>
      <c r="I18" s="32"/>
      <c r="J18" s="5"/>
      <c r="K18" s="5"/>
    </row>
    <row r="19" spans="1:11" ht="36" x14ac:dyDescent="0.2">
      <c r="A19" s="29" t="s">
        <v>30</v>
      </c>
      <c r="B19" s="30" t="s">
        <v>31</v>
      </c>
      <c r="C19" s="31" t="s">
        <v>32</v>
      </c>
      <c r="D19" s="30" t="s">
        <v>20</v>
      </c>
      <c r="E19" s="46">
        <v>38</v>
      </c>
      <c r="F19" s="45">
        <v>65.28</v>
      </c>
      <c r="G19" s="45">
        <f t="shared" si="0"/>
        <v>2480.64</v>
      </c>
      <c r="H19" s="14"/>
      <c r="I19" s="32"/>
      <c r="J19" s="5"/>
      <c r="K19" s="5"/>
    </row>
    <row r="20" spans="1:11" ht="36" x14ac:dyDescent="0.2">
      <c r="A20" s="29" t="s">
        <v>33</v>
      </c>
      <c r="B20" s="30" t="s">
        <v>34</v>
      </c>
      <c r="C20" s="31" t="s">
        <v>35</v>
      </c>
      <c r="D20" s="30" t="s">
        <v>20</v>
      </c>
      <c r="E20" s="46">
        <v>8</v>
      </c>
      <c r="F20" s="45">
        <v>4.6399999999999997</v>
      </c>
      <c r="G20" s="45">
        <f t="shared" si="0"/>
        <v>37.119999999999997</v>
      </c>
      <c r="H20" s="14"/>
      <c r="I20" s="34"/>
      <c r="J20" s="6"/>
      <c r="K20" s="6"/>
    </row>
    <row r="21" spans="1:11" x14ac:dyDescent="0.2">
      <c r="A21" s="29" t="s">
        <v>36</v>
      </c>
      <c r="B21" s="30" t="s">
        <v>37</v>
      </c>
      <c r="C21" s="31" t="s">
        <v>38</v>
      </c>
      <c r="D21" s="30" t="s">
        <v>20</v>
      </c>
      <c r="E21" s="46">
        <v>8</v>
      </c>
      <c r="F21" s="45">
        <v>7.98</v>
      </c>
      <c r="G21" s="45">
        <f t="shared" si="0"/>
        <v>63.84</v>
      </c>
      <c r="H21" s="14"/>
      <c r="I21" s="34"/>
      <c r="J21" s="6"/>
      <c r="K21" s="6"/>
    </row>
    <row r="22" spans="1:11" ht="36" x14ac:dyDescent="0.2">
      <c r="A22" s="29" t="s">
        <v>39</v>
      </c>
      <c r="B22" s="30" t="s">
        <v>40</v>
      </c>
      <c r="C22" s="31" t="s">
        <v>41</v>
      </c>
      <c r="D22" s="30" t="s">
        <v>20</v>
      </c>
      <c r="E22" s="46">
        <v>6</v>
      </c>
      <c r="F22" s="45">
        <v>6</v>
      </c>
      <c r="G22" s="45">
        <f t="shared" si="0"/>
        <v>36</v>
      </c>
      <c r="H22" s="14"/>
      <c r="I22" s="34"/>
      <c r="J22" s="6"/>
      <c r="K22" s="6"/>
    </row>
    <row r="23" spans="1:11" x14ac:dyDescent="0.2">
      <c r="A23" s="29" t="s">
        <v>42</v>
      </c>
      <c r="B23" s="30" t="s">
        <v>43</v>
      </c>
      <c r="C23" s="31" t="s">
        <v>38</v>
      </c>
      <c r="D23" s="30" t="s">
        <v>20</v>
      </c>
      <c r="E23" s="46">
        <v>6</v>
      </c>
      <c r="F23" s="45">
        <v>5</v>
      </c>
      <c r="G23" s="45">
        <f t="shared" si="0"/>
        <v>30</v>
      </c>
      <c r="H23" s="14"/>
      <c r="I23" s="34"/>
      <c r="J23" s="6"/>
      <c r="K23" s="6"/>
    </row>
    <row r="24" spans="1:11" ht="24" x14ac:dyDescent="0.2">
      <c r="A24" s="29" t="s">
        <v>44</v>
      </c>
      <c r="B24" s="30" t="s">
        <v>45</v>
      </c>
      <c r="C24" s="31" t="s">
        <v>46</v>
      </c>
      <c r="D24" s="30" t="s">
        <v>20</v>
      </c>
      <c r="E24" s="46">
        <v>14</v>
      </c>
      <c r="F24" s="45">
        <v>77.34</v>
      </c>
      <c r="G24" s="45">
        <f t="shared" si="0"/>
        <v>1082.76</v>
      </c>
      <c r="H24" s="14"/>
      <c r="I24" s="34"/>
      <c r="J24" s="6"/>
      <c r="K24" s="6"/>
    </row>
    <row r="25" spans="1:11" x14ac:dyDescent="0.2">
      <c r="A25" s="29" t="s">
        <v>47</v>
      </c>
      <c r="B25" s="30" t="s">
        <v>48</v>
      </c>
      <c r="C25" s="31" t="s">
        <v>49</v>
      </c>
      <c r="D25" s="30" t="s">
        <v>20</v>
      </c>
      <c r="E25" s="46">
        <v>14</v>
      </c>
      <c r="F25" s="45">
        <v>86.72</v>
      </c>
      <c r="G25" s="45">
        <f t="shared" si="0"/>
        <v>1214.08</v>
      </c>
      <c r="H25" s="14"/>
      <c r="I25" s="34"/>
      <c r="J25" s="6"/>
      <c r="K25" s="6"/>
    </row>
    <row r="26" spans="1:11" ht="24" x14ac:dyDescent="0.2">
      <c r="A26" s="29" t="s">
        <v>50</v>
      </c>
      <c r="B26" s="30" t="s">
        <v>51</v>
      </c>
      <c r="C26" s="31" t="s">
        <v>52</v>
      </c>
      <c r="D26" s="30" t="s">
        <v>20</v>
      </c>
      <c r="E26" s="46">
        <v>10</v>
      </c>
      <c r="F26" s="45">
        <v>95.51</v>
      </c>
      <c r="G26" s="45">
        <f t="shared" si="0"/>
        <v>955.1</v>
      </c>
      <c r="H26" s="14"/>
      <c r="I26" s="34"/>
      <c r="J26" s="6"/>
      <c r="K26" s="6"/>
    </row>
    <row r="27" spans="1:11" x14ac:dyDescent="0.2">
      <c r="A27" s="29" t="s">
        <v>53</v>
      </c>
      <c r="B27" s="30" t="s">
        <v>54</v>
      </c>
      <c r="C27" s="31" t="s">
        <v>49</v>
      </c>
      <c r="D27" s="30" t="s">
        <v>20</v>
      </c>
      <c r="E27" s="46">
        <v>10</v>
      </c>
      <c r="F27" s="45">
        <v>174.13</v>
      </c>
      <c r="G27" s="45">
        <f t="shared" si="0"/>
        <v>1741.3</v>
      </c>
      <c r="H27" s="14"/>
      <c r="I27" s="34"/>
      <c r="J27" s="6"/>
      <c r="K27" s="6"/>
    </row>
    <row r="28" spans="1:11" ht="24" x14ac:dyDescent="0.2">
      <c r="A28" s="29" t="s">
        <v>55</v>
      </c>
      <c r="B28" s="30" t="s">
        <v>56</v>
      </c>
      <c r="C28" s="31" t="s">
        <v>57</v>
      </c>
      <c r="D28" s="30" t="s">
        <v>58</v>
      </c>
      <c r="E28" s="46">
        <v>590</v>
      </c>
      <c r="F28" s="45">
        <v>32.369999999999997</v>
      </c>
      <c r="G28" s="45">
        <f t="shared" si="0"/>
        <v>19098.3</v>
      </c>
      <c r="H28" s="14"/>
      <c r="I28" s="34"/>
      <c r="J28" s="6"/>
      <c r="K28" s="6"/>
    </row>
    <row r="29" spans="1:11" ht="36" x14ac:dyDescent="0.2">
      <c r="A29" s="29" t="s">
        <v>59</v>
      </c>
      <c r="B29" s="30" t="s">
        <v>60</v>
      </c>
      <c r="C29" s="31" t="s">
        <v>61</v>
      </c>
      <c r="D29" s="30" t="s">
        <v>62</v>
      </c>
      <c r="E29" s="46">
        <v>15</v>
      </c>
      <c r="F29" s="45">
        <v>7.16</v>
      </c>
      <c r="G29" s="45">
        <f t="shared" si="0"/>
        <v>107.4</v>
      </c>
      <c r="H29" s="14"/>
      <c r="I29" s="34"/>
      <c r="J29" s="6"/>
      <c r="K29" s="6"/>
    </row>
    <row r="30" spans="1:11" ht="24" x14ac:dyDescent="0.2">
      <c r="A30" s="29" t="s">
        <v>63</v>
      </c>
      <c r="B30" s="30" t="s">
        <v>64</v>
      </c>
      <c r="C30" s="31" t="s">
        <v>65</v>
      </c>
      <c r="D30" s="30" t="s">
        <v>62</v>
      </c>
      <c r="E30" s="46">
        <v>15</v>
      </c>
      <c r="F30" s="45">
        <v>10.41</v>
      </c>
      <c r="G30" s="45">
        <f t="shared" si="0"/>
        <v>156.15</v>
      </c>
      <c r="H30" s="14"/>
      <c r="I30" s="34"/>
      <c r="J30" s="6"/>
      <c r="K30" s="6"/>
    </row>
    <row r="31" spans="1:11" ht="36" x14ac:dyDescent="0.2">
      <c r="A31" s="29" t="s">
        <v>66</v>
      </c>
      <c r="B31" s="30" t="s">
        <v>67</v>
      </c>
      <c r="C31" s="31" t="s">
        <v>68</v>
      </c>
      <c r="D31" s="30" t="s">
        <v>62</v>
      </c>
      <c r="E31" s="46">
        <v>54</v>
      </c>
      <c r="F31" s="45">
        <v>3.41</v>
      </c>
      <c r="G31" s="45">
        <f t="shared" si="0"/>
        <v>184.14</v>
      </c>
      <c r="H31" s="14"/>
      <c r="I31" s="34"/>
      <c r="J31" s="6"/>
      <c r="K31" s="6"/>
    </row>
    <row r="32" spans="1:11" ht="24" x14ac:dyDescent="0.2">
      <c r="A32" s="29" t="s">
        <v>69</v>
      </c>
      <c r="B32" s="30" t="s">
        <v>64</v>
      </c>
      <c r="C32" s="31" t="s">
        <v>70</v>
      </c>
      <c r="D32" s="30" t="s">
        <v>62</v>
      </c>
      <c r="E32" s="46">
        <v>33</v>
      </c>
      <c r="F32" s="45">
        <v>2.31</v>
      </c>
      <c r="G32" s="45">
        <f t="shared" si="0"/>
        <v>76.23</v>
      </c>
      <c r="H32" s="14"/>
      <c r="I32" s="34"/>
      <c r="J32" s="6"/>
      <c r="K32" s="6"/>
    </row>
    <row r="33" spans="1:11" ht="24" x14ac:dyDescent="0.2">
      <c r="A33" s="29" t="s">
        <v>71</v>
      </c>
      <c r="B33" s="30" t="s">
        <v>64</v>
      </c>
      <c r="C33" s="31" t="s">
        <v>72</v>
      </c>
      <c r="D33" s="30" t="s">
        <v>62</v>
      </c>
      <c r="E33" s="46">
        <v>6</v>
      </c>
      <c r="F33" s="45">
        <v>2.54</v>
      </c>
      <c r="G33" s="45">
        <f t="shared" si="0"/>
        <v>15.24</v>
      </c>
      <c r="H33" s="14"/>
      <c r="I33" s="34"/>
      <c r="J33" s="6"/>
      <c r="K33" s="6"/>
    </row>
    <row r="34" spans="1:11" ht="24" x14ac:dyDescent="0.2">
      <c r="A34" s="29" t="s">
        <v>73</v>
      </c>
      <c r="B34" s="30" t="s">
        <v>64</v>
      </c>
      <c r="C34" s="31" t="s">
        <v>74</v>
      </c>
      <c r="D34" s="30" t="s">
        <v>62</v>
      </c>
      <c r="E34" s="46">
        <v>15</v>
      </c>
      <c r="F34" s="45">
        <v>3.35</v>
      </c>
      <c r="G34" s="45">
        <f t="shared" si="0"/>
        <v>50.25</v>
      </c>
      <c r="H34" s="14"/>
      <c r="I34" s="34"/>
      <c r="J34" s="6"/>
      <c r="K34" s="6"/>
    </row>
    <row r="35" spans="1:11" x14ac:dyDescent="0.2">
      <c r="A35" s="29" t="s">
        <v>75</v>
      </c>
      <c r="B35" s="30" t="s">
        <v>64</v>
      </c>
      <c r="C35" s="31" t="s">
        <v>76</v>
      </c>
      <c r="D35" s="30" t="s">
        <v>77</v>
      </c>
      <c r="E35" s="46">
        <v>1</v>
      </c>
      <c r="F35" s="45">
        <v>693.76</v>
      </c>
      <c r="G35" s="45">
        <f t="shared" si="0"/>
        <v>693.76</v>
      </c>
      <c r="H35" s="14"/>
      <c r="I35" s="34"/>
      <c r="J35" s="6"/>
      <c r="K35" s="6"/>
    </row>
    <row r="36" spans="1:11" ht="24" x14ac:dyDescent="0.2">
      <c r="A36" s="29" t="s">
        <v>78</v>
      </c>
      <c r="B36" s="30" t="s">
        <v>79</v>
      </c>
      <c r="C36" s="31" t="s">
        <v>80</v>
      </c>
      <c r="D36" s="30" t="s">
        <v>81</v>
      </c>
      <c r="E36" s="46">
        <v>0.5</v>
      </c>
      <c r="F36" s="45">
        <v>194.42</v>
      </c>
      <c r="G36" s="45">
        <f t="shared" si="0"/>
        <v>97.21</v>
      </c>
      <c r="H36" s="14"/>
      <c r="I36" s="34"/>
      <c r="J36" s="6"/>
      <c r="K36" s="6"/>
    </row>
    <row r="37" spans="1:11" x14ac:dyDescent="0.2">
      <c r="A37" s="29" t="s">
        <v>82</v>
      </c>
      <c r="B37" s="30" t="s">
        <v>64</v>
      </c>
      <c r="C37" s="31" t="s">
        <v>83</v>
      </c>
      <c r="D37" s="30" t="s">
        <v>58</v>
      </c>
      <c r="E37" s="46">
        <v>25</v>
      </c>
      <c r="F37" s="45">
        <v>3.7</v>
      </c>
      <c r="G37" s="45">
        <f t="shared" si="0"/>
        <v>92.5</v>
      </c>
      <c r="H37" s="14"/>
      <c r="I37" s="34"/>
      <c r="J37" s="6"/>
      <c r="K37" s="6"/>
    </row>
    <row r="38" spans="1:11" ht="36" x14ac:dyDescent="0.2">
      <c r="A38" s="29" t="s">
        <v>84</v>
      </c>
      <c r="B38" s="30" t="s">
        <v>85</v>
      </c>
      <c r="C38" s="31" t="s">
        <v>86</v>
      </c>
      <c r="D38" s="30" t="s">
        <v>87</v>
      </c>
      <c r="E38" s="46">
        <v>0.05</v>
      </c>
      <c r="F38" s="45">
        <v>1643.2</v>
      </c>
      <c r="G38" s="45">
        <f t="shared" si="0"/>
        <v>82.16</v>
      </c>
      <c r="H38" s="14"/>
      <c r="I38" s="34"/>
      <c r="J38" s="6"/>
      <c r="K38" s="6"/>
    </row>
    <row r="39" spans="1:11" x14ac:dyDescent="0.2">
      <c r="A39" s="29" t="s">
        <v>88</v>
      </c>
      <c r="B39" s="30" t="s">
        <v>64</v>
      </c>
      <c r="C39" s="31" t="s">
        <v>89</v>
      </c>
      <c r="D39" s="30" t="s">
        <v>77</v>
      </c>
      <c r="E39" s="46">
        <v>1</v>
      </c>
      <c r="F39" s="45">
        <v>502</v>
      </c>
      <c r="G39" s="45">
        <f t="shared" si="0"/>
        <v>502</v>
      </c>
      <c r="H39" s="14"/>
      <c r="I39" s="34"/>
      <c r="J39" s="6"/>
      <c r="K39" s="6"/>
    </row>
    <row r="40" spans="1:11" x14ac:dyDescent="0.2">
      <c r="A40" s="29" t="s">
        <v>90</v>
      </c>
      <c r="B40" s="30" t="s">
        <v>64</v>
      </c>
      <c r="C40" s="31" t="s">
        <v>91</v>
      </c>
      <c r="D40" s="30" t="s">
        <v>77</v>
      </c>
      <c r="E40" s="46">
        <v>1</v>
      </c>
      <c r="F40" s="45">
        <v>404.7</v>
      </c>
      <c r="G40" s="45">
        <f t="shared" si="0"/>
        <v>404.7</v>
      </c>
      <c r="H40" s="14"/>
      <c r="I40" s="34"/>
      <c r="J40" s="6"/>
      <c r="K40" s="6"/>
    </row>
    <row r="41" spans="1:11" x14ac:dyDescent="0.2">
      <c r="A41" s="29" t="s">
        <v>92</v>
      </c>
      <c r="B41" s="30" t="s">
        <v>64</v>
      </c>
      <c r="C41" s="31" t="s">
        <v>93</v>
      </c>
      <c r="D41" s="30" t="s">
        <v>77</v>
      </c>
      <c r="E41" s="46">
        <v>1</v>
      </c>
      <c r="F41" s="45">
        <v>222.07</v>
      </c>
      <c r="G41" s="45">
        <f t="shared" si="0"/>
        <v>222.07</v>
      </c>
      <c r="H41" s="14"/>
      <c r="I41" s="34"/>
      <c r="J41" s="6"/>
      <c r="K41" s="6"/>
    </row>
    <row r="42" spans="1:11" x14ac:dyDescent="0.2">
      <c r="A42" s="29" t="s">
        <v>94</v>
      </c>
      <c r="B42" s="30" t="s">
        <v>95</v>
      </c>
      <c r="C42" s="31" t="s">
        <v>96</v>
      </c>
      <c r="D42" s="30" t="s">
        <v>20</v>
      </c>
      <c r="E42" s="46">
        <v>1</v>
      </c>
      <c r="F42" s="45">
        <v>318.16000000000003</v>
      </c>
      <c r="G42" s="45">
        <f t="shared" si="0"/>
        <v>318.16000000000003</v>
      </c>
      <c r="H42" s="14"/>
      <c r="I42" s="34"/>
      <c r="J42" s="6"/>
      <c r="K42" s="6"/>
    </row>
    <row r="43" spans="1:11" x14ac:dyDescent="0.2">
      <c r="A43" s="18"/>
      <c r="B43" s="18"/>
      <c r="C43" s="61" t="s">
        <v>97</v>
      </c>
      <c r="D43" s="56"/>
      <c r="E43" s="56"/>
      <c r="F43" s="33"/>
      <c r="G43" s="44">
        <f>SUM(G15:G42)</f>
        <v>52110.94</v>
      </c>
      <c r="H43" s="14"/>
      <c r="I43" s="6"/>
      <c r="J43" s="6"/>
      <c r="K43" s="6"/>
    </row>
    <row r="44" spans="1:11" x14ac:dyDescent="0.2">
      <c r="A44" s="28"/>
      <c r="B44" s="28" t="s">
        <v>98</v>
      </c>
      <c r="C44" s="62" t="s">
        <v>99</v>
      </c>
      <c r="D44" s="58"/>
      <c r="E44" s="58"/>
      <c r="F44" s="58"/>
      <c r="G44" s="58"/>
      <c r="H44" s="14"/>
      <c r="I44" s="6"/>
      <c r="J44" s="6"/>
      <c r="K44" s="6"/>
    </row>
    <row r="45" spans="1:11" x14ac:dyDescent="0.2">
      <c r="A45" s="29" t="s">
        <v>16</v>
      </c>
      <c r="B45" s="30" t="s">
        <v>18</v>
      </c>
      <c r="C45" s="31" t="s">
        <v>19</v>
      </c>
      <c r="D45" s="30" t="s">
        <v>20</v>
      </c>
      <c r="E45" s="46">
        <v>1</v>
      </c>
      <c r="F45" s="45">
        <v>348.01</v>
      </c>
      <c r="G45" s="45">
        <f>ROUND(F45*E45,2)</f>
        <v>348.01</v>
      </c>
      <c r="H45" s="14"/>
      <c r="I45" s="34"/>
      <c r="J45" s="6"/>
      <c r="K45" s="6"/>
    </row>
    <row r="46" spans="1:11" ht="48" x14ac:dyDescent="0.2">
      <c r="A46" s="29" t="s">
        <v>21</v>
      </c>
      <c r="B46" s="30" t="s">
        <v>22</v>
      </c>
      <c r="C46" s="31" t="s">
        <v>23</v>
      </c>
      <c r="D46" s="30" t="s">
        <v>20</v>
      </c>
      <c r="E46" s="46">
        <v>3</v>
      </c>
      <c r="F46" s="45">
        <v>363.78</v>
      </c>
      <c r="G46" s="45">
        <f t="shared" ref="G46:G70" si="1">ROUND(F46*E46,2)</f>
        <v>1091.3399999999999</v>
      </c>
      <c r="H46" s="14"/>
      <c r="I46" s="34"/>
      <c r="J46" s="6"/>
      <c r="K46" s="6"/>
    </row>
    <row r="47" spans="1:11" ht="24" x14ac:dyDescent="0.2">
      <c r="A47" s="29" t="s">
        <v>24</v>
      </c>
      <c r="B47" s="30" t="s">
        <v>100</v>
      </c>
      <c r="C47" s="31" t="s">
        <v>101</v>
      </c>
      <c r="D47" s="30" t="s">
        <v>20</v>
      </c>
      <c r="E47" s="46">
        <v>10</v>
      </c>
      <c r="F47" s="45">
        <v>11.87</v>
      </c>
      <c r="G47" s="45">
        <f t="shared" si="1"/>
        <v>118.7</v>
      </c>
      <c r="H47" s="14"/>
      <c r="I47" s="34"/>
      <c r="J47" s="6"/>
      <c r="K47" s="6"/>
    </row>
    <row r="48" spans="1:11" ht="24" x14ac:dyDescent="0.2">
      <c r="A48" s="29" t="s">
        <v>27</v>
      </c>
      <c r="B48" s="30" t="s">
        <v>28</v>
      </c>
      <c r="C48" s="31" t="s">
        <v>29</v>
      </c>
      <c r="D48" s="30" t="s">
        <v>20</v>
      </c>
      <c r="E48" s="46">
        <v>7</v>
      </c>
      <c r="F48" s="45">
        <v>10.42</v>
      </c>
      <c r="G48" s="45">
        <f t="shared" si="1"/>
        <v>72.94</v>
      </c>
      <c r="H48" s="14"/>
      <c r="I48" s="34"/>
      <c r="J48" s="6"/>
      <c r="K48" s="6"/>
    </row>
    <row r="49" spans="1:11" ht="36" x14ac:dyDescent="0.2">
      <c r="A49" s="29" t="s">
        <v>30</v>
      </c>
      <c r="B49" s="30" t="s">
        <v>102</v>
      </c>
      <c r="C49" s="31" t="s">
        <v>103</v>
      </c>
      <c r="D49" s="30" t="s">
        <v>20</v>
      </c>
      <c r="E49" s="46">
        <v>5</v>
      </c>
      <c r="F49" s="45">
        <v>105.13</v>
      </c>
      <c r="G49" s="45">
        <f t="shared" si="1"/>
        <v>525.65</v>
      </c>
      <c r="H49" s="14"/>
      <c r="I49" s="34"/>
      <c r="J49" s="6"/>
      <c r="K49" s="6"/>
    </row>
    <row r="50" spans="1:11" ht="36" x14ac:dyDescent="0.2">
      <c r="A50" s="29" t="s">
        <v>33</v>
      </c>
      <c r="B50" s="30" t="s">
        <v>34</v>
      </c>
      <c r="C50" s="31" t="s">
        <v>35</v>
      </c>
      <c r="D50" s="30" t="s">
        <v>20</v>
      </c>
      <c r="E50" s="46">
        <v>10</v>
      </c>
      <c r="F50" s="45">
        <v>4.6399999999999997</v>
      </c>
      <c r="G50" s="45">
        <f t="shared" si="1"/>
        <v>46.4</v>
      </c>
      <c r="H50" s="14"/>
      <c r="I50" s="34"/>
      <c r="J50" s="6"/>
      <c r="K50" s="6"/>
    </row>
    <row r="51" spans="1:11" x14ac:dyDescent="0.2">
      <c r="A51" s="29" t="s">
        <v>36</v>
      </c>
      <c r="B51" s="30" t="s">
        <v>37</v>
      </c>
      <c r="C51" s="31" t="s">
        <v>38</v>
      </c>
      <c r="D51" s="30" t="s">
        <v>20</v>
      </c>
      <c r="E51" s="46">
        <v>10</v>
      </c>
      <c r="F51" s="45">
        <v>8.09</v>
      </c>
      <c r="G51" s="45">
        <f t="shared" si="1"/>
        <v>80.900000000000006</v>
      </c>
      <c r="H51" s="14"/>
      <c r="I51" s="34"/>
      <c r="J51" s="6"/>
      <c r="K51" s="6"/>
    </row>
    <row r="52" spans="1:11" ht="36" x14ac:dyDescent="0.2">
      <c r="A52" s="29" t="s">
        <v>39</v>
      </c>
      <c r="B52" s="30" t="s">
        <v>40</v>
      </c>
      <c r="C52" s="31" t="s">
        <v>41</v>
      </c>
      <c r="D52" s="30" t="s">
        <v>20</v>
      </c>
      <c r="E52" s="46">
        <v>10</v>
      </c>
      <c r="F52" s="45">
        <v>9.64</v>
      </c>
      <c r="G52" s="45">
        <f t="shared" si="1"/>
        <v>96.4</v>
      </c>
      <c r="H52" s="14"/>
      <c r="I52" s="34"/>
      <c r="J52" s="6"/>
      <c r="K52" s="6"/>
    </row>
    <row r="53" spans="1:11" x14ac:dyDescent="0.2">
      <c r="A53" s="29" t="s">
        <v>42</v>
      </c>
      <c r="B53" s="30" t="s">
        <v>43</v>
      </c>
      <c r="C53" s="31" t="s">
        <v>38</v>
      </c>
      <c r="D53" s="30" t="s">
        <v>20</v>
      </c>
      <c r="E53" s="46">
        <v>10</v>
      </c>
      <c r="F53" s="45">
        <v>12.72</v>
      </c>
      <c r="G53" s="45">
        <f t="shared" si="1"/>
        <v>127.2</v>
      </c>
      <c r="H53" s="14"/>
      <c r="I53" s="34"/>
      <c r="J53" s="6"/>
      <c r="K53" s="6"/>
    </row>
    <row r="54" spans="1:11" ht="24" x14ac:dyDescent="0.2">
      <c r="A54" s="29" t="s">
        <v>44</v>
      </c>
      <c r="B54" s="30" t="s">
        <v>45</v>
      </c>
      <c r="C54" s="31" t="s">
        <v>46</v>
      </c>
      <c r="D54" s="30" t="s">
        <v>20</v>
      </c>
      <c r="E54" s="46">
        <v>2</v>
      </c>
      <c r="F54" s="45">
        <v>77.34</v>
      </c>
      <c r="G54" s="45">
        <f t="shared" si="1"/>
        <v>154.68</v>
      </c>
      <c r="H54" s="14"/>
      <c r="I54" s="34"/>
      <c r="J54" s="6"/>
      <c r="K54" s="6"/>
    </row>
    <row r="55" spans="1:11" x14ac:dyDescent="0.2">
      <c r="A55" s="29" t="s">
        <v>47</v>
      </c>
      <c r="B55" s="30" t="s">
        <v>48</v>
      </c>
      <c r="C55" s="31" t="s">
        <v>49</v>
      </c>
      <c r="D55" s="30" t="s">
        <v>20</v>
      </c>
      <c r="E55" s="46">
        <v>2</v>
      </c>
      <c r="F55" s="45">
        <v>100.6</v>
      </c>
      <c r="G55" s="45">
        <f t="shared" si="1"/>
        <v>201.2</v>
      </c>
      <c r="H55" s="14"/>
      <c r="I55" s="34"/>
      <c r="J55" s="6"/>
      <c r="K55" s="6"/>
    </row>
    <row r="56" spans="1:11" ht="24" x14ac:dyDescent="0.2">
      <c r="A56" s="29" t="s">
        <v>50</v>
      </c>
      <c r="B56" s="30" t="s">
        <v>51</v>
      </c>
      <c r="C56" s="31" t="s">
        <v>52</v>
      </c>
      <c r="D56" s="30" t="s">
        <v>20</v>
      </c>
      <c r="E56" s="46">
        <v>1</v>
      </c>
      <c r="F56" s="45">
        <v>95.51</v>
      </c>
      <c r="G56" s="45">
        <f t="shared" si="1"/>
        <v>95.51</v>
      </c>
      <c r="H56" s="14"/>
      <c r="I56" s="34"/>
      <c r="J56" s="6"/>
      <c r="K56" s="6"/>
    </row>
    <row r="57" spans="1:11" x14ac:dyDescent="0.2">
      <c r="A57" s="29" t="s">
        <v>53</v>
      </c>
      <c r="B57" s="30" t="s">
        <v>54</v>
      </c>
      <c r="C57" s="31" t="s">
        <v>49</v>
      </c>
      <c r="D57" s="30" t="s">
        <v>20</v>
      </c>
      <c r="E57" s="46">
        <v>1</v>
      </c>
      <c r="F57" s="45">
        <v>185</v>
      </c>
      <c r="G57" s="45">
        <f t="shared" si="1"/>
        <v>185</v>
      </c>
      <c r="H57" s="14"/>
      <c r="I57" s="34"/>
      <c r="J57" s="6"/>
      <c r="K57" s="6"/>
    </row>
    <row r="58" spans="1:11" ht="24" x14ac:dyDescent="0.2">
      <c r="A58" s="29" t="s">
        <v>55</v>
      </c>
      <c r="B58" s="30" t="s">
        <v>56</v>
      </c>
      <c r="C58" s="31" t="s">
        <v>57</v>
      </c>
      <c r="D58" s="30" t="s">
        <v>58</v>
      </c>
      <c r="E58" s="46">
        <v>195</v>
      </c>
      <c r="F58" s="45">
        <v>32.369999999999997</v>
      </c>
      <c r="G58" s="45">
        <f t="shared" si="1"/>
        <v>6312.15</v>
      </c>
      <c r="H58" s="14"/>
      <c r="I58" s="34"/>
      <c r="J58" s="6"/>
      <c r="K58" s="6"/>
    </row>
    <row r="59" spans="1:11" ht="24" x14ac:dyDescent="0.2">
      <c r="A59" s="29" t="s">
        <v>59</v>
      </c>
      <c r="B59" s="30" t="s">
        <v>104</v>
      </c>
      <c r="C59" s="31" t="s">
        <v>105</v>
      </c>
      <c r="D59" s="30" t="s">
        <v>58</v>
      </c>
      <c r="E59" s="46">
        <v>72</v>
      </c>
      <c r="F59" s="45">
        <v>14.66</v>
      </c>
      <c r="G59" s="45">
        <f t="shared" si="1"/>
        <v>1055.52</v>
      </c>
      <c r="H59" s="14"/>
      <c r="I59" s="34"/>
      <c r="J59" s="6"/>
      <c r="K59" s="6"/>
    </row>
    <row r="60" spans="1:11" x14ac:dyDescent="0.2">
      <c r="A60" s="29" t="s">
        <v>63</v>
      </c>
      <c r="B60" s="30" t="s">
        <v>64</v>
      </c>
      <c r="C60" s="31" t="s">
        <v>106</v>
      </c>
      <c r="D60" s="30" t="s">
        <v>62</v>
      </c>
      <c r="E60" s="46">
        <v>24</v>
      </c>
      <c r="F60" s="45">
        <v>64.75</v>
      </c>
      <c r="G60" s="45">
        <f t="shared" si="1"/>
        <v>1554</v>
      </c>
      <c r="H60" s="14"/>
      <c r="I60" s="34"/>
      <c r="J60" s="6"/>
      <c r="K60" s="6"/>
    </row>
    <row r="61" spans="1:11" ht="36" x14ac:dyDescent="0.2">
      <c r="A61" s="29" t="s">
        <v>66</v>
      </c>
      <c r="B61" s="30" t="s">
        <v>67</v>
      </c>
      <c r="C61" s="31" t="s">
        <v>68</v>
      </c>
      <c r="D61" s="30" t="s">
        <v>62</v>
      </c>
      <c r="E61" s="46">
        <v>28</v>
      </c>
      <c r="F61" s="45">
        <v>3.41</v>
      </c>
      <c r="G61" s="45">
        <f t="shared" si="1"/>
        <v>95.48</v>
      </c>
      <c r="H61" s="14"/>
      <c r="I61" s="34"/>
      <c r="J61" s="6"/>
      <c r="K61" s="6"/>
    </row>
    <row r="62" spans="1:11" ht="24" x14ac:dyDescent="0.2">
      <c r="A62" s="29" t="s">
        <v>69</v>
      </c>
      <c r="B62" s="30" t="s">
        <v>64</v>
      </c>
      <c r="C62" s="31" t="s">
        <v>70</v>
      </c>
      <c r="D62" s="30" t="s">
        <v>62</v>
      </c>
      <c r="E62" s="46">
        <v>12</v>
      </c>
      <c r="F62" s="45">
        <v>2.31</v>
      </c>
      <c r="G62" s="45">
        <f t="shared" si="1"/>
        <v>27.72</v>
      </c>
      <c r="H62" s="14"/>
      <c r="I62" s="34"/>
      <c r="J62" s="6"/>
      <c r="K62" s="6"/>
    </row>
    <row r="63" spans="1:11" ht="24" x14ac:dyDescent="0.2">
      <c r="A63" s="29" t="s">
        <v>71</v>
      </c>
      <c r="B63" s="30" t="s">
        <v>64</v>
      </c>
      <c r="C63" s="31" t="s">
        <v>74</v>
      </c>
      <c r="D63" s="30" t="s">
        <v>62</v>
      </c>
      <c r="E63" s="46">
        <v>16</v>
      </c>
      <c r="F63" s="45">
        <v>3.35</v>
      </c>
      <c r="G63" s="45">
        <f t="shared" si="1"/>
        <v>53.6</v>
      </c>
      <c r="H63" s="14"/>
      <c r="I63" s="34"/>
      <c r="J63" s="6"/>
      <c r="K63" s="6"/>
    </row>
    <row r="64" spans="1:11" ht="36" x14ac:dyDescent="0.2">
      <c r="A64" s="29" t="s">
        <v>73</v>
      </c>
      <c r="B64" s="30" t="s">
        <v>107</v>
      </c>
      <c r="C64" s="31" t="s">
        <v>108</v>
      </c>
      <c r="D64" s="30" t="s">
        <v>20</v>
      </c>
      <c r="E64" s="46">
        <v>11</v>
      </c>
      <c r="F64" s="45">
        <v>4.42</v>
      </c>
      <c r="G64" s="45">
        <f t="shared" si="1"/>
        <v>48.62</v>
      </c>
      <c r="H64" s="14"/>
      <c r="I64" s="34"/>
      <c r="J64" s="6"/>
      <c r="K64" s="6"/>
    </row>
    <row r="65" spans="1:11" x14ac:dyDescent="0.2">
      <c r="A65" s="29" t="s">
        <v>75</v>
      </c>
      <c r="B65" s="30" t="s">
        <v>64</v>
      </c>
      <c r="C65" s="31" t="s">
        <v>76</v>
      </c>
      <c r="D65" s="30" t="s">
        <v>77</v>
      </c>
      <c r="E65" s="46">
        <v>1</v>
      </c>
      <c r="F65" s="45">
        <v>647.51</v>
      </c>
      <c r="G65" s="45">
        <f t="shared" si="1"/>
        <v>647.51</v>
      </c>
      <c r="H65" s="14"/>
      <c r="I65" s="34"/>
      <c r="J65" s="6"/>
      <c r="K65" s="6"/>
    </row>
    <row r="66" spans="1:11" ht="36" x14ac:dyDescent="0.2">
      <c r="A66" s="29" t="s">
        <v>78</v>
      </c>
      <c r="B66" s="30" t="s">
        <v>85</v>
      </c>
      <c r="C66" s="31" t="s">
        <v>86</v>
      </c>
      <c r="D66" s="30" t="s">
        <v>87</v>
      </c>
      <c r="E66" s="46">
        <v>0.05</v>
      </c>
      <c r="F66" s="45">
        <v>1643.2</v>
      </c>
      <c r="G66" s="45">
        <f t="shared" si="1"/>
        <v>82.16</v>
      </c>
      <c r="H66" s="14"/>
      <c r="I66" s="34"/>
      <c r="J66" s="6"/>
      <c r="K66" s="6"/>
    </row>
    <row r="67" spans="1:11" x14ac:dyDescent="0.2">
      <c r="A67" s="29" t="s">
        <v>82</v>
      </c>
      <c r="B67" s="30" t="s">
        <v>64</v>
      </c>
      <c r="C67" s="31" t="s">
        <v>89</v>
      </c>
      <c r="D67" s="30" t="s">
        <v>77</v>
      </c>
      <c r="E67" s="46">
        <v>1</v>
      </c>
      <c r="F67" s="45">
        <v>502</v>
      </c>
      <c r="G67" s="45">
        <f t="shared" si="1"/>
        <v>502</v>
      </c>
      <c r="H67" s="14"/>
      <c r="I67" s="34"/>
      <c r="J67" s="6"/>
      <c r="K67" s="6"/>
    </row>
    <row r="68" spans="1:11" x14ac:dyDescent="0.2">
      <c r="A68" s="29" t="s">
        <v>84</v>
      </c>
      <c r="B68" s="30" t="s">
        <v>64</v>
      </c>
      <c r="C68" s="31" t="s">
        <v>91</v>
      </c>
      <c r="D68" s="30" t="s">
        <v>77</v>
      </c>
      <c r="E68" s="46">
        <v>1</v>
      </c>
      <c r="F68" s="45">
        <v>404.7</v>
      </c>
      <c r="G68" s="45">
        <f t="shared" si="1"/>
        <v>404.7</v>
      </c>
      <c r="H68" s="14"/>
      <c r="I68" s="34"/>
      <c r="J68" s="6"/>
      <c r="K68" s="6"/>
    </row>
    <row r="69" spans="1:11" x14ac:dyDescent="0.2">
      <c r="A69" s="29" t="s">
        <v>88</v>
      </c>
      <c r="B69" s="30" t="s">
        <v>64</v>
      </c>
      <c r="C69" s="31" t="s">
        <v>93</v>
      </c>
      <c r="D69" s="30" t="s">
        <v>77</v>
      </c>
      <c r="E69" s="46">
        <v>1</v>
      </c>
      <c r="F69" s="45">
        <v>222.07</v>
      </c>
      <c r="G69" s="45">
        <f t="shared" si="1"/>
        <v>222.07</v>
      </c>
      <c r="H69" s="14"/>
      <c r="I69" s="34"/>
      <c r="J69" s="6"/>
      <c r="K69" s="6"/>
    </row>
    <row r="70" spans="1:11" x14ac:dyDescent="0.2">
      <c r="A70" s="29" t="s">
        <v>90</v>
      </c>
      <c r="B70" s="30" t="s">
        <v>95</v>
      </c>
      <c r="C70" s="31" t="s">
        <v>96</v>
      </c>
      <c r="D70" s="30" t="s">
        <v>20</v>
      </c>
      <c r="E70" s="46">
        <v>1</v>
      </c>
      <c r="F70" s="45">
        <v>318.16000000000003</v>
      </c>
      <c r="G70" s="45">
        <f t="shared" si="1"/>
        <v>318.16000000000003</v>
      </c>
      <c r="H70" s="14"/>
      <c r="I70" s="34"/>
      <c r="J70" s="6"/>
      <c r="K70" s="6"/>
    </row>
    <row r="71" spans="1:11" x14ac:dyDescent="0.2">
      <c r="A71" s="18"/>
      <c r="B71" s="18"/>
      <c r="C71" s="61" t="s">
        <v>109</v>
      </c>
      <c r="D71" s="56"/>
      <c r="E71" s="56"/>
      <c r="F71" s="33"/>
      <c r="G71" s="44">
        <f>SUM(G45:G70)</f>
        <v>14467.62</v>
      </c>
      <c r="H71" s="14"/>
      <c r="I71" s="6"/>
      <c r="J71" s="6"/>
      <c r="K71" s="6"/>
    </row>
    <row r="72" spans="1:11" x14ac:dyDescent="0.2">
      <c r="A72" s="28"/>
      <c r="B72" s="28" t="s">
        <v>21</v>
      </c>
      <c r="C72" s="62" t="s">
        <v>110</v>
      </c>
      <c r="D72" s="58"/>
      <c r="E72" s="58"/>
      <c r="F72" s="58"/>
      <c r="G72" s="58"/>
      <c r="H72" s="14"/>
      <c r="I72" s="6"/>
      <c r="J72" s="6"/>
      <c r="K72" s="6"/>
    </row>
    <row r="73" spans="1:11" ht="36" x14ac:dyDescent="0.2">
      <c r="A73" s="29" t="s">
        <v>16</v>
      </c>
      <c r="B73" s="30" t="s">
        <v>111</v>
      </c>
      <c r="C73" s="31" t="s">
        <v>112</v>
      </c>
      <c r="D73" s="30" t="s">
        <v>20</v>
      </c>
      <c r="E73" s="46">
        <v>1</v>
      </c>
      <c r="F73" s="45">
        <v>269.82</v>
      </c>
      <c r="G73" s="45">
        <f>ROUND(F73*E73,2)</f>
        <v>269.82</v>
      </c>
      <c r="H73" s="14"/>
      <c r="I73" s="34"/>
      <c r="J73" s="6"/>
      <c r="K73" s="6"/>
    </row>
    <row r="74" spans="1:11" ht="36" x14ac:dyDescent="0.2">
      <c r="A74" s="29" t="s">
        <v>98</v>
      </c>
      <c r="B74" s="30" t="s">
        <v>113</v>
      </c>
      <c r="C74" s="31" t="s">
        <v>114</v>
      </c>
      <c r="D74" s="30" t="s">
        <v>20</v>
      </c>
      <c r="E74" s="46">
        <v>1</v>
      </c>
      <c r="F74" s="45">
        <v>101.24</v>
      </c>
      <c r="G74" s="45">
        <f t="shared" ref="G74:G88" si="2">ROUND(F74*E74,2)</f>
        <v>101.24</v>
      </c>
      <c r="H74" s="14"/>
      <c r="I74" s="34"/>
      <c r="J74" s="6"/>
      <c r="K74" s="6"/>
    </row>
    <row r="75" spans="1:11" ht="36" x14ac:dyDescent="0.2">
      <c r="A75" s="29" t="s">
        <v>21</v>
      </c>
      <c r="B75" s="30" t="s">
        <v>115</v>
      </c>
      <c r="C75" s="31" t="s">
        <v>116</v>
      </c>
      <c r="D75" s="30" t="s">
        <v>20</v>
      </c>
      <c r="E75" s="46">
        <v>10</v>
      </c>
      <c r="F75" s="45">
        <v>6.92</v>
      </c>
      <c r="G75" s="45">
        <f t="shared" si="2"/>
        <v>69.2</v>
      </c>
      <c r="H75" s="14"/>
      <c r="I75" s="34"/>
      <c r="J75" s="6"/>
      <c r="K75" s="6"/>
    </row>
    <row r="76" spans="1:11" ht="24" x14ac:dyDescent="0.2">
      <c r="A76" s="29" t="s">
        <v>24</v>
      </c>
      <c r="B76" s="30" t="s">
        <v>28</v>
      </c>
      <c r="C76" s="31" t="s">
        <v>29</v>
      </c>
      <c r="D76" s="30" t="s">
        <v>20</v>
      </c>
      <c r="E76" s="46">
        <v>4</v>
      </c>
      <c r="F76" s="45">
        <v>10.42</v>
      </c>
      <c r="G76" s="45">
        <f t="shared" si="2"/>
        <v>41.68</v>
      </c>
      <c r="H76" s="14"/>
      <c r="I76" s="34"/>
      <c r="J76" s="6"/>
      <c r="K76" s="6"/>
    </row>
    <row r="77" spans="1:11" ht="36" x14ac:dyDescent="0.2">
      <c r="A77" s="29" t="s">
        <v>27</v>
      </c>
      <c r="B77" s="30" t="s">
        <v>67</v>
      </c>
      <c r="C77" s="31" t="s">
        <v>68</v>
      </c>
      <c r="D77" s="30" t="s">
        <v>62</v>
      </c>
      <c r="E77" s="46">
        <v>24</v>
      </c>
      <c r="F77" s="45">
        <v>3.41</v>
      </c>
      <c r="G77" s="45">
        <f t="shared" si="2"/>
        <v>81.84</v>
      </c>
      <c r="H77" s="14"/>
      <c r="I77" s="34"/>
      <c r="J77" s="6"/>
      <c r="K77" s="6"/>
    </row>
    <row r="78" spans="1:11" ht="24" x14ac:dyDescent="0.2">
      <c r="A78" s="29" t="s">
        <v>30</v>
      </c>
      <c r="B78" s="30" t="s">
        <v>64</v>
      </c>
      <c r="C78" s="31" t="s">
        <v>70</v>
      </c>
      <c r="D78" s="30" t="s">
        <v>62</v>
      </c>
      <c r="E78" s="46">
        <v>12</v>
      </c>
      <c r="F78" s="45">
        <v>2.31</v>
      </c>
      <c r="G78" s="45">
        <f t="shared" si="2"/>
        <v>27.72</v>
      </c>
      <c r="H78" s="14"/>
      <c r="I78" s="34"/>
      <c r="J78" s="6"/>
      <c r="K78" s="6"/>
    </row>
    <row r="79" spans="1:11" ht="24" x14ac:dyDescent="0.2">
      <c r="A79" s="29" t="s">
        <v>33</v>
      </c>
      <c r="B79" s="30" t="s">
        <v>64</v>
      </c>
      <c r="C79" s="31" t="s">
        <v>72</v>
      </c>
      <c r="D79" s="30" t="s">
        <v>62</v>
      </c>
      <c r="E79" s="46">
        <v>12</v>
      </c>
      <c r="F79" s="45">
        <v>2.54</v>
      </c>
      <c r="G79" s="45">
        <f t="shared" si="2"/>
        <v>30.48</v>
      </c>
      <c r="H79" s="14"/>
      <c r="I79" s="34"/>
      <c r="J79" s="6"/>
      <c r="K79" s="6"/>
    </row>
    <row r="80" spans="1:11" ht="36" x14ac:dyDescent="0.2">
      <c r="A80" s="29" t="s">
        <v>36</v>
      </c>
      <c r="B80" s="30" t="s">
        <v>117</v>
      </c>
      <c r="C80" s="31" t="s">
        <v>118</v>
      </c>
      <c r="D80" s="30" t="s">
        <v>62</v>
      </c>
      <c r="E80" s="46">
        <v>12</v>
      </c>
      <c r="F80" s="45">
        <v>5.12</v>
      </c>
      <c r="G80" s="45">
        <f t="shared" si="2"/>
        <v>61.44</v>
      </c>
      <c r="H80" s="14"/>
      <c r="I80" s="35"/>
      <c r="J80" s="2"/>
      <c r="K80" s="2"/>
    </row>
    <row r="81" spans="1:11" ht="24" x14ac:dyDescent="0.2">
      <c r="A81" s="29" t="s">
        <v>39</v>
      </c>
      <c r="B81" s="30" t="s">
        <v>64</v>
      </c>
      <c r="C81" s="31" t="s">
        <v>119</v>
      </c>
      <c r="D81" s="30" t="s">
        <v>62</v>
      </c>
      <c r="E81" s="46">
        <v>3</v>
      </c>
      <c r="F81" s="45">
        <v>3.7</v>
      </c>
      <c r="G81" s="45">
        <f t="shared" si="2"/>
        <v>11.1</v>
      </c>
      <c r="H81" s="14"/>
      <c r="I81" s="35"/>
      <c r="J81" s="2"/>
      <c r="K81" s="2"/>
    </row>
    <row r="82" spans="1:11" ht="24" x14ac:dyDescent="0.2">
      <c r="A82" s="29" t="s">
        <v>42</v>
      </c>
      <c r="B82" s="30" t="s">
        <v>64</v>
      </c>
      <c r="C82" s="31" t="s">
        <v>120</v>
      </c>
      <c r="D82" s="30" t="s">
        <v>62</v>
      </c>
      <c r="E82" s="46">
        <v>9</v>
      </c>
      <c r="F82" s="45">
        <v>4.8600000000000003</v>
      </c>
      <c r="G82" s="45">
        <f t="shared" si="2"/>
        <v>43.74</v>
      </c>
      <c r="H82" s="14"/>
      <c r="I82" s="35"/>
      <c r="J82" s="2"/>
      <c r="K82" s="2"/>
    </row>
    <row r="83" spans="1:11" x14ac:dyDescent="0.2">
      <c r="A83" s="29" t="s">
        <v>44</v>
      </c>
      <c r="B83" s="30" t="s">
        <v>64</v>
      </c>
      <c r="C83" s="31" t="s">
        <v>76</v>
      </c>
      <c r="D83" s="30" t="s">
        <v>77</v>
      </c>
      <c r="E83" s="46">
        <v>1</v>
      </c>
      <c r="F83" s="45">
        <v>57.81</v>
      </c>
      <c r="G83" s="45">
        <f t="shared" si="2"/>
        <v>57.81</v>
      </c>
      <c r="H83" s="14"/>
      <c r="I83" s="35"/>
      <c r="J83" s="2"/>
      <c r="K83" s="2"/>
    </row>
    <row r="84" spans="1:11" ht="36" x14ac:dyDescent="0.2">
      <c r="A84" s="29" t="s">
        <v>47</v>
      </c>
      <c r="B84" s="30" t="s">
        <v>85</v>
      </c>
      <c r="C84" s="31" t="s">
        <v>86</v>
      </c>
      <c r="D84" s="30" t="s">
        <v>87</v>
      </c>
      <c r="E84" s="46">
        <v>0.03</v>
      </c>
      <c r="F84" s="45">
        <v>1643.33</v>
      </c>
      <c r="G84" s="45">
        <f t="shared" si="2"/>
        <v>49.3</v>
      </c>
      <c r="H84" s="14"/>
      <c r="I84" s="35"/>
      <c r="J84" s="2"/>
      <c r="K84" s="2"/>
    </row>
    <row r="85" spans="1:11" x14ac:dyDescent="0.2">
      <c r="A85" s="29" t="s">
        <v>50</v>
      </c>
      <c r="B85" s="30" t="s">
        <v>64</v>
      </c>
      <c r="C85" s="31" t="s">
        <v>89</v>
      </c>
      <c r="D85" s="30" t="s">
        <v>77</v>
      </c>
      <c r="E85" s="46">
        <v>1</v>
      </c>
      <c r="F85" s="45">
        <v>272.93</v>
      </c>
      <c r="G85" s="45">
        <f t="shared" si="2"/>
        <v>272.93</v>
      </c>
      <c r="H85" s="14"/>
      <c r="I85" s="35"/>
      <c r="J85" s="2"/>
      <c r="K85" s="2"/>
    </row>
    <row r="86" spans="1:11" x14ac:dyDescent="0.2">
      <c r="A86" s="29" t="s">
        <v>53</v>
      </c>
      <c r="B86" s="30" t="s">
        <v>64</v>
      </c>
      <c r="C86" s="31" t="s">
        <v>91</v>
      </c>
      <c r="D86" s="30" t="s">
        <v>77</v>
      </c>
      <c r="E86" s="46">
        <v>1</v>
      </c>
      <c r="F86" s="45">
        <v>115.63</v>
      </c>
      <c r="G86" s="45">
        <f t="shared" si="2"/>
        <v>115.63</v>
      </c>
      <c r="H86" s="14"/>
      <c r="I86" s="35"/>
      <c r="J86" s="2"/>
      <c r="K86" s="2"/>
    </row>
    <row r="87" spans="1:11" x14ac:dyDescent="0.2">
      <c r="A87" s="29" t="s">
        <v>55</v>
      </c>
      <c r="B87" s="30" t="s">
        <v>64</v>
      </c>
      <c r="C87" s="31" t="s">
        <v>93</v>
      </c>
      <c r="D87" s="30" t="s">
        <v>77</v>
      </c>
      <c r="E87" s="46">
        <v>1</v>
      </c>
      <c r="F87" s="45">
        <v>185.06</v>
      </c>
      <c r="G87" s="45">
        <f t="shared" si="2"/>
        <v>185.06</v>
      </c>
      <c r="H87" s="14"/>
      <c r="I87" s="35"/>
      <c r="J87" s="2"/>
      <c r="K87" s="2"/>
    </row>
    <row r="88" spans="1:11" ht="24" x14ac:dyDescent="0.2">
      <c r="A88" s="29" t="s">
        <v>59</v>
      </c>
      <c r="B88" s="30" t="s">
        <v>121</v>
      </c>
      <c r="C88" s="31" t="s">
        <v>122</v>
      </c>
      <c r="D88" s="30" t="s">
        <v>20</v>
      </c>
      <c r="E88" s="46">
        <v>1</v>
      </c>
      <c r="F88" s="45">
        <v>127.27</v>
      </c>
      <c r="G88" s="45">
        <f t="shared" si="2"/>
        <v>127.27</v>
      </c>
      <c r="H88" s="14"/>
      <c r="I88" s="35"/>
      <c r="J88" s="2"/>
      <c r="K88" s="2"/>
    </row>
    <row r="89" spans="1:11" x14ac:dyDescent="0.2">
      <c r="A89" s="18"/>
      <c r="B89" s="18"/>
      <c r="C89" s="61" t="s">
        <v>123</v>
      </c>
      <c r="D89" s="56"/>
      <c r="E89" s="56"/>
      <c r="F89" s="33"/>
      <c r="G89" s="44">
        <f>SUM(G73:G88)</f>
        <v>1546.2600000000002</v>
      </c>
      <c r="H89" s="14"/>
      <c r="I89" s="2"/>
      <c r="J89" s="2"/>
      <c r="K89" s="2"/>
    </row>
    <row r="90" spans="1:11" x14ac:dyDescent="0.2">
      <c r="A90" s="28"/>
      <c r="B90" s="28" t="s">
        <v>24</v>
      </c>
      <c r="C90" s="62" t="s">
        <v>124</v>
      </c>
      <c r="D90" s="58"/>
      <c r="E90" s="58"/>
      <c r="F90" s="58"/>
      <c r="G90" s="58"/>
      <c r="H90" s="14"/>
      <c r="I90" s="2"/>
      <c r="J90" s="2"/>
      <c r="K90" s="2"/>
    </row>
    <row r="91" spans="1:11" ht="36" x14ac:dyDescent="0.2">
      <c r="A91" s="29" t="s">
        <v>16</v>
      </c>
      <c r="B91" s="30" t="s">
        <v>125</v>
      </c>
      <c r="C91" s="31" t="s">
        <v>126</v>
      </c>
      <c r="D91" s="30" t="s">
        <v>20</v>
      </c>
      <c r="E91" s="46">
        <v>1</v>
      </c>
      <c r="F91" s="45">
        <v>120.16</v>
      </c>
      <c r="G91" s="45">
        <f>ROUND(F91*E91,2)</f>
        <v>120.16</v>
      </c>
      <c r="H91" s="14"/>
      <c r="I91" s="35"/>
      <c r="J91" s="2"/>
      <c r="K91" s="2"/>
    </row>
    <row r="92" spans="1:11" ht="36" x14ac:dyDescent="0.2">
      <c r="A92" s="29" t="s">
        <v>21</v>
      </c>
      <c r="B92" s="30" t="s">
        <v>127</v>
      </c>
      <c r="C92" s="31" t="s">
        <v>128</v>
      </c>
      <c r="D92" s="30" t="s">
        <v>20</v>
      </c>
      <c r="E92" s="46">
        <v>2</v>
      </c>
      <c r="F92" s="45">
        <v>15.89</v>
      </c>
      <c r="G92" s="45">
        <f t="shared" ref="G92:G106" si="3">ROUND(F92*E92,2)</f>
        <v>31.78</v>
      </c>
      <c r="H92" s="14"/>
      <c r="I92" s="35"/>
      <c r="J92" s="2"/>
      <c r="K92" s="2"/>
    </row>
    <row r="93" spans="1:11" x14ac:dyDescent="0.2">
      <c r="A93" s="29" t="s">
        <v>24</v>
      </c>
      <c r="B93" s="30" t="s">
        <v>64</v>
      </c>
      <c r="C93" s="31" t="s">
        <v>129</v>
      </c>
      <c r="D93" s="30" t="s">
        <v>20</v>
      </c>
      <c r="E93" s="46">
        <v>1</v>
      </c>
      <c r="F93" s="45">
        <v>364.23</v>
      </c>
      <c r="G93" s="45">
        <f t="shared" si="3"/>
        <v>364.23</v>
      </c>
      <c r="H93" s="14"/>
      <c r="I93" s="35"/>
      <c r="J93" s="2"/>
      <c r="K93" s="2"/>
    </row>
    <row r="94" spans="1:11" x14ac:dyDescent="0.2">
      <c r="A94" s="29" t="s">
        <v>27</v>
      </c>
      <c r="B94" s="30" t="s">
        <v>64</v>
      </c>
      <c r="C94" s="31" t="s">
        <v>130</v>
      </c>
      <c r="D94" s="30" t="s">
        <v>20</v>
      </c>
      <c r="E94" s="46">
        <v>1</v>
      </c>
      <c r="F94" s="45">
        <v>142.22</v>
      </c>
      <c r="G94" s="45">
        <f t="shared" si="3"/>
        <v>142.22</v>
      </c>
      <c r="H94" s="14"/>
      <c r="I94" s="35"/>
      <c r="J94" s="2"/>
      <c r="K94" s="2"/>
    </row>
    <row r="95" spans="1:11" ht="36" x14ac:dyDescent="0.2">
      <c r="A95" s="29" t="s">
        <v>30</v>
      </c>
      <c r="B95" s="30" t="s">
        <v>131</v>
      </c>
      <c r="C95" s="31" t="s">
        <v>132</v>
      </c>
      <c r="D95" s="30" t="s">
        <v>20</v>
      </c>
      <c r="E95" s="46">
        <v>1</v>
      </c>
      <c r="F95" s="45">
        <v>65.61</v>
      </c>
      <c r="G95" s="45">
        <f t="shared" si="3"/>
        <v>65.61</v>
      </c>
      <c r="H95" s="14"/>
      <c r="I95" s="35"/>
      <c r="J95" s="2"/>
      <c r="K95" s="2"/>
    </row>
    <row r="96" spans="1:11" x14ac:dyDescent="0.2">
      <c r="A96" s="29" t="s">
        <v>33</v>
      </c>
      <c r="B96" s="30" t="s">
        <v>133</v>
      </c>
      <c r="C96" s="31" t="s">
        <v>134</v>
      </c>
      <c r="D96" s="30" t="s">
        <v>20</v>
      </c>
      <c r="E96" s="46">
        <v>1</v>
      </c>
      <c r="F96" s="45">
        <v>99.44</v>
      </c>
      <c r="G96" s="45">
        <f t="shared" si="3"/>
        <v>99.44</v>
      </c>
      <c r="H96" s="14"/>
      <c r="I96" s="35"/>
      <c r="J96" s="2"/>
      <c r="K96" s="2"/>
    </row>
    <row r="97" spans="1:11" ht="24" x14ac:dyDescent="0.2">
      <c r="A97" s="29" t="s">
        <v>36</v>
      </c>
      <c r="B97" s="30" t="s">
        <v>104</v>
      </c>
      <c r="C97" s="31" t="s">
        <v>105</v>
      </c>
      <c r="D97" s="30" t="s">
        <v>58</v>
      </c>
      <c r="E97" s="46">
        <v>21.6</v>
      </c>
      <c r="F97" s="45">
        <v>14.66</v>
      </c>
      <c r="G97" s="45">
        <f t="shared" si="3"/>
        <v>316.66000000000003</v>
      </c>
      <c r="H97" s="14"/>
      <c r="I97" s="35"/>
      <c r="J97" s="2"/>
      <c r="K97" s="2"/>
    </row>
    <row r="98" spans="1:11" x14ac:dyDescent="0.2">
      <c r="A98" s="29" t="s">
        <v>39</v>
      </c>
      <c r="B98" s="30" t="s">
        <v>64</v>
      </c>
      <c r="C98" s="31" t="s">
        <v>135</v>
      </c>
      <c r="D98" s="30" t="s">
        <v>62</v>
      </c>
      <c r="E98" s="46">
        <v>6</v>
      </c>
      <c r="F98" s="45">
        <v>54.34</v>
      </c>
      <c r="G98" s="45">
        <f t="shared" si="3"/>
        <v>326.04000000000002</v>
      </c>
      <c r="H98" s="14"/>
      <c r="I98" s="35"/>
      <c r="J98" s="2"/>
      <c r="K98" s="2"/>
    </row>
    <row r="99" spans="1:11" x14ac:dyDescent="0.2">
      <c r="A99" s="29" t="s">
        <v>42</v>
      </c>
      <c r="B99" s="30" t="s">
        <v>64</v>
      </c>
      <c r="C99" s="31" t="s">
        <v>76</v>
      </c>
      <c r="D99" s="30" t="s">
        <v>77</v>
      </c>
      <c r="E99" s="46">
        <v>1</v>
      </c>
      <c r="F99" s="45">
        <v>129.5</v>
      </c>
      <c r="G99" s="45">
        <f t="shared" si="3"/>
        <v>129.5</v>
      </c>
      <c r="H99" s="14"/>
      <c r="I99" s="35"/>
      <c r="J99" s="2"/>
      <c r="K99" s="2"/>
    </row>
    <row r="100" spans="1:11" ht="36" x14ac:dyDescent="0.2">
      <c r="A100" s="29" t="s">
        <v>44</v>
      </c>
      <c r="B100" s="30" t="s">
        <v>136</v>
      </c>
      <c r="C100" s="31" t="s">
        <v>137</v>
      </c>
      <c r="D100" s="30" t="s">
        <v>81</v>
      </c>
      <c r="E100" s="46">
        <v>1.6</v>
      </c>
      <c r="F100" s="45">
        <v>76.14</v>
      </c>
      <c r="G100" s="45">
        <f t="shared" si="3"/>
        <v>121.82</v>
      </c>
      <c r="H100" s="14"/>
      <c r="I100" s="35"/>
      <c r="J100" s="2"/>
      <c r="K100" s="2"/>
    </row>
    <row r="101" spans="1:11" x14ac:dyDescent="0.2">
      <c r="A101" s="29" t="s">
        <v>47</v>
      </c>
      <c r="B101" s="30" t="s">
        <v>64</v>
      </c>
      <c r="C101" s="31" t="s">
        <v>138</v>
      </c>
      <c r="D101" s="30" t="s">
        <v>139</v>
      </c>
      <c r="E101" s="46">
        <v>7</v>
      </c>
      <c r="F101" s="45">
        <v>11.1</v>
      </c>
      <c r="G101" s="45">
        <f t="shared" si="3"/>
        <v>77.7</v>
      </c>
      <c r="H101" s="14"/>
      <c r="I101" s="35"/>
      <c r="J101" s="2"/>
      <c r="K101" s="2"/>
    </row>
    <row r="102" spans="1:11" ht="36" x14ac:dyDescent="0.2">
      <c r="A102" s="29" t="s">
        <v>50</v>
      </c>
      <c r="B102" s="30" t="s">
        <v>85</v>
      </c>
      <c r="C102" s="31" t="s">
        <v>86</v>
      </c>
      <c r="D102" s="30" t="s">
        <v>87</v>
      </c>
      <c r="E102" s="46">
        <v>0.01</v>
      </c>
      <c r="F102" s="45">
        <v>1643.2</v>
      </c>
      <c r="G102" s="45">
        <f t="shared" si="3"/>
        <v>16.43</v>
      </c>
      <c r="H102" s="14"/>
      <c r="I102" s="35"/>
      <c r="J102" s="2"/>
      <c r="K102" s="2"/>
    </row>
    <row r="103" spans="1:11" x14ac:dyDescent="0.2">
      <c r="A103" s="36" t="s">
        <v>53</v>
      </c>
      <c r="B103" s="30" t="s">
        <v>64</v>
      </c>
      <c r="C103" s="31" t="s">
        <v>89</v>
      </c>
      <c r="D103" s="30" t="s">
        <v>77</v>
      </c>
      <c r="E103" s="46">
        <v>1</v>
      </c>
      <c r="F103" s="45">
        <v>502</v>
      </c>
      <c r="G103" s="45">
        <f t="shared" si="3"/>
        <v>502</v>
      </c>
      <c r="H103" s="14"/>
      <c r="I103" s="35"/>
      <c r="J103" s="2"/>
      <c r="K103" s="2"/>
    </row>
    <row r="104" spans="1:11" x14ac:dyDescent="0.2">
      <c r="A104" s="36" t="s">
        <v>55</v>
      </c>
      <c r="B104" s="30" t="s">
        <v>64</v>
      </c>
      <c r="C104" s="31" t="s">
        <v>91</v>
      </c>
      <c r="D104" s="30" t="s">
        <v>77</v>
      </c>
      <c r="E104" s="46">
        <v>1</v>
      </c>
      <c r="F104" s="45">
        <v>115.63</v>
      </c>
      <c r="G104" s="45">
        <f t="shared" si="3"/>
        <v>115.63</v>
      </c>
      <c r="H104" s="14"/>
      <c r="I104" s="35"/>
      <c r="J104" s="2"/>
      <c r="K104" s="2"/>
    </row>
    <row r="105" spans="1:11" x14ac:dyDescent="0.2">
      <c r="A105" s="36" t="s">
        <v>59</v>
      </c>
      <c r="B105" s="30" t="s">
        <v>64</v>
      </c>
      <c r="C105" s="31" t="s">
        <v>93</v>
      </c>
      <c r="D105" s="30" t="s">
        <v>77</v>
      </c>
      <c r="E105" s="46">
        <v>1</v>
      </c>
      <c r="F105" s="45">
        <v>185.06</v>
      </c>
      <c r="G105" s="45">
        <f t="shared" si="3"/>
        <v>185.06</v>
      </c>
      <c r="H105" s="14"/>
      <c r="I105" s="35"/>
      <c r="J105" s="2"/>
      <c r="K105" s="2"/>
    </row>
    <row r="106" spans="1:11" x14ac:dyDescent="0.2">
      <c r="A106" s="36" t="s">
        <v>63</v>
      </c>
      <c r="B106" s="30" t="s">
        <v>95</v>
      </c>
      <c r="C106" s="31" t="s">
        <v>96</v>
      </c>
      <c r="D106" s="30" t="s">
        <v>20</v>
      </c>
      <c r="E106" s="46">
        <v>1</v>
      </c>
      <c r="F106" s="45">
        <v>127.27</v>
      </c>
      <c r="G106" s="45">
        <f t="shared" si="3"/>
        <v>127.27</v>
      </c>
      <c r="H106" s="14"/>
      <c r="I106" s="35"/>
      <c r="J106" s="2"/>
      <c r="K106" s="2"/>
    </row>
    <row r="107" spans="1:11" x14ac:dyDescent="0.2">
      <c r="A107" s="19"/>
      <c r="B107" s="19"/>
      <c r="C107" s="61" t="s">
        <v>140</v>
      </c>
      <c r="D107" s="56"/>
      <c r="E107" s="56"/>
      <c r="F107" s="33"/>
      <c r="G107" s="44">
        <f>SUM(G91:G106)</f>
        <v>2741.55</v>
      </c>
      <c r="H107" s="14"/>
      <c r="I107" s="2"/>
      <c r="J107" s="2"/>
      <c r="K107" s="2"/>
    </row>
    <row r="108" spans="1:11" x14ac:dyDescent="0.2">
      <c r="A108" s="28"/>
      <c r="B108" s="28" t="s">
        <v>27</v>
      </c>
      <c r="C108" s="62" t="s">
        <v>141</v>
      </c>
      <c r="D108" s="58"/>
      <c r="E108" s="58"/>
      <c r="F108" s="58"/>
      <c r="G108" s="58"/>
      <c r="H108" s="14"/>
      <c r="I108" s="2"/>
      <c r="J108" s="2"/>
      <c r="K108" s="2"/>
    </row>
    <row r="109" spans="1:11" ht="36" x14ac:dyDescent="0.2">
      <c r="A109" s="36" t="s">
        <v>16</v>
      </c>
      <c r="B109" s="30" t="s">
        <v>125</v>
      </c>
      <c r="C109" s="31" t="s">
        <v>142</v>
      </c>
      <c r="D109" s="30" t="s">
        <v>20</v>
      </c>
      <c r="E109" s="46">
        <v>1</v>
      </c>
      <c r="F109" s="45">
        <v>120.16</v>
      </c>
      <c r="G109" s="45">
        <f>ROUND(F109*E109,2)</f>
        <v>120.16</v>
      </c>
      <c r="H109" s="14"/>
      <c r="I109" s="35"/>
      <c r="J109" s="2"/>
      <c r="K109" s="2"/>
    </row>
    <row r="110" spans="1:11" ht="36" x14ac:dyDescent="0.2">
      <c r="A110" s="36" t="s">
        <v>21</v>
      </c>
      <c r="B110" s="30" t="s">
        <v>127</v>
      </c>
      <c r="C110" s="31" t="s">
        <v>128</v>
      </c>
      <c r="D110" s="30" t="s">
        <v>20</v>
      </c>
      <c r="E110" s="46">
        <v>2</v>
      </c>
      <c r="F110" s="45">
        <v>15.89</v>
      </c>
      <c r="G110" s="45">
        <f t="shared" ref="G110:G124" si="4">ROUND(F110*E110,2)</f>
        <v>31.78</v>
      </c>
      <c r="H110" s="14"/>
      <c r="I110" s="35"/>
      <c r="J110" s="2"/>
      <c r="K110" s="2"/>
    </row>
    <row r="111" spans="1:11" x14ac:dyDescent="0.2">
      <c r="A111" s="36" t="s">
        <v>24</v>
      </c>
      <c r="B111" s="30" t="s">
        <v>64</v>
      </c>
      <c r="C111" s="31" t="s">
        <v>143</v>
      </c>
      <c r="D111" s="30" t="s">
        <v>20</v>
      </c>
      <c r="E111" s="46">
        <v>2</v>
      </c>
      <c r="F111" s="45">
        <v>335.32</v>
      </c>
      <c r="G111" s="45">
        <f t="shared" si="4"/>
        <v>670.64</v>
      </c>
      <c r="H111" s="14"/>
      <c r="I111" s="35"/>
      <c r="J111" s="2"/>
      <c r="K111" s="2"/>
    </row>
    <row r="112" spans="1:11" x14ac:dyDescent="0.2">
      <c r="A112" s="36" t="s">
        <v>27</v>
      </c>
      <c r="B112" s="30" t="s">
        <v>64</v>
      </c>
      <c r="C112" s="31" t="s">
        <v>144</v>
      </c>
      <c r="D112" s="30" t="s">
        <v>20</v>
      </c>
      <c r="E112" s="46">
        <v>2</v>
      </c>
      <c r="F112" s="45">
        <v>109.85</v>
      </c>
      <c r="G112" s="45">
        <f t="shared" si="4"/>
        <v>219.7</v>
      </c>
      <c r="H112" s="14"/>
      <c r="I112" s="35"/>
      <c r="J112" s="2"/>
      <c r="K112" s="2"/>
    </row>
    <row r="113" spans="1:11" ht="36" x14ac:dyDescent="0.2">
      <c r="A113" s="36" t="s">
        <v>30</v>
      </c>
      <c r="B113" s="30" t="s">
        <v>131</v>
      </c>
      <c r="C113" s="31" t="s">
        <v>132</v>
      </c>
      <c r="D113" s="30" t="s">
        <v>20</v>
      </c>
      <c r="E113" s="46">
        <v>2</v>
      </c>
      <c r="F113" s="45">
        <v>65.61</v>
      </c>
      <c r="G113" s="45">
        <f t="shared" si="4"/>
        <v>131.22</v>
      </c>
      <c r="H113" s="14"/>
      <c r="I113" s="35"/>
      <c r="J113" s="2"/>
      <c r="K113" s="2"/>
    </row>
    <row r="114" spans="1:11" x14ac:dyDescent="0.2">
      <c r="A114" s="36" t="s">
        <v>33</v>
      </c>
      <c r="B114" s="30" t="s">
        <v>133</v>
      </c>
      <c r="C114" s="31" t="s">
        <v>145</v>
      </c>
      <c r="D114" s="30" t="s">
        <v>20</v>
      </c>
      <c r="E114" s="46">
        <v>2</v>
      </c>
      <c r="F114" s="45">
        <v>80.94</v>
      </c>
      <c r="G114" s="45">
        <f t="shared" si="4"/>
        <v>161.88</v>
      </c>
      <c r="H114" s="14"/>
      <c r="I114" s="35"/>
      <c r="J114" s="2"/>
      <c r="K114" s="2"/>
    </row>
    <row r="115" spans="1:11" ht="24" x14ac:dyDescent="0.2">
      <c r="A115" s="36" t="s">
        <v>36</v>
      </c>
      <c r="B115" s="30" t="s">
        <v>104</v>
      </c>
      <c r="C115" s="31" t="s">
        <v>105</v>
      </c>
      <c r="D115" s="30" t="s">
        <v>58</v>
      </c>
      <c r="E115" s="46">
        <v>12</v>
      </c>
      <c r="F115" s="45">
        <v>14.66</v>
      </c>
      <c r="G115" s="45">
        <f t="shared" si="4"/>
        <v>175.92</v>
      </c>
      <c r="H115" s="14"/>
      <c r="I115" s="35"/>
      <c r="J115" s="2"/>
      <c r="K115" s="2"/>
    </row>
    <row r="116" spans="1:11" x14ac:dyDescent="0.2">
      <c r="A116" s="36" t="s">
        <v>39</v>
      </c>
      <c r="B116" s="30" t="s">
        <v>64</v>
      </c>
      <c r="C116" s="31" t="s">
        <v>146</v>
      </c>
      <c r="D116" s="30" t="s">
        <v>62</v>
      </c>
      <c r="E116" s="46">
        <v>6</v>
      </c>
      <c r="F116" s="45">
        <v>35.840000000000003</v>
      </c>
      <c r="G116" s="45">
        <f t="shared" si="4"/>
        <v>215.04</v>
      </c>
      <c r="H116" s="14"/>
      <c r="I116" s="35"/>
      <c r="J116" s="2"/>
      <c r="K116" s="2"/>
    </row>
    <row r="117" spans="1:11" x14ac:dyDescent="0.2">
      <c r="A117" s="36" t="s">
        <v>42</v>
      </c>
      <c r="B117" s="30" t="s">
        <v>64</v>
      </c>
      <c r="C117" s="31" t="s">
        <v>76</v>
      </c>
      <c r="D117" s="30" t="s">
        <v>77</v>
      </c>
      <c r="E117" s="46">
        <v>1</v>
      </c>
      <c r="F117" s="45">
        <v>85.56</v>
      </c>
      <c r="G117" s="45">
        <f t="shared" si="4"/>
        <v>85.56</v>
      </c>
      <c r="H117" s="14"/>
      <c r="I117" s="35"/>
      <c r="J117" s="2"/>
      <c r="K117" s="2"/>
    </row>
    <row r="118" spans="1:11" ht="36" x14ac:dyDescent="0.2">
      <c r="A118" s="36" t="s">
        <v>44</v>
      </c>
      <c r="B118" s="30" t="s">
        <v>136</v>
      </c>
      <c r="C118" s="31" t="s">
        <v>137</v>
      </c>
      <c r="D118" s="30" t="s">
        <v>81</v>
      </c>
      <c r="E118" s="46">
        <v>1.2</v>
      </c>
      <c r="F118" s="45">
        <v>76.14</v>
      </c>
      <c r="G118" s="45">
        <f t="shared" si="4"/>
        <v>91.37</v>
      </c>
      <c r="H118" s="14"/>
      <c r="I118" s="35"/>
      <c r="J118" s="2"/>
      <c r="K118" s="2"/>
    </row>
    <row r="119" spans="1:11" x14ac:dyDescent="0.2">
      <c r="A119" s="36" t="s">
        <v>47</v>
      </c>
      <c r="B119" s="30" t="s">
        <v>64</v>
      </c>
      <c r="C119" s="31" t="s">
        <v>138</v>
      </c>
      <c r="D119" s="30" t="s">
        <v>139</v>
      </c>
      <c r="E119" s="46">
        <v>5</v>
      </c>
      <c r="F119" s="45">
        <v>11.1</v>
      </c>
      <c r="G119" s="45">
        <f t="shared" si="4"/>
        <v>55.5</v>
      </c>
      <c r="H119" s="14"/>
      <c r="I119" s="35"/>
      <c r="J119" s="2"/>
      <c r="K119" s="2"/>
    </row>
    <row r="120" spans="1:11" ht="36" x14ac:dyDescent="0.2">
      <c r="A120" s="36" t="s">
        <v>50</v>
      </c>
      <c r="B120" s="30" t="s">
        <v>85</v>
      </c>
      <c r="C120" s="31" t="s">
        <v>86</v>
      </c>
      <c r="D120" s="30" t="s">
        <v>87</v>
      </c>
      <c r="E120" s="46">
        <v>0.01</v>
      </c>
      <c r="F120" s="45">
        <v>1643</v>
      </c>
      <c r="G120" s="45">
        <f t="shared" si="4"/>
        <v>16.43</v>
      </c>
      <c r="H120" s="14"/>
      <c r="I120" s="35"/>
      <c r="J120" s="2"/>
      <c r="K120" s="2"/>
    </row>
    <row r="121" spans="1:11" x14ac:dyDescent="0.2">
      <c r="A121" s="36" t="s">
        <v>53</v>
      </c>
      <c r="B121" s="30" t="s">
        <v>64</v>
      </c>
      <c r="C121" s="31" t="s">
        <v>89</v>
      </c>
      <c r="D121" s="30" t="s">
        <v>77</v>
      </c>
      <c r="E121" s="46">
        <v>1</v>
      </c>
      <c r="F121" s="45">
        <v>502</v>
      </c>
      <c r="G121" s="45">
        <f t="shared" si="4"/>
        <v>502</v>
      </c>
      <c r="H121" s="14"/>
      <c r="I121" s="35"/>
      <c r="J121" s="2"/>
      <c r="K121" s="2"/>
    </row>
    <row r="122" spans="1:11" x14ac:dyDescent="0.2">
      <c r="A122" s="36" t="s">
        <v>55</v>
      </c>
      <c r="B122" s="30" t="s">
        <v>64</v>
      </c>
      <c r="C122" s="31" t="s">
        <v>91</v>
      </c>
      <c r="D122" s="30" t="s">
        <v>77</v>
      </c>
      <c r="E122" s="46">
        <v>1</v>
      </c>
      <c r="F122" s="45">
        <v>115.63</v>
      </c>
      <c r="G122" s="45">
        <f t="shared" si="4"/>
        <v>115.63</v>
      </c>
      <c r="H122" s="14"/>
      <c r="I122" s="35"/>
      <c r="J122" s="2"/>
      <c r="K122" s="2"/>
    </row>
    <row r="123" spans="1:11" x14ac:dyDescent="0.2">
      <c r="A123" s="36" t="s">
        <v>59</v>
      </c>
      <c r="B123" s="30" t="s">
        <v>64</v>
      </c>
      <c r="C123" s="31" t="s">
        <v>93</v>
      </c>
      <c r="D123" s="30" t="s">
        <v>77</v>
      </c>
      <c r="E123" s="46">
        <v>1</v>
      </c>
      <c r="F123" s="45">
        <v>185.06</v>
      </c>
      <c r="G123" s="45">
        <f t="shared" si="4"/>
        <v>185.06</v>
      </c>
      <c r="H123" s="14"/>
      <c r="I123" s="35"/>
      <c r="J123" s="2"/>
      <c r="K123" s="2"/>
    </row>
    <row r="124" spans="1:11" x14ac:dyDescent="0.2">
      <c r="A124" s="36" t="s">
        <v>63</v>
      </c>
      <c r="B124" s="30" t="s">
        <v>95</v>
      </c>
      <c r="C124" s="31" t="s">
        <v>96</v>
      </c>
      <c r="D124" s="30" t="s">
        <v>20</v>
      </c>
      <c r="E124" s="46">
        <v>1</v>
      </c>
      <c r="F124" s="45">
        <v>127.27</v>
      </c>
      <c r="G124" s="45">
        <f t="shared" si="4"/>
        <v>127.27</v>
      </c>
      <c r="H124" s="14"/>
      <c r="I124" s="35"/>
      <c r="J124" s="2"/>
      <c r="K124" s="2"/>
    </row>
    <row r="125" spans="1:11" x14ac:dyDescent="0.2">
      <c r="A125" s="19"/>
      <c r="B125" s="19"/>
      <c r="C125" s="61" t="s">
        <v>147</v>
      </c>
      <c r="D125" s="56"/>
      <c r="E125" s="56"/>
      <c r="F125" s="33"/>
      <c r="G125" s="44">
        <f>SUM(G109:G124)</f>
        <v>2905.16</v>
      </c>
      <c r="H125" s="14"/>
      <c r="I125" s="2"/>
      <c r="J125" s="2"/>
      <c r="K125" s="2"/>
    </row>
    <row r="126" spans="1:11" x14ac:dyDescent="0.2">
      <c r="A126" s="28"/>
      <c r="B126" s="28" t="s">
        <v>30</v>
      </c>
      <c r="C126" s="62" t="s">
        <v>148</v>
      </c>
      <c r="D126" s="58"/>
      <c r="E126" s="58"/>
      <c r="F126" s="58"/>
      <c r="G126" s="58"/>
      <c r="H126" s="14"/>
      <c r="I126" s="2"/>
      <c r="J126" s="2"/>
      <c r="K126" s="2"/>
    </row>
    <row r="127" spans="1:11" ht="36" x14ac:dyDescent="0.2">
      <c r="A127" s="36" t="s">
        <v>16</v>
      </c>
      <c r="B127" s="30" t="s">
        <v>127</v>
      </c>
      <c r="C127" s="31" t="s">
        <v>128</v>
      </c>
      <c r="D127" s="30" t="s">
        <v>20</v>
      </c>
      <c r="E127" s="46">
        <v>1</v>
      </c>
      <c r="F127" s="45">
        <v>330.39</v>
      </c>
      <c r="G127" s="45">
        <f>ROUND(F127*E127,2)</f>
        <v>330.39</v>
      </c>
      <c r="H127" s="14"/>
      <c r="I127" s="35"/>
      <c r="J127" s="2"/>
      <c r="K127" s="2"/>
    </row>
    <row r="128" spans="1:11" ht="36" x14ac:dyDescent="0.2">
      <c r="A128" s="36" t="s">
        <v>98</v>
      </c>
      <c r="B128" s="30" t="s">
        <v>149</v>
      </c>
      <c r="C128" s="31" t="s">
        <v>150</v>
      </c>
      <c r="D128" s="30" t="s">
        <v>20</v>
      </c>
      <c r="E128" s="46">
        <v>2</v>
      </c>
      <c r="F128" s="45">
        <v>155.27000000000001</v>
      </c>
      <c r="G128" s="45">
        <f t="shared" ref="G128:G136" si="5">ROUND(F128*E128,2)</f>
        <v>310.54000000000002</v>
      </c>
      <c r="H128" s="14"/>
      <c r="I128" s="35"/>
      <c r="J128" s="2"/>
      <c r="K128" s="2"/>
    </row>
    <row r="129" spans="1:11" ht="36" x14ac:dyDescent="0.2">
      <c r="A129" s="36" t="s">
        <v>21</v>
      </c>
      <c r="B129" s="30" t="s">
        <v>151</v>
      </c>
      <c r="C129" s="31" t="s">
        <v>152</v>
      </c>
      <c r="D129" s="30" t="s">
        <v>58</v>
      </c>
      <c r="E129" s="46">
        <v>38.4</v>
      </c>
      <c r="F129" s="45">
        <v>20.04</v>
      </c>
      <c r="G129" s="45">
        <f t="shared" si="5"/>
        <v>769.54</v>
      </c>
      <c r="H129" s="14"/>
      <c r="I129" s="35"/>
      <c r="J129" s="2"/>
      <c r="K129" s="2"/>
    </row>
    <row r="130" spans="1:11" x14ac:dyDescent="0.2">
      <c r="A130" s="36" t="s">
        <v>24</v>
      </c>
      <c r="B130" s="30" t="s">
        <v>64</v>
      </c>
      <c r="C130" s="31" t="s">
        <v>153</v>
      </c>
      <c r="D130" s="30" t="s">
        <v>62</v>
      </c>
      <c r="E130" s="46">
        <v>12</v>
      </c>
      <c r="F130" s="45">
        <v>38.159999999999997</v>
      </c>
      <c r="G130" s="45">
        <f t="shared" si="5"/>
        <v>457.92</v>
      </c>
      <c r="H130" s="14"/>
      <c r="I130" s="35"/>
      <c r="J130" s="2"/>
      <c r="K130" s="2"/>
    </row>
    <row r="131" spans="1:11" x14ac:dyDescent="0.2">
      <c r="A131" s="36" t="s">
        <v>27</v>
      </c>
      <c r="B131" s="30" t="s">
        <v>64</v>
      </c>
      <c r="C131" s="31" t="s">
        <v>154</v>
      </c>
      <c r="D131" s="30" t="s">
        <v>77</v>
      </c>
      <c r="E131" s="46">
        <v>1</v>
      </c>
      <c r="F131" s="45">
        <v>182.69</v>
      </c>
      <c r="G131" s="45">
        <f t="shared" si="5"/>
        <v>182.69</v>
      </c>
      <c r="H131" s="14"/>
      <c r="I131" s="35"/>
      <c r="J131" s="2"/>
      <c r="K131" s="2"/>
    </row>
    <row r="132" spans="1:11" ht="36" x14ac:dyDescent="0.2">
      <c r="A132" s="36" t="s">
        <v>30</v>
      </c>
      <c r="B132" s="30" t="s">
        <v>136</v>
      </c>
      <c r="C132" s="31" t="s">
        <v>137</v>
      </c>
      <c r="D132" s="30" t="s">
        <v>81</v>
      </c>
      <c r="E132" s="46">
        <v>4</v>
      </c>
      <c r="F132" s="45">
        <v>76.14</v>
      </c>
      <c r="G132" s="45">
        <f t="shared" si="5"/>
        <v>304.56</v>
      </c>
      <c r="H132" s="14"/>
      <c r="I132" s="35"/>
      <c r="J132" s="2"/>
      <c r="K132" s="2"/>
    </row>
    <row r="133" spans="1:11" x14ac:dyDescent="0.2">
      <c r="A133" s="36" t="s">
        <v>33</v>
      </c>
      <c r="B133" s="30" t="s">
        <v>64</v>
      </c>
      <c r="C133" s="31" t="s">
        <v>138</v>
      </c>
      <c r="D133" s="30" t="s">
        <v>139</v>
      </c>
      <c r="E133" s="46">
        <v>16</v>
      </c>
      <c r="F133" s="45">
        <v>11.1</v>
      </c>
      <c r="G133" s="45">
        <f t="shared" si="5"/>
        <v>177.6</v>
      </c>
      <c r="H133" s="14"/>
      <c r="I133" s="35"/>
      <c r="J133" s="2"/>
      <c r="K133" s="2"/>
    </row>
    <row r="134" spans="1:11" x14ac:dyDescent="0.2">
      <c r="A134" s="36" t="s">
        <v>36</v>
      </c>
      <c r="B134" s="30" t="s">
        <v>64</v>
      </c>
      <c r="C134" s="31" t="s">
        <v>89</v>
      </c>
      <c r="D134" s="30" t="s">
        <v>77</v>
      </c>
      <c r="E134" s="46">
        <v>1</v>
      </c>
      <c r="F134" s="45">
        <v>306.14</v>
      </c>
      <c r="G134" s="45">
        <f t="shared" si="5"/>
        <v>306.14</v>
      </c>
      <c r="H134" s="14"/>
      <c r="I134" s="35"/>
      <c r="J134" s="2"/>
      <c r="K134" s="2"/>
    </row>
    <row r="135" spans="1:11" x14ac:dyDescent="0.2">
      <c r="A135" s="36" t="s">
        <v>39</v>
      </c>
      <c r="B135" s="30" t="s">
        <v>64</v>
      </c>
      <c r="C135" s="31" t="s">
        <v>91</v>
      </c>
      <c r="D135" s="30" t="s">
        <v>77</v>
      </c>
      <c r="E135" s="46">
        <v>1</v>
      </c>
      <c r="F135" s="45">
        <v>115.63</v>
      </c>
      <c r="G135" s="45">
        <f t="shared" si="5"/>
        <v>115.63</v>
      </c>
      <c r="H135" s="14"/>
      <c r="I135" s="35"/>
      <c r="J135" s="2"/>
      <c r="K135" s="2"/>
    </row>
    <row r="136" spans="1:11" ht="24" x14ac:dyDescent="0.2">
      <c r="A136" s="36" t="s">
        <v>42</v>
      </c>
      <c r="B136" s="30" t="s">
        <v>121</v>
      </c>
      <c r="C136" s="31" t="s">
        <v>122</v>
      </c>
      <c r="D136" s="30" t="s">
        <v>20</v>
      </c>
      <c r="E136" s="46">
        <v>1</v>
      </c>
      <c r="F136" s="45">
        <v>185.06</v>
      </c>
      <c r="G136" s="45">
        <f t="shared" si="5"/>
        <v>185.06</v>
      </c>
      <c r="H136" s="14"/>
      <c r="I136" s="35"/>
      <c r="J136" s="2"/>
      <c r="K136" s="2"/>
    </row>
    <row r="137" spans="1:11" x14ac:dyDescent="0.2">
      <c r="C137" s="55" t="s">
        <v>155</v>
      </c>
      <c r="D137" s="56"/>
      <c r="E137" s="56"/>
      <c r="F137" s="38">
        <v>127.27</v>
      </c>
      <c r="G137" s="47">
        <f>SUM(G127:G136)</f>
        <v>3140.0699999999997</v>
      </c>
    </row>
    <row r="138" spans="1:11" x14ac:dyDescent="0.2">
      <c r="A138" s="40"/>
      <c r="B138" s="40" t="s">
        <v>33</v>
      </c>
      <c r="C138" s="57" t="s">
        <v>156</v>
      </c>
      <c r="D138" s="58"/>
      <c r="E138" s="58"/>
      <c r="F138" s="58"/>
      <c r="G138" s="58"/>
    </row>
    <row r="139" spans="1:11" x14ac:dyDescent="0.2">
      <c r="A139" s="41" t="s">
        <v>16</v>
      </c>
      <c r="B139" s="37" t="s">
        <v>18</v>
      </c>
      <c r="C139" s="42" t="s">
        <v>19</v>
      </c>
      <c r="D139" s="37" t="s">
        <v>20</v>
      </c>
      <c r="E139" s="49">
        <v>1</v>
      </c>
      <c r="F139" s="48">
        <v>348.01</v>
      </c>
      <c r="G139" s="48">
        <f>ROUND(F139*E139,2)</f>
        <v>348.01</v>
      </c>
      <c r="I139" s="43"/>
    </row>
    <row r="140" spans="1:11" ht="48" x14ac:dyDescent="0.2">
      <c r="A140" s="41" t="s">
        <v>21</v>
      </c>
      <c r="B140" s="37" t="s">
        <v>22</v>
      </c>
      <c r="C140" s="42" t="s">
        <v>23</v>
      </c>
      <c r="D140" s="37" t="s">
        <v>20</v>
      </c>
      <c r="E140" s="49">
        <v>4</v>
      </c>
      <c r="F140" s="48">
        <v>452.81</v>
      </c>
      <c r="G140" s="48">
        <f t="shared" ref="G140:G169" si="6">ROUND(F140*E140,2)</f>
        <v>1811.24</v>
      </c>
      <c r="I140" s="43"/>
    </row>
    <row r="141" spans="1:11" ht="24" x14ac:dyDescent="0.2">
      <c r="A141" s="41" t="s">
        <v>24</v>
      </c>
      <c r="B141" s="37" t="s">
        <v>25</v>
      </c>
      <c r="C141" s="42" t="s">
        <v>26</v>
      </c>
      <c r="D141" s="37" t="s">
        <v>20</v>
      </c>
      <c r="E141" s="49">
        <v>6</v>
      </c>
      <c r="F141" s="48">
        <v>1666.29</v>
      </c>
      <c r="G141" s="48">
        <f t="shared" si="6"/>
        <v>9997.74</v>
      </c>
      <c r="I141" s="43"/>
    </row>
    <row r="142" spans="1:11" ht="36" x14ac:dyDescent="0.2">
      <c r="A142" s="41" t="s">
        <v>27</v>
      </c>
      <c r="B142" s="37" t="s">
        <v>157</v>
      </c>
      <c r="C142" s="42" t="s">
        <v>158</v>
      </c>
      <c r="D142" s="37" t="s">
        <v>20</v>
      </c>
      <c r="E142" s="49">
        <v>22</v>
      </c>
      <c r="F142" s="48">
        <v>42.48</v>
      </c>
      <c r="G142" s="48">
        <f t="shared" si="6"/>
        <v>934.56</v>
      </c>
      <c r="I142" s="43"/>
    </row>
    <row r="143" spans="1:11" ht="24" x14ac:dyDescent="0.2">
      <c r="A143" s="41" t="s">
        <v>30</v>
      </c>
      <c r="B143" s="37" t="s">
        <v>28</v>
      </c>
      <c r="C143" s="42" t="s">
        <v>29</v>
      </c>
      <c r="D143" s="37" t="s">
        <v>20</v>
      </c>
      <c r="E143" s="49">
        <v>3</v>
      </c>
      <c r="F143" s="48">
        <v>10.42</v>
      </c>
      <c r="G143" s="48">
        <f t="shared" si="6"/>
        <v>31.26</v>
      </c>
      <c r="I143" s="43"/>
    </row>
    <row r="144" spans="1:11" ht="36" x14ac:dyDescent="0.2">
      <c r="A144" s="41" t="s">
        <v>33</v>
      </c>
      <c r="B144" s="37" t="s">
        <v>34</v>
      </c>
      <c r="C144" s="42" t="s">
        <v>35</v>
      </c>
      <c r="D144" s="37" t="s">
        <v>20</v>
      </c>
      <c r="E144" s="49">
        <v>2</v>
      </c>
      <c r="F144" s="48">
        <v>4.6399999999999997</v>
      </c>
      <c r="G144" s="48">
        <f t="shared" si="6"/>
        <v>9.2799999999999994</v>
      </c>
      <c r="I144" s="43"/>
    </row>
    <row r="145" spans="1:9" x14ac:dyDescent="0.2">
      <c r="A145" s="41" t="s">
        <v>36</v>
      </c>
      <c r="B145" s="37" t="s">
        <v>37</v>
      </c>
      <c r="C145" s="42" t="s">
        <v>38</v>
      </c>
      <c r="D145" s="37" t="s">
        <v>20</v>
      </c>
      <c r="E145" s="49">
        <v>2</v>
      </c>
      <c r="F145" s="48">
        <v>6.82</v>
      </c>
      <c r="G145" s="48">
        <f t="shared" si="6"/>
        <v>13.64</v>
      </c>
      <c r="I145" s="43"/>
    </row>
    <row r="146" spans="1:9" ht="36" x14ac:dyDescent="0.2">
      <c r="A146" s="41" t="s">
        <v>39</v>
      </c>
      <c r="B146" s="37" t="s">
        <v>40</v>
      </c>
      <c r="C146" s="42" t="s">
        <v>41</v>
      </c>
      <c r="D146" s="37" t="s">
        <v>20</v>
      </c>
      <c r="E146" s="49">
        <v>4</v>
      </c>
      <c r="F146" s="48">
        <v>9.64</v>
      </c>
      <c r="G146" s="48">
        <f t="shared" si="6"/>
        <v>38.56</v>
      </c>
      <c r="I146" s="43"/>
    </row>
    <row r="147" spans="1:9" x14ac:dyDescent="0.2">
      <c r="A147" s="41" t="s">
        <v>42</v>
      </c>
      <c r="B147" s="37" t="s">
        <v>43</v>
      </c>
      <c r="C147" s="42" t="s">
        <v>38</v>
      </c>
      <c r="D147" s="37" t="s">
        <v>20</v>
      </c>
      <c r="E147" s="49">
        <v>4</v>
      </c>
      <c r="F147" s="48">
        <v>40.47</v>
      </c>
      <c r="G147" s="48">
        <f t="shared" si="6"/>
        <v>161.88</v>
      </c>
      <c r="I147" s="43"/>
    </row>
    <row r="148" spans="1:9" ht="24" x14ac:dyDescent="0.2">
      <c r="A148" s="41" t="s">
        <v>44</v>
      </c>
      <c r="B148" s="37" t="s">
        <v>45</v>
      </c>
      <c r="C148" s="42" t="s">
        <v>46</v>
      </c>
      <c r="D148" s="37" t="s">
        <v>20</v>
      </c>
      <c r="E148" s="49">
        <v>2</v>
      </c>
      <c r="F148" s="48">
        <v>77.34</v>
      </c>
      <c r="G148" s="48">
        <f t="shared" si="6"/>
        <v>154.68</v>
      </c>
      <c r="I148" s="43"/>
    </row>
    <row r="149" spans="1:9" x14ac:dyDescent="0.2">
      <c r="A149" s="41" t="s">
        <v>47</v>
      </c>
      <c r="B149" s="37" t="s">
        <v>48</v>
      </c>
      <c r="C149" s="42" t="s">
        <v>49</v>
      </c>
      <c r="D149" s="37" t="s">
        <v>20</v>
      </c>
      <c r="E149" s="49">
        <v>2</v>
      </c>
      <c r="F149" s="48">
        <v>46.25</v>
      </c>
      <c r="G149" s="48">
        <f t="shared" si="6"/>
        <v>92.5</v>
      </c>
      <c r="I149" s="43"/>
    </row>
    <row r="150" spans="1:9" ht="24" x14ac:dyDescent="0.2">
      <c r="A150" s="41" t="s">
        <v>50</v>
      </c>
      <c r="B150" s="37" t="s">
        <v>51</v>
      </c>
      <c r="C150" s="42" t="s">
        <v>52</v>
      </c>
      <c r="D150" s="37" t="s">
        <v>20</v>
      </c>
      <c r="E150" s="49">
        <v>5</v>
      </c>
      <c r="F150" s="48">
        <v>95.51</v>
      </c>
      <c r="G150" s="48">
        <f t="shared" si="6"/>
        <v>477.55</v>
      </c>
      <c r="I150" s="43"/>
    </row>
    <row r="151" spans="1:9" x14ac:dyDescent="0.2">
      <c r="A151" s="41" t="s">
        <v>53</v>
      </c>
      <c r="B151" s="37" t="s">
        <v>54</v>
      </c>
      <c r="C151" s="42" t="s">
        <v>49</v>
      </c>
      <c r="D151" s="37" t="s">
        <v>20</v>
      </c>
      <c r="E151" s="49">
        <v>5</v>
      </c>
      <c r="F151" s="48">
        <v>105.22</v>
      </c>
      <c r="G151" s="48">
        <f t="shared" si="6"/>
        <v>526.1</v>
      </c>
      <c r="I151" s="43"/>
    </row>
    <row r="152" spans="1:9" ht="24" x14ac:dyDescent="0.2">
      <c r="A152" s="41" t="s">
        <v>55</v>
      </c>
      <c r="B152" s="37" t="s">
        <v>56</v>
      </c>
      <c r="C152" s="42" t="s">
        <v>57</v>
      </c>
      <c r="D152" s="37" t="s">
        <v>58</v>
      </c>
      <c r="E152" s="49">
        <v>60</v>
      </c>
      <c r="F152" s="48">
        <v>32.369999999999997</v>
      </c>
      <c r="G152" s="48">
        <f t="shared" si="6"/>
        <v>1942.2</v>
      </c>
      <c r="I152" s="43"/>
    </row>
    <row r="153" spans="1:9" ht="24" x14ac:dyDescent="0.2">
      <c r="A153" s="41" t="s">
        <v>59</v>
      </c>
      <c r="B153" s="37" t="s">
        <v>104</v>
      </c>
      <c r="C153" s="42" t="s">
        <v>105</v>
      </c>
      <c r="D153" s="37" t="s">
        <v>58</v>
      </c>
      <c r="E153" s="49">
        <v>95.4</v>
      </c>
      <c r="F153" s="48">
        <v>3.7</v>
      </c>
      <c r="G153" s="48">
        <f t="shared" si="6"/>
        <v>352.98</v>
      </c>
      <c r="I153" s="43"/>
    </row>
    <row r="154" spans="1:9" x14ac:dyDescent="0.2">
      <c r="A154" s="41" t="s">
        <v>63</v>
      </c>
      <c r="B154" s="37" t="s">
        <v>64</v>
      </c>
      <c r="C154" s="42" t="s">
        <v>159</v>
      </c>
      <c r="D154" s="37" t="s">
        <v>62</v>
      </c>
      <c r="E154" s="49">
        <v>12</v>
      </c>
      <c r="F154" s="48">
        <v>14.66</v>
      </c>
      <c r="G154" s="48">
        <f t="shared" si="6"/>
        <v>175.92</v>
      </c>
      <c r="I154" s="43"/>
    </row>
    <row r="155" spans="1:9" x14ac:dyDescent="0.2">
      <c r="A155" s="41" t="s">
        <v>66</v>
      </c>
      <c r="B155" s="37" t="s">
        <v>64</v>
      </c>
      <c r="C155" s="42" t="s">
        <v>160</v>
      </c>
      <c r="D155" s="37" t="s">
        <v>62</v>
      </c>
      <c r="E155" s="49">
        <v>9</v>
      </c>
      <c r="F155" s="48">
        <v>50.88</v>
      </c>
      <c r="G155" s="48">
        <f t="shared" si="6"/>
        <v>457.92</v>
      </c>
      <c r="I155" s="43"/>
    </row>
    <row r="156" spans="1:9" x14ac:dyDescent="0.2">
      <c r="A156" s="41" t="s">
        <v>69</v>
      </c>
      <c r="B156" s="37" t="s">
        <v>64</v>
      </c>
      <c r="C156" s="42" t="s">
        <v>161</v>
      </c>
      <c r="D156" s="37" t="s">
        <v>62</v>
      </c>
      <c r="E156" s="49">
        <v>20</v>
      </c>
      <c r="F156" s="48">
        <v>39.31</v>
      </c>
      <c r="G156" s="48">
        <f t="shared" si="6"/>
        <v>786.2</v>
      </c>
      <c r="I156" s="43"/>
    </row>
    <row r="157" spans="1:9" ht="24" x14ac:dyDescent="0.2">
      <c r="A157" s="41" t="s">
        <v>71</v>
      </c>
      <c r="B157" s="37" t="s">
        <v>162</v>
      </c>
      <c r="C157" s="42" t="s">
        <v>163</v>
      </c>
      <c r="D157" s="37" t="s">
        <v>58</v>
      </c>
      <c r="E157" s="49">
        <v>130.5</v>
      </c>
      <c r="F157" s="48">
        <v>38.159999999999997</v>
      </c>
      <c r="G157" s="48">
        <f t="shared" si="6"/>
        <v>4979.88</v>
      </c>
      <c r="I157" s="43"/>
    </row>
    <row r="158" spans="1:9" x14ac:dyDescent="0.2">
      <c r="A158" s="41" t="s">
        <v>73</v>
      </c>
      <c r="B158" s="37" t="s">
        <v>64</v>
      </c>
      <c r="C158" s="42" t="s">
        <v>164</v>
      </c>
      <c r="D158" s="37" t="s">
        <v>62</v>
      </c>
      <c r="E158" s="49">
        <v>76</v>
      </c>
      <c r="F158" s="48">
        <v>13.88</v>
      </c>
      <c r="G158" s="48">
        <f t="shared" si="6"/>
        <v>1054.8800000000001</v>
      </c>
      <c r="I158" s="43"/>
    </row>
    <row r="159" spans="1:9" x14ac:dyDescent="0.2">
      <c r="A159" s="41" t="s">
        <v>75</v>
      </c>
      <c r="B159" s="37" t="s">
        <v>64</v>
      </c>
      <c r="C159" s="42" t="s">
        <v>165</v>
      </c>
      <c r="D159" s="37" t="s">
        <v>62</v>
      </c>
      <c r="E159" s="49">
        <v>15</v>
      </c>
      <c r="F159" s="48">
        <v>26.59</v>
      </c>
      <c r="G159" s="48">
        <f t="shared" si="6"/>
        <v>398.85</v>
      </c>
      <c r="I159" s="43"/>
    </row>
    <row r="160" spans="1:9" ht="36" x14ac:dyDescent="0.2">
      <c r="A160" s="41" t="s">
        <v>78</v>
      </c>
      <c r="B160" s="37" t="s">
        <v>60</v>
      </c>
      <c r="C160" s="42" t="s">
        <v>61</v>
      </c>
      <c r="D160" s="37" t="s">
        <v>62</v>
      </c>
      <c r="E160" s="49">
        <v>21</v>
      </c>
      <c r="F160" s="48">
        <v>20.81</v>
      </c>
      <c r="G160" s="48">
        <f t="shared" si="6"/>
        <v>437.01</v>
      </c>
      <c r="I160" s="43"/>
    </row>
    <row r="161" spans="1:9" ht="24" x14ac:dyDescent="0.2">
      <c r="A161" s="41" t="s">
        <v>82</v>
      </c>
      <c r="B161" s="37" t="s">
        <v>64</v>
      </c>
      <c r="C161" s="42" t="s">
        <v>65</v>
      </c>
      <c r="D161" s="37" t="s">
        <v>62</v>
      </c>
      <c r="E161" s="49">
        <v>21</v>
      </c>
      <c r="F161" s="48">
        <v>7.16</v>
      </c>
      <c r="G161" s="48">
        <f t="shared" si="6"/>
        <v>150.36000000000001</v>
      </c>
      <c r="I161" s="43"/>
    </row>
    <row r="162" spans="1:9" ht="36" x14ac:dyDescent="0.2">
      <c r="A162" s="41" t="s">
        <v>84</v>
      </c>
      <c r="B162" s="37" t="s">
        <v>67</v>
      </c>
      <c r="C162" s="42" t="s">
        <v>68</v>
      </c>
      <c r="D162" s="37" t="s">
        <v>62</v>
      </c>
      <c r="E162" s="49">
        <v>22</v>
      </c>
      <c r="F162" s="48">
        <v>10.41</v>
      </c>
      <c r="G162" s="48">
        <f t="shared" si="6"/>
        <v>229.02</v>
      </c>
      <c r="I162" s="43"/>
    </row>
    <row r="163" spans="1:9" ht="24" x14ac:dyDescent="0.2">
      <c r="A163" s="41" t="s">
        <v>88</v>
      </c>
      <c r="B163" s="37" t="s">
        <v>64</v>
      </c>
      <c r="C163" s="42" t="s">
        <v>72</v>
      </c>
      <c r="D163" s="37" t="s">
        <v>62</v>
      </c>
      <c r="E163" s="49">
        <v>22</v>
      </c>
      <c r="F163" s="48">
        <v>3.41</v>
      </c>
      <c r="G163" s="48">
        <f t="shared" si="6"/>
        <v>75.02</v>
      </c>
      <c r="I163" s="43"/>
    </row>
    <row r="164" spans="1:9" x14ac:dyDescent="0.2">
      <c r="A164" s="41" t="s">
        <v>90</v>
      </c>
      <c r="B164" s="37" t="s">
        <v>64</v>
      </c>
      <c r="C164" s="42" t="s">
        <v>76</v>
      </c>
      <c r="D164" s="37" t="s">
        <v>77</v>
      </c>
      <c r="E164" s="49">
        <v>1</v>
      </c>
      <c r="F164" s="48">
        <v>2.54</v>
      </c>
      <c r="G164" s="48">
        <f t="shared" si="6"/>
        <v>2.54</v>
      </c>
      <c r="I164" s="43"/>
    </row>
    <row r="165" spans="1:9" ht="36" x14ac:dyDescent="0.2">
      <c r="A165" s="41" t="s">
        <v>92</v>
      </c>
      <c r="B165" s="37" t="s">
        <v>85</v>
      </c>
      <c r="C165" s="42" t="s">
        <v>86</v>
      </c>
      <c r="D165" s="37" t="s">
        <v>87</v>
      </c>
      <c r="E165" s="49">
        <v>0.2</v>
      </c>
      <c r="F165" s="48">
        <v>92.5</v>
      </c>
      <c r="G165" s="48">
        <f t="shared" si="6"/>
        <v>18.5</v>
      </c>
      <c r="I165" s="43"/>
    </row>
    <row r="166" spans="1:9" x14ac:dyDescent="0.2">
      <c r="A166" s="41" t="s">
        <v>94</v>
      </c>
      <c r="B166" s="37" t="s">
        <v>64</v>
      </c>
      <c r="C166" s="42" t="s">
        <v>89</v>
      </c>
      <c r="D166" s="37" t="s">
        <v>77</v>
      </c>
      <c r="E166" s="49">
        <v>1</v>
      </c>
      <c r="F166" s="48">
        <v>1643.3</v>
      </c>
      <c r="G166" s="48">
        <f t="shared" si="6"/>
        <v>1643.3</v>
      </c>
      <c r="I166" s="43"/>
    </row>
    <row r="167" spans="1:9" x14ac:dyDescent="0.2">
      <c r="A167" s="41" t="s">
        <v>166</v>
      </c>
      <c r="B167" s="37" t="s">
        <v>64</v>
      </c>
      <c r="C167" s="42" t="s">
        <v>91</v>
      </c>
      <c r="D167" s="37" t="s">
        <v>77</v>
      </c>
      <c r="E167" s="49">
        <v>1</v>
      </c>
      <c r="F167" s="48">
        <v>502</v>
      </c>
      <c r="G167" s="48">
        <f t="shared" si="6"/>
        <v>502</v>
      </c>
      <c r="I167" s="43"/>
    </row>
    <row r="168" spans="1:9" x14ac:dyDescent="0.2">
      <c r="A168" s="41" t="s">
        <v>167</v>
      </c>
      <c r="B168" s="37" t="s">
        <v>64</v>
      </c>
      <c r="C168" s="42" t="s">
        <v>93</v>
      </c>
      <c r="D168" s="37" t="s">
        <v>77</v>
      </c>
      <c r="E168" s="49">
        <v>1</v>
      </c>
      <c r="F168" s="48">
        <v>404.7</v>
      </c>
      <c r="G168" s="48">
        <f t="shared" si="6"/>
        <v>404.7</v>
      </c>
      <c r="I168" s="43"/>
    </row>
    <row r="169" spans="1:9" x14ac:dyDescent="0.2">
      <c r="A169" s="41" t="s">
        <v>168</v>
      </c>
      <c r="B169" s="37" t="s">
        <v>95</v>
      </c>
      <c r="C169" s="42" t="s">
        <v>96</v>
      </c>
      <c r="D169" s="37" t="s">
        <v>20</v>
      </c>
      <c r="E169" s="49">
        <v>1</v>
      </c>
      <c r="F169" s="48">
        <v>185.06</v>
      </c>
      <c r="G169" s="48">
        <f t="shared" si="6"/>
        <v>185.06</v>
      </c>
      <c r="I169" s="43"/>
    </row>
    <row r="170" spans="1:9" x14ac:dyDescent="0.2">
      <c r="C170" s="55" t="s">
        <v>169</v>
      </c>
      <c r="D170" s="56"/>
      <c r="E170" s="56"/>
      <c r="F170" s="38">
        <v>318.16000000000003</v>
      </c>
      <c r="G170" s="47">
        <f>SUM(G139:G169)</f>
        <v>28393.339999999997</v>
      </c>
    </row>
    <row r="171" spans="1:9" x14ac:dyDescent="0.2">
      <c r="A171" s="40"/>
      <c r="B171" s="40" t="s">
        <v>36</v>
      </c>
      <c r="C171" s="57" t="s">
        <v>170</v>
      </c>
      <c r="D171" s="58"/>
      <c r="E171" s="58"/>
      <c r="F171" s="58"/>
      <c r="G171" s="58"/>
    </row>
    <row r="172" spans="1:9" ht="36" x14ac:dyDescent="0.2">
      <c r="A172" s="41" t="s">
        <v>16</v>
      </c>
      <c r="B172" s="37" t="s">
        <v>125</v>
      </c>
      <c r="C172" s="42" t="s">
        <v>142</v>
      </c>
      <c r="D172" s="37" t="s">
        <v>20</v>
      </c>
      <c r="E172" s="49">
        <v>2</v>
      </c>
      <c r="F172" s="48">
        <v>120.16</v>
      </c>
      <c r="G172" s="48">
        <f>ROUND(F172*E172,2)</f>
        <v>240.32</v>
      </c>
      <c r="I172" s="43"/>
    </row>
    <row r="173" spans="1:9" ht="36" x14ac:dyDescent="0.2">
      <c r="A173" s="41" t="s">
        <v>21</v>
      </c>
      <c r="B173" s="37" t="s">
        <v>127</v>
      </c>
      <c r="C173" s="42" t="s">
        <v>128</v>
      </c>
      <c r="D173" s="37" t="s">
        <v>20</v>
      </c>
      <c r="E173" s="49">
        <v>4</v>
      </c>
      <c r="F173" s="48">
        <v>15.89</v>
      </c>
      <c r="G173" s="48">
        <f t="shared" ref="G173:G187" si="7">ROUND(F173*E173,2)</f>
        <v>63.56</v>
      </c>
      <c r="I173" s="43"/>
    </row>
    <row r="174" spans="1:9" x14ac:dyDescent="0.2">
      <c r="A174" s="41" t="s">
        <v>24</v>
      </c>
      <c r="B174" s="37" t="s">
        <v>64</v>
      </c>
      <c r="C174" s="42" t="s">
        <v>143</v>
      </c>
      <c r="D174" s="37" t="s">
        <v>20</v>
      </c>
      <c r="E174" s="49">
        <v>2</v>
      </c>
      <c r="F174" s="48">
        <v>335.32</v>
      </c>
      <c r="G174" s="48">
        <f t="shared" si="7"/>
        <v>670.64</v>
      </c>
      <c r="I174" s="43"/>
    </row>
    <row r="175" spans="1:9" x14ac:dyDescent="0.2">
      <c r="A175" s="41" t="s">
        <v>27</v>
      </c>
      <c r="B175" s="37" t="s">
        <v>64</v>
      </c>
      <c r="C175" s="42" t="s">
        <v>144</v>
      </c>
      <c r="D175" s="37" t="s">
        <v>20</v>
      </c>
      <c r="E175" s="49">
        <v>2</v>
      </c>
      <c r="F175" s="48">
        <v>109.85</v>
      </c>
      <c r="G175" s="48">
        <f t="shared" si="7"/>
        <v>219.7</v>
      </c>
      <c r="I175" s="43"/>
    </row>
    <row r="176" spans="1:9" ht="36" x14ac:dyDescent="0.2">
      <c r="A176" s="41" t="s">
        <v>30</v>
      </c>
      <c r="B176" s="37" t="s">
        <v>131</v>
      </c>
      <c r="C176" s="42" t="s">
        <v>132</v>
      </c>
      <c r="D176" s="37" t="s">
        <v>20</v>
      </c>
      <c r="E176" s="49">
        <v>2</v>
      </c>
      <c r="F176" s="48">
        <v>65.61</v>
      </c>
      <c r="G176" s="48">
        <f t="shared" si="7"/>
        <v>131.22</v>
      </c>
      <c r="I176" s="43"/>
    </row>
    <row r="177" spans="1:9" x14ac:dyDescent="0.2">
      <c r="A177" s="41" t="s">
        <v>33</v>
      </c>
      <c r="B177" s="37" t="s">
        <v>133</v>
      </c>
      <c r="C177" s="42" t="s">
        <v>145</v>
      </c>
      <c r="D177" s="37" t="s">
        <v>20</v>
      </c>
      <c r="E177" s="49">
        <v>2</v>
      </c>
      <c r="F177" s="48">
        <v>80.94</v>
      </c>
      <c r="G177" s="48">
        <f t="shared" si="7"/>
        <v>161.88</v>
      </c>
      <c r="I177" s="43"/>
    </row>
    <row r="178" spans="1:9" ht="24" x14ac:dyDescent="0.2">
      <c r="A178" s="41" t="s">
        <v>36</v>
      </c>
      <c r="B178" s="37" t="s">
        <v>104</v>
      </c>
      <c r="C178" s="42" t="s">
        <v>105</v>
      </c>
      <c r="D178" s="37" t="s">
        <v>58</v>
      </c>
      <c r="E178" s="49">
        <v>30</v>
      </c>
      <c r="F178" s="48">
        <v>14.66</v>
      </c>
      <c r="G178" s="48">
        <f t="shared" si="7"/>
        <v>439.8</v>
      </c>
      <c r="I178" s="43"/>
    </row>
    <row r="179" spans="1:9" x14ac:dyDescent="0.2">
      <c r="A179" s="41" t="s">
        <v>39</v>
      </c>
      <c r="B179" s="37" t="s">
        <v>64</v>
      </c>
      <c r="C179" s="42" t="s">
        <v>146</v>
      </c>
      <c r="D179" s="37" t="s">
        <v>62</v>
      </c>
      <c r="E179" s="49">
        <v>15</v>
      </c>
      <c r="F179" s="48">
        <v>35.840000000000003</v>
      </c>
      <c r="G179" s="48">
        <f t="shared" si="7"/>
        <v>537.6</v>
      </c>
      <c r="I179" s="43"/>
    </row>
    <row r="180" spans="1:9" x14ac:dyDescent="0.2">
      <c r="A180" s="41" t="s">
        <v>42</v>
      </c>
      <c r="B180" s="37" t="s">
        <v>64</v>
      </c>
      <c r="C180" s="42" t="s">
        <v>76</v>
      </c>
      <c r="D180" s="37" t="s">
        <v>77</v>
      </c>
      <c r="E180" s="49">
        <v>1</v>
      </c>
      <c r="F180" s="48">
        <v>215.07</v>
      </c>
      <c r="G180" s="48">
        <f t="shared" si="7"/>
        <v>215.07</v>
      </c>
      <c r="I180" s="43"/>
    </row>
    <row r="181" spans="1:9" ht="36" x14ac:dyDescent="0.2">
      <c r="A181" s="41" t="s">
        <v>44</v>
      </c>
      <c r="B181" s="37" t="s">
        <v>136</v>
      </c>
      <c r="C181" s="42" t="s">
        <v>137</v>
      </c>
      <c r="D181" s="37" t="s">
        <v>81</v>
      </c>
      <c r="E181" s="49">
        <v>3</v>
      </c>
      <c r="F181" s="48">
        <v>76.14</v>
      </c>
      <c r="G181" s="48">
        <f t="shared" si="7"/>
        <v>228.42</v>
      </c>
      <c r="I181" s="43"/>
    </row>
    <row r="182" spans="1:9" x14ac:dyDescent="0.2">
      <c r="A182" s="41" t="s">
        <v>47</v>
      </c>
      <c r="B182" s="37" t="s">
        <v>64</v>
      </c>
      <c r="C182" s="42" t="s">
        <v>138</v>
      </c>
      <c r="D182" s="37" t="s">
        <v>139</v>
      </c>
      <c r="E182" s="49">
        <v>12</v>
      </c>
      <c r="F182" s="48">
        <v>11.1</v>
      </c>
      <c r="G182" s="48">
        <f t="shared" si="7"/>
        <v>133.19999999999999</v>
      </c>
      <c r="I182" s="43"/>
    </row>
    <row r="183" spans="1:9" ht="36" x14ac:dyDescent="0.2">
      <c r="A183" s="41" t="s">
        <v>50</v>
      </c>
      <c r="B183" s="37" t="s">
        <v>85</v>
      </c>
      <c r="C183" s="42" t="s">
        <v>86</v>
      </c>
      <c r="D183" s="37" t="s">
        <v>87</v>
      </c>
      <c r="E183" s="49">
        <v>0.01</v>
      </c>
      <c r="F183" s="48">
        <v>1643</v>
      </c>
      <c r="G183" s="48">
        <f t="shared" si="7"/>
        <v>16.43</v>
      </c>
      <c r="I183" s="43"/>
    </row>
    <row r="184" spans="1:9" x14ac:dyDescent="0.2">
      <c r="A184" s="41" t="s">
        <v>53</v>
      </c>
      <c r="B184" s="37" t="s">
        <v>64</v>
      </c>
      <c r="C184" s="42" t="s">
        <v>89</v>
      </c>
      <c r="D184" s="37" t="s">
        <v>77</v>
      </c>
      <c r="E184" s="49">
        <v>1</v>
      </c>
      <c r="F184" s="48">
        <v>502</v>
      </c>
      <c r="G184" s="48">
        <f t="shared" si="7"/>
        <v>502</v>
      </c>
      <c r="I184" s="43"/>
    </row>
    <row r="185" spans="1:9" x14ac:dyDescent="0.2">
      <c r="A185" s="41" t="s">
        <v>55</v>
      </c>
      <c r="B185" s="37" t="s">
        <v>64</v>
      </c>
      <c r="C185" s="42" t="s">
        <v>91</v>
      </c>
      <c r="D185" s="37" t="s">
        <v>77</v>
      </c>
      <c r="E185" s="49">
        <v>1</v>
      </c>
      <c r="F185" s="48">
        <v>115.63</v>
      </c>
      <c r="G185" s="48">
        <f t="shared" si="7"/>
        <v>115.63</v>
      </c>
      <c r="I185" s="43"/>
    </row>
    <row r="186" spans="1:9" x14ac:dyDescent="0.2">
      <c r="A186" s="41" t="s">
        <v>59</v>
      </c>
      <c r="B186" s="37" t="s">
        <v>64</v>
      </c>
      <c r="C186" s="42" t="s">
        <v>93</v>
      </c>
      <c r="D186" s="37" t="s">
        <v>77</v>
      </c>
      <c r="E186" s="49">
        <v>1</v>
      </c>
      <c r="F186" s="48">
        <v>185.06</v>
      </c>
      <c r="G186" s="48">
        <f t="shared" si="7"/>
        <v>185.06</v>
      </c>
      <c r="I186" s="43"/>
    </row>
    <row r="187" spans="1:9" x14ac:dyDescent="0.2">
      <c r="A187" s="41" t="s">
        <v>63</v>
      </c>
      <c r="B187" s="37" t="s">
        <v>95</v>
      </c>
      <c r="C187" s="42" t="s">
        <v>96</v>
      </c>
      <c r="D187" s="37" t="s">
        <v>20</v>
      </c>
      <c r="E187" s="49">
        <v>1</v>
      </c>
      <c r="F187" s="48">
        <v>254.53</v>
      </c>
      <c r="G187" s="48">
        <f t="shared" si="7"/>
        <v>254.53</v>
      </c>
      <c r="I187" s="43"/>
    </row>
    <row r="188" spans="1:9" x14ac:dyDescent="0.2">
      <c r="C188" s="55" t="s">
        <v>171</v>
      </c>
      <c r="D188" s="56"/>
      <c r="E188" s="56"/>
      <c r="F188" s="38"/>
      <c r="G188" s="47">
        <f>SUM(G172:G187)</f>
        <v>4115.0600000000004</v>
      </c>
    </row>
    <row r="189" spans="1:9" x14ac:dyDescent="0.2">
      <c r="A189" s="40"/>
      <c r="B189" s="40" t="s">
        <v>39</v>
      </c>
      <c r="C189" s="57" t="s">
        <v>172</v>
      </c>
      <c r="D189" s="58"/>
      <c r="E189" s="58"/>
      <c r="F189" s="58"/>
      <c r="G189" s="58"/>
    </row>
    <row r="190" spans="1:9" ht="36" x14ac:dyDescent="0.2">
      <c r="A190" s="41" t="s">
        <v>16</v>
      </c>
      <c r="B190" s="37" t="s">
        <v>125</v>
      </c>
      <c r="C190" s="42" t="s">
        <v>142</v>
      </c>
      <c r="D190" s="37" t="s">
        <v>20</v>
      </c>
      <c r="E190" s="49">
        <v>2</v>
      </c>
      <c r="F190" s="48">
        <v>120.16</v>
      </c>
      <c r="G190" s="48">
        <f>ROUND(F190*E190,2)</f>
        <v>240.32</v>
      </c>
      <c r="I190" s="43"/>
    </row>
    <row r="191" spans="1:9" ht="36" x14ac:dyDescent="0.2">
      <c r="A191" s="41" t="s">
        <v>21</v>
      </c>
      <c r="B191" s="37" t="s">
        <v>127</v>
      </c>
      <c r="C191" s="42" t="s">
        <v>128</v>
      </c>
      <c r="D191" s="37" t="s">
        <v>20</v>
      </c>
      <c r="E191" s="49">
        <v>4</v>
      </c>
      <c r="F191" s="48">
        <v>15.89</v>
      </c>
      <c r="G191" s="48">
        <f t="shared" ref="G191:G205" si="8">ROUND(F191*E191,2)</f>
        <v>63.56</v>
      </c>
      <c r="I191" s="43"/>
    </row>
    <row r="192" spans="1:9" x14ac:dyDescent="0.2">
      <c r="A192" s="41" t="s">
        <v>24</v>
      </c>
      <c r="B192" s="37" t="s">
        <v>64</v>
      </c>
      <c r="C192" s="42" t="s">
        <v>143</v>
      </c>
      <c r="D192" s="37" t="s">
        <v>20</v>
      </c>
      <c r="E192" s="49">
        <v>2</v>
      </c>
      <c r="F192" s="48">
        <v>335.32</v>
      </c>
      <c r="G192" s="48">
        <f t="shared" si="8"/>
        <v>670.64</v>
      </c>
      <c r="I192" s="43"/>
    </row>
    <row r="193" spans="1:9" x14ac:dyDescent="0.2">
      <c r="A193" s="41" t="s">
        <v>27</v>
      </c>
      <c r="B193" s="37" t="s">
        <v>64</v>
      </c>
      <c r="C193" s="42" t="s">
        <v>144</v>
      </c>
      <c r="D193" s="37" t="s">
        <v>20</v>
      </c>
      <c r="E193" s="49">
        <v>2</v>
      </c>
      <c r="F193" s="48">
        <v>109.85</v>
      </c>
      <c r="G193" s="48">
        <f t="shared" si="8"/>
        <v>219.7</v>
      </c>
      <c r="I193" s="43"/>
    </row>
    <row r="194" spans="1:9" ht="36" x14ac:dyDescent="0.2">
      <c r="A194" s="41" t="s">
        <v>30</v>
      </c>
      <c r="B194" s="37" t="s">
        <v>131</v>
      </c>
      <c r="C194" s="42" t="s">
        <v>132</v>
      </c>
      <c r="D194" s="37" t="s">
        <v>20</v>
      </c>
      <c r="E194" s="49">
        <v>2</v>
      </c>
      <c r="F194" s="48">
        <v>65.61</v>
      </c>
      <c r="G194" s="48">
        <f t="shared" si="8"/>
        <v>131.22</v>
      </c>
      <c r="I194" s="43"/>
    </row>
    <row r="195" spans="1:9" x14ac:dyDescent="0.2">
      <c r="A195" s="41" t="s">
        <v>33</v>
      </c>
      <c r="B195" s="37" t="s">
        <v>133</v>
      </c>
      <c r="C195" s="42" t="s">
        <v>145</v>
      </c>
      <c r="D195" s="37" t="s">
        <v>20</v>
      </c>
      <c r="E195" s="49">
        <v>2</v>
      </c>
      <c r="F195" s="48">
        <v>80.94</v>
      </c>
      <c r="G195" s="48">
        <f t="shared" si="8"/>
        <v>161.88</v>
      </c>
      <c r="I195" s="43"/>
    </row>
    <row r="196" spans="1:9" ht="24" x14ac:dyDescent="0.2">
      <c r="A196" s="41" t="s">
        <v>36</v>
      </c>
      <c r="B196" s="37" t="s">
        <v>104</v>
      </c>
      <c r="C196" s="42" t="s">
        <v>105</v>
      </c>
      <c r="D196" s="37" t="s">
        <v>58</v>
      </c>
      <c r="E196" s="49">
        <v>100</v>
      </c>
      <c r="F196" s="48">
        <v>14.66</v>
      </c>
      <c r="G196" s="48">
        <f t="shared" si="8"/>
        <v>1466</v>
      </c>
      <c r="I196" s="43"/>
    </row>
    <row r="197" spans="1:9" x14ac:dyDescent="0.2">
      <c r="A197" s="41" t="s">
        <v>39</v>
      </c>
      <c r="B197" s="37" t="s">
        <v>64</v>
      </c>
      <c r="C197" s="42" t="s">
        <v>146</v>
      </c>
      <c r="D197" s="37" t="s">
        <v>62</v>
      </c>
      <c r="E197" s="49">
        <v>50</v>
      </c>
      <c r="F197" s="48">
        <v>35.840000000000003</v>
      </c>
      <c r="G197" s="48">
        <f t="shared" si="8"/>
        <v>1792</v>
      </c>
      <c r="I197" s="43"/>
    </row>
    <row r="198" spans="1:9" x14ac:dyDescent="0.2">
      <c r="A198" s="41" t="s">
        <v>42</v>
      </c>
      <c r="B198" s="37" t="s">
        <v>64</v>
      </c>
      <c r="C198" s="42" t="s">
        <v>76</v>
      </c>
      <c r="D198" s="37" t="s">
        <v>77</v>
      </c>
      <c r="E198" s="49">
        <v>1</v>
      </c>
      <c r="F198" s="48">
        <v>716.89</v>
      </c>
      <c r="G198" s="48">
        <f t="shared" si="8"/>
        <v>716.89</v>
      </c>
      <c r="I198" s="43"/>
    </row>
    <row r="199" spans="1:9" ht="36" x14ac:dyDescent="0.2">
      <c r="A199" s="41" t="s">
        <v>44</v>
      </c>
      <c r="B199" s="37" t="s">
        <v>136</v>
      </c>
      <c r="C199" s="42" t="s">
        <v>137</v>
      </c>
      <c r="D199" s="37" t="s">
        <v>81</v>
      </c>
      <c r="E199" s="49">
        <v>10</v>
      </c>
      <c r="F199" s="48">
        <v>76.14</v>
      </c>
      <c r="G199" s="48">
        <f t="shared" si="8"/>
        <v>761.4</v>
      </c>
      <c r="I199" s="43"/>
    </row>
    <row r="200" spans="1:9" x14ac:dyDescent="0.2">
      <c r="A200" s="41" t="s">
        <v>47</v>
      </c>
      <c r="B200" s="37" t="s">
        <v>64</v>
      </c>
      <c r="C200" s="42" t="s">
        <v>138</v>
      </c>
      <c r="D200" s="37" t="s">
        <v>139</v>
      </c>
      <c r="E200" s="49">
        <v>40</v>
      </c>
      <c r="F200" s="48">
        <v>11.1</v>
      </c>
      <c r="G200" s="48">
        <f t="shared" si="8"/>
        <v>444</v>
      </c>
      <c r="I200" s="43"/>
    </row>
    <row r="201" spans="1:9" ht="36" x14ac:dyDescent="0.2">
      <c r="A201" s="41" t="s">
        <v>50</v>
      </c>
      <c r="B201" s="37" t="s">
        <v>85</v>
      </c>
      <c r="C201" s="42" t="s">
        <v>86</v>
      </c>
      <c r="D201" s="37" t="s">
        <v>87</v>
      </c>
      <c r="E201" s="49">
        <v>0.04</v>
      </c>
      <c r="F201" s="48">
        <v>1643.25</v>
      </c>
      <c r="G201" s="48">
        <f t="shared" si="8"/>
        <v>65.73</v>
      </c>
      <c r="I201" s="43"/>
    </row>
    <row r="202" spans="1:9" x14ac:dyDescent="0.2">
      <c r="A202" s="41" t="s">
        <v>53</v>
      </c>
      <c r="B202" s="37" t="s">
        <v>64</v>
      </c>
      <c r="C202" s="42" t="s">
        <v>89</v>
      </c>
      <c r="D202" s="37" t="s">
        <v>77</v>
      </c>
      <c r="E202" s="49">
        <v>1</v>
      </c>
      <c r="F202" s="48">
        <v>667.71</v>
      </c>
      <c r="G202" s="48">
        <f t="shared" si="8"/>
        <v>667.71</v>
      </c>
      <c r="I202" s="43"/>
    </row>
    <row r="203" spans="1:9" x14ac:dyDescent="0.2">
      <c r="A203" s="41" t="s">
        <v>55</v>
      </c>
      <c r="B203" s="37" t="s">
        <v>64</v>
      </c>
      <c r="C203" s="42" t="s">
        <v>91</v>
      </c>
      <c r="D203" s="37" t="s">
        <v>77</v>
      </c>
      <c r="E203" s="49">
        <v>1</v>
      </c>
      <c r="F203" s="48">
        <v>127.19</v>
      </c>
      <c r="G203" s="48">
        <f t="shared" si="8"/>
        <v>127.19</v>
      </c>
      <c r="I203" s="43"/>
    </row>
    <row r="204" spans="1:9" x14ac:dyDescent="0.2">
      <c r="A204" s="41" t="s">
        <v>59</v>
      </c>
      <c r="B204" s="37" t="s">
        <v>64</v>
      </c>
      <c r="C204" s="42" t="s">
        <v>93</v>
      </c>
      <c r="D204" s="37" t="s">
        <v>77</v>
      </c>
      <c r="E204" s="49">
        <v>1</v>
      </c>
      <c r="F204" s="48">
        <v>185.06</v>
      </c>
      <c r="G204" s="48">
        <f t="shared" si="8"/>
        <v>185.06</v>
      </c>
      <c r="I204" s="43"/>
    </row>
    <row r="205" spans="1:9" x14ac:dyDescent="0.2">
      <c r="A205" s="41" t="s">
        <v>63</v>
      </c>
      <c r="B205" s="37" t="s">
        <v>95</v>
      </c>
      <c r="C205" s="42" t="s">
        <v>96</v>
      </c>
      <c r="D205" s="37" t="s">
        <v>20</v>
      </c>
      <c r="E205" s="49">
        <v>1</v>
      </c>
      <c r="F205" s="48">
        <v>254.53</v>
      </c>
      <c r="G205" s="48">
        <f t="shared" si="8"/>
        <v>254.53</v>
      </c>
      <c r="I205" s="43"/>
    </row>
    <row r="206" spans="1:9" x14ac:dyDescent="0.2">
      <c r="C206" s="55" t="s">
        <v>173</v>
      </c>
      <c r="D206" s="56"/>
      <c r="E206" s="56"/>
      <c r="F206" s="38"/>
      <c r="G206" s="47">
        <f>SUM(G190:G205)</f>
        <v>7967.829999999999</v>
      </c>
    </row>
    <row r="207" spans="1:9" x14ac:dyDescent="0.2">
      <c r="A207" s="40"/>
      <c r="B207" s="40" t="s">
        <v>42</v>
      </c>
      <c r="C207" s="57" t="s">
        <v>174</v>
      </c>
      <c r="D207" s="58"/>
      <c r="E207" s="58"/>
      <c r="F207" s="58"/>
      <c r="G207" s="58"/>
    </row>
    <row r="208" spans="1:9" ht="36" x14ac:dyDescent="0.2">
      <c r="A208" s="41" t="s">
        <v>16</v>
      </c>
      <c r="B208" s="37" t="s">
        <v>125</v>
      </c>
      <c r="C208" s="42" t="s">
        <v>126</v>
      </c>
      <c r="D208" s="37" t="s">
        <v>20</v>
      </c>
      <c r="E208" s="49">
        <v>1</v>
      </c>
      <c r="F208" s="48">
        <v>95.48</v>
      </c>
      <c r="G208" s="48">
        <f>ROUND(F208*E208,2)</f>
        <v>95.48</v>
      </c>
      <c r="I208" s="43"/>
    </row>
    <row r="209" spans="1:9" ht="36" x14ac:dyDescent="0.2">
      <c r="A209" s="41" t="s">
        <v>21</v>
      </c>
      <c r="B209" s="37" t="s">
        <v>127</v>
      </c>
      <c r="C209" s="42" t="s">
        <v>128</v>
      </c>
      <c r="D209" s="37" t="s">
        <v>20</v>
      </c>
      <c r="E209" s="49">
        <v>6</v>
      </c>
      <c r="F209" s="48">
        <v>15.89</v>
      </c>
      <c r="G209" s="48">
        <f t="shared" ref="G209:G225" si="9">ROUND(F209*E209,2)</f>
        <v>95.34</v>
      </c>
      <c r="I209" s="43"/>
    </row>
    <row r="210" spans="1:9" x14ac:dyDescent="0.2">
      <c r="A210" s="41" t="s">
        <v>24</v>
      </c>
      <c r="B210" s="37" t="s">
        <v>64</v>
      </c>
      <c r="C210" s="42" t="s">
        <v>175</v>
      </c>
      <c r="D210" s="37" t="s">
        <v>20</v>
      </c>
      <c r="E210" s="49">
        <v>5</v>
      </c>
      <c r="F210" s="48">
        <v>289.07</v>
      </c>
      <c r="G210" s="48">
        <f t="shared" si="9"/>
        <v>1445.35</v>
      </c>
      <c r="I210" s="43"/>
    </row>
    <row r="211" spans="1:9" x14ac:dyDescent="0.2">
      <c r="A211" s="41" t="s">
        <v>27</v>
      </c>
      <c r="B211" s="37" t="s">
        <v>64</v>
      </c>
      <c r="C211" s="42" t="s">
        <v>176</v>
      </c>
      <c r="D211" s="37" t="s">
        <v>20</v>
      </c>
      <c r="E211" s="49">
        <v>1</v>
      </c>
      <c r="F211" s="48">
        <v>112.16</v>
      </c>
      <c r="G211" s="48">
        <f t="shared" si="9"/>
        <v>112.16</v>
      </c>
      <c r="I211" s="43"/>
    </row>
    <row r="212" spans="1:9" ht="36" x14ac:dyDescent="0.2">
      <c r="A212" s="41" t="s">
        <v>30</v>
      </c>
      <c r="B212" s="37" t="s">
        <v>131</v>
      </c>
      <c r="C212" s="42" t="s">
        <v>132</v>
      </c>
      <c r="D212" s="37" t="s">
        <v>20</v>
      </c>
      <c r="E212" s="49">
        <v>1</v>
      </c>
      <c r="F212" s="48">
        <v>65.61</v>
      </c>
      <c r="G212" s="48">
        <f t="shared" si="9"/>
        <v>65.61</v>
      </c>
      <c r="I212" s="43"/>
    </row>
    <row r="213" spans="1:9" x14ac:dyDescent="0.2">
      <c r="A213" s="41" t="s">
        <v>33</v>
      </c>
      <c r="B213" s="37" t="s">
        <v>133</v>
      </c>
      <c r="C213" s="42" t="s">
        <v>177</v>
      </c>
      <c r="D213" s="37" t="s">
        <v>20</v>
      </c>
      <c r="E213" s="49">
        <v>1</v>
      </c>
      <c r="F213" s="48">
        <v>117.94</v>
      </c>
      <c r="G213" s="48">
        <f t="shared" si="9"/>
        <v>117.94</v>
      </c>
      <c r="I213" s="43"/>
    </row>
    <row r="214" spans="1:9" ht="24" x14ac:dyDescent="0.2">
      <c r="A214" s="41" t="s">
        <v>36</v>
      </c>
      <c r="B214" s="37" t="s">
        <v>104</v>
      </c>
      <c r="C214" s="42" t="s">
        <v>105</v>
      </c>
      <c r="D214" s="37" t="s">
        <v>58</v>
      </c>
      <c r="E214" s="49">
        <v>174</v>
      </c>
      <c r="F214" s="48">
        <v>14.66</v>
      </c>
      <c r="G214" s="48">
        <f t="shared" si="9"/>
        <v>2550.84</v>
      </c>
      <c r="I214" s="43"/>
    </row>
    <row r="215" spans="1:9" x14ac:dyDescent="0.2">
      <c r="A215" s="41" t="s">
        <v>39</v>
      </c>
      <c r="B215" s="37" t="s">
        <v>64</v>
      </c>
      <c r="C215" s="42" t="s">
        <v>178</v>
      </c>
      <c r="D215" s="37" t="s">
        <v>62</v>
      </c>
      <c r="E215" s="49">
        <v>40</v>
      </c>
      <c r="F215" s="48">
        <v>42.78</v>
      </c>
      <c r="G215" s="48">
        <f t="shared" si="9"/>
        <v>1711.2</v>
      </c>
      <c r="I215" s="43"/>
    </row>
    <row r="216" spans="1:9" x14ac:dyDescent="0.2">
      <c r="A216" s="41" t="s">
        <v>42</v>
      </c>
      <c r="B216" s="37" t="s">
        <v>64</v>
      </c>
      <c r="C216" s="42" t="s">
        <v>179</v>
      </c>
      <c r="D216" s="37" t="s">
        <v>62</v>
      </c>
      <c r="E216" s="49">
        <v>30</v>
      </c>
      <c r="F216" s="48">
        <v>32.380000000000003</v>
      </c>
      <c r="G216" s="48">
        <f t="shared" si="9"/>
        <v>971.4</v>
      </c>
      <c r="I216" s="43"/>
    </row>
    <row r="217" spans="1:9" x14ac:dyDescent="0.2">
      <c r="A217" s="41" t="s">
        <v>44</v>
      </c>
      <c r="B217" s="37" t="s">
        <v>64</v>
      </c>
      <c r="C217" s="42" t="s">
        <v>180</v>
      </c>
      <c r="D217" s="37" t="s">
        <v>62</v>
      </c>
      <c r="E217" s="49">
        <v>20</v>
      </c>
      <c r="F217" s="48">
        <v>21.97</v>
      </c>
      <c r="G217" s="48">
        <f t="shared" si="9"/>
        <v>439.4</v>
      </c>
      <c r="I217" s="43"/>
    </row>
    <row r="218" spans="1:9" x14ac:dyDescent="0.2">
      <c r="A218" s="41" t="s">
        <v>47</v>
      </c>
      <c r="B218" s="37" t="s">
        <v>64</v>
      </c>
      <c r="C218" s="42" t="s">
        <v>76</v>
      </c>
      <c r="D218" s="37" t="s">
        <v>77</v>
      </c>
      <c r="E218" s="49">
        <v>1</v>
      </c>
      <c r="F218" s="48">
        <v>1248.77</v>
      </c>
      <c r="G218" s="48">
        <f t="shared" si="9"/>
        <v>1248.77</v>
      </c>
      <c r="I218" s="43"/>
    </row>
    <row r="219" spans="1:9" ht="36" x14ac:dyDescent="0.2">
      <c r="A219" s="41" t="s">
        <v>50</v>
      </c>
      <c r="B219" s="37" t="s">
        <v>136</v>
      </c>
      <c r="C219" s="42" t="s">
        <v>137</v>
      </c>
      <c r="D219" s="37" t="s">
        <v>81</v>
      </c>
      <c r="E219" s="49">
        <v>21.6</v>
      </c>
      <c r="F219" s="48">
        <v>76.14</v>
      </c>
      <c r="G219" s="48">
        <f t="shared" si="9"/>
        <v>1644.62</v>
      </c>
      <c r="I219" s="43"/>
    </row>
    <row r="220" spans="1:9" x14ac:dyDescent="0.2">
      <c r="A220" s="41" t="s">
        <v>53</v>
      </c>
      <c r="B220" s="37" t="s">
        <v>64</v>
      </c>
      <c r="C220" s="42" t="s">
        <v>138</v>
      </c>
      <c r="D220" s="37" t="s">
        <v>139</v>
      </c>
      <c r="E220" s="49">
        <v>87</v>
      </c>
      <c r="F220" s="48">
        <v>11.1</v>
      </c>
      <c r="G220" s="48">
        <f t="shared" si="9"/>
        <v>965.7</v>
      </c>
      <c r="I220" s="43"/>
    </row>
    <row r="221" spans="1:9" ht="36" x14ac:dyDescent="0.2">
      <c r="A221" s="41" t="s">
        <v>55</v>
      </c>
      <c r="B221" s="37" t="s">
        <v>85</v>
      </c>
      <c r="C221" s="42" t="s">
        <v>86</v>
      </c>
      <c r="D221" s="37" t="s">
        <v>87</v>
      </c>
      <c r="E221" s="49">
        <v>0.06</v>
      </c>
      <c r="F221" s="48">
        <v>1643.33</v>
      </c>
      <c r="G221" s="48">
        <f t="shared" si="9"/>
        <v>98.6</v>
      </c>
      <c r="I221" s="43"/>
    </row>
    <row r="222" spans="1:9" x14ac:dyDescent="0.2">
      <c r="A222" s="41" t="s">
        <v>59</v>
      </c>
      <c r="B222" s="37" t="s">
        <v>64</v>
      </c>
      <c r="C222" s="42" t="s">
        <v>89</v>
      </c>
      <c r="D222" s="37" t="s">
        <v>77</v>
      </c>
      <c r="E222" s="49">
        <v>1</v>
      </c>
      <c r="F222" s="48">
        <v>667.71</v>
      </c>
      <c r="G222" s="48">
        <f t="shared" si="9"/>
        <v>667.71</v>
      </c>
      <c r="I222" s="43"/>
    </row>
    <row r="223" spans="1:9" x14ac:dyDescent="0.2">
      <c r="A223" s="41" t="s">
        <v>63</v>
      </c>
      <c r="B223" s="37" t="s">
        <v>64</v>
      </c>
      <c r="C223" s="42" t="s">
        <v>91</v>
      </c>
      <c r="D223" s="37" t="s">
        <v>77</v>
      </c>
      <c r="E223" s="49">
        <v>1</v>
      </c>
      <c r="F223" s="48">
        <v>404.7</v>
      </c>
      <c r="G223" s="48">
        <f t="shared" si="9"/>
        <v>404.7</v>
      </c>
      <c r="I223" s="43"/>
    </row>
    <row r="224" spans="1:9" x14ac:dyDescent="0.2">
      <c r="A224" s="41" t="s">
        <v>66</v>
      </c>
      <c r="B224" s="37" t="s">
        <v>64</v>
      </c>
      <c r="C224" s="42" t="s">
        <v>93</v>
      </c>
      <c r="D224" s="37" t="s">
        <v>77</v>
      </c>
      <c r="E224" s="49">
        <v>1</v>
      </c>
      <c r="F224" s="48">
        <v>185.06</v>
      </c>
      <c r="G224" s="48">
        <f t="shared" si="9"/>
        <v>185.06</v>
      </c>
      <c r="I224" s="43"/>
    </row>
    <row r="225" spans="1:9" x14ac:dyDescent="0.2">
      <c r="A225" s="41" t="s">
        <v>69</v>
      </c>
      <c r="B225" s="37" t="s">
        <v>95</v>
      </c>
      <c r="C225" s="42" t="s">
        <v>96</v>
      </c>
      <c r="D225" s="37" t="s">
        <v>20</v>
      </c>
      <c r="E225" s="49">
        <v>1</v>
      </c>
      <c r="F225" s="48">
        <v>127.27</v>
      </c>
      <c r="G225" s="48">
        <f t="shared" si="9"/>
        <v>127.27</v>
      </c>
      <c r="I225" s="43"/>
    </row>
    <row r="226" spans="1:9" x14ac:dyDescent="0.2">
      <c r="C226" s="55" t="s">
        <v>181</v>
      </c>
      <c r="D226" s="56"/>
      <c r="E226" s="56"/>
      <c r="F226" s="38"/>
      <c r="G226" s="47">
        <f>SUM(G208:G225)</f>
        <v>12947.150000000003</v>
      </c>
    </row>
    <row r="227" spans="1:9" x14ac:dyDescent="0.2">
      <c r="A227" s="40"/>
      <c r="B227" s="40" t="s">
        <v>44</v>
      </c>
      <c r="C227" s="57" t="s">
        <v>182</v>
      </c>
      <c r="D227" s="58"/>
      <c r="E227" s="58"/>
      <c r="F227" s="58"/>
      <c r="G227" s="58"/>
    </row>
    <row r="228" spans="1:9" ht="36" x14ac:dyDescent="0.2">
      <c r="A228" s="41" t="s">
        <v>16</v>
      </c>
      <c r="B228" s="37" t="s">
        <v>125</v>
      </c>
      <c r="C228" s="42" t="s">
        <v>142</v>
      </c>
      <c r="D228" s="37" t="s">
        <v>20</v>
      </c>
      <c r="E228" s="49">
        <v>2</v>
      </c>
      <c r="F228" s="48">
        <v>120.16</v>
      </c>
      <c r="G228" s="48">
        <f>ROUND(F228*E228,2)</f>
        <v>240.32</v>
      </c>
      <c r="I228" s="43"/>
    </row>
    <row r="229" spans="1:9" ht="36" x14ac:dyDescent="0.2">
      <c r="A229" s="41" t="s">
        <v>21</v>
      </c>
      <c r="B229" s="37" t="s">
        <v>127</v>
      </c>
      <c r="C229" s="42" t="s">
        <v>128</v>
      </c>
      <c r="D229" s="37" t="s">
        <v>20</v>
      </c>
      <c r="E229" s="49">
        <v>4</v>
      </c>
      <c r="F229" s="48">
        <v>15.89</v>
      </c>
      <c r="G229" s="48">
        <f t="shared" ref="G229:G243" si="10">ROUND(F229*E229,2)</f>
        <v>63.56</v>
      </c>
      <c r="I229" s="43"/>
    </row>
    <row r="230" spans="1:9" x14ac:dyDescent="0.2">
      <c r="A230" s="41" t="s">
        <v>24</v>
      </c>
      <c r="B230" s="37" t="s">
        <v>64</v>
      </c>
      <c r="C230" s="42" t="s">
        <v>143</v>
      </c>
      <c r="D230" s="37" t="s">
        <v>20</v>
      </c>
      <c r="E230" s="49">
        <v>2</v>
      </c>
      <c r="F230" s="48">
        <v>335.32</v>
      </c>
      <c r="G230" s="48">
        <f t="shared" si="10"/>
        <v>670.64</v>
      </c>
      <c r="I230" s="43"/>
    </row>
    <row r="231" spans="1:9" x14ac:dyDescent="0.2">
      <c r="A231" s="41" t="s">
        <v>27</v>
      </c>
      <c r="B231" s="37" t="s">
        <v>64</v>
      </c>
      <c r="C231" s="42" t="s">
        <v>144</v>
      </c>
      <c r="D231" s="37" t="s">
        <v>20</v>
      </c>
      <c r="E231" s="49">
        <v>2</v>
      </c>
      <c r="F231" s="48">
        <v>109.85</v>
      </c>
      <c r="G231" s="48">
        <f t="shared" si="10"/>
        <v>219.7</v>
      </c>
      <c r="I231" s="43"/>
    </row>
    <row r="232" spans="1:9" ht="36" x14ac:dyDescent="0.2">
      <c r="A232" s="41" t="s">
        <v>30</v>
      </c>
      <c r="B232" s="37" t="s">
        <v>131</v>
      </c>
      <c r="C232" s="42" t="s">
        <v>132</v>
      </c>
      <c r="D232" s="37" t="s">
        <v>20</v>
      </c>
      <c r="E232" s="49">
        <v>2</v>
      </c>
      <c r="F232" s="48">
        <v>65.61</v>
      </c>
      <c r="G232" s="48">
        <f t="shared" si="10"/>
        <v>131.22</v>
      </c>
      <c r="I232" s="43"/>
    </row>
    <row r="233" spans="1:9" x14ac:dyDescent="0.2">
      <c r="A233" s="41" t="s">
        <v>33</v>
      </c>
      <c r="B233" s="37" t="s">
        <v>133</v>
      </c>
      <c r="C233" s="42" t="s">
        <v>145</v>
      </c>
      <c r="D233" s="37" t="s">
        <v>20</v>
      </c>
      <c r="E233" s="49">
        <v>2</v>
      </c>
      <c r="F233" s="48">
        <v>80.94</v>
      </c>
      <c r="G233" s="48">
        <f t="shared" si="10"/>
        <v>161.88</v>
      </c>
      <c r="I233" s="43"/>
    </row>
    <row r="234" spans="1:9" ht="24" x14ac:dyDescent="0.2">
      <c r="A234" s="41" t="s">
        <v>36</v>
      </c>
      <c r="B234" s="37" t="s">
        <v>104</v>
      </c>
      <c r="C234" s="42" t="s">
        <v>105</v>
      </c>
      <c r="D234" s="37" t="s">
        <v>58</v>
      </c>
      <c r="E234" s="49">
        <v>60</v>
      </c>
      <c r="F234" s="48">
        <v>14.66</v>
      </c>
      <c r="G234" s="48">
        <f t="shared" si="10"/>
        <v>879.6</v>
      </c>
      <c r="I234" s="43"/>
    </row>
    <row r="235" spans="1:9" x14ac:dyDescent="0.2">
      <c r="A235" s="41" t="s">
        <v>39</v>
      </c>
      <c r="B235" s="37" t="s">
        <v>64</v>
      </c>
      <c r="C235" s="42" t="s">
        <v>146</v>
      </c>
      <c r="D235" s="37" t="s">
        <v>62</v>
      </c>
      <c r="E235" s="49">
        <v>30</v>
      </c>
      <c r="F235" s="48">
        <v>35.840000000000003</v>
      </c>
      <c r="G235" s="48">
        <f t="shared" si="10"/>
        <v>1075.2</v>
      </c>
      <c r="I235" s="43"/>
    </row>
    <row r="236" spans="1:9" x14ac:dyDescent="0.2">
      <c r="A236" s="41" t="s">
        <v>42</v>
      </c>
      <c r="B236" s="37" t="s">
        <v>64</v>
      </c>
      <c r="C236" s="42" t="s">
        <v>76</v>
      </c>
      <c r="D236" s="37" t="s">
        <v>77</v>
      </c>
      <c r="E236" s="49">
        <v>1</v>
      </c>
      <c r="F236" s="48">
        <v>716.89</v>
      </c>
      <c r="G236" s="48">
        <f t="shared" si="10"/>
        <v>716.89</v>
      </c>
      <c r="I236" s="43"/>
    </row>
    <row r="237" spans="1:9" ht="36" x14ac:dyDescent="0.2">
      <c r="A237" s="41" t="s">
        <v>44</v>
      </c>
      <c r="B237" s="37" t="s">
        <v>136</v>
      </c>
      <c r="C237" s="42" t="s">
        <v>137</v>
      </c>
      <c r="D237" s="37" t="s">
        <v>81</v>
      </c>
      <c r="E237" s="49">
        <v>6</v>
      </c>
      <c r="F237" s="48">
        <v>76.14</v>
      </c>
      <c r="G237" s="48">
        <f t="shared" si="10"/>
        <v>456.84</v>
      </c>
      <c r="I237" s="43"/>
    </row>
    <row r="238" spans="1:9" x14ac:dyDescent="0.2">
      <c r="A238" s="41" t="s">
        <v>47</v>
      </c>
      <c r="B238" s="37" t="s">
        <v>64</v>
      </c>
      <c r="C238" s="42" t="s">
        <v>138</v>
      </c>
      <c r="D238" s="37" t="s">
        <v>139</v>
      </c>
      <c r="E238" s="49">
        <v>24</v>
      </c>
      <c r="F238" s="48">
        <v>11.1</v>
      </c>
      <c r="G238" s="48">
        <f t="shared" si="10"/>
        <v>266.39999999999998</v>
      </c>
      <c r="I238" s="43"/>
    </row>
    <row r="239" spans="1:9" ht="36" x14ac:dyDescent="0.2">
      <c r="A239" s="41" t="s">
        <v>50</v>
      </c>
      <c r="B239" s="37" t="s">
        <v>85</v>
      </c>
      <c r="C239" s="42" t="s">
        <v>86</v>
      </c>
      <c r="D239" s="37" t="s">
        <v>87</v>
      </c>
      <c r="E239" s="49">
        <v>0.02</v>
      </c>
      <c r="F239" s="48">
        <v>1643.5</v>
      </c>
      <c r="G239" s="48">
        <f t="shared" si="10"/>
        <v>32.869999999999997</v>
      </c>
      <c r="I239" s="43"/>
    </row>
    <row r="240" spans="1:9" x14ac:dyDescent="0.2">
      <c r="A240" s="41" t="s">
        <v>53</v>
      </c>
      <c r="B240" s="37" t="s">
        <v>64</v>
      </c>
      <c r="C240" s="42" t="s">
        <v>89</v>
      </c>
      <c r="D240" s="37" t="s">
        <v>77</v>
      </c>
      <c r="E240" s="49">
        <v>1</v>
      </c>
      <c r="F240" s="48">
        <v>419.26</v>
      </c>
      <c r="G240" s="48">
        <f t="shared" si="10"/>
        <v>419.26</v>
      </c>
      <c r="I240" s="43"/>
    </row>
    <row r="241" spans="1:9" x14ac:dyDescent="0.2">
      <c r="A241" s="41" t="s">
        <v>55</v>
      </c>
      <c r="B241" s="37" t="s">
        <v>64</v>
      </c>
      <c r="C241" s="42" t="s">
        <v>91</v>
      </c>
      <c r="D241" s="37" t="s">
        <v>77</v>
      </c>
      <c r="E241" s="49">
        <v>1</v>
      </c>
      <c r="F241" s="48">
        <v>127.19</v>
      </c>
      <c r="G241" s="48">
        <f t="shared" si="10"/>
        <v>127.19</v>
      </c>
      <c r="I241" s="43"/>
    </row>
    <row r="242" spans="1:9" x14ac:dyDescent="0.2">
      <c r="A242" s="41" t="s">
        <v>59</v>
      </c>
      <c r="B242" s="37" t="s">
        <v>64</v>
      </c>
      <c r="C242" s="42" t="s">
        <v>93</v>
      </c>
      <c r="D242" s="37" t="s">
        <v>77</v>
      </c>
      <c r="E242" s="49">
        <v>1</v>
      </c>
      <c r="F242" s="48">
        <v>185.06</v>
      </c>
      <c r="G242" s="48">
        <f t="shared" si="10"/>
        <v>185.06</v>
      </c>
      <c r="I242" s="43"/>
    </row>
    <row r="243" spans="1:9" x14ac:dyDescent="0.2">
      <c r="A243" s="41" t="s">
        <v>63</v>
      </c>
      <c r="B243" s="37" t="s">
        <v>95</v>
      </c>
      <c r="C243" s="42" t="s">
        <v>96</v>
      </c>
      <c r="D243" s="37" t="s">
        <v>20</v>
      </c>
      <c r="E243" s="49">
        <v>1</v>
      </c>
      <c r="F243" s="48">
        <v>254.53</v>
      </c>
      <c r="G243" s="48">
        <f t="shared" si="10"/>
        <v>254.53</v>
      </c>
      <c r="I243" s="43"/>
    </row>
    <row r="244" spans="1:9" x14ac:dyDescent="0.2">
      <c r="C244" s="55" t="s">
        <v>183</v>
      </c>
      <c r="D244" s="56"/>
      <c r="E244" s="56"/>
      <c r="F244" s="38"/>
      <c r="G244" s="47">
        <f>SUM(G228:G243)</f>
        <v>5901.16</v>
      </c>
    </row>
    <row r="245" spans="1:9" x14ac:dyDescent="0.2">
      <c r="A245" s="40"/>
      <c r="B245" s="40" t="s">
        <v>47</v>
      </c>
      <c r="C245" s="57" t="s">
        <v>184</v>
      </c>
      <c r="D245" s="58"/>
      <c r="E245" s="58"/>
      <c r="F245" s="58"/>
      <c r="G245" s="58"/>
    </row>
    <row r="246" spans="1:9" ht="36" x14ac:dyDescent="0.2">
      <c r="A246" s="41" t="s">
        <v>16</v>
      </c>
      <c r="B246" s="37" t="s">
        <v>125</v>
      </c>
      <c r="C246" s="42" t="s">
        <v>142</v>
      </c>
      <c r="D246" s="37" t="s">
        <v>20</v>
      </c>
      <c r="E246" s="49">
        <v>2</v>
      </c>
      <c r="F246" s="48">
        <v>120.16</v>
      </c>
      <c r="G246" s="48">
        <f>ROUND(F246*E246,2)</f>
        <v>240.32</v>
      </c>
      <c r="I246" s="43"/>
    </row>
    <row r="247" spans="1:9" ht="36" x14ac:dyDescent="0.2">
      <c r="A247" s="41" t="s">
        <v>21</v>
      </c>
      <c r="B247" s="37" t="s">
        <v>127</v>
      </c>
      <c r="C247" s="42" t="s">
        <v>128</v>
      </c>
      <c r="D247" s="37" t="s">
        <v>20</v>
      </c>
      <c r="E247" s="49">
        <v>4</v>
      </c>
      <c r="F247" s="48">
        <v>15.89</v>
      </c>
      <c r="G247" s="48">
        <f t="shared" ref="G247:G261" si="11">ROUND(F247*E247,2)</f>
        <v>63.56</v>
      </c>
      <c r="I247" s="43"/>
    </row>
    <row r="248" spans="1:9" x14ac:dyDescent="0.2">
      <c r="A248" s="41" t="s">
        <v>24</v>
      </c>
      <c r="B248" s="37" t="s">
        <v>64</v>
      </c>
      <c r="C248" s="42" t="s">
        <v>143</v>
      </c>
      <c r="D248" s="37" t="s">
        <v>20</v>
      </c>
      <c r="E248" s="49">
        <v>2</v>
      </c>
      <c r="F248" s="48">
        <v>335.32</v>
      </c>
      <c r="G248" s="48">
        <f t="shared" si="11"/>
        <v>670.64</v>
      </c>
      <c r="I248" s="43"/>
    </row>
    <row r="249" spans="1:9" x14ac:dyDescent="0.2">
      <c r="A249" s="41" t="s">
        <v>27</v>
      </c>
      <c r="B249" s="37" t="s">
        <v>64</v>
      </c>
      <c r="C249" s="42" t="s">
        <v>144</v>
      </c>
      <c r="D249" s="37" t="s">
        <v>20</v>
      </c>
      <c r="E249" s="49">
        <v>2</v>
      </c>
      <c r="F249" s="48">
        <v>109.85</v>
      </c>
      <c r="G249" s="48">
        <f t="shared" si="11"/>
        <v>219.7</v>
      </c>
      <c r="I249" s="43"/>
    </row>
    <row r="250" spans="1:9" ht="36" x14ac:dyDescent="0.2">
      <c r="A250" s="41" t="s">
        <v>30</v>
      </c>
      <c r="B250" s="37" t="s">
        <v>131</v>
      </c>
      <c r="C250" s="42" t="s">
        <v>132</v>
      </c>
      <c r="D250" s="37" t="s">
        <v>20</v>
      </c>
      <c r="E250" s="49">
        <v>2</v>
      </c>
      <c r="F250" s="48">
        <v>65.61</v>
      </c>
      <c r="G250" s="48">
        <f t="shared" si="11"/>
        <v>131.22</v>
      </c>
      <c r="I250" s="43"/>
    </row>
    <row r="251" spans="1:9" x14ac:dyDescent="0.2">
      <c r="A251" s="41" t="s">
        <v>33</v>
      </c>
      <c r="B251" s="37" t="s">
        <v>133</v>
      </c>
      <c r="C251" s="42" t="s">
        <v>145</v>
      </c>
      <c r="D251" s="37" t="s">
        <v>20</v>
      </c>
      <c r="E251" s="49">
        <v>2</v>
      </c>
      <c r="F251" s="48">
        <v>80.94</v>
      </c>
      <c r="G251" s="48">
        <f t="shared" si="11"/>
        <v>161.88</v>
      </c>
      <c r="I251" s="43"/>
    </row>
    <row r="252" spans="1:9" ht="24" x14ac:dyDescent="0.2">
      <c r="A252" s="41" t="s">
        <v>36</v>
      </c>
      <c r="B252" s="37" t="s">
        <v>104</v>
      </c>
      <c r="C252" s="42" t="s">
        <v>105</v>
      </c>
      <c r="D252" s="37" t="s">
        <v>58</v>
      </c>
      <c r="E252" s="49">
        <v>60</v>
      </c>
      <c r="F252" s="48">
        <v>14.66</v>
      </c>
      <c r="G252" s="48">
        <f t="shared" si="11"/>
        <v>879.6</v>
      </c>
      <c r="I252" s="43"/>
    </row>
    <row r="253" spans="1:9" x14ac:dyDescent="0.2">
      <c r="A253" s="41" t="s">
        <v>39</v>
      </c>
      <c r="B253" s="37" t="s">
        <v>64</v>
      </c>
      <c r="C253" s="42" t="s">
        <v>146</v>
      </c>
      <c r="D253" s="37" t="s">
        <v>62</v>
      </c>
      <c r="E253" s="49">
        <v>30</v>
      </c>
      <c r="F253" s="48">
        <v>35.840000000000003</v>
      </c>
      <c r="G253" s="48">
        <f t="shared" si="11"/>
        <v>1075.2</v>
      </c>
      <c r="I253" s="43"/>
    </row>
    <row r="254" spans="1:9" x14ac:dyDescent="0.2">
      <c r="A254" s="41" t="s">
        <v>42</v>
      </c>
      <c r="B254" s="37" t="s">
        <v>64</v>
      </c>
      <c r="C254" s="42" t="s">
        <v>76</v>
      </c>
      <c r="D254" s="37" t="s">
        <v>77</v>
      </c>
      <c r="E254" s="49">
        <v>1</v>
      </c>
      <c r="F254" s="48">
        <v>716.89</v>
      </c>
      <c r="G254" s="48">
        <f t="shared" si="11"/>
        <v>716.89</v>
      </c>
      <c r="I254" s="43"/>
    </row>
    <row r="255" spans="1:9" ht="36" x14ac:dyDescent="0.2">
      <c r="A255" s="41" t="s">
        <v>44</v>
      </c>
      <c r="B255" s="37" t="s">
        <v>136</v>
      </c>
      <c r="C255" s="42" t="s">
        <v>137</v>
      </c>
      <c r="D255" s="37" t="s">
        <v>81</v>
      </c>
      <c r="E255" s="49">
        <v>6</v>
      </c>
      <c r="F255" s="48">
        <v>76.14</v>
      </c>
      <c r="G255" s="48">
        <f t="shared" si="11"/>
        <v>456.84</v>
      </c>
      <c r="I255" s="43"/>
    </row>
    <row r="256" spans="1:9" x14ac:dyDescent="0.2">
      <c r="A256" s="41" t="s">
        <v>47</v>
      </c>
      <c r="B256" s="37" t="s">
        <v>64</v>
      </c>
      <c r="C256" s="42" t="s">
        <v>138</v>
      </c>
      <c r="D256" s="37" t="s">
        <v>139</v>
      </c>
      <c r="E256" s="49">
        <v>24</v>
      </c>
      <c r="F256" s="48">
        <v>11.1</v>
      </c>
      <c r="G256" s="48">
        <f t="shared" si="11"/>
        <v>266.39999999999998</v>
      </c>
      <c r="I256" s="43"/>
    </row>
    <row r="257" spans="1:9" ht="36" x14ac:dyDescent="0.2">
      <c r="A257" s="41" t="s">
        <v>50</v>
      </c>
      <c r="B257" s="37" t="s">
        <v>85</v>
      </c>
      <c r="C257" s="42" t="s">
        <v>86</v>
      </c>
      <c r="D257" s="37" t="s">
        <v>87</v>
      </c>
      <c r="E257" s="49">
        <v>0.02</v>
      </c>
      <c r="F257" s="48">
        <v>1643.5</v>
      </c>
      <c r="G257" s="48">
        <f t="shared" si="11"/>
        <v>32.869999999999997</v>
      </c>
      <c r="I257" s="43"/>
    </row>
    <row r="258" spans="1:9" x14ac:dyDescent="0.2">
      <c r="A258" s="41" t="s">
        <v>53</v>
      </c>
      <c r="B258" s="37" t="s">
        <v>64</v>
      </c>
      <c r="C258" s="42" t="s">
        <v>89</v>
      </c>
      <c r="D258" s="37" t="s">
        <v>77</v>
      </c>
      <c r="E258" s="49">
        <v>1</v>
      </c>
      <c r="F258" s="48">
        <v>419.26</v>
      </c>
      <c r="G258" s="48">
        <f t="shared" si="11"/>
        <v>419.26</v>
      </c>
      <c r="I258" s="43"/>
    </row>
    <row r="259" spans="1:9" x14ac:dyDescent="0.2">
      <c r="A259" s="41" t="s">
        <v>55</v>
      </c>
      <c r="B259" s="37" t="s">
        <v>64</v>
      </c>
      <c r="C259" s="42" t="s">
        <v>91</v>
      </c>
      <c r="D259" s="37" t="s">
        <v>77</v>
      </c>
      <c r="E259" s="49">
        <v>1</v>
      </c>
      <c r="F259" s="48">
        <v>127.19</v>
      </c>
      <c r="G259" s="48">
        <f t="shared" si="11"/>
        <v>127.19</v>
      </c>
      <c r="I259" s="43"/>
    </row>
    <row r="260" spans="1:9" x14ac:dyDescent="0.2">
      <c r="A260" s="41" t="s">
        <v>59</v>
      </c>
      <c r="B260" s="37" t="s">
        <v>64</v>
      </c>
      <c r="C260" s="42" t="s">
        <v>93</v>
      </c>
      <c r="D260" s="37" t="s">
        <v>77</v>
      </c>
      <c r="E260" s="49">
        <v>1</v>
      </c>
      <c r="F260" s="48">
        <v>185.06</v>
      </c>
      <c r="G260" s="48">
        <f t="shared" si="11"/>
        <v>185.06</v>
      </c>
      <c r="I260" s="43"/>
    </row>
    <row r="261" spans="1:9" x14ac:dyDescent="0.2">
      <c r="A261" s="41" t="s">
        <v>63</v>
      </c>
      <c r="B261" s="37" t="s">
        <v>95</v>
      </c>
      <c r="C261" s="42" t="s">
        <v>96</v>
      </c>
      <c r="D261" s="37" t="s">
        <v>20</v>
      </c>
      <c r="E261" s="49">
        <v>1</v>
      </c>
      <c r="F261" s="48">
        <v>254.53</v>
      </c>
      <c r="G261" s="48">
        <f t="shared" si="11"/>
        <v>254.53</v>
      </c>
      <c r="I261" s="43"/>
    </row>
    <row r="262" spans="1:9" x14ac:dyDescent="0.2">
      <c r="C262" s="55" t="s">
        <v>185</v>
      </c>
      <c r="D262" s="56"/>
      <c r="E262" s="56"/>
      <c r="F262" s="38"/>
      <c r="G262" s="39">
        <f>SUM(G246:G261)</f>
        <v>5901.16</v>
      </c>
    </row>
    <row r="263" spans="1:9" x14ac:dyDescent="0.2">
      <c r="A263" s="40"/>
      <c r="B263" s="40" t="s">
        <v>50</v>
      </c>
      <c r="C263" s="57" t="s">
        <v>186</v>
      </c>
      <c r="D263" s="58"/>
      <c r="E263" s="58"/>
      <c r="F263" s="58"/>
      <c r="G263" s="58"/>
    </row>
    <row r="264" spans="1:9" ht="36" x14ac:dyDescent="0.2">
      <c r="A264" s="41" t="s">
        <v>16</v>
      </c>
      <c r="B264" s="37" t="s">
        <v>125</v>
      </c>
      <c r="C264" s="42" t="s">
        <v>126</v>
      </c>
      <c r="D264" s="37" t="s">
        <v>20</v>
      </c>
      <c r="E264" s="49">
        <v>2</v>
      </c>
      <c r="F264" s="48">
        <v>120.16</v>
      </c>
      <c r="G264" s="48">
        <f>ROUND(F264*E264,2)</f>
        <v>240.32</v>
      </c>
      <c r="I264" s="43"/>
    </row>
    <row r="265" spans="1:9" ht="36" x14ac:dyDescent="0.2">
      <c r="A265" s="41" t="s">
        <v>21</v>
      </c>
      <c r="B265" s="37" t="s">
        <v>127</v>
      </c>
      <c r="C265" s="42" t="s">
        <v>128</v>
      </c>
      <c r="D265" s="37" t="s">
        <v>20</v>
      </c>
      <c r="E265" s="49">
        <v>4</v>
      </c>
      <c r="F265" s="48">
        <v>15.89</v>
      </c>
      <c r="G265" s="48">
        <f t="shared" ref="G265:G279" si="12">ROUND(F265*E265,2)</f>
        <v>63.56</v>
      </c>
      <c r="I265" s="43"/>
    </row>
    <row r="266" spans="1:9" x14ac:dyDescent="0.2">
      <c r="A266" s="41" t="s">
        <v>24</v>
      </c>
      <c r="B266" s="37" t="s">
        <v>64</v>
      </c>
      <c r="C266" s="42" t="s">
        <v>129</v>
      </c>
      <c r="D266" s="37" t="s">
        <v>20</v>
      </c>
      <c r="E266" s="49">
        <v>2</v>
      </c>
      <c r="F266" s="48">
        <v>364.23</v>
      </c>
      <c r="G266" s="48">
        <f t="shared" si="12"/>
        <v>728.46</v>
      </c>
      <c r="I266" s="43"/>
    </row>
    <row r="267" spans="1:9" x14ac:dyDescent="0.2">
      <c r="A267" s="41" t="s">
        <v>27</v>
      </c>
      <c r="B267" s="37" t="s">
        <v>64</v>
      </c>
      <c r="C267" s="42" t="s">
        <v>187</v>
      </c>
      <c r="D267" s="37" t="s">
        <v>20</v>
      </c>
      <c r="E267" s="49">
        <v>2</v>
      </c>
      <c r="F267" s="48">
        <v>126.03</v>
      </c>
      <c r="G267" s="48">
        <f t="shared" si="12"/>
        <v>252.06</v>
      </c>
      <c r="I267" s="43"/>
    </row>
    <row r="268" spans="1:9" ht="36" x14ac:dyDescent="0.2">
      <c r="A268" s="41" t="s">
        <v>30</v>
      </c>
      <c r="B268" s="37" t="s">
        <v>131</v>
      </c>
      <c r="C268" s="42" t="s">
        <v>132</v>
      </c>
      <c r="D268" s="37" t="s">
        <v>20</v>
      </c>
      <c r="E268" s="49">
        <v>2</v>
      </c>
      <c r="F268" s="48">
        <v>65.61</v>
      </c>
      <c r="G268" s="48">
        <f t="shared" si="12"/>
        <v>131.22</v>
      </c>
      <c r="I268" s="43"/>
    </row>
    <row r="269" spans="1:9" x14ac:dyDescent="0.2">
      <c r="A269" s="41" t="s">
        <v>33</v>
      </c>
      <c r="B269" s="37" t="s">
        <v>133</v>
      </c>
      <c r="C269" s="42" t="s">
        <v>188</v>
      </c>
      <c r="D269" s="37" t="s">
        <v>20</v>
      </c>
      <c r="E269" s="49">
        <v>2</v>
      </c>
      <c r="F269" s="48">
        <v>100.6</v>
      </c>
      <c r="G269" s="48">
        <f t="shared" si="12"/>
        <v>201.2</v>
      </c>
      <c r="I269" s="43"/>
    </row>
    <row r="270" spans="1:9" ht="24" x14ac:dyDescent="0.2">
      <c r="A270" s="41" t="s">
        <v>36</v>
      </c>
      <c r="B270" s="37" t="s">
        <v>104</v>
      </c>
      <c r="C270" s="42" t="s">
        <v>105</v>
      </c>
      <c r="D270" s="37" t="s">
        <v>58</v>
      </c>
      <c r="E270" s="49">
        <v>78</v>
      </c>
      <c r="F270" s="48">
        <v>14.66</v>
      </c>
      <c r="G270" s="48">
        <f t="shared" si="12"/>
        <v>1143.48</v>
      </c>
      <c r="I270" s="43"/>
    </row>
    <row r="271" spans="1:9" x14ac:dyDescent="0.2">
      <c r="A271" s="41" t="s">
        <v>39</v>
      </c>
      <c r="B271" s="37" t="s">
        <v>64</v>
      </c>
      <c r="C271" s="42" t="s">
        <v>135</v>
      </c>
      <c r="D271" s="37" t="s">
        <v>62</v>
      </c>
      <c r="E271" s="49">
        <v>30</v>
      </c>
      <c r="F271" s="48">
        <v>54.34</v>
      </c>
      <c r="G271" s="48">
        <f t="shared" si="12"/>
        <v>1630.2</v>
      </c>
      <c r="I271" s="43"/>
    </row>
    <row r="272" spans="1:9" x14ac:dyDescent="0.2">
      <c r="A272" s="41" t="s">
        <v>42</v>
      </c>
      <c r="B272" s="37" t="s">
        <v>64</v>
      </c>
      <c r="C272" s="42" t="s">
        <v>76</v>
      </c>
      <c r="D272" s="37" t="s">
        <v>77</v>
      </c>
      <c r="E272" s="49">
        <v>1</v>
      </c>
      <c r="F272" s="48">
        <v>652.14</v>
      </c>
      <c r="G272" s="48">
        <f t="shared" si="12"/>
        <v>652.14</v>
      </c>
      <c r="I272" s="43"/>
    </row>
    <row r="273" spans="1:9" ht="36" x14ac:dyDescent="0.2">
      <c r="A273" s="41" t="s">
        <v>44</v>
      </c>
      <c r="B273" s="37" t="s">
        <v>136</v>
      </c>
      <c r="C273" s="42" t="s">
        <v>137</v>
      </c>
      <c r="D273" s="37" t="s">
        <v>81</v>
      </c>
      <c r="E273" s="49">
        <v>8</v>
      </c>
      <c r="F273" s="48">
        <v>76.14</v>
      </c>
      <c r="G273" s="48">
        <f t="shared" si="12"/>
        <v>609.12</v>
      </c>
      <c r="I273" s="43"/>
    </row>
    <row r="274" spans="1:9" x14ac:dyDescent="0.2">
      <c r="A274" s="41" t="s">
        <v>47</v>
      </c>
      <c r="B274" s="37" t="s">
        <v>64</v>
      </c>
      <c r="C274" s="42" t="s">
        <v>138</v>
      </c>
      <c r="D274" s="37" t="s">
        <v>139</v>
      </c>
      <c r="E274" s="49">
        <v>32</v>
      </c>
      <c r="F274" s="48">
        <v>11.1</v>
      </c>
      <c r="G274" s="48">
        <f t="shared" si="12"/>
        <v>355.2</v>
      </c>
      <c r="I274" s="43"/>
    </row>
    <row r="275" spans="1:9" ht="36" x14ac:dyDescent="0.2">
      <c r="A275" s="41" t="s">
        <v>50</v>
      </c>
      <c r="B275" s="37" t="s">
        <v>85</v>
      </c>
      <c r="C275" s="42" t="s">
        <v>86</v>
      </c>
      <c r="D275" s="37" t="s">
        <v>87</v>
      </c>
      <c r="E275" s="49">
        <v>0.02</v>
      </c>
      <c r="F275" s="48">
        <v>1643.5</v>
      </c>
      <c r="G275" s="48">
        <f t="shared" si="12"/>
        <v>32.869999999999997</v>
      </c>
      <c r="I275" s="43"/>
    </row>
    <row r="276" spans="1:9" x14ac:dyDescent="0.2">
      <c r="A276" s="41" t="s">
        <v>53</v>
      </c>
      <c r="B276" s="37" t="s">
        <v>64</v>
      </c>
      <c r="C276" s="42" t="s">
        <v>89</v>
      </c>
      <c r="D276" s="37" t="s">
        <v>77</v>
      </c>
      <c r="E276" s="49">
        <v>1</v>
      </c>
      <c r="F276" s="48">
        <v>359.95</v>
      </c>
      <c r="G276" s="48">
        <f t="shared" si="12"/>
        <v>359.95</v>
      </c>
      <c r="I276" s="43"/>
    </row>
    <row r="277" spans="1:9" x14ac:dyDescent="0.2">
      <c r="A277" s="41" t="s">
        <v>55</v>
      </c>
      <c r="B277" s="37" t="s">
        <v>64</v>
      </c>
      <c r="C277" s="42" t="s">
        <v>91</v>
      </c>
      <c r="D277" s="37" t="s">
        <v>77</v>
      </c>
      <c r="E277" s="49">
        <v>1</v>
      </c>
      <c r="F277" s="48">
        <v>115.63</v>
      </c>
      <c r="G277" s="48">
        <f t="shared" si="12"/>
        <v>115.63</v>
      </c>
      <c r="I277" s="43"/>
    </row>
    <row r="278" spans="1:9" x14ac:dyDescent="0.2">
      <c r="A278" s="41" t="s">
        <v>59</v>
      </c>
      <c r="B278" s="37" t="s">
        <v>64</v>
      </c>
      <c r="C278" s="42" t="s">
        <v>93</v>
      </c>
      <c r="D278" s="37" t="s">
        <v>77</v>
      </c>
      <c r="E278" s="49">
        <v>1</v>
      </c>
      <c r="F278" s="48">
        <v>185.06</v>
      </c>
      <c r="G278" s="48">
        <f t="shared" si="12"/>
        <v>185.06</v>
      </c>
      <c r="I278" s="43"/>
    </row>
    <row r="279" spans="1:9" x14ac:dyDescent="0.2">
      <c r="A279" s="41" t="s">
        <v>63</v>
      </c>
      <c r="B279" s="37" t="s">
        <v>95</v>
      </c>
      <c r="C279" s="42" t="s">
        <v>96</v>
      </c>
      <c r="D279" s="37" t="s">
        <v>20</v>
      </c>
      <c r="E279" s="49">
        <v>1</v>
      </c>
      <c r="F279" s="48">
        <v>254.53</v>
      </c>
      <c r="G279" s="48">
        <f t="shared" si="12"/>
        <v>254.53</v>
      </c>
      <c r="I279" s="43"/>
    </row>
    <row r="280" spans="1:9" x14ac:dyDescent="0.2">
      <c r="C280" s="55" t="s">
        <v>189</v>
      </c>
      <c r="D280" s="56"/>
      <c r="E280" s="56"/>
      <c r="F280" s="38"/>
      <c r="G280" s="47">
        <f>SUM(G264:G279)</f>
        <v>6955</v>
      </c>
    </row>
    <row r="281" spans="1:9" x14ac:dyDescent="0.2">
      <c r="A281" s="40"/>
      <c r="B281" s="40" t="s">
        <v>53</v>
      </c>
      <c r="C281" s="57" t="s">
        <v>190</v>
      </c>
      <c r="D281" s="58"/>
      <c r="E281" s="58"/>
      <c r="F281" s="58"/>
      <c r="G281" s="58"/>
    </row>
    <row r="282" spans="1:9" ht="36" x14ac:dyDescent="0.2">
      <c r="A282" s="41" t="s">
        <v>16</v>
      </c>
      <c r="B282" s="37" t="s">
        <v>125</v>
      </c>
      <c r="C282" s="42" t="s">
        <v>142</v>
      </c>
      <c r="D282" s="37" t="s">
        <v>20</v>
      </c>
      <c r="E282" s="49">
        <v>1</v>
      </c>
      <c r="F282" s="48">
        <v>120.16</v>
      </c>
      <c r="G282" s="48">
        <f>ROUND(F282*E282,2)</f>
        <v>120.16</v>
      </c>
      <c r="I282" s="43"/>
    </row>
    <row r="283" spans="1:9" ht="36" x14ac:dyDescent="0.2">
      <c r="A283" s="41" t="s">
        <v>21</v>
      </c>
      <c r="B283" s="37" t="s">
        <v>127</v>
      </c>
      <c r="C283" s="42" t="s">
        <v>128</v>
      </c>
      <c r="D283" s="37" t="s">
        <v>20</v>
      </c>
      <c r="E283" s="49">
        <v>2</v>
      </c>
      <c r="F283" s="48">
        <v>15.89</v>
      </c>
      <c r="G283" s="48">
        <f t="shared" ref="G283:G297" si="13">ROUND(F283*E283,2)</f>
        <v>31.78</v>
      </c>
      <c r="I283" s="43"/>
    </row>
    <row r="284" spans="1:9" x14ac:dyDescent="0.2">
      <c r="A284" s="41" t="s">
        <v>24</v>
      </c>
      <c r="B284" s="37" t="s">
        <v>64</v>
      </c>
      <c r="C284" s="42" t="s">
        <v>143</v>
      </c>
      <c r="D284" s="37" t="s">
        <v>20</v>
      </c>
      <c r="E284" s="49">
        <v>1</v>
      </c>
      <c r="F284" s="48">
        <v>335.32</v>
      </c>
      <c r="G284" s="48">
        <f t="shared" si="13"/>
        <v>335.32</v>
      </c>
      <c r="I284" s="43"/>
    </row>
    <row r="285" spans="1:9" x14ac:dyDescent="0.2">
      <c r="A285" s="41" t="s">
        <v>27</v>
      </c>
      <c r="B285" s="37" t="s">
        <v>64</v>
      </c>
      <c r="C285" s="42" t="s">
        <v>144</v>
      </c>
      <c r="D285" s="37" t="s">
        <v>20</v>
      </c>
      <c r="E285" s="49">
        <v>1</v>
      </c>
      <c r="F285" s="48">
        <v>109.85</v>
      </c>
      <c r="G285" s="48">
        <f t="shared" si="13"/>
        <v>109.85</v>
      </c>
      <c r="I285" s="43"/>
    </row>
    <row r="286" spans="1:9" ht="36" x14ac:dyDescent="0.2">
      <c r="A286" s="41" t="s">
        <v>30</v>
      </c>
      <c r="B286" s="37" t="s">
        <v>131</v>
      </c>
      <c r="C286" s="42" t="s">
        <v>132</v>
      </c>
      <c r="D286" s="37" t="s">
        <v>20</v>
      </c>
      <c r="E286" s="49">
        <v>1</v>
      </c>
      <c r="F286" s="48">
        <v>65.61</v>
      </c>
      <c r="G286" s="48">
        <f t="shared" si="13"/>
        <v>65.61</v>
      </c>
      <c r="I286" s="43"/>
    </row>
    <row r="287" spans="1:9" x14ac:dyDescent="0.2">
      <c r="A287" s="41" t="s">
        <v>33</v>
      </c>
      <c r="B287" s="37" t="s">
        <v>133</v>
      </c>
      <c r="C287" s="42" t="s">
        <v>145</v>
      </c>
      <c r="D287" s="37" t="s">
        <v>20</v>
      </c>
      <c r="E287" s="49">
        <v>1</v>
      </c>
      <c r="F287" s="48">
        <v>80.94</v>
      </c>
      <c r="G287" s="48">
        <f t="shared" si="13"/>
        <v>80.94</v>
      </c>
      <c r="I287" s="43"/>
    </row>
    <row r="288" spans="1:9" ht="24" x14ac:dyDescent="0.2">
      <c r="A288" s="41" t="s">
        <v>36</v>
      </c>
      <c r="B288" s="37" t="s">
        <v>104</v>
      </c>
      <c r="C288" s="42" t="s">
        <v>105</v>
      </c>
      <c r="D288" s="37" t="s">
        <v>58</v>
      </c>
      <c r="E288" s="49">
        <v>6</v>
      </c>
      <c r="F288" s="48">
        <v>14.66</v>
      </c>
      <c r="G288" s="48">
        <f t="shared" si="13"/>
        <v>87.96</v>
      </c>
      <c r="I288" s="43"/>
    </row>
    <row r="289" spans="1:9" x14ac:dyDescent="0.2">
      <c r="A289" s="41" t="s">
        <v>39</v>
      </c>
      <c r="B289" s="37" t="s">
        <v>64</v>
      </c>
      <c r="C289" s="42" t="s">
        <v>146</v>
      </c>
      <c r="D289" s="37" t="s">
        <v>62</v>
      </c>
      <c r="E289" s="49">
        <v>3</v>
      </c>
      <c r="F289" s="48">
        <v>35.840000000000003</v>
      </c>
      <c r="G289" s="48">
        <f t="shared" si="13"/>
        <v>107.52</v>
      </c>
      <c r="I289" s="43"/>
    </row>
    <row r="290" spans="1:9" x14ac:dyDescent="0.2">
      <c r="A290" s="41" t="s">
        <v>42</v>
      </c>
      <c r="B290" s="37" t="s">
        <v>64</v>
      </c>
      <c r="C290" s="42" t="s">
        <v>76</v>
      </c>
      <c r="D290" s="37" t="s">
        <v>77</v>
      </c>
      <c r="E290" s="49">
        <v>1</v>
      </c>
      <c r="F290" s="48">
        <v>57.81</v>
      </c>
      <c r="G290" s="48">
        <f t="shared" si="13"/>
        <v>57.81</v>
      </c>
      <c r="I290" s="43"/>
    </row>
    <row r="291" spans="1:9" ht="36" x14ac:dyDescent="0.2">
      <c r="A291" s="41" t="s">
        <v>44</v>
      </c>
      <c r="B291" s="37" t="s">
        <v>136</v>
      </c>
      <c r="C291" s="42" t="s">
        <v>137</v>
      </c>
      <c r="D291" s="37" t="s">
        <v>81</v>
      </c>
      <c r="E291" s="49">
        <v>0.6</v>
      </c>
      <c r="F291" s="48">
        <v>76.13</v>
      </c>
      <c r="G291" s="48">
        <f t="shared" si="13"/>
        <v>45.68</v>
      </c>
      <c r="I291" s="43"/>
    </row>
    <row r="292" spans="1:9" x14ac:dyDescent="0.2">
      <c r="A292" s="41" t="s">
        <v>47</v>
      </c>
      <c r="B292" s="37" t="s">
        <v>64</v>
      </c>
      <c r="C292" s="42" t="s">
        <v>138</v>
      </c>
      <c r="D292" s="37" t="s">
        <v>139</v>
      </c>
      <c r="E292" s="49">
        <v>3</v>
      </c>
      <c r="F292" s="48">
        <v>11.1</v>
      </c>
      <c r="G292" s="48">
        <f t="shared" si="13"/>
        <v>33.299999999999997</v>
      </c>
      <c r="I292" s="43"/>
    </row>
    <row r="293" spans="1:9" ht="36" x14ac:dyDescent="0.2">
      <c r="A293" s="41" t="s">
        <v>50</v>
      </c>
      <c r="B293" s="37" t="s">
        <v>85</v>
      </c>
      <c r="C293" s="42" t="s">
        <v>86</v>
      </c>
      <c r="D293" s="37" t="s">
        <v>87</v>
      </c>
      <c r="E293" s="49">
        <v>0.01</v>
      </c>
      <c r="F293" s="48">
        <v>1643</v>
      </c>
      <c r="G293" s="48">
        <f t="shared" si="13"/>
        <v>16.43</v>
      </c>
      <c r="I293" s="43"/>
    </row>
    <row r="294" spans="1:9" x14ac:dyDescent="0.2">
      <c r="A294" s="41" t="s">
        <v>53</v>
      </c>
      <c r="B294" s="37" t="s">
        <v>64</v>
      </c>
      <c r="C294" s="42" t="s">
        <v>89</v>
      </c>
      <c r="D294" s="37" t="s">
        <v>77</v>
      </c>
      <c r="E294" s="49">
        <v>1</v>
      </c>
      <c r="F294" s="48">
        <v>502</v>
      </c>
      <c r="G294" s="48">
        <f t="shared" si="13"/>
        <v>502</v>
      </c>
      <c r="I294" s="43"/>
    </row>
    <row r="295" spans="1:9" x14ac:dyDescent="0.2">
      <c r="A295" s="41" t="s">
        <v>55</v>
      </c>
      <c r="B295" s="37" t="s">
        <v>64</v>
      </c>
      <c r="C295" s="42" t="s">
        <v>91</v>
      </c>
      <c r="D295" s="37" t="s">
        <v>77</v>
      </c>
      <c r="E295" s="49">
        <v>1</v>
      </c>
      <c r="F295" s="48">
        <v>115.63</v>
      </c>
      <c r="G295" s="48">
        <f t="shared" si="13"/>
        <v>115.63</v>
      </c>
      <c r="I295" s="43"/>
    </row>
    <row r="296" spans="1:9" x14ac:dyDescent="0.2">
      <c r="A296" s="41" t="s">
        <v>59</v>
      </c>
      <c r="B296" s="37" t="s">
        <v>64</v>
      </c>
      <c r="C296" s="42" t="s">
        <v>93</v>
      </c>
      <c r="D296" s="37" t="s">
        <v>77</v>
      </c>
      <c r="E296" s="49">
        <v>1</v>
      </c>
      <c r="F296" s="48">
        <v>185.06</v>
      </c>
      <c r="G296" s="48">
        <f t="shared" si="13"/>
        <v>185.06</v>
      </c>
      <c r="I296" s="43"/>
    </row>
    <row r="297" spans="1:9" x14ac:dyDescent="0.2">
      <c r="A297" s="41" t="s">
        <v>63</v>
      </c>
      <c r="B297" s="37" t="s">
        <v>95</v>
      </c>
      <c r="C297" s="42" t="s">
        <v>96</v>
      </c>
      <c r="D297" s="37" t="s">
        <v>20</v>
      </c>
      <c r="E297" s="49">
        <v>1</v>
      </c>
      <c r="F297" s="48">
        <v>127.27</v>
      </c>
      <c r="G297" s="48">
        <f t="shared" si="13"/>
        <v>127.27</v>
      </c>
      <c r="I297" s="43"/>
    </row>
    <row r="298" spans="1:9" x14ac:dyDescent="0.2">
      <c r="C298" s="55" t="s">
        <v>191</v>
      </c>
      <c r="D298" s="56"/>
      <c r="E298" s="56"/>
      <c r="F298" s="38"/>
      <c r="G298" s="39">
        <f>SUM(G282:G297)</f>
        <v>2022.3200000000002</v>
      </c>
    </row>
    <row r="299" spans="1:9" x14ac:dyDescent="0.2">
      <c r="A299" s="40"/>
      <c r="B299" s="40" t="s">
        <v>55</v>
      </c>
      <c r="C299" s="57" t="s">
        <v>192</v>
      </c>
      <c r="D299" s="58"/>
      <c r="E299" s="58"/>
      <c r="F299" s="58"/>
      <c r="G299" s="58"/>
    </row>
    <row r="300" spans="1:9" x14ac:dyDescent="0.2">
      <c r="A300" s="41" t="s">
        <v>16</v>
      </c>
      <c r="B300" s="37" t="s">
        <v>18</v>
      </c>
      <c r="C300" s="42" t="s">
        <v>19</v>
      </c>
      <c r="D300" s="37" t="s">
        <v>20</v>
      </c>
      <c r="E300" s="49">
        <v>1</v>
      </c>
      <c r="F300" s="48">
        <v>348.01</v>
      </c>
      <c r="G300" s="48">
        <f>ROUND(F300*E300,2)</f>
        <v>348.01</v>
      </c>
      <c r="I300" s="50"/>
    </row>
    <row r="301" spans="1:9" ht="36" x14ac:dyDescent="0.2">
      <c r="A301" s="41" t="s">
        <v>21</v>
      </c>
      <c r="B301" s="37" t="s">
        <v>193</v>
      </c>
      <c r="C301" s="42" t="s">
        <v>194</v>
      </c>
      <c r="D301" s="37" t="s">
        <v>20</v>
      </c>
      <c r="E301" s="49">
        <v>2</v>
      </c>
      <c r="F301" s="48">
        <v>45.65</v>
      </c>
      <c r="G301" s="48">
        <f t="shared" ref="G301:G323" si="14">ROUND(F301*E301,2)</f>
        <v>91.3</v>
      </c>
      <c r="I301" s="50"/>
    </row>
    <row r="302" spans="1:9" ht="24" x14ac:dyDescent="0.2">
      <c r="A302" s="41" t="s">
        <v>24</v>
      </c>
      <c r="B302" s="37" t="s">
        <v>64</v>
      </c>
      <c r="C302" s="42" t="s">
        <v>195</v>
      </c>
      <c r="D302" s="37" t="s">
        <v>20</v>
      </c>
      <c r="E302" s="49">
        <v>2</v>
      </c>
      <c r="F302" s="48">
        <v>80.94</v>
      </c>
      <c r="G302" s="48">
        <f t="shared" si="14"/>
        <v>161.88</v>
      </c>
      <c r="I302" s="50"/>
    </row>
    <row r="303" spans="1:9" ht="36" x14ac:dyDescent="0.2">
      <c r="A303" s="41" t="s">
        <v>27</v>
      </c>
      <c r="B303" s="37" t="s">
        <v>157</v>
      </c>
      <c r="C303" s="42" t="s">
        <v>158</v>
      </c>
      <c r="D303" s="37" t="s">
        <v>20</v>
      </c>
      <c r="E303" s="49">
        <v>2</v>
      </c>
      <c r="F303" s="48">
        <v>62.13</v>
      </c>
      <c r="G303" s="48">
        <f t="shared" si="14"/>
        <v>124.26</v>
      </c>
      <c r="I303" s="50"/>
    </row>
    <row r="304" spans="1:9" ht="24" x14ac:dyDescent="0.2">
      <c r="A304" s="41" t="s">
        <v>30</v>
      </c>
      <c r="B304" s="37" t="s">
        <v>28</v>
      </c>
      <c r="C304" s="42" t="s">
        <v>29</v>
      </c>
      <c r="D304" s="37" t="s">
        <v>20</v>
      </c>
      <c r="E304" s="49">
        <v>33</v>
      </c>
      <c r="F304" s="48">
        <v>10.42</v>
      </c>
      <c r="G304" s="48">
        <f t="shared" si="14"/>
        <v>343.86</v>
      </c>
      <c r="I304" s="50"/>
    </row>
    <row r="305" spans="1:9" ht="36" x14ac:dyDescent="0.2">
      <c r="A305" s="41" t="s">
        <v>33</v>
      </c>
      <c r="B305" s="37" t="s">
        <v>115</v>
      </c>
      <c r="C305" s="42" t="s">
        <v>116</v>
      </c>
      <c r="D305" s="37" t="s">
        <v>20</v>
      </c>
      <c r="E305" s="49">
        <v>3</v>
      </c>
      <c r="F305" s="48">
        <v>6.92</v>
      </c>
      <c r="G305" s="48">
        <f t="shared" si="14"/>
        <v>20.76</v>
      </c>
      <c r="I305" s="50"/>
    </row>
    <row r="306" spans="1:9" x14ac:dyDescent="0.2">
      <c r="A306" s="41" t="s">
        <v>36</v>
      </c>
      <c r="B306" s="37" t="s">
        <v>37</v>
      </c>
      <c r="C306" s="42" t="s">
        <v>38</v>
      </c>
      <c r="D306" s="37" t="s">
        <v>20</v>
      </c>
      <c r="E306" s="49">
        <v>3</v>
      </c>
      <c r="F306" s="48">
        <v>11.56</v>
      </c>
      <c r="G306" s="48">
        <f t="shared" si="14"/>
        <v>34.68</v>
      </c>
      <c r="I306" s="50"/>
    </row>
    <row r="307" spans="1:9" ht="36" x14ac:dyDescent="0.2">
      <c r="A307" s="41" t="s">
        <v>39</v>
      </c>
      <c r="B307" s="37" t="s">
        <v>196</v>
      </c>
      <c r="C307" s="42" t="s">
        <v>197</v>
      </c>
      <c r="D307" s="37" t="s">
        <v>20</v>
      </c>
      <c r="E307" s="49">
        <v>16</v>
      </c>
      <c r="F307" s="48">
        <v>6.92</v>
      </c>
      <c r="G307" s="48">
        <f t="shared" si="14"/>
        <v>110.72</v>
      </c>
      <c r="I307" s="50"/>
    </row>
    <row r="308" spans="1:9" x14ac:dyDescent="0.2">
      <c r="A308" s="41" t="s">
        <v>42</v>
      </c>
      <c r="B308" s="37" t="s">
        <v>37</v>
      </c>
      <c r="C308" s="42" t="s">
        <v>38</v>
      </c>
      <c r="D308" s="37" t="s">
        <v>20</v>
      </c>
      <c r="E308" s="49">
        <v>16</v>
      </c>
      <c r="F308" s="48">
        <v>11.56</v>
      </c>
      <c r="G308" s="48">
        <f t="shared" si="14"/>
        <v>184.96</v>
      </c>
      <c r="I308" s="50"/>
    </row>
    <row r="309" spans="1:9" ht="36" x14ac:dyDescent="0.2">
      <c r="A309" s="41" t="s">
        <v>44</v>
      </c>
      <c r="B309" s="37" t="s">
        <v>117</v>
      </c>
      <c r="C309" s="42" t="s">
        <v>118</v>
      </c>
      <c r="D309" s="37" t="s">
        <v>62</v>
      </c>
      <c r="E309" s="49">
        <v>107</v>
      </c>
      <c r="F309" s="48">
        <v>3.41</v>
      </c>
      <c r="G309" s="48">
        <f t="shared" si="14"/>
        <v>364.87</v>
      </c>
      <c r="I309" s="50"/>
    </row>
    <row r="310" spans="1:9" ht="24" x14ac:dyDescent="0.2">
      <c r="A310" s="41" t="s">
        <v>47</v>
      </c>
      <c r="B310" s="37" t="s">
        <v>64</v>
      </c>
      <c r="C310" s="42" t="s">
        <v>198</v>
      </c>
      <c r="D310" s="37" t="s">
        <v>62</v>
      </c>
      <c r="E310" s="49">
        <v>30</v>
      </c>
      <c r="F310" s="48">
        <v>6.36</v>
      </c>
      <c r="G310" s="48">
        <f t="shared" si="14"/>
        <v>190.8</v>
      </c>
      <c r="I310" s="50"/>
    </row>
    <row r="311" spans="1:9" ht="24" x14ac:dyDescent="0.2">
      <c r="A311" s="41" t="s">
        <v>50</v>
      </c>
      <c r="B311" s="37" t="s">
        <v>64</v>
      </c>
      <c r="C311" s="42" t="s">
        <v>119</v>
      </c>
      <c r="D311" s="37" t="s">
        <v>62</v>
      </c>
      <c r="E311" s="49">
        <v>45</v>
      </c>
      <c r="F311" s="48">
        <v>3.7</v>
      </c>
      <c r="G311" s="48">
        <f t="shared" si="14"/>
        <v>166.5</v>
      </c>
      <c r="I311" s="50"/>
    </row>
    <row r="312" spans="1:9" ht="24" x14ac:dyDescent="0.2">
      <c r="A312" s="41" t="s">
        <v>53</v>
      </c>
      <c r="B312" s="37" t="s">
        <v>64</v>
      </c>
      <c r="C312" s="42" t="s">
        <v>74</v>
      </c>
      <c r="D312" s="37" t="s">
        <v>62</v>
      </c>
      <c r="E312" s="49">
        <v>32</v>
      </c>
      <c r="F312" s="48">
        <v>3.35</v>
      </c>
      <c r="G312" s="48">
        <f t="shared" si="14"/>
        <v>107.2</v>
      </c>
      <c r="I312" s="50"/>
    </row>
    <row r="313" spans="1:9" ht="36" x14ac:dyDescent="0.2">
      <c r="A313" s="41" t="s">
        <v>55</v>
      </c>
      <c r="B313" s="37" t="s">
        <v>67</v>
      </c>
      <c r="C313" s="42" t="s">
        <v>68</v>
      </c>
      <c r="D313" s="37" t="s">
        <v>62</v>
      </c>
      <c r="E313" s="49">
        <v>47</v>
      </c>
      <c r="F313" s="48">
        <v>5.12</v>
      </c>
      <c r="G313" s="48">
        <f t="shared" si="14"/>
        <v>240.64</v>
      </c>
      <c r="I313" s="50"/>
    </row>
    <row r="314" spans="1:9" ht="24" x14ac:dyDescent="0.2">
      <c r="A314" s="41" t="s">
        <v>59</v>
      </c>
      <c r="B314" s="37" t="s">
        <v>64</v>
      </c>
      <c r="C314" s="42" t="s">
        <v>70</v>
      </c>
      <c r="D314" s="37" t="s">
        <v>62</v>
      </c>
      <c r="E314" s="49">
        <v>35</v>
      </c>
      <c r="F314" s="48">
        <v>2.31</v>
      </c>
      <c r="G314" s="48">
        <f t="shared" si="14"/>
        <v>80.849999999999994</v>
      </c>
      <c r="I314" s="50"/>
    </row>
    <row r="315" spans="1:9" ht="24" x14ac:dyDescent="0.2">
      <c r="A315" s="41" t="s">
        <v>63</v>
      </c>
      <c r="B315" s="37" t="s">
        <v>64</v>
      </c>
      <c r="C315" s="42" t="s">
        <v>72</v>
      </c>
      <c r="D315" s="37" t="s">
        <v>62</v>
      </c>
      <c r="E315" s="49">
        <v>12</v>
      </c>
      <c r="F315" s="48">
        <v>2.54</v>
      </c>
      <c r="G315" s="48">
        <f t="shared" si="14"/>
        <v>30.48</v>
      </c>
      <c r="I315" s="50"/>
    </row>
    <row r="316" spans="1:9" x14ac:dyDescent="0.2">
      <c r="A316" s="41" t="s">
        <v>66</v>
      </c>
      <c r="B316" s="37" t="s">
        <v>64</v>
      </c>
      <c r="C316" s="42" t="s">
        <v>76</v>
      </c>
      <c r="D316" s="37" t="s">
        <v>77</v>
      </c>
      <c r="E316" s="49">
        <v>1</v>
      </c>
      <c r="F316" s="48">
        <v>231.25</v>
      </c>
      <c r="G316" s="48">
        <f t="shared" si="14"/>
        <v>231.25</v>
      </c>
      <c r="I316" s="50"/>
    </row>
    <row r="317" spans="1:9" ht="36" x14ac:dyDescent="0.2">
      <c r="A317" s="41" t="s">
        <v>69</v>
      </c>
      <c r="B317" s="37" t="s">
        <v>199</v>
      </c>
      <c r="C317" s="42" t="s">
        <v>200</v>
      </c>
      <c r="D317" s="37" t="s">
        <v>81</v>
      </c>
      <c r="E317" s="49">
        <v>1.5</v>
      </c>
      <c r="F317" s="48">
        <v>112</v>
      </c>
      <c r="G317" s="48">
        <f t="shared" si="14"/>
        <v>168</v>
      </c>
      <c r="I317" s="50"/>
    </row>
    <row r="318" spans="1:9" x14ac:dyDescent="0.2">
      <c r="A318" s="41" t="s">
        <v>71</v>
      </c>
      <c r="B318" s="37" t="s">
        <v>64</v>
      </c>
      <c r="C318" s="42" t="s">
        <v>201</v>
      </c>
      <c r="D318" s="37" t="s">
        <v>139</v>
      </c>
      <c r="E318" s="49">
        <v>6</v>
      </c>
      <c r="F318" s="48">
        <v>5.2</v>
      </c>
      <c r="G318" s="48">
        <f t="shared" si="14"/>
        <v>31.2</v>
      </c>
      <c r="I318" s="50"/>
    </row>
    <row r="319" spans="1:9" ht="36" x14ac:dyDescent="0.2">
      <c r="A319" s="41" t="s">
        <v>73</v>
      </c>
      <c r="B319" s="37" t="s">
        <v>85</v>
      </c>
      <c r="C319" s="42" t="s">
        <v>86</v>
      </c>
      <c r="D319" s="37" t="s">
        <v>87</v>
      </c>
      <c r="E319" s="49">
        <v>0.1</v>
      </c>
      <c r="F319" s="48">
        <v>1643.5</v>
      </c>
      <c r="G319" s="48">
        <f t="shared" si="14"/>
        <v>164.35</v>
      </c>
      <c r="I319" s="50"/>
    </row>
    <row r="320" spans="1:9" x14ac:dyDescent="0.2">
      <c r="A320" s="41" t="s">
        <v>75</v>
      </c>
      <c r="B320" s="37" t="s">
        <v>64</v>
      </c>
      <c r="C320" s="42" t="s">
        <v>89</v>
      </c>
      <c r="D320" s="37" t="s">
        <v>77</v>
      </c>
      <c r="E320" s="49">
        <v>1</v>
      </c>
      <c r="F320" s="48">
        <v>667.71</v>
      </c>
      <c r="G320" s="48">
        <f t="shared" si="14"/>
        <v>667.71</v>
      </c>
      <c r="I320" s="50"/>
    </row>
    <row r="321" spans="1:9" x14ac:dyDescent="0.2">
      <c r="A321" s="41" t="s">
        <v>78</v>
      </c>
      <c r="B321" s="37" t="s">
        <v>64</v>
      </c>
      <c r="C321" s="42" t="s">
        <v>91</v>
      </c>
      <c r="D321" s="37" t="s">
        <v>77</v>
      </c>
      <c r="E321" s="49">
        <v>1</v>
      </c>
      <c r="F321" s="48">
        <v>202.35</v>
      </c>
      <c r="G321" s="48">
        <f t="shared" si="14"/>
        <v>202.35</v>
      </c>
      <c r="I321" s="50"/>
    </row>
    <row r="322" spans="1:9" x14ac:dyDescent="0.2">
      <c r="A322" s="41" t="s">
        <v>82</v>
      </c>
      <c r="B322" s="37" t="s">
        <v>64</v>
      </c>
      <c r="C322" s="42" t="s">
        <v>93</v>
      </c>
      <c r="D322" s="37" t="s">
        <v>77</v>
      </c>
      <c r="E322" s="49">
        <v>1</v>
      </c>
      <c r="F322" s="48">
        <v>185.06</v>
      </c>
      <c r="G322" s="48">
        <f t="shared" si="14"/>
        <v>185.06</v>
      </c>
      <c r="I322" s="50"/>
    </row>
    <row r="323" spans="1:9" x14ac:dyDescent="0.2">
      <c r="A323" s="41" t="s">
        <v>84</v>
      </c>
      <c r="B323" s="37" t="s">
        <v>95</v>
      </c>
      <c r="C323" s="42" t="s">
        <v>96</v>
      </c>
      <c r="D323" s="37" t="s">
        <v>20</v>
      </c>
      <c r="E323" s="49">
        <v>1</v>
      </c>
      <c r="F323" s="48">
        <v>318.16000000000003</v>
      </c>
      <c r="G323" s="48">
        <f t="shared" si="14"/>
        <v>318.16000000000003</v>
      </c>
      <c r="I323" s="50"/>
    </row>
    <row r="324" spans="1:9" x14ac:dyDescent="0.2">
      <c r="C324" s="55" t="s">
        <v>202</v>
      </c>
      <c r="D324" s="56"/>
      <c r="E324" s="56"/>
      <c r="F324" s="38"/>
      <c r="G324" s="39">
        <f>SUM(G300:G323)</f>
        <v>4569.8499999999995</v>
      </c>
    </row>
    <row r="325" spans="1:9" x14ac:dyDescent="0.2">
      <c r="A325" s="40"/>
      <c r="B325" s="40" t="s">
        <v>59</v>
      </c>
      <c r="C325" s="57" t="s">
        <v>203</v>
      </c>
      <c r="D325" s="58"/>
      <c r="E325" s="58"/>
      <c r="F325" s="58"/>
      <c r="G325" s="58"/>
    </row>
    <row r="326" spans="1:9" x14ac:dyDescent="0.2">
      <c r="A326" s="41" t="s">
        <v>16</v>
      </c>
      <c r="B326" s="37" t="s">
        <v>18</v>
      </c>
      <c r="C326" s="42" t="s">
        <v>19</v>
      </c>
      <c r="D326" s="37" t="s">
        <v>20</v>
      </c>
      <c r="E326" s="49">
        <v>1</v>
      </c>
      <c r="F326" s="48">
        <v>348.01</v>
      </c>
      <c r="G326" s="48">
        <f>ROUND(F326*E326,2)</f>
        <v>348.01</v>
      </c>
      <c r="I326" s="43"/>
    </row>
    <row r="327" spans="1:9" ht="48" x14ac:dyDescent="0.2">
      <c r="A327" s="41" t="s">
        <v>21</v>
      </c>
      <c r="B327" s="37" t="s">
        <v>22</v>
      </c>
      <c r="C327" s="42" t="s">
        <v>23</v>
      </c>
      <c r="D327" s="37" t="s">
        <v>20</v>
      </c>
      <c r="E327" s="49">
        <v>10</v>
      </c>
      <c r="F327" s="48">
        <v>395</v>
      </c>
      <c r="G327" s="48">
        <f t="shared" ref="G327:G351" si="15">ROUND(F327*E327,2)</f>
        <v>3950</v>
      </c>
      <c r="I327" s="43"/>
    </row>
    <row r="328" spans="1:9" ht="24" x14ac:dyDescent="0.2">
      <c r="A328" s="41" t="s">
        <v>24</v>
      </c>
      <c r="B328" s="37" t="s">
        <v>25</v>
      </c>
      <c r="C328" s="42" t="s">
        <v>26</v>
      </c>
      <c r="D328" s="37" t="s">
        <v>20</v>
      </c>
      <c r="E328" s="49">
        <v>8</v>
      </c>
      <c r="F328" s="48">
        <v>1666.29</v>
      </c>
      <c r="G328" s="48">
        <f t="shared" si="15"/>
        <v>13330.32</v>
      </c>
      <c r="I328" s="43"/>
    </row>
    <row r="329" spans="1:9" ht="24" x14ac:dyDescent="0.2">
      <c r="A329" s="41" t="s">
        <v>27</v>
      </c>
      <c r="B329" s="37" t="s">
        <v>51</v>
      </c>
      <c r="C329" s="42" t="s">
        <v>52</v>
      </c>
      <c r="D329" s="37" t="s">
        <v>20</v>
      </c>
      <c r="E329" s="49">
        <v>2</v>
      </c>
      <c r="F329" s="48">
        <v>95.51</v>
      </c>
      <c r="G329" s="48">
        <f t="shared" si="15"/>
        <v>191.02</v>
      </c>
      <c r="I329" s="43"/>
    </row>
    <row r="330" spans="1:9" x14ac:dyDescent="0.2">
      <c r="A330" s="41" t="s">
        <v>30</v>
      </c>
      <c r="B330" s="37" t="s">
        <v>54</v>
      </c>
      <c r="C330" s="42" t="s">
        <v>49</v>
      </c>
      <c r="D330" s="37" t="s">
        <v>20</v>
      </c>
      <c r="E330" s="49">
        <v>2</v>
      </c>
      <c r="F330" s="48">
        <v>191.94</v>
      </c>
      <c r="G330" s="48">
        <f t="shared" si="15"/>
        <v>383.88</v>
      </c>
      <c r="I330" s="43"/>
    </row>
    <row r="331" spans="1:9" ht="24" x14ac:dyDescent="0.2">
      <c r="A331" s="41" t="s">
        <v>33</v>
      </c>
      <c r="B331" s="37" t="s">
        <v>45</v>
      </c>
      <c r="C331" s="42" t="s">
        <v>46</v>
      </c>
      <c r="D331" s="37" t="s">
        <v>20</v>
      </c>
      <c r="E331" s="49">
        <v>3</v>
      </c>
      <c r="F331" s="48">
        <v>77.34</v>
      </c>
      <c r="G331" s="48">
        <f t="shared" si="15"/>
        <v>232.02</v>
      </c>
      <c r="I331" s="43"/>
    </row>
    <row r="332" spans="1:9" x14ac:dyDescent="0.2">
      <c r="A332" s="41" t="s">
        <v>36</v>
      </c>
      <c r="B332" s="37" t="s">
        <v>48</v>
      </c>
      <c r="C332" s="42" t="s">
        <v>49</v>
      </c>
      <c r="D332" s="37" t="s">
        <v>20</v>
      </c>
      <c r="E332" s="49">
        <v>3</v>
      </c>
      <c r="F332" s="48">
        <v>181.53</v>
      </c>
      <c r="G332" s="48">
        <f t="shared" si="15"/>
        <v>544.59</v>
      </c>
      <c r="I332" s="43"/>
    </row>
    <row r="333" spans="1:9" ht="36" x14ac:dyDescent="0.2">
      <c r="A333" s="41" t="s">
        <v>39</v>
      </c>
      <c r="B333" s="37" t="s">
        <v>31</v>
      </c>
      <c r="C333" s="42" t="s">
        <v>32</v>
      </c>
      <c r="D333" s="37" t="s">
        <v>20</v>
      </c>
      <c r="E333" s="49">
        <v>60</v>
      </c>
      <c r="F333" s="48">
        <v>60.66</v>
      </c>
      <c r="G333" s="48">
        <f t="shared" si="15"/>
        <v>3639.6</v>
      </c>
      <c r="I333" s="43"/>
    </row>
    <row r="334" spans="1:9" ht="36" x14ac:dyDescent="0.2">
      <c r="A334" s="41" t="s">
        <v>42</v>
      </c>
      <c r="B334" s="37" t="s">
        <v>40</v>
      </c>
      <c r="C334" s="42" t="s">
        <v>41</v>
      </c>
      <c r="D334" s="37" t="s">
        <v>20</v>
      </c>
      <c r="E334" s="49">
        <v>8</v>
      </c>
      <c r="F334" s="48">
        <v>9.64</v>
      </c>
      <c r="G334" s="48">
        <f t="shared" si="15"/>
        <v>77.12</v>
      </c>
      <c r="I334" s="43"/>
    </row>
    <row r="335" spans="1:9" x14ac:dyDescent="0.2">
      <c r="A335" s="41" t="s">
        <v>44</v>
      </c>
      <c r="B335" s="37" t="s">
        <v>43</v>
      </c>
      <c r="C335" s="42" t="s">
        <v>38</v>
      </c>
      <c r="D335" s="37" t="s">
        <v>20</v>
      </c>
      <c r="E335" s="49">
        <v>8</v>
      </c>
      <c r="F335" s="48">
        <v>57.81</v>
      </c>
      <c r="G335" s="48">
        <f t="shared" si="15"/>
        <v>462.48</v>
      </c>
      <c r="I335" s="43"/>
    </row>
    <row r="336" spans="1:9" ht="24" x14ac:dyDescent="0.2">
      <c r="A336" s="41" t="s">
        <v>47</v>
      </c>
      <c r="B336" s="37" t="s">
        <v>56</v>
      </c>
      <c r="C336" s="42" t="s">
        <v>57</v>
      </c>
      <c r="D336" s="37" t="s">
        <v>58</v>
      </c>
      <c r="E336" s="49">
        <v>452</v>
      </c>
      <c r="F336" s="48">
        <v>32.369999999999997</v>
      </c>
      <c r="G336" s="48">
        <f t="shared" si="15"/>
        <v>14631.24</v>
      </c>
      <c r="I336" s="43"/>
    </row>
    <row r="337" spans="1:9" ht="36" x14ac:dyDescent="0.2">
      <c r="A337" s="41" t="s">
        <v>50</v>
      </c>
      <c r="B337" s="37" t="s">
        <v>60</v>
      </c>
      <c r="C337" s="42" t="s">
        <v>61</v>
      </c>
      <c r="D337" s="37" t="s">
        <v>62</v>
      </c>
      <c r="E337" s="49">
        <v>32</v>
      </c>
      <c r="F337" s="48">
        <v>7.16</v>
      </c>
      <c r="G337" s="48">
        <f t="shared" si="15"/>
        <v>229.12</v>
      </c>
      <c r="I337" s="43"/>
    </row>
    <row r="338" spans="1:9" ht="24" x14ac:dyDescent="0.2">
      <c r="A338" s="41" t="s">
        <v>53</v>
      </c>
      <c r="B338" s="37" t="s">
        <v>64</v>
      </c>
      <c r="C338" s="42" t="s">
        <v>204</v>
      </c>
      <c r="D338" s="37" t="s">
        <v>62</v>
      </c>
      <c r="E338" s="49">
        <v>32</v>
      </c>
      <c r="F338" s="48">
        <v>12.19</v>
      </c>
      <c r="G338" s="48">
        <f t="shared" si="15"/>
        <v>390.08</v>
      </c>
      <c r="I338" s="43"/>
    </row>
    <row r="339" spans="1:9" ht="24" x14ac:dyDescent="0.2">
      <c r="A339" s="41" t="s">
        <v>55</v>
      </c>
      <c r="B339" s="37" t="s">
        <v>205</v>
      </c>
      <c r="C339" s="42" t="s">
        <v>206</v>
      </c>
      <c r="D339" s="37" t="s">
        <v>62</v>
      </c>
      <c r="E339" s="49">
        <v>21</v>
      </c>
      <c r="F339" s="48">
        <v>11.72</v>
      </c>
      <c r="G339" s="48">
        <f t="shared" si="15"/>
        <v>246.12</v>
      </c>
      <c r="I339" s="43"/>
    </row>
    <row r="340" spans="1:9" ht="24" x14ac:dyDescent="0.2">
      <c r="A340" s="41" t="s">
        <v>59</v>
      </c>
      <c r="B340" s="37" t="s">
        <v>64</v>
      </c>
      <c r="C340" s="42" t="s">
        <v>207</v>
      </c>
      <c r="D340" s="37" t="s">
        <v>62</v>
      </c>
      <c r="E340" s="49">
        <v>21</v>
      </c>
      <c r="F340" s="48">
        <v>15.49</v>
      </c>
      <c r="G340" s="48">
        <f t="shared" si="15"/>
        <v>325.29000000000002</v>
      </c>
      <c r="I340" s="43"/>
    </row>
    <row r="341" spans="1:9" x14ac:dyDescent="0.2">
      <c r="A341" s="41" t="s">
        <v>63</v>
      </c>
      <c r="B341" s="37" t="s">
        <v>64</v>
      </c>
      <c r="C341" s="42" t="s">
        <v>76</v>
      </c>
      <c r="D341" s="37" t="s">
        <v>77</v>
      </c>
      <c r="E341" s="49">
        <v>1</v>
      </c>
      <c r="F341" s="48">
        <v>249.75</v>
      </c>
      <c r="G341" s="48">
        <f t="shared" si="15"/>
        <v>249.75</v>
      </c>
      <c r="I341" s="43"/>
    </row>
    <row r="342" spans="1:9" ht="24" x14ac:dyDescent="0.2">
      <c r="A342" s="41" t="s">
        <v>66</v>
      </c>
      <c r="B342" s="37" t="s">
        <v>79</v>
      </c>
      <c r="C342" s="42" t="s">
        <v>80</v>
      </c>
      <c r="D342" s="37" t="s">
        <v>81</v>
      </c>
      <c r="E342" s="49">
        <v>1.84</v>
      </c>
      <c r="F342" s="48">
        <v>194.41</v>
      </c>
      <c r="G342" s="48">
        <f t="shared" si="15"/>
        <v>357.71</v>
      </c>
      <c r="I342" s="43"/>
    </row>
    <row r="343" spans="1:9" x14ac:dyDescent="0.2">
      <c r="A343" s="41" t="s">
        <v>69</v>
      </c>
      <c r="B343" s="37" t="s">
        <v>64</v>
      </c>
      <c r="C343" s="42" t="s">
        <v>83</v>
      </c>
      <c r="D343" s="37" t="s">
        <v>58</v>
      </c>
      <c r="E343" s="49">
        <v>92</v>
      </c>
      <c r="F343" s="48">
        <v>3.7</v>
      </c>
      <c r="G343" s="48">
        <f t="shared" si="15"/>
        <v>340.4</v>
      </c>
      <c r="I343" s="43"/>
    </row>
    <row r="344" spans="1:9" ht="36" x14ac:dyDescent="0.2">
      <c r="A344" s="41" t="s">
        <v>71</v>
      </c>
      <c r="B344" s="37" t="s">
        <v>85</v>
      </c>
      <c r="C344" s="42" t="s">
        <v>86</v>
      </c>
      <c r="D344" s="37" t="s">
        <v>87</v>
      </c>
      <c r="E344" s="49">
        <v>0.05</v>
      </c>
      <c r="F344" s="48">
        <v>1643.2</v>
      </c>
      <c r="G344" s="48">
        <f t="shared" si="15"/>
        <v>82.16</v>
      </c>
      <c r="I344" s="43"/>
    </row>
    <row r="345" spans="1:9" x14ac:dyDescent="0.2">
      <c r="A345" s="41" t="s">
        <v>73</v>
      </c>
      <c r="B345" s="37" t="s">
        <v>64</v>
      </c>
      <c r="C345" s="42" t="s">
        <v>89</v>
      </c>
      <c r="D345" s="37" t="s">
        <v>77</v>
      </c>
      <c r="E345" s="49">
        <v>1</v>
      </c>
      <c r="F345" s="48">
        <v>502</v>
      </c>
      <c r="G345" s="48">
        <f t="shared" si="15"/>
        <v>502</v>
      </c>
      <c r="I345" s="43"/>
    </row>
    <row r="346" spans="1:9" x14ac:dyDescent="0.2">
      <c r="A346" s="41" t="s">
        <v>75</v>
      </c>
      <c r="B346" s="37" t="s">
        <v>64</v>
      </c>
      <c r="C346" s="42" t="s">
        <v>91</v>
      </c>
      <c r="D346" s="37" t="s">
        <v>77</v>
      </c>
      <c r="E346" s="49">
        <v>1</v>
      </c>
      <c r="F346" s="48">
        <v>404.7</v>
      </c>
      <c r="G346" s="48">
        <f t="shared" si="15"/>
        <v>404.7</v>
      </c>
      <c r="I346" s="43"/>
    </row>
    <row r="347" spans="1:9" x14ac:dyDescent="0.2">
      <c r="A347" s="41" t="s">
        <v>78</v>
      </c>
      <c r="B347" s="37" t="s">
        <v>64</v>
      </c>
      <c r="C347" s="42" t="s">
        <v>93</v>
      </c>
      <c r="D347" s="37" t="s">
        <v>77</v>
      </c>
      <c r="E347" s="49">
        <v>1</v>
      </c>
      <c r="F347" s="48">
        <v>222.07</v>
      </c>
      <c r="G347" s="48">
        <f t="shared" si="15"/>
        <v>222.07</v>
      </c>
      <c r="I347" s="43"/>
    </row>
    <row r="348" spans="1:9" x14ac:dyDescent="0.2">
      <c r="A348" s="41" t="s">
        <v>82</v>
      </c>
      <c r="B348" s="37" t="s">
        <v>95</v>
      </c>
      <c r="C348" s="42" t="s">
        <v>96</v>
      </c>
      <c r="D348" s="37" t="s">
        <v>20</v>
      </c>
      <c r="E348" s="49">
        <v>1</v>
      </c>
      <c r="F348" s="48">
        <v>318.16000000000003</v>
      </c>
      <c r="G348" s="48">
        <f t="shared" si="15"/>
        <v>318.16000000000003</v>
      </c>
      <c r="I348" s="43"/>
    </row>
    <row r="349" spans="1:9" ht="24" x14ac:dyDescent="0.2">
      <c r="A349" s="41" t="s">
        <v>84</v>
      </c>
      <c r="B349" s="37" t="s">
        <v>64</v>
      </c>
      <c r="C349" s="42" t="s">
        <v>208</v>
      </c>
      <c r="D349" s="37" t="s">
        <v>20</v>
      </c>
      <c r="E349" s="49">
        <v>4</v>
      </c>
      <c r="F349" s="48">
        <v>81938</v>
      </c>
      <c r="G349" s="48">
        <f t="shared" si="15"/>
        <v>327752</v>
      </c>
      <c r="I349" s="43"/>
    </row>
    <row r="350" spans="1:9" ht="24" x14ac:dyDescent="0.2">
      <c r="A350" s="41" t="s">
        <v>88</v>
      </c>
      <c r="B350" s="37" t="s">
        <v>64</v>
      </c>
      <c r="C350" s="42" t="s">
        <v>209</v>
      </c>
      <c r="D350" s="37" t="s">
        <v>20</v>
      </c>
      <c r="E350" s="49">
        <v>5</v>
      </c>
      <c r="F350" s="48">
        <v>20136.2</v>
      </c>
      <c r="G350" s="48">
        <f t="shared" si="15"/>
        <v>100681</v>
      </c>
      <c r="I350" s="43"/>
    </row>
    <row r="351" spans="1:9" x14ac:dyDescent="0.2">
      <c r="A351" s="41" t="s">
        <v>90</v>
      </c>
      <c r="B351" s="37" t="s">
        <v>64</v>
      </c>
      <c r="C351" s="42" t="s">
        <v>210</v>
      </c>
      <c r="D351" s="37" t="s">
        <v>20</v>
      </c>
      <c r="E351" s="49">
        <v>4</v>
      </c>
      <c r="F351" s="48">
        <v>6200</v>
      </c>
      <c r="G351" s="48">
        <f t="shared" si="15"/>
        <v>24800</v>
      </c>
      <c r="I351" s="43"/>
    </row>
    <row r="352" spans="1:9" x14ac:dyDescent="0.2">
      <c r="C352" s="55" t="s">
        <v>211</v>
      </c>
      <c r="D352" s="56"/>
      <c r="E352" s="56"/>
      <c r="F352" s="38"/>
      <c r="G352" s="47">
        <f>SUM(G326:G351)</f>
        <v>494690.84</v>
      </c>
    </row>
    <row r="353" spans="2:7" x14ac:dyDescent="0.2">
      <c r="C353" s="55" t="s">
        <v>212</v>
      </c>
      <c r="D353" s="56"/>
      <c r="E353" s="56"/>
      <c r="F353" s="38"/>
      <c r="G353" s="47">
        <f>G352+G324+G298+G280+G262+G244+G226+G206+G188+G170+G137+G125+G107+G89+G71+G43</f>
        <v>650375.31000000006</v>
      </c>
    </row>
    <row r="354" spans="2:7" x14ac:dyDescent="0.2">
      <c r="C354" s="59" t="s">
        <v>213</v>
      </c>
      <c r="D354" s="60"/>
      <c r="E354" s="60"/>
      <c r="F354" s="38"/>
      <c r="G354" s="47">
        <f>G353*0.21</f>
        <v>136578.81510000001</v>
      </c>
    </row>
    <row r="355" spans="2:7" x14ac:dyDescent="0.2">
      <c r="C355" s="55" t="s">
        <v>214</v>
      </c>
      <c r="D355" s="56"/>
      <c r="E355" s="56"/>
      <c r="F355" s="38"/>
      <c r="G355" s="47">
        <f>G353+G354</f>
        <v>786954.12510000006</v>
      </c>
    </row>
    <row r="358" spans="2:7" x14ac:dyDescent="0.2">
      <c r="B358" s="54" t="s">
        <v>215</v>
      </c>
      <c r="C358" s="54"/>
      <c r="D358" s="54"/>
      <c r="E358" s="54"/>
      <c r="F358" s="54"/>
      <c r="G358" s="54"/>
    </row>
    <row r="359" spans="2:7" x14ac:dyDescent="0.2">
      <c r="B359" s="54" t="s">
        <v>216</v>
      </c>
      <c r="C359" s="54"/>
      <c r="D359" s="54"/>
      <c r="E359" s="54"/>
      <c r="F359" s="54"/>
      <c r="G359" s="54"/>
    </row>
    <row r="361" spans="2:7" x14ac:dyDescent="0.2">
      <c r="B361" s="53" t="s">
        <v>217</v>
      </c>
      <c r="C361" s="53"/>
      <c r="D361" s="53"/>
      <c r="E361" s="53"/>
      <c r="F361" s="53"/>
      <c r="G361" s="53"/>
    </row>
    <row r="362" spans="2:7" x14ac:dyDescent="0.2">
      <c r="B362" s="53" t="s">
        <v>217</v>
      </c>
      <c r="C362" s="53"/>
      <c r="D362" s="53"/>
      <c r="E362" s="53"/>
      <c r="F362" s="53"/>
      <c r="G362" s="53"/>
    </row>
    <row r="363" spans="2:7" x14ac:dyDescent="0.2">
      <c r="B363" s="53" t="s">
        <v>217</v>
      </c>
      <c r="C363" s="53"/>
      <c r="D363" s="53"/>
      <c r="E363" s="53"/>
      <c r="F363" s="53"/>
      <c r="G363" s="53"/>
    </row>
    <row r="364" spans="2:7" x14ac:dyDescent="0.2">
      <c r="B364" s="53" t="s">
        <v>217</v>
      </c>
      <c r="C364" s="53"/>
      <c r="D364" s="53"/>
      <c r="E364" s="53"/>
      <c r="F364" s="53"/>
      <c r="G364" s="53"/>
    </row>
    <row r="365" spans="2:7" x14ac:dyDescent="0.2">
      <c r="B365" s="53" t="s">
        <v>217</v>
      </c>
      <c r="C365" s="53"/>
      <c r="D365" s="53"/>
      <c r="E365" s="53"/>
      <c r="F365" s="53"/>
      <c r="G365" s="53"/>
    </row>
    <row r="366" spans="2:7" x14ac:dyDescent="0.2">
      <c r="B366" s="53" t="s">
        <v>217</v>
      </c>
      <c r="C366" s="53"/>
      <c r="D366" s="53"/>
      <c r="E366" s="53"/>
      <c r="F366" s="53"/>
      <c r="G366" s="53"/>
    </row>
    <row r="367" spans="2:7" x14ac:dyDescent="0.2">
      <c r="B367" s="53" t="s">
        <v>217</v>
      </c>
      <c r="C367" s="53"/>
      <c r="D367" s="53"/>
      <c r="E367" s="53"/>
      <c r="F367" s="53"/>
      <c r="G367" s="53"/>
    </row>
    <row r="368" spans="2:7" x14ac:dyDescent="0.2">
      <c r="B368" s="53" t="s">
        <v>217</v>
      </c>
      <c r="C368" s="53"/>
      <c r="D368" s="53"/>
      <c r="E368" s="53"/>
      <c r="F368" s="53"/>
      <c r="G368" s="53"/>
    </row>
    <row r="369" spans="2:7" x14ac:dyDescent="0.2">
      <c r="B369" s="53" t="s">
        <v>217</v>
      </c>
      <c r="C369" s="53"/>
      <c r="D369" s="53"/>
      <c r="E369" s="53"/>
      <c r="F369" s="53"/>
      <c r="G369" s="53"/>
    </row>
    <row r="370" spans="2:7" x14ac:dyDescent="0.2">
      <c r="B370" s="53" t="s">
        <v>217</v>
      </c>
      <c r="C370" s="53"/>
      <c r="D370" s="53"/>
      <c r="E370" s="53"/>
      <c r="F370" s="53"/>
      <c r="G370" s="53"/>
    </row>
  </sheetData>
  <mergeCells count="52">
    <mergeCell ref="C14:G14"/>
    <mergeCell ref="D11:E11"/>
    <mergeCell ref="E12:E13"/>
    <mergeCell ref="A5:G6"/>
    <mergeCell ref="A7:G8"/>
    <mergeCell ref="A9:G10"/>
    <mergeCell ref="C138:G138"/>
    <mergeCell ref="C43:E43"/>
    <mergeCell ref="C44:G44"/>
    <mergeCell ref="C71:E71"/>
    <mergeCell ref="C72:G72"/>
    <mergeCell ref="C89:E89"/>
    <mergeCell ref="C90:G90"/>
    <mergeCell ref="C107:E107"/>
    <mergeCell ref="C108:G108"/>
    <mergeCell ref="C125:E125"/>
    <mergeCell ref="C126:G126"/>
    <mergeCell ref="C137:E137"/>
    <mergeCell ref="C263:G263"/>
    <mergeCell ref="C170:E170"/>
    <mergeCell ref="C171:G171"/>
    <mergeCell ref="C188:E188"/>
    <mergeCell ref="C189:G189"/>
    <mergeCell ref="C206:E206"/>
    <mergeCell ref="C207:G207"/>
    <mergeCell ref="C226:E226"/>
    <mergeCell ref="C227:G227"/>
    <mergeCell ref="C244:E244"/>
    <mergeCell ref="C245:G245"/>
    <mergeCell ref="C262:E262"/>
    <mergeCell ref="B359:G359"/>
    <mergeCell ref="C280:E280"/>
    <mergeCell ref="C281:G281"/>
    <mergeCell ref="C298:E298"/>
    <mergeCell ref="C299:G299"/>
    <mergeCell ref="C324:E324"/>
    <mergeCell ref="C325:G325"/>
    <mergeCell ref="C352:E352"/>
    <mergeCell ref="C353:E353"/>
    <mergeCell ref="C354:E354"/>
    <mergeCell ref="C355:E355"/>
    <mergeCell ref="B358:G358"/>
    <mergeCell ref="B367:G367"/>
    <mergeCell ref="B368:G368"/>
    <mergeCell ref="B369:G369"/>
    <mergeCell ref="B370:G370"/>
    <mergeCell ref="B361:G361"/>
    <mergeCell ref="B362:G362"/>
    <mergeCell ref="B363:G363"/>
    <mergeCell ref="B364:G364"/>
    <mergeCell ref="B365:G365"/>
    <mergeCell ref="B366:G36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2018-11-07T21:01:22Z</dcterms:modified>
</cp:coreProperties>
</file>