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16" i="1" l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15" i="1"/>
  <c r="G159" i="1" s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78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15" i="1"/>
  <c r="G113" i="1" l="1"/>
  <c r="G76" i="1"/>
  <c r="G160" i="1" s="1"/>
  <c r="G161" i="1" s="1"/>
  <c r="G162" i="1" l="1"/>
  <c r="F11" i="1" s="1"/>
</calcChain>
</file>

<file path=xl/sharedStrings.xml><?xml version="1.0" encoding="utf-8"?>
<sst xmlns="http://schemas.openxmlformats.org/spreadsheetml/2006/main" count="604" uniqueCount="216">
  <si>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</si>
  <si>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</si>
  <si>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</si>
  <si>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</si>
  <si>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</si>
  <si>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</si>
  <si>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</si>
  <si>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</si>
  <si>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</si>
  <si>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</si>
  <si>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</si>
  <si>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</si>
  <si>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</si>
  <si>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</si>
  <si>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</si>
  <si>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Statinys                1 Pastatų T. Kosciuškos g. 4 ir Maironio g. 7, Druskininkuose rekonstravimas</t>
  </si>
  <si>
    <t>Žiniaraštis             8 Šildymas</t>
  </si>
  <si>
    <t>Eur</t>
  </si>
  <si>
    <t xml:space="preserve">   1</t>
  </si>
  <si>
    <t>Šildymas</t>
  </si>
  <si>
    <t>N16P-0901-1</t>
  </si>
  <si>
    <t>Elektrinio radiatoriaus pastatymas</t>
  </si>
  <si>
    <t>vnt.</t>
  </si>
  <si>
    <t xml:space="preserve">   2</t>
  </si>
  <si>
    <t>N21-247</t>
  </si>
  <si>
    <t>Elektrinių gyvatukų montavimas, 300W</t>
  </si>
  <si>
    <t xml:space="preserve">   3</t>
  </si>
  <si>
    <t>Plieninių šildymo radiatorių iki 1600 mm ilgio montavimas, kai šildymo plokščių skaičius viena</t>
  </si>
  <si>
    <t xml:space="preserve">   4</t>
  </si>
  <si>
    <t>N16P-0901-2</t>
  </si>
  <si>
    <t>Plieninių šildymo radiatorių iki 1600 mm ilgio montavimas, kai šildymo plokščių skaičius dvi</t>
  </si>
  <si>
    <t xml:space="preserve">   5</t>
  </si>
  <si>
    <t>N16P-0901-3</t>
  </si>
  <si>
    <t>Plieninių šildymo radiatorių iki 1600 mm ilgio montavimas, kai šildymo plokščių skaičius trys</t>
  </si>
  <si>
    <t xml:space="preserve">   6</t>
  </si>
  <si>
    <t>R63P-3305-1</t>
  </si>
  <si>
    <t>Reguliuojamosios armatūros priedų montavimas (termostatiniai elementai)</t>
  </si>
  <si>
    <t xml:space="preserve">   7</t>
  </si>
  <si>
    <t>DDDD</t>
  </si>
  <si>
    <t>Termostatinė galvutė</t>
  </si>
  <si>
    <t xml:space="preserve">   8</t>
  </si>
  <si>
    <t>N16-61</t>
  </si>
  <si>
    <t>Movinių ventilių, čiaupų, vožtuvų, kurių d iki 50 mm, prijung.</t>
  </si>
  <si>
    <t xml:space="preserve">   9</t>
  </si>
  <si>
    <t>Radiatoriaus pajungimo mazgas H- jungtis</t>
  </si>
  <si>
    <t xml:space="preserve">  10</t>
  </si>
  <si>
    <t>N16P-1405-1</t>
  </si>
  <si>
    <t>Kolektorių mazgo montavimas</t>
  </si>
  <si>
    <t xml:space="preserve">  11</t>
  </si>
  <si>
    <t>N16P-1404</t>
  </si>
  <si>
    <t>Spintų kolektoriniams mazgams montavimas</t>
  </si>
  <si>
    <t xml:space="preserve">  12</t>
  </si>
  <si>
    <t xml:space="preserve">  13</t>
  </si>
  <si>
    <t>Automatiniai balansavimo ventiliai ASV-PV d15</t>
  </si>
  <si>
    <t xml:space="preserve">  14</t>
  </si>
  <si>
    <t>Automatiniai balansavimo ventiliai ASV-I d15</t>
  </si>
  <si>
    <t>kompl.</t>
  </si>
  <si>
    <t xml:space="preserve">  15</t>
  </si>
  <si>
    <t xml:space="preserve">  16</t>
  </si>
  <si>
    <t>C1-2003-1</t>
  </si>
  <si>
    <t>Rutuliniai ventiliai ilga rankenėle diam. 1/2'', PP V/V sriegis</t>
  </si>
  <si>
    <t xml:space="preserve">  17</t>
  </si>
  <si>
    <t>C1-2003-3</t>
  </si>
  <si>
    <t>Rutuliniai ventiliai ilga rankenėle diam. 3/4'', PP V/V sriegis</t>
  </si>
  <si>
    <t xml:space="preserve">  18</t>
  </si>
  <si>
    <t>C1-2003-5</t>
  </si>
  <si>
    <t>Rutuliniai ventiliai ilga rankenėle diam. 1'', PP V/V sriegis</t>
  </si>
  <si>
    <t xml:space="preserve">  19</t>
  </si>
  <si>
    <t>C1-2003-7</t>
  </si>
  <si>
    <t>Rutuliniai ventiliai ilga rankenėle diam. 1 1/4'', PP V/V sriegis</t>
  </si>
  <si>
    <t xml:space="preserve">  20</t>
  </si>
  <si>
    <t>C1-2003-8</t>
  </si>
  <si>
    <t>Rutuliniai ventiliai ilga rankenėle diam. 1 1/2'', PP V/V sriegis</t>
  </si>
  <si>
    <t xml:space="preserve">  21</t>
  </si>
  <si>
    <t>C1-2003-9</t>
  </si>
  <si>
    <t>Rutuliniai ventiliai ilga rankenėle diam. 2'', PP V/V sriegis</t>
  </si>
  <si>
    <t xml:space="preserve">  22</t>
  </si>
  <si>
    <t xml:space="preserve">  23</t>
  </si>
  <si>
    <t>Nuorintojai 1/2</t>
  </si>
  <si>
    <t xml:space="preserve">  24</t>
  </si>
  <si>
    <t>Išleidimo ventiliai 1/2</t>
  </si>
  <si>
    <t xml:space="preserve">  25</t>
  </si>
  <si>
    <t>N16P-0203-1</t>
  </si>
  <si>
    <t>Vandentiekio, šildymo ir suspausto oro vamzdynų iš plastikinių vamzdžių tiesimas ant grindų pagrindo, kai vamzdžio išorinis skersmuo, mm iki 32</t>
  </si>
  <si>
    <t>m</t>
  </si>
  <si>
    <t xml:space="preserve">  26</t>
  </si>
  <si>
    <t>Plastikiniai daugiasluoksniai vamzdžiai d16</t>
  </si>
  <si>
    <t xml:space="preserve">  27</t>
  </si>
  <si>
    <t>N26-262</t>
  </si>
  <si>
    <t>Vamzdynų, kurių skersmuo iki 32 mm, izoliavimas garui nelaidžiais polietileno ar porėtos gumos kevalais</t>
  </si>
  <si>
    <t>100 m</t>
  </si>
  <si>
    <t xml:space="preserve">  28</t>
  </si>
  <si>
    <t>Šarvas vamzdžiui</t>
  </si>
  <si>
    <t xml:space="preserve">  29</t>
  </si>
  <si>
    <t>Fasoninės dalys</t>
  </si>
  <si>
    <t xml:space="preserve">  30</t>
  </si>
  <si>
    <t>N16-1-1</t>
  </si>
  <si>
    <t>Šildymo vamzdynų tiesimas iš pl. vamzdžių, kurių skersmuo 15-25 mm (gaminant ruošinius objekte)</t>
  </si>
  <si>
    <t xml:space="preserve">  31</t>
  </si>
  <si>
    <t>C1-979-31</t>
  </si>
  <si>
    <t>Juodi vand.- dujotiek. vamzdžiai DN15, išor. 21.3x2.6</t>
  </si>
  <si>
    <t xml:space="preserve">  32</t>
  </si>
  <si>
    <t>C1-979-32</t>
  </si>
  <si>
    <t>Juodi vand.- dujotiek. vamzdžiai DN20, išor. 26.9x2.60</t>
  </si>
  <si>
    <t xml:space="preserve">  33</t>
  </si>
  <si>
    <t>C1-979-34</t>
  </si>
  <si>
    <t>Juodi vand.- dujotiek. vamzdžiai DN25, išor. 33.7x2.9</t>
  </si>
  <si>
    <t xml:space="preserve">  34</t>
  </si>
  <si>
    <t>N16-2-1</t>
  </si>
  <si>
    <t>Šildymo vamzdynų tiesimas iš pl. vamzdžių, kurių skersmuo 32-50 mm (gaminant ruošinius objekte)</t>
  </si>
  <si>
    <t xml:space="preserve">  35</t>
  </si>
  <si>
    <t>C1-979-37</t>
  </si>
  <si>
    <t>Juodi vand.- dujotiek. vamzdžiai DN32, išor. 42x3.2</t>
  </si>
  <si>
    <t xml:space="preserve">  36</t>
  </si>
  <si>
    <t>C1-979-39</t>
  </si>
  <si>
    <t>Juodi vand.- dujotiek. vamzdžiai DN40, išor. 48.3x3.2</t>
  </si>
  <si>
    <t xml:space="preserve">  37</t>
  </si>
  <si>
    <t>C1-979-13</t>
  </si>
  <si>
    <t>Plieniniai vamzdžiai DN50</t>
  </si>
  <si>
    <t xml:space="preserve">  38</t>
  </si>
  <si>
    <t>N16-3-1</t>
  </si>
  <si>
    <t>Šildymo vamzdynų tiesimas iš pl. suvirintų ar besiūlių vamzdžių, kurių skersmuo 57-76mm (gaminant ruošinius objekte)</t>
  </si>
  <si>
    <t xml:space="preserve">  39</t>
  </si>
  <si>
    <t>C1-979-45</t>
  </si>
  <si>
    <t>Juodi vand.- dujotiek. vamzdžiai išor. d 76.1x3.6</t>
  </si>
  <si>
    <t xml:space="preserve">  40</t>
  </si>
  <si>
    <t xml:space="preserve">  41</t>
  </si>
  <si>
    <t>N13-147</t>
  </si>
  <si>
    <t>Įvairių paviršių valymas metaliniu šepečiu rankiniu būdu</t>
  </si>
  <si>
    <t/>
  </si>
  <si>
    <t xml:space="preserve">  42</t>
  </si>
  <si>
    <t>N13-67-1</t>
  </si>
  <si>
    <t>Metalinių vamzdžių paviršių gruntavimas  k1=2.00</t>
  </si>
  <si>
    <t>100 m2</t>
  </si>
  <si>
    <t xml:space="preserve">  43</t>
  </si>
  <si>
    <t>N15-188</t>
  </si>
  <si>
    <t>Metalinių iki 50 mm skersmens vamzdžių aliejinis dažymas du kartus</t>
  </si>
  <si>
    <t xml:space="preserve">  44</t>
  </si>
  <si>
    <t>N26P-0101-1</t>
  </si>
  <si>
    <t>Vamzdyno vamzdžių izoliavimas folija padengtais kevalais, kai vamzdžio išorinis skersmuo iki 35 mm</t>
  </si>
  <si>
    <t xml:space="preserve">  45</t>
  </si>
  <si>
    <t>N26-219</t>
  </si>
  <si>
    <t>Vamzdynų, kurių skersmuo daugiau kaip 32mm ir mažiau kaip 57mm, izoliavimas folija padengtais kevalais</t>
  </si>
  <si>
    <t xml:space="preserve">  46</t>
  </si>
  <si>
    <t>N26P-0101-3</t>
  </si>
  <si>
    <t>Vamzdyno vamzdžių izoliavimas folija padengtais kevalais, kai vamzdžio išorinis skersmuo 60-114 mm</t>
  </si>
  <si>
    <t xml:space="preserve">  47</t>
  </si>
  <si>
    <t>C1-897-176</t>
  </si>
  <si>
    <t>Kevalai Paroc Hvac Section AluCoat T, izoliac. diam. 22mm, storis 40mm</t>
  </si>
  <si>
    <t xml:space="preserve">  48</t>
  </si>
  <si>
    <t>C1-897-180</t>
  </si>
  <si>
    <t>Kevalai Paroc Hvac Section AluCoat T, izoliac. diam. 28mm, storis 40mm</t>
  </si>
  <si>
    <t xml:space="preserve">  49</t>
  </si>
  <si>
    <t>C1-897-188</t>
  </si>
  <si>
    <t>Kevalai Paroc Hvac Section AluCoat T, izoliac. diam. 35mm, storis 40mm</t>
  </si>
  <si>
    <t xml:space="preserve">  50</t>
  </si>
  <si>
    <t>C1-897-192</t>
  </si>
  <si>
    <t>Kevalai Paroc Hvac Section AluCoat T, izoliac. diam. 42mm, storis 40mm</t>
  </si>
  <si>
    <t xml:space="preserve">  51</t>
  </si>
  <si>
    <t>C1-897-197</t>
  </si>
  <si>
    <t>Kevalai Paroc Hvac Section AluCoat T, izoliac. diam. 48mm, storis 40mm</t>
  </si>
  <si>
    <t xml:space="preserve">  52</t>
  </si>
  <si>
    <t>C1-897-207</t>
  </si>
  <si>
    <t>Kevalai Paroc Hvac Section AluCoat T, izoliac. diam. 60mm, storis 40mm</t>
  </si>
  <si>
    <t xml:space="preserve">  53</t>
  </si>
  <si>
    <t>C1-897-221</t>
  </si>
  <si>
    <t>Kevalai Paroc Hvac Section AluCoat T, izoliac. diam. 76mm, storis 60mm</t>
  </si>
  <si>
    <t xml:space="preserve">  54</t>
  </si>
  <si>
    <t>N9P-0111-1</t>
  </si>
  <si>
    <t>Smulkių plieninių tvirtinimo detalių montavimas, privirinant (detalių masė iki 2,0 kg)</t>
  </si>
  <si>
    <t>t</t>
  </si>
  <si>
    <t xml:space="preserve">  55</t>
  </si>
  <si>
    <t>N16-14</t>
  </si>
  <si>
    <t>Fl. kompensatorių, kurių d iki 89mm, montavimas</t>
  </si>
  <si>
    <t xml:space="preserve">  56</t>
  </si>
  <si>
    <t>R17-86</t>
  </si>
  <si>
    <t>Nejudamų atramų įrengimas vamzdynams, kai jų skersmuo iki 100 mm</t>
  </si>
  <si>
    <t xml:space="preserve">  57</t>
  </si>
  <si>
    <t>N16P-1406</t>
  </si>
  <si>
    <t>Vandentiekio ir šildymo sistemų vamzdynų hidraulinis bandymas</t>
  </si>
  <si>
    <t xml:space="preserve">  58</t>
  </si>
  <si>
    <t>N22P-0705-1</t>
  </si>
  <si>
    <t>Vamzdynų iki 400 mm skersmens praplovimas be dezinfekcijos, kai vamzdžių skersmuo iki 65 mm</t>
  </si>
  <si>
    <t xml:space="preserve">  59</t>
  </si>
  <si>
    <t>Skylių kalimas, sandarinimas</t>
  </si>
  <si>
    <t xml:space="preserve">  60</t>
  </si>
  <si>
    <t>D3-37</t>
  </si>
  <si>
    <t>Sistemos paleidimas derinimas</t>
  </si>
  <si>
    <t xml:space="preserve">  61</t>
  </si>
  <si>
    <t>Mechanizmas</t>
  </si>
  <si>
    <t xml:space="preserve">                         Skyriuje      1</t>
  </si>
  <si>
    <t>Oro užuolaidos</t>
  </si>
  <si>
    <t>N20-953</t>
  </si>
  <si>
    <t>Oro užuolaidų, su karšto vandens pajungimu, montavimas</t>
  </si>
  <si>
    <t xml:space="preserve">                         Skyriuje      2</t>
  </si>
  <si>
    <t>Vėdinimo kamerų šildymo kaloriferių aprišimas</t>
  </si>
  <si>
    <t>Aprišimo mazgų montavimas</t>
  </si>
  <si>
    <t>N16P-0507-2</t>
  </si>
  <si>
    <t>Privirinamos uždaromosios armatūros montavimas, kai nominalusis vidinis skersmuo, mm 80</t>
  </si>
  <si>
    <t>C1-2005-7</t>
  </si>
  <si>
    <t>Rutuliniai ventiliai (privir.) termof. vandeniui, DN 65</t>
  </si>
  <si>
    <t>N16-4-1</t>
  </si>
  <si>
    <t>Šild.vamzd.tiesimas iš pl.suvir.ar besiūlių vamzdžių, kurių skersmuo 89-108mm (gaminant ruošinius objekte)</t>
  </si>
  <si>
    <t>C1-980-41</t>
  </si>
  <si>
    <t>Elektra virinti vamzdžiai 89x3.5</t>
  </si>
  <si>
    <t>C1-897-227</t>
  </si>
  <si>
    <t>Kevalai Paroc Hvac Section AluCoat T, izoliac. diam. 89mm, storis 60mm</t>
  </si>
  <si>
    <t xml:space="preserve">                         Skyriuje      3</t>
  </si>
  <si>
    <t xml:space="preserve">                         žiniaraštyje     8</t>
  </si>
  <si>
    <t xml:space="preserve">                         Pridėtinės vertės mokestis  21.00%</t>
  </si>
  <si>
    <t xml:space="preserve">                         Iš viso žiniaraštyje   8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</si>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</sst>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9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4" fontId="13" fillId="0" borderId="0" xfId="0" applyNumberFormat="1" applyFont="1" applyAlignment="1">
      <alignment horizontal="right"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center"/>
    </xf>
    <xf numFmtId="168" fontId="13" fillId="0" borderId="0" xfId="0" applyNumberFormat="1" applyFont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2" fillId="0" borderId="0" xfId="0" applyNumberFormat="1" applyFont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7"/>
  <sheetViews>
    <sheetView tabSelected="1" topLeftCell="A145" workbookViewId="0">
      <selection activeCell="G162" sqref="G162"/>
    </sheetView>
  </sheetViews>
  <sheetFormatPr defaultRowHeight="12.75" x14ac:dyDescent="0.2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.75" x14ac:dyDescent="0.25">
      <c r="A2"/>
      <c r="B2"/>
      <c r="C2"/>
      <c r="D2" s="9"/>
      <c r="E2" s="24" t="s">
        <v>12</v>
      </c>
      <c r="F2"/>
      <c r="G2"/>
      <c r="H2"/>
    </row>
    <row r="3" spans="1:11" ht="13.5" customHeight="1" x14ac:dyDescent="0.2">
      <c r="A3"/>
      <c r="B3"/>
      <c r="C3"/>
      <c r="D3" s="8"/>
      <c r="E3" s="25" t="s">
        <v>13</v>
      </c>
      <c r="F3"/>
      <c r="G3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">
      <c r="A5" s="64" t="s">
        <v>14</v>
      </c>
      <c r="B5" s="54"/>
      <c r="C5" s="54"/>
      <c r="D5" s="54"/>
      <c r="E5" s="54"/>
      <c r="F5" s="54"/>
      <c r="G5" s="54"/>
      <c r="H5"/>
    </row>
    <row r="6" spans="1:11" ht="13.5" customHeight="1" x14ac:dyDescent="0.2">
      <c r="A6" s="54"/>
      <c r="B6" s="54"/>
      <c r="C6" s="54"/>
      <c r="D6" s="54"/>
      <c r="E6" s="54"/>
      <c r="F6" s="54"/>
      <c r="G6" s="54"/>
      <c r="H6"/>
    </row>
    <row r="7" spans="1:11" ht="13.5" customHeight="1" x14ac:dyDescent="0.2">
      <c r="A7" s="64" t="s">
        <v>15</v>
      </c>
      <c r="B7" s="54"/>
      <c r="C7" s="54"/>
      <c r="D7" s="54"/>
      <c r="E7" s="54"/>
      <c r="F7" s="54"/>
      <c r="G7" s="54"/>
      <c r="H7"/>
    </row>
    <row r="8" spans="1:11" ht="13.5" customHeight="1" x14ac:dyDescent="0.2">
      <c r="A8" s="54"/>
      <c r="B8" s="54"/>
      <c r="C8" s="54"/>
      <c r="D8" s="54"/>
      <c r="E8" s="54"/>
      <c r="F8" s="54"/>
      <c r="G8" s="54"/>
      <c r="H8"/>
    </row>
    <row r="9" spans="1:11" ht="13.5" customHeight="1" x14ac:dyDescent="0.2">
      <c r="A9" s="64" t="s">
        <v>16</v>
      </c>
      <c r="B9" s="54"/>
      <c r="C9" s="54"/>
      <c r="D9" s="54"/>
      <c r="E9" s="54"/>
      <c r="F9" s="54"/>
      <c r="G9" s="54"/>
      <c r="H9"/>
    </row>
    <row r="10" spans="1:11" ht="13.5" customHeight="1" x14ac:dyDescent="0.2">
      <c r="A10" s="54"/>
      <c r="B10" s="54"/>
      <c r="C10" s="54"/>
      <c r="D10" s="54"/>
      <c r="E10" s="54"/>
      <c r="F10" s="54"/>
      <c r="G10" s="54"/>
      <c r="H10"/>
    </row>
    <row r="11" spans="1:11" x14ac:dyDescent="0.2">
      <c r="A11" s="20"/>
      <c r="B11" s="26"/>
      <c r="C11" s="7"/>
      <c r="D11" s="61" t="s">
        <v>214</v>
      </c>
      <c r="E11" s="61"/>
      <c r="F11" s="48">
        <f>G162</f>
        <v>204612.5851</v>
      </c>
      <c r="G11" s="49" t="s">
        <v>215</v>
      </c>
      <c r="H11" s="13"/>
    </row>
    <row r="12" spans="1:11" ht="12.75" customHeight="1" x14ac:dyDescent="0.2">
      <c r="A12" s="3" t="s">
        <v>0</v>
      </c>
      <c r="B12" s="3" t="s">
        <v>7</v>
      </c>
      <c r="C12" s="3" t="s">
        <v>2</v>
      </c>
      <c r="D12" s="3" t="s">
        <v>5</v>
      </c>
      <c r="E12" s="62" t="s">
        <v>4</v>
      </c>
      <c r="F12" s="23" t="s">
        <v>11</v>
      </c>
      <c r="G12" s="27" t="s">
        <v>17</v>
      </c>
      <c r="H12" s="15"/>
      <c r="J12" s="2"/>
    </row>
    <row r="13" spans="1:11" x14ac:dyDescent="0.2">
      <c r="A13" s="4" t="s">
        <v>1</v>
      </c>
      <c r="B13" s="4" t="s">
        <v>8</v>
      </c>
      <c r="C13" s="4" t="s">
        <v>3</v>
      </c>
      <c r="D13" s="4" t="s">
        <v>6</v>
      </c>
      <c r="E13" s="63"/>
      <c r="F13" s="21" t="s">
        <v>9</v>
      </c>
      <c r="G13" s="22" t="s">
        <v>10</v>
      </c>
      <c r="H13" s="14"/>
      <c r="J13" s="2"/>
      <c r="K13" s="2"/>
    </row>
    <row r="14" spans="1:11" x14ac:dyDescent="0.2">
      <c r="A14" s="28"/>
      <c r="B14" s="28" t="s">
        <v>18</v>
      </c>
      <c r="C14" s="59" t="s">
        <v>19</v>
      </c>
      <c r="D14" s="60"/>
      <c r="E14" s="60"/>
      <c r="F14" s="60"/>
      <c r="G14" s="60"/>
      <c r="H14" s="14"/>
      <c r="I14" s="5"/>
      <c r="J14" s="5"/>
      <c r="K14" s="5"/>
    </row>
    <row r="15" spans="1:11" ht="22.5" x14ac:dyDescent="0.2">
      <c r="A15" s="29" t="s">
        <v>18</v>
      </c>
      <c r="B15" s="30" t="s">
        <v>20</v>
      </c>
      <c r="C15" s="31" t="s">
        <v>21</v>
      </c>
      <c r="D15" s="30" t="s">
        <v>22</v>
      </c>
      <c r="E15" s="44">
        <v>2</v>
      </c>
      <c r="F15" s="43">
        <v>120.61</v>
      </c>
      <c r="G15" s="43">
        <f>ROUND(F15*E15,2)</f>
        <v>241.22</v>
      </c>
      <c r="H15" s="14"/>
      <c r="I15" s="32"/>
      <c r="J15" s="5"/>
      <c r="K15" s="5"/>
    </row>
    <row r="16" spans="1:11" x14ac:dyDescent="0.2">
      <c r="A16" s="29" t="s">
        <v>23</v>
      </c>
      <c r="B16" s="30" t="s">
        <v>24</v>
      </c>
      <c r="C16" s="31" t="s">
        <v>25</v>
      </c>
      <c r="D16" s="30" t="s">
        <v>22</v>
      </c>
      <c r="E16" s="44">
        <v>12</v>
      </c>
      <c r="F16" s="43">
        <v>79.290000000000006</v>
      </c>
      <c r="G16" s="43">
        <f t="shared" ref="G16:G75" si="0">ROUND(F16*E16,2)</f>
        <v>951.48</v>
      </c>
      <c r="H16" s="14"/>
      <c r="I16" s="32"/>
      <c r="J16" s="5"/>
      <c r="K16" s="5"/>
    </row>
    <row r="17" spans="1:11" ht="36" x14ac:dyDescent="0.2">
      <c r="A17" s="29" t="s">
        <v>26</v>
      </c>
      <c r="B17" s="30" t="s">
        <v>20</v>
      </c>
      <c r="C17" s="31" t="s">
        <v>27</v>
      </c>
      <c r="D17" s="30" t="s">
        <v>22</v>
      </c>
      <c r="E17" s="44">
        <v>57</v>
      </c>
      <c r="F17" s="43">
        <v>98.6</v>
      </c>
      <c r="G17" s="43">
        <f t="shared" si="0"/>
        <v>5620.2</v>
      </c>
      <c r="H17" s="14"/>
      <c r="I17" s="32"/>
      <c r="J17" s="5"/>
      <c r="K17" s="5"/>
    </row>
    <row r="18" spans="1:11" ht="36" x14ac:dyDescent="0.2">
      <c r="A18" s="29" t="s">
        <v>28</v>
      </c>
      <c r="B18" s="30" t="s">
        <v>29</v>
      </c>
      <c r="C18" s="31" t="s">
        <v>30</v>
      </c>
      <c r="D18" s="30" t="s">
        <v>22</v>
      </c>
      <c r="E18" s="44">
        <v>40</v>
      </c>
      <c r="F18" s="43">
        <v>102.53</v>
      </c>
      <c r="G18" s="43">
        <f t="shared" si="0"/>
        <v>4101.2</v>
      </c>
      <c r="H18" s="14"/>
      <c r="I18" s="32"/>
      <c r="J18" s="5"/>
      <c r="K18" s="5"/>
    </row>
    <row r="19" spans="1:11" ht="36" x14ac:dyDescent="0.2">
      <c r="A19" s="29" t="s">
        <v>31</v>
      </c>
      <c r="B19" s="30" t="s">
        <v>32</v>
      </c>
      <c r="C19" s="31" t="s">
        <v>33</v>
      </c>
      <c r="D19" s="30" t="s">
        <v>22</v>
      </c>
      <c r="E19" s="44">
        <v>64</v>
      </c>
      <c r="F19" s="43">
        <v>106.44</v>
      </c>
      <c r="G19" s="43">
        <f t="shared" si="0"/>
        <v>6812.16</v>
      </c>
      <c r="H19" s="14"/>
      <c r="I19" s="32"/>
      <c r="J19" s="5"/>
      <c r="K19" s="5"/>
    </row>
    <row r="20" spans="1:11" ht="24" x14ac:dyDescent="0.2">
      <c r="A20" s="29" t="s">
        <v>34</v>
      </c>
      <c r="B20" s="30" t="s">
        <v>35</v>
      </c>
      <c r="C20" s="31" t="s">
        <v>36</v>
      </c>
      <c r="D20" s="30" t="s">
        <v>22</v>
      </c>
      <c r="E20" s="44">
        <v>175</v>
      </c>
      <c r="F20" s="43">
        <v>2.46</v>
      </c>
      <c r="G20" s="43">
        <f t="shared" si="0"/>
        <v>430.5</v>
      </c>
      <c r="H20" s="14"/>
      <c r="I20" s="34"/>
      <c r="J20" s="6"/>
      <c r="K20" s="6"/>
    </row>
    <row r="21" spans="1:11" x14ac:dyDescent="0.2">
      <c r="A21" s="29" t="s">
        <v>37</v>
      </c>
      <c r="B21" s="30" t="s">
        <v>38</v>
      </c>
      <c r="C21" s="31" t="s">
        <v>39</v>
      </c>
      <c r="D21" s="30" t="s">
        <v>22</v>
      </c>
      <c r="E21" s="44">
        <v>175</v>
      </c>
      <c r="F21" s="43">
        <v>12.72</v>
      </c>
      <c r="G21" s="43">
        <f t="shared" si="0"/>
        <v>2226</v>
      </c>
      <c r="H21" s="14"/>
      <c r="I21" s="34"/>
      <c r="J21" s="6"/>
      <c r="K21" s="6"/>
    </row>
    <row r="22" spans="1:11" ht="24" x14ac:dyDescent="0.2">
      <c r="A22" s="29" t="s">
        <v>40</v>
      </c>
      <c r="B22" s="30" t="s">
        <v>41</v>
      </c>
      <c r="C22" s="31" t="s">
        <v>42</v>
      </c>
      <c r="D22" s="30" t="s">
        <v>22</v>
      </c>
      <c r="E22" s="44">
        <v>161</v>
      </c>
      <c r="F22" s="43">
        <v>5.07</v>
      </c>
      <c r="G22" s="43">
        <f t="shared" si="0"/>
        <v>816.27</v>
      </c>
      <c r="H22" s="14"/>
      <c r="I22" s="34"/>
      <c r="J22" s="6"/>
      <c r="K22" s="6"/>
    </row>
    <row r="23" spans="1:11" x14ac:dyDescent="0.2">
      <c r="A23" s="29" t="s">
        <v>43</v>
      </c>
      <c r="B23" s="30" t="s">
        <v>38</v>
      </c>
      <c r="C23" s="31" t="s">
        <v>44</v>
      </c>
      <c r="D23" s="30" t="s">
        <v>22</v>
      </c>
      <c r="E23" s="44">
        <v>161</v>
      </c>
      <c r="F23" s="43">
        <v>10.29</v>
      </c>
      <c r="G23" s="43">
        <f t="shared" si="0"/>
        <v>1656.69</v>
      </c>
      <c r="H23" s="14"/>
      <c r="I23" s="34"/>
      <c r="J23" s="6"/>
      <c r="K23" s="6"/>
    </row>
    <row r="24" spans="1:11" ht="22.5" x14ac:dyDescent="0.2">
      <c r="A24" s="29" t="s">
        <v>45</v>
      </c>
      <c r="B24" s="30" t="s">
        <v>46</v>
      </c>
      <c r="C24" s="31" t="s">
        <v>47</v>
      </c>
      <c r="D24" s="30" t="s">
        <v>22</v>
      </c>
      <c r="E24" s="44">
        <v>32</v>
      </c>
      <c r="F24" s="43">
        <v>32.4</v>
      </c>
      <c r="G24" s="43">
        <f t="shared" si="0"/>
        <v>1036.8</v>
      </c>
      <c r="H24" s="14"/>
      <c r="I24" s="34"/>
      <c r="J24" s="6"/>
      <c r="K24" s="6"/>
    </row>
    <row r="25" spans="1:11" ht="24" x14ac:dyDescent="0.2">
      <c r="A25" s="29" t="s">
        <v>48</v>
      </c>
      <c r="B25" s="30" t="s">
        <v>49</v>
      </c>
      <c r="C25" s="31" t="s">
        <v>50</v>
      </c>
      <c r="D25" s="30" t="s">
        <v>22</v>
      </c>
      <c r="E25" s="44">
        <v>32</v>
      </c>
      <c r="F25" s="43">
        <v>48.84</v>
      </c>
      <c r="G25" s="43">
        <f t="shared" si="0"/>
        <v>1562.88</v>
      </c>
      <c r="H25" s="14"/>
      <c r="I25" s="34"/>
      <c r="J25" s="6"/>
      <c r="K25" s="6"/>
    </row>
    <row r="26" spans="1:11" ht="24" x14ac:dyDescent="0.2">
      <c r="A26" s="29" t="s">
        <v>51</v>
      </c>
      <c r="B26" s="30" t="s">
        <v>41</v>
      </c>
      <c r="C26" s="31" t="s">
        <v>42</v>
      </c>
      <c r="D26" s="30" t="s">
        <v>22</v>
      </c>
      <c r="E26" s="44">
        <v>66</v>
      </c>
      <c r="F26" s="43">
        <v>5.07</v>
      </c>
      <c r="G26" s="43">
        <f t="shared" si="0"/>
        <v>334.62</v>
      </c>
      <c r="H26" s="14"/>
      <c r="I26" s="34"/>
      <c r="J26" s="6"/>
      <c r="K26" s="6"/>
    </row>
    <row r="27" spans="1:11" ht="24" x14ac:dyDescent="0.2">
      <c r="A27" s="29" t="s">
        <v>52</v>
      </c>
      <c r="B27" s="30" t="s">
        <v>38</v>
      </c>
      <c r="C27" s="31" t="s">
        <v>53</v>
      </c>
      <c r="D27" s="30" t="s">
        <v>22</v>
      </c>
      <c r="E27" s="44">
        <v>33</v>
      </c>
      <c r="F27" s="43">
        <v>55.96</v>
      </c>
      <c r="G27" s="43">
        <f t="shared" si="0"/>
        <v>1846.68</v>
      </c>
      <c r="H27" s="14"/>
      <c r="I27" s="34"/>
      <c r="J27" s="6"/>
      <c r="K27" s="6"/>
    </row>
    <row r="28" spans="1:11" x14ac:dyDescent="0.2">
      <c r="A28" s="29" t="s">
        <v>54</v>
      </c>
      <c r="B28" s="30" t="s">
        <v>38</v>
      </c>
      <c r="C28" s="31" t="s">
        <v>55</v>
      </c>
      <c r="D28" s="30" t="s">
        <v>56</v>
      </c>
      <c r="E28" s="44">
        <v>33</v>
      </c>
      <c r="F28" s="43">
        <v>52.03</v>
      </c>
      <c r="G28" s="43">
        <f t="shared" si="0"/>
        <v>1716.99</v>
      </c>
      <c r="H28" s="14"/>
      <c r="I28" s="34"/>
      <c r="J28" s="6"/>
      <c r="K28" s="6"/>
    </row>
    <row r="29" spans="1:11" ht="24" x14ac:dyDescent="0.2">
      <c r="A29" s="29" t="s">
        <v>57</v>
      </c>
      <c r="B29" s="30" t="s">
        <v>41</v>
      </c>
      <c r="C29" s="31" t="s">
        <v>42</v>
      </c>
      <c r="D29" s="30" t="s">
        <v>22</v>
      </c>
      <c r="E29" s="44">
        <v>58</v>
      </c>
      <c r="F29" s="43">
        <v>5.07</v>
      </c>
      <c r="G29" s="43">
        <f t="shared" si="0"/>
        <v>294.06</v>
      </c>
      <c r="H29" s="14"/>
      <c r="I29" s="34"/>
      <c r="J29" s="6"/>
      <c r="K29" s="6"/>
    </row>
    <row r="30" spans="1:11" ht="24" x14ac:dyDescent="0.2">
      <c r="A30" s="29" t="s">
        <v>58</v>
      </c>
      <c r="B30" s="30" t="s">
        <v>59</v>
      </c>
      <c r="C30" s="31" t="s">
        <v>60</v>
      </c>
      <c r="D30" s="30" t="s">
        <v>22</v>
      </c>
      <c r="E30" s="44">
        <v>26</v>
      </c>
      <c r="F30" s="43">
        <v>3.7</v>
      </c>
      <c r="G30" s="43">
        <f t="shared" si="0"/>
        <v>96.2</v>
      </c>
      <c r="H30" s="14"/>
      <c r="I30" s="34"/>
      <c r="J30" s="6"/>
      <c r="K30" s="6"/>
    </row>
    <row r="31" spans="1:11" ht="24" x14ac:dyDescent="0.2">
      <c r="A31" s="29" t="s">
        <v>61</v>
      </c>
      <c r="B31" s="30" t="s">
        <v>62</v>
      </c>
      <c r="C31" s="31" t="s">
        <v>63</v>
      </c>
      <c r="D31" s="30" t="s">
        <v>22</v>
      </c>
      <c r="E31" s="44">
        <v>18</v>
      </c>
      <c r="F31" s="43">
        <v>5.2</v>
      </c>
      <c r="G31" s="43">
        <f t="shared" si="0"/>
        <v>93.6</v>
      </c>
      <c r="H31" s="14"/>
      <c r="I31" s="34"/>
      <c r="J31" s="6"/>
      <c r="K31" s="6"/>
    </row>
    <row r="32" spans="1:11" ht="24" x14ac:dyDescent="0.2">
      <c r="A32" s="29" t="s">
        <v>64</v>
      </c>
      <c r="B32" s="30" t="s">
        <v>65</v>
      </c>
      <c r="C32" s="31" t="s">
        <v>66</v>
      </c>
      <c r="D32" s="30" t="s">
        <v>22</v>
      </c>
      <c r="E32" s="44">
        <v>6</v>
      </c>
      <c r="F32" s="43">
        <v>9.99</v>
      </c>
      <c r="G32" s="43">
        <f t="shared" si="0"/>
        <v>59.94</v>
      </c>
      <c r="H32" s="14"/>
      <c r="I32" s="34"/>
      <c r="J32" s="6"/>
      <c r="K32" s="6"/>
    </row>
    <row r="33" spans="1:11" ht="24" x14ac:dyDescent="0.2">
      <c r="A33" s="29" t="s">
        <v>67</v>
      </c>
      <c r="B33" s="30" t="s">
        <v>68</v>
      </c>
      <c r="C33" s="31" t="s">
        <v>69</v>
      </c>
      <c r="D33" s="30" t="s">
        <v>22</v>
      </c>
      <c r="E33" s="44">
        <v>2</v>
      </c>
      <c r="F33" s="43">
        <v>13.3</v>
      </c>
      <c r="G33" s="43">
        <f t="shared" si="0"/>
        <v>26.6</v>
      </c>
      <c r="H33" s="14"/>
      <c r="I33" s="34"/>
      <c r="J33" s="6"/>
      <c r="K33" s="6"/>
    </row>
    <row r="34" spans="1:11" ht="24" x14ac:dyDescent="0.2">
      <c r="A34" s="29" t="s">
        <v>70</v>
      </c>
      <c r="B34" s="30" t="s">
        <v>71</v>
      </c>
      <c r="C34" s="31" t="s">
        <v>72</v>
      </c>
      <c r="D34" s="30" t="s">
        <v>22</v>
      </c>
      <c r="E34" s="44">
        <v>4</v>
      </c>
      <c r="F34" s="43">
        <v>15.55</v>
      </c>
      <c r="G34" s="43">
        <f t="shared" si="0"/>
        <v>62.2</v>
      </c>
      <c r="H34" s="14"/>
      <c r="I34" s="34"/>
      <c r="J34" s="6"/>
      <c r="K34" s="6"/>
    </row>
    <row r="35" spans="1:11" ht="24" x14ac:dyDescent="0.2">
      <c r="A35" s="29" t="s">
        <v>73</v>
      </c>
      <c r="B35" s="30" t="s">
        <v>74</v>
      </c>
      <c r="C35" s="31" t="s">
        <v>75</v>
      </c>
      <c r="D35" s="30" t="s">
        <v>22</v>
      </c>
      <c r="E35" s="44">
        <v>2</v>
      </c>
      <c r="F35" s="43">
        <v>19.54</v>
      </c>
      <c r="G35" s="43">
        <f t="shared" si="0"/>
        <v>39.08</v>
      </c>
      <c r="H35" s="14"/>
      <c r="I35" s="34"/>
      <c r="J35" s="6"/>
      <c r="K35" s="6"/>
    </row>
    <row r="36" spans="1:11" ht="24" x14ac:dyDescent="0.2">
      <c r="A36" s="29" t="s">
        <v>76</v>
      </c>
      <c r="B36" s="30" t="s">
        <v>41</v>
      </c>
      <c r="C36" s="31" t="s">
        <v>42</v>
      </c>
      <c r="D36" s="30" t="s">
        <v>22</v>
      </c>
      <c r="E36" s="44">
        <v>58</v>
      </c>
      <c r="F36" s="43">
        <v>5.07</v>
      </c>
      <c r="G36" s="43">
        <f t="shared" si="0"/>
        <v>294.06</v>
      </c>
      <c r="H36" s="14"/>
      <c r="I36" s="34"/>
      <c r="J36" s="6"/>
      <c r="K36" s="6"/>
    </row>
    <row r="37" spans="1:11" x14ac:dyDescent="0.2">
      <c r="A37" s="29" t="s">
        <v>77</v>
      </c>
      <c r="B37" s="30" t="s">
        <v>38</v>
      </c>
      <c r="C37" s="31" t="s">
        <v>78</v>
      </c>
      <c r="D37" s="30" t="s">
        <v>22</v>
      </c>
      <c r="E37" s="44">
        <v>30</v>
      </c>
      <c r="F37" s="43">
        <v>5.67</v>
      </c>
      <c r="G37" s="43">
        <f t="shared" si="0"/>
        <v>170.1</v>
      </c>
      <c r="H37" s="14"/>
      <c r="I37" s="34"/>
      <c r="J37" s="6"/>
      <c r="K37" s="6"/>
    </row>
    <row r="38" spans="1:11" x14ac:dyDescent="0.2">
      <c r="A38" s="29" t="s">
        <v>79</v>
      </c>
      <c r="B38" s="30" t="s">
        <v>38</v>
      </c>
      <c r="C38" s="31" t="s">
        <v>80</v>
      </c>
      <c r="D38" s="30" t="s">
        <v>22</v>
      </c>
      <c r="E38" s="44">
        <v>28</v>
      </c>
      <c r="F38" s="43">
        <v>4.05</v>
      </c>
      <c r="G38" s="43">
        <f t="shared" si="0"/>
        <v>113.4</v>
      </c>
      <c r="H38" s="14"/>
      <c r="I38" s="34"/>
      <c r="J38" s="6"/>
      <c r="K38" s="6"/>
    </row>
    <row r="39" spans="1:11" ht="48" x14ac:dyDescent="0.2">
      <c r="A39" s="29" t="s">
        <v>81</v>
      </c>
      <c r="B39" s="30" t="s">
        <v>82</v>
      </c>
      <c r="C39" s="31" t="s">
        <v>83</v>
      </c>
      <c r="D39" s="30" t="s">
        <v>84</v>
      </c>
      <c r="E39" s="44">
        <v>3313</v>
      </c>
      <c r="F39" s="43">
        <v>3.01</v>
      </c>
      <c r="G39" s="43">
        <f t="shared" si="0"/>
        <v>9972.1299999999992</v>
      </c>
      <c r="H39" s="14"/>
      <c r="I39" s="34"/>
      <c r="J39" s="6"/>
      <c r="K39" s="6"/>
    </row>
    <row r="40" spans="1:11" x14ac:dyDescent="0.2">
      <c r="A40" s="29" t="s">
        <v>85</v>
      </c>
      <c r="B40" s="30" t="s">
        <v>38</v>
      </c>
      <c r="C40" s="31" t="s">
        <v>86</v>
      </c>
      <c r="D40" s="30" t="s">
        <v>84</v>
      </c>
      <c r="E40" s="44">
        <v>3313</v>
      </c>
      <c r="F40" s="43">
        <v>0.75</v>
      </c>
      <c r="G40" s="43">
        <f t="shared" si="0"/>
        <v>2484.75</v>
      </c>
      <c r="H40" s="14"/>
      <c r="I40" s="34"/>
      <c r="J40" s="6"/>
      <c r="K40" s="6"/>
    </row>
    <row r="41" spans="1:11" ht="36" x14ac:dyDescent="0.2">
      <c r="A41" s="29" t="s">
        <v>87</v>
      </c>
      <c r="B41" s="30" t="s">
        <v>88</v>
      </c>
      <c r="C41" s="31" t="s">
        <v>89</v>
      </c>
      <c r="D41" s="30" t="s">
        <v>90</v>
      </c>
      <c r="E41" s="44">
        <v>33.130000000000003</v>
      </c>
      <c r="F41" s="43">
        <v>123.99</v>
      </c>
      <c r="G41" s="43">
        <f t="shared" si="0"/>
        <v>4107.79</v>
      </c>
      <c r="H41" s="14"/>
      <c r="I41" s="34"/>
      <c r="J41" s="6"/>
      <c r="K41" s="6"/>
    </row>
    <row r="42" spans="1:11" x14ac:dyDescent="0.2">
      <c r="A42" s="29" t="s">
        <v>91</v>
      </c>
      <c r="B42" s="30" t="s">
        <v>38</v>
      </c>
      <c r="C42" s="31" t="s">
        <v>92</v>
      </c>
      <c r="D42" s="30" t="s">
        <v>84</v>
      </c>
      <c r="E42" s="44">
        <v>3313</v>
      </c>
      <c r="F42" s="43">
        <v>0.35</v>
      </c>
      <c r="G42" s="43">
        <f t="shared" si="0"/>
        <v>1159.55</v>
      </c>
      <c r="H42" s="14"/>
      <c r="I42" s="34"/>
      <c r="J42" s="6"/>
      <c r="K42" s="6"/>
    </row>
    <row r="43" spans="1:11" x14ac:dyDescent="0.2">
      <c r="A43" s="29" t="s">
        <v>93</v>
      </c>
      <c r="B43" s="30" t="s">
        <v>38</v>
      </c>
      <c r="C43" s="31" t="s">
        <v>94</v>
      </c>
      <c r="D43" s="30" t="s">
        <v>56</v>
      </c>
      <c r="E43" s="44">
        <v>1</v>
      </c>
      <c r="F43" s="43">
        <v>995.55</v>
      </c>
      <c r="G43" s="43">
        <f t="shared" si="0"/>
        <v>995.55</v>
      </c>
      <c r="H43" s="14"/>
      <c r="I43" s="34"/>
      <c r="J43" s="6"/>
      <c r="K43" s="6"/>
    </row>
    <row r="44" spans="1:11" ht="36" x14ac:dyDescent="0.2">
      <c r="A44" s="29" t="s">
        <v>95</v>
      </c>
      <c r="B44" s="30" t="s">
        <v>96</v>
      </c>
      <c r="C44" s="31" t="s">
        <v>97</v>
      </c>
      <c r="D44" s="30" t="s">
        <v>84</v>
      </c>
      <c r="E44" s="44">
        <v>1129</v>
      </c>
      <c r="F44" s="43">
        <v>7.21</v>
      </c>
      <c r="G44" s="43">
        <f t="shared" si="0"/>
        <v>8140.09</v>
      </c>
      <c r="H44" s="14"/>
      <c r="I44" s="34"/>
      <c r="J44" s="6"/>
      <c r="K44" s="6"/>
    </row>
    <row r="45" spans="1:11" ht="24" x14ac:dyDescent="0.2">
      <c r="A45" s="29" t="s">
        <v>98</v>
      </c>
      <c r="B45" s="30" t="s">
        <v>99</v>
      </c>
      <c r="C45" s="31" t="s">
        <v>100</v>
      </c>
      <c r="D45" s="30" t="s">
        <v>84</v>
      </c>
      <c r="E45" s="44">
        <v>552</v>
      </c>
      <c r="F45" s="43">
        <v>1.5</v>
      </c>
      <c r="G45" s="43">
        <f t="shared" si="0"/>
        <v>828</v>
      </c>
      <c r="H45" s="14"/>
      <c r="I45" s="34"/>
      <c r="J45" s="6"/>
      <c r="K45" s="6"/>
    </row>
    <row r="46" spans="1:11" ht="24" x14ac:dyDescent="0.2">
      <c r="A46" s="29" t="s">
        <v>101</v>
      </c>
      <c r="B46" s="30" t="s">
        <v>102</v>
      </c>
      <c r="C46" s="31" t="s">
        <v>103</v>
      </c>
      <c r="D46" s="30" t="s">
        <v>84</v>
      </c>
      <c r="E46" s="44">
        <v>291</v>
      </c>
      <c r="F46" s="43">
        <v>1.73</v>
      </c>
      <c r="G46" s="43">
        <f t="shared" si="0"/>
        <v>503.43</v>
      </c>
      <c r="H46" s="14"/>
      <c r="I46" s="34"/>
      <c r="J46" s="6"/>
      <c r="K46" s="6"/>
    </row>
    <row r="47" spans="1:11" ht="24" x14ac:dyDescent="0.2">
      <c r="A47" s="29" t="s">
        <v>104</v>
      </c>
      <c r="B47" s="30" t="s">
        <v>105</v>
      </c>
      <c r="C47" s="31" t="s">
        <v>106</v>
      </c>
      <c r="D47" s="30" t="s">
        <v>84</v>
      </c>
      <c r="E47" s="44">
        <v>286</v>
      </c>
      <c r="F47" s="43">
        <v>2.54</v>
      </c>
      <c r="G47" s="43">
        <f t="shared" si="0"/>
        <v>726.44</v>
      </c>
      <c r="H47" s="14"/>
      <c r="I47" s="34"/>
      <c r="J47" s="6"/>
      <c r="K47" s="6"/>
    </row>
    <row r="48" spans="1:11" ht="36" x14ac:dyDescent="0.2">
      <c r="A48" s="29" t="s">
        <v>107</v>
      </c>
      <c r="B48" s="30" t="s">
        <v>108</v>
      </c>
      <c r="C48" s="31" t="s">
        <v>109</v>
      </c>
      <c r="D48" s="30" t="s">
        <v>84</v>
      </c>
      <c r="E48" s="44">
        <v>351</v>
      </c>
      <c r="F48" s="43">
        <v>13.38</v>
      </c>
      <c r="G48" s="43">
        <f t="shared" si="0"/>
        <v>4696.38</v>
      </c>
      <c r="H48" s="14"/>
      <c r="I48" s="34"/>
      <c r="J48" s="6"/>
      <c r="K48" s="6"/>
    </row>
    <row r="49" spans="1:11" ht="24" x14ac:dyDescent="0.2">
      <c r="A49" s="29" t="s">
        <v>110</v>
      </c>
      <c r="B49" s="30" t="s">
        <v>111</v>
      </c>
      <c r="C49" s="31" t="s">
        <v>112</v>
      </c>
      <c r="D49" s="30" t="s">
        <v>84</v>
      </c>
      <c r="E49" s="44">
        <v>203</v>
      </c>
      <c r="F49" s="43">
        <v>4.05</v>
      </c>
      <c r="G49" s="43">
        <f t="shared" si="0"/>
        <v>822.15</v>
      </c>
      <c r="H49" s="14"/>
      <c r="I49" s="34"/>
      <c r="J49" s="6"/>
      <c r="K49" s="6"/>
    </row>
    <row r="50" spans="1:11" ht="24" x14ac:dyDescent="0.2">
      <c r="A50" s="29" t="s">
        <v>113</v>
      </c>
      <c r="B50" s="30" t="s">
        <v>114</v>
      </c>
      <c r="C50" s="31" t="s">
        <v>115</v>
      </c>
      <c r="D50" s="30" t="s">
        <v>84</v>
      </c>
      <c r="E50" s="44">
        <v>73</v>
      </c>
      <c r="F50" s="43">
        <v>4.63</v>
      </c>
      <c r="G50" s="43">
        <f t="shared" si="0"/>
        <v>337.99</v>
      </c>
      <c r="H50" s="14"/>
      <c r="I50" s="34"/>
      <c r="J50" s="6"/>
      <c r="K50" s="6"/>
    </row>
    <row r="51" spans="1:11" x14ac:dyDescent="0.2">
      <c r="A51" s="29" t="s">
        <v>116</v>
      </c>
      <c r="B51" s="30" t="s">
        <v>117</v>
      </c>
      <c r="C51" s="31" t="s">
        <v>118</v>
      </c>
      <c r="D51" s="30" t="s">
        <v>84</v>
      </c>
      <c r="E51" s="44">
        <v>75</v>
      </c>
      <c r="F51" s="43">
        <v>8.36</v>
      </c>
      <c r="G51" s="43">
        <f t="shared" si="0"/>
        <v>627</v>
      </c>
      <c r="H51" s="14"/>
      <c r="I51" s="34"/>
      <c r="J51" s="6"/>
      <c r="K51" s="6"/>
    </row>
    <row r="52" spans="1:11" ht="36" x14ac:dyDescent="0.2">
      <c r="A52" s="29" t="s">
        <v>119</v>
      </c>
      <c r="B52" s="30" t="s">
        <v>120</v>
      </c>
      <c r="C52" s="31" t="s">
        <v>121</v>
      </c>
      <c r="D52" s="30" t="s">
        <v>84</v>
      </c>
      <c r="E52" s="44">
        <v>78</v>
      </c>
      <c r="F52" s="43">
        <v>16.39</v>
      </c>
      <c r="G52" s="43">
        <f t="shared" si="0"/>
        <v>1278.42</v>
      </c>
      <c r="H52" s="14"/>
      <c r="I52" s="34"/>
      <c r="J52" s="6"/>
      <c r="K52" s="6"/>
    </row>
    <row r="53" spans="1:11" ht="24" x14ac:dyDescent="0.2">
      <c r="A53" s="29" t="s">
        <v>122</v>
      </c>
      <c r="B53" s="30" t="s">
        <v>123</v>
      </c>
      <c r="C53" s="31" t="s">
        <v>124</v>
      </c>
      <c r="D53" s="30" t="s">
        <v>84</v>
      </c>
      <c r="E53" s="44">
        <v>78</v>
      </c>
      <c r="F53" s="43">
        <v>9.25</v>
      </c>
      <c r="G53" s="43">
        <f t="shared" si="0"/>
        <v>721.5</v>
      </c>
      <c r="H53" s="14"/>
      <c r="I53" s="34"/>
      <c r="J53" s="6"/>
      <c r="K53" s="6"/>
    </row>
    <row r="54" spans="1:11" x14ac:dyDescent="0.2">
      <c r="A54" s="29" t="s">
        <v>125</v>
      </c>
      <c r="B54" s="30" t="s">
        <v>38</v>
      </c>
      <c r="C54" s="31" t="s">
        <v>94</v>
      </c>
      <c r="D54" s="30" t="s">
        <v>56</v>
      </c>
      <c r="E54" s="44">
        <v>1</v>
      </c>
      <c r="F54" s="43">
        <v>1503.15</v>
      </c>
      <c r="G54" s="43">
        <f t="shared" si="0"/>
        <v>1503.15</v>
      </c>
      <c r="H54" s="14"/>
      <c r="I54" s="34"/>
      <c r="J54" s="6"/>
      <c r="K54" s="6"/>
    </row>
    <row r="55" spans="1:11" ht="24" x14ac:dyDescent="0.2">
      <c r="A55" s="29" t="s">
        <v>126</v>
      </c>
      <c r="B55" s="30" t="s">
        <v>127</v>
      </c>
      <c r="C55" s="31" t="s">
        <v>128</v>
      </c>
      <c r="D55" s="30" t="s">
        <v>129</v>
      </c>
      <c r="E55" s="44">
        <v>18</v>
      </c>
      <c r="F55" s="43">
        <v>66.53</v>
      </c>
      <c r="G55" s="43">
        <f t="shared" si="0"/>
        <v>1197.54</v>
      </c>
      <c r="H55" s="14"/>
      <c r="I55" s="34"/>
      <c r="J55" s="6"/>
      <c r="K55" s="6"/>
    </row>
    <row r="56" spans="1:11" ht="24" x14ac:dyDescent="0.2">
      <c r="A56" s="29" t="s">
        <v>130</v>
      </c>
      <c r="B56" s="30" t="s">
        <v>131</v>
      </c>
      <c r="C56" s="31" t="s">
        <v>132</v>
      </c>
      <c r="D56" s="30" t="s">
        <v>133</v>
      </c>
      <c r="E56" s="44">
        <v>1.8</v>
      </c>
      <c r="F56" s="43">
        <v>453.48</v>
      </c>
      <c r="G56" s="43">
        <f t="shared" si="0"/>
        <v>816.26</v>
      </c>
      <c r="H56" s="14"/>
      <c r="I56" s="34"/>
      <c r="J56" s="6"/>
      <c r="K56" s="6"/>
    </row>
    <row r="57" spans="1:11" ht="24" x14ac:dyDescent="0.2">
      <c r="A57" s="29" t="s">
        <v>134</v>
      </c>
      <c r="B57" s="30" t="s">
        <v>135</v>
      </c>
      <c r="C57" s="31" t="s">
        <v>136</v>
      </c>
      <c r="D57" s="30" t="s">
        <v>133</v>
      </c>
      <c r="E57" s="44">
        <v>1.8</v>
      </c>
      <c r="F57" s="43">
        <v>807.27</v>
      </c>
      <c r="G57" s="43">
        <f t="shared" si="0"/>
        <v>1453.09</v>
      </c>
      <c r="H57" s="14"/>
      <c r="I57" s="34"/>
      <c r="J57" s="6"/>
      <c r="K57" s="6"/>
    </row>
    <row r="58" spans="1:11" ht="36" x14ac:dyDescent="0.2">
      <c r="A58" s="29" t="s">
        <v>137</v>
      </c>
      <c r="B58" s="30" t="s">
        <v>138</v>
      </c>
      <c r="C58" s="31" t="s">
        <v>139</v>
      </c>
      <c r="D58" s="30" t="s">
        <v>90</v>
      </c>
      <c r="E58" s="44">
        <v>11.29</v>
      </c>
      <c r="F58" s="43">
        <v>161.63</v>
      </c>
      <c r="G58" s="43">
        <f t="shared" si="0"/>
        <v>1824.8</v>
      </c>
      <c r="H58" s="14"/>
      <c r="I58" s="34"/>
      <c r="J58" s="6"/>
      <c r="K58" s="6"/>
    </row>
    <row r="59" spans="1:11" ht="36" x14ac:dyDescent="0.2">
      <c r="A59" s="29" t="s">
        <v>140</v>
      </c>
      <c r="B59" s="30" t="s">
        <v>141</v>
      </c>
      <c r="C59" s="31" t="s">
        <v>142</v>
      </c>
      <c r="D59" s="30" t="s">
        <v>90</v>
      </c>
      <c r="E59" s="44">
        <v>3.51</v>
      </c>
      <c r="F59" s="43">
        <v>194.22</v>
      </c>
      <c r="G59" s="43">
        <f t="shared" si="0"/>
        <v>681.71</v>
      </c>
      <c r="H59" s="14"/>
      <c r="I59" s="34"/>
      <c r="J59" s="6"/>
      <c r="K59" s="6"/>
    </row>
    <row r="60" spans="1:11" ht="36" x14ac:dyDescent="0.2">
      <c r="A60" s="29" t="s">
        <v>143</v>
      </c>
      <c r="B60" s="30" t="s">
        <v>144</v>
      </c>
      <c r="C60" s="31" t="s">
        <v>145</v>
      </c>
      <c r="D60" s="30" t="s">
        <v>90</v>
      </c>
      <c r="E60" s="44">
        <v>0.78</v>
      </c>
      <c r="F60" s="43">
        <v>237.82</v>
      </c>
      <c r="G60" s="43">
        <f t="shared" si="0"/>
        <v>185.5</v>
      </c>
      <c r="H60" s="14"/>
      <c r="I60" s="34"/>
      <c r="J60" s="6"/>
      <c r="K60" s="6"/>
    </row>
    <row r="61" spans="1:11" ht="24" x14ac:dyDescent="0.2">
      <c r="A61" s="29" t="s">
        <v>146</v>
      </c>
      <c r="B61" s="30" t="s">
        <v>147</v>
      </c>
      <c r="C61" s="31" t="s">
        <v>148</v>
      </c>
      <c r="D61" s="30" t="s">
        <v>84</v>
      </c>
      <c r="E61" s="44">
        <v>552</v>
      </c>
      <c r="F61" s="43">
        <v>4.6100000000000003</v>
      </c>
      <c r="G61" s="43">
        <f t="shared" si="0"/>
        <v>2544.7199999999998</v>
      </c>
      <c r="H61" s="14"/>
      <c r="I61" s="34"/>
      <c r="J61" s="6"/>
      <c r="K61" s="6"/>
    </row>
    <row r="62" spans="1:11" ht="24" x14ac:dyDescent="0.2">
      <c r="A62" s="29" t="s">
        <v>149</v>
      </c>
      <c r="B62" s="30" t="s">
        <v>150</v>
      </c>
      <c r="C62" s="31" t="s">
        <v>151</v>
      </c>
      <c r="D62" s="30" t="s">
        <v>84</v>
      </c>
      <c r="E62" s="44">
        <v>291</v>
      </c>
      <c r="F62" s="43">
        <v>5.03</v>
      </c>
      <c r="G62" s="43">
        <f t="shared" si="0"/>
        <v>1463.73</v>
      </c>
      <c r="H62" s="14"/>
      <c r="I62" s="34"/>
      <c r="J62" s="6"/>
      <c r="K62" s="6"/>
    </row>
    <row r="63" spans="1:11" ht="24" x14ac:dyDescent="0.2">
      <c r="A63" s="29" t="s">
        <v>152</v>
      </c>
      <c r="B63" s="30" t="s">
        <v>153</v>
      </c>
      <c r="C63" s="31" t="s">
        <v>154</v>
      </c>
      <c r="D63" s="30" t="s">
        <v>84</v>
      </c>
      <c r="E63" s="44">
        <v>286</v>
      </c>
      <c r="F63" s="43">
        <v>5.45</v>
      </c>
      <c r="G63" s="43">
        <f t="shared" si="0"/>
        <v>1558.7</v>
      </c>
      <c r="H63" s="14"/>
      <c r="I63" s="34"/>
      <c r="J63" s="6"/>
      <c r="K63" s="6"/>
    </row>
    <row r="64" spans="1:11" ht="24" x14ac:dyDescent="0.2">
      <c r="A64" s="29" t="s">
        <v>155</v>
      </c>
      <c r="B64" s="30" t="s">
        <v>156</v>
      </c>
      <c r="C64" s="31" t="s">
        <v>157</v>
      </c>
      <c r="D64" s="30" t="s">
        <v>84</v>
      </c>
      <c r="E64" s="44">
        <v>203</v>
      </c>
      <c r="F64" s="43">
        <v>6.04</v>
      </c>
      <c r="G64" s="43">
        <f t="shared" si="0"/>
        <v>1226.1199999999999</v>
      </c>
      <c r="H64" s="14"/>
      <c r="I64" s="34"/>
      <c r="J64" s="6"/>
      <c r="K64" s="6"/>
    </row>
    <row r="65" spans="1:11" ht="24" x14ac:dyDescent="0.2">
      <c r="A65" s="29" t="s">
        <v>158</v>
      </c>
      <c r="B65" s="30" t="s">
        <v>159</v>
      </c>
      <c r="C65" s="31" t="s">
        <v>160</v>
      </c>
      <c r="D65" s="30" t="s">
        <v>84</v>
      </c>
      <c r="E65" s="44">
        <v>73</v>
      </c>
      <c r="F65" s="43">
        <v>6.41</v>
      </c>
      <c r="G65" s="43">
        <f t="shared" si="0"/>
        <v>467.93</v>
      </c>
      <c r="H65" s="14"/>
      <c r="I65" s="34"/>
      <c r="J65" s="6"/>
      <c r="K65" s="6"/>
    </row>
    <row r="66" spans="1:11" ht="24" x14ac:dyDescent="0.2">
      <c r="A66" s="29" t="s">
        <v>161</v>
      </c>
      <c r="B66" s="30" t="s">
        <v>162</v>
      </c>
      <c r="C66" s="31" t="s">
        <v>163</v>
      </c>
      <c r="D66" s="30" t="s">
        <v>84</v>
      </c>
      <c r="E66" s="44">
        <v>75</v>
      </c>
      <c r="F66" s="43">
        <v>7.56</v>
      </c>
      <c r="G66" s="43">
        <f t="shared" si="0"/>
        <v>567</v>
      </c>
      <c r="H66" s="14"/>
      <c r="I66" s="34"/>
      <c r="J66" s="6"/>
      <c r="K66" s="6"/>
    </row>
    <row r="67" spans="1:11" ht="24" x14ac:dyDescent="0.2">
      <c r="A67" s="29" t="s">
        <v>164</v>
      </c>
      <c r="B67" s="30" t="s">
        <v>165</v>
      </c>
      <c r="C67" s="31" t="s">
        <v>166</v>
      </c>
      <c r="D67" s="30" t="s">
        <v>84</v>
      </c>
      <c r="E67" s="44">
        <v>78</v>
      </c>
      <c r="F67" s="43">
        <v>12.14</v>
      </c>
      <c r="G67" s="43">
        <f t="shared" si="0"/>
        <v>946.92</v>
      </c>
      <c r="H67" s="14"/>
      <c r="I67" s="34"/>
      <c r="J67" s="6"/>
      <c r="K67" s="6"/>
    </row>
    <row r="68" spans="1:11" ht="36" x14ac:dyDescent="0.2">
      <c r="A68" s="29" t="s">
        <v>167</v>
      </c>
      <c r="B68" s="30" t="s">
        <v>168</v>
      </c>
      <c r="C68" s="31" t="s">
        <v>169</v>
      </c>
      <c r="D68" s="30" t="s">
        <v>170</v>
      </c>
      <c r="E68" s="44">
        <v>1.7</v>
      </c>
      <c r="F68" s="43">
        <v>1643.28</v>
      </c>
      <c r="G68" s="43">
        <f t="shared" si="0"/>
        <v>2793.58</v>
      </c>
      <c r="H68" s="14"/>
      <c r="I68" s="34"/>
      <c r="J68" s="6"/>
      <c r="K68" s="6"/>
    </row>
    <row r="69" spans="1:11" ht="24" x14ac:dyDescent="0.2">
      <c r="A69" s="29" t="s">
        <v>171</v>
      </c>
      <c r="B69" s="30" t="s">
        <v>172</v>
      </c>
      <c r="C69" s="31" t="s">
        <v>173</v>
      </c>
      <c r="D69" s="30" t="s">
        <v>22</v>
      </c>
      <c r="E69" s="44">
        <v>6</v>
      </c>
      <c r="F69" s="43">
        <v>8.86</v>
      </c>
      <c r="G69" s="43">
        <f t="shared" si="0"/>
        <v>53.16</v>
      </c>
      <c r="H69" s="14"/>
      <c r="I69" s="34"/>
      <c r="J69" s="6"/>
      <c r="K69" s="6"/>
    </row>
    <row r="70" spans="1:11" ht="24" x14ac:dyDescent="0.2">
      <c r="A70" s="29" t="s">
        <v>174</v>
      </c>
      <c r="B70" s="30" t="s">
        <v>175</v>
      </c>
      <c r="C70" s="31" t="s">
        <v>176</v>
      </c>
      <c r="D70" s="30" t="s">
        <v>22</v>
      </c>
      <c r="E70" s="44">
        <v>6</v>
      </c>
      <c r="F70" s="43">
        <v>32.67</v>
      </c>
      <c r="G70" s="43">
        <f t="shared" si="0"/>
        <v>196.02</v>
      </c>
      <c r="H70" s="14"/>
      <c r="I70" s="34"/>
      <c r="J70" s="6"/>
      <c r="K70" s="6"/>
    </row>
    <row r="71" spans="1:11" ht="24" x14ac:dyDescent="0.2">
      <c r="A71" s="29" t="s">
        <v>177</v>
      </c>
      <c r="B71" s="30" t="s">
        <v>178</v>
      </c>
      <c r="C71" s="31" t="s">
        <v>179</v>
      </c>
      <c r="D71" s="30" t="s">
        <v>90</v>
      </c>
      <c r="E71" s="44">
        <v>48.71</v>
      </c>
      <c r="F71" s="43">
        <v>77.37</v>
      </c>
      <c r="G71" s="43">
        <f t="shared" si="0"/>
        <v>3768.69</v>
      </c>
      <c r="H71" s="14"/>
      <c r="I71" s="34"/>
      <c r="J71" s="6"/>
      <c r="K71" s="6"/>
    </row>
    <row r="72" spans="1:11" ht="36" x14ac:dyDescent="0.2">
      <c r="A72" s="29" t="s">
        <v>180</v>
      </c>
      <c r="B72" s="30" t="s">
        <v>181</v>
      </c>
      <c r="C72" s="31" t="s">
        <v>182</v>
      </c>
      <c r="D72" s="30" t="s">
        <v>90</v>
      </c>
      <c r="E72" s="44">
        <v>48.71</v>
      </c>
      <c r="F72" s="43">
        <v>25.21</v>
      </c>
      <c r="G72" s="43">
        <f t="shared" si="0"/>
        <v>1227.98</v>
      </c>
      <c r="H72" s="14"/>
      <c r="I72" s="34"/>
      <c r="J72" s="6"/>
      <c r="K72" s="6"/>
    </row>
    <row r="73" spans="1:11" x14ac:dyDescent="0.2">
      <c r="A73" s="29" t="s">
        <v>183</v>
      </c>
      <c r="B73" s="30" t="s">
        <v>38</v>
      </c>
      <c r="C73" s="31" t="s">
        <v>184</v>
      </c>
      <c r="D73" s="30" t="s">
        <v>22</v>
      </c>
      <c r="E73" s="44">
        <v>1</v>
      </c>
      <c r="F73" s="43">
        <v>1226.5</v>
      </c>
      <c r="G73" s="43">
        <f t="shared" si="0"/>
        <v>1226.5</v>
      </c>
      <c r="H73" s="14"/>
      <c r="I73" s="34"/>
      <c r="J73" s="6"/>
      <c r="K73" s="6"/>
    </row>
    <row r="74" spans="1:11" x14ac:dyDescent="0.2">
      <c r="A74" s="29" t="s">
        <v>185</v>
      </c>
      <c r="B74" s="30" t="s">
        <v>186</v>
      </c>
      <c r="C74" s="31" t="s">
        <v>187</v>
      </c>
      <c r="D74" s="30" t="s">
        <v>22</v>
      </c>
      <c r="E74" s="44">
        <v>1</v>
      </c>
      <c r="F74" s="43">
        <v>381.8</v>
      </c>
      <c r="G74" s="43">
        <f t="shared" si="0"/>
        <v>381.8</v>
      </c>
      <c r="H74" s="14"/>
      <c r="I74" s="34"/>
      <c r="J74" s="6"/>
      <c r="K74" s="6"/>
    </row>
    <row r="75" spans="1:11" x14ac:dyDescent="0.2">
      <c r="A75" s="29" t="s">
        <v>188</v>
      </c>
      <c r="B75" s="30" t="s">
        <v>38</v>
      </c>
      <c r="C75" s="31" t="s">
        <v>189</v>
      </c>
      <c r="D75" s="30" t="s">
        <v>56</v>
      </c>
      <c r="E75" s="44">
        <v>1</v>
      </c>
      <c r="F75" s="43">
        <v>639.35</v>
      </c>
      <c r="G75" s="43">
        <f t="shared" si="0"/>
        <v>639.35</v>
      </c>
      <c r="H75" s="14"/>
      <c r="I75" s="34"/>
      <c r="J75" s="6"/>
      <c r="K75" s="6"/>
    </row>
    <row r="76" spans="1:11" x14ac:dyDescent="0.2">
      <c r="A76" s="18"/>
      <c r="B76" s="18"/>
      <c r="C76" s="51" t="s">
        <v>190</v>
      </c>
      <c r="D76" s="52"/>
      <c r="E76" s="52"/>
      <c r="F76" s="33"/>
      <c r="G76" s="42">
        <f>SUM(G15:G75)</f>
        <v>94728.349999999991</v>
      </c>
      <c r="H76" s="14"/>
      <c r="I76" s="6"/>
      <c r="J76" s="6"/>
      <c r="K76" s="6"/>
    </row>
    <row r="77" spans="1:11" x14ac:dyDescent="0.2">
      <c r="A77" s="28"/>
      <c r="B77" s="28" t="s">
        <v>23</v>
      </c>
      <c r="C77" s="53" t="s">
        <v>191</v>
      </c>
      <c r="D77" s="54"/>
      <c r="E77" s="54"/>
      <c r="F77" s="54"/>
      <c r="G77" s="54"/>
      <c r="H77" s="14"/>
      <c r="I77" s="6"/>
      <c r="J77" s="6"/>
      <c r="K77" s="6"/>
    </row>
    <row r="78" spans="1:11" ht="24" x14ac:dyDescent="0.2">
      <c r="A78" s="29" t="s">
        <v>18</v>
      </c>
      <c r="B78" s="30" t="s">
        <v>192</v>
      </c>
      <c r="C78" s="31" t="s">
        <v>193</v>
      </c>
      <c r="D78" s="30" t="s">
        <v>22</v>
      </c>
      <c r="E78" s="44">
        <v>10</v>
      </c>
      <c r="F78" s="43">
        <v>85.58</v>
      </c>
      <c r="G78" s="43">
        <f>ROUND(F78*E78,2)</f>
        <v>855.8</v>
      </c>
      <c r="H78" s="14"/>
      <c r="I78" s="34"/>
      <c r="J78" s="6"/>
      <c r="K78" s="6"/>
    </row>
    <row r="79" spans="1:11" ht="24" x14ac:dyDescent="0.2">
      <c r="A79" s="29" t="s">
        <v>26</v>
      </c>
      <c r="B79" s="30" t="s">
        <v>41</v>
      </c>
      <c r="C79" s="31" t="s">
        <v>42</v>
      </c>
      <c r="D79" s="30" t="s">
        <v>22</v>
      </c>
      <c r="E79" s="44">
        <v>8</v>
      </c>
      <c r="F79" s="43">
        <v>5.07</v>
      </c>
      <c r="G79" s="43">
        <f t="shared" ref="G79:G112" si="1">ROUND(F79*E79,2)</f>
        <v>40.56</v>
      </c>
      <c r="H79" s="14"/>
      <c r="I79" s="34"/>
      <c r="J79" s="6"/>
      <c r="K79" s="6"/>
    </row>
    <row r="80" spans="1:11" ht="24" x14ac:dyDescent="0.2">
      <c r="A80" s="29" t="s">
        <v>28</v>
      </c>
      <c r="B80" s="30" t="s">
        <v>68</v>
      </c>
      <c r="C80" s="31" t="s">
        <v>69</v>
      </c>
      <c r="D80" s="30" t="s">
        <v>22</v>
      </c>
      <c r="E80" s="44">
        <v>4</v>
      </c>
      <c r="F80" s="43">
        <v>13.3</v>
      </c>
      <c r="G80" s="43">
        <f t="shared" si="1"/>
        <v>53.2</v>
      </c>
      <c r="H80" s="14"/>
      <c r="I80" s="35"/>
      <c r="J80" s="2"/>
      <c r="K80" s="2"/>
    </row>
    <row r="81" spans="1:11" ht="24" x14ac:dyDescent="0.2">
      <c r="A81" s="29" t="s">
        <v>31</v>
      </c>
      <c r="B81" s="30" t="s">
        <v>74</v>
      </c>
      <c r="C81" s="31" t="s">
        <v>75</v>
      </c>
      <c r="D81" s="30" t="s">
        <v>22</v>
      </c>
      <c r="E81" s="44">
        <v>4</v>
      </c>
      <c r="F81" s="43">
        <v>19.54</v>
      </c>
      <c r="G81" s="43">
        <f t="shared" si="1"/>
        <v>78.16</v>
      </c>
      <c r="H81" s="14"/>
      <c r="I81" s="35"/>
      <c r="J81" s="2"/>
      <c r="K81" s="2"/>
    </row>
    <row r="82" spans="1:11" ht="24" x14ac:dyDescent="0.2">
      <c r="A82" s="29" t="s">
        <v>34</v>
      </c>
      <c r="B82" s="30" t="s">
        <v>41</v>
      </c>
      <c r="C82" s="31" t="s">
        <v>42</v>
      </c>
      <c r="D82" s="30" t="s">
        <v>22</v>
      </c>
      <c r="E82" s="44">
        <v>14</v>
      </c>
      <c r="F82" s="43">
        <v>5.07</v>
      </c>
      <c r="G82" s="43">
        <f t="shared" si="1"/>
        <v>70.98</v>
      </c>
      <c r="H82" s="14"/>
      <c r="I82" s="35"/>
      <c r="J82" s="2"/>
      <c r="K82" s="2"/>
    </row>
    <row r="83" spans="1:11" x14ac:dyDescent="0.2">
      <c r="A83" s="29" t="s">
        <v>37</v>
      </c>
      <c r="B83" s="30" t="s">
        <v>38</v>
      </c>
      <c r="C83" s="31" t="s">
        <v>78</v>
      </c>
      <c r="D83" s="30" t="s">
        <v>22</v>
      </c>
      <c r="E83" s="44">
        <v>8</v>
      </c>
      <c r="F83" s="43">
        <v>5.67</v>
      </c>
      <c r="G83" s="43">
        <f t="shared" si="1"/>
        <v>45.36</v>
      </c>
      <c r="H83" s="14"/>
      <c r="I83" s="35"/>
      <c r="J83" s="2"/>
      <c r="K83" s="2"/>
    </row>
    <row r="84" spans="1:11" x14ac:dyDescent="0.2">
      <c r="A84" s="29" t="s">
        <v>40</v>
      </c>
      <c r="B84" s="30" t="s">
        <v>38</v>
      </c>
      <c r="C84" s="31" t="s">
        <v>80</v>
      </c>
      <c r="D84" s="30" t="s">
        <v>22</v>
      </c>
      <c r="E84" s="44">
        <v>6</v>
      </c>
      <c r="F84" s="43">
        <v>4.05</v>
      </c>
      <c r="G84" s="43">
        <f t="shared" si="1"/>
        <v>24.3</v>
      </c>
      <c r="H84" s="14"/>
      <c r="I84" s="35"/>
      <c r="J84" s="2"/>
      <c r="K84" s="2"/>
    </row>
    <row r="85" spans="1:11" ht="36" x14ac:dyDescent="0.2">
      <c r="A85" s="29" t="s">
        <v>43</v>
      </c>
      <c r="B85" s="30" t="s">
        <v>96</v>
      </c>
      <c r="C85" s="31" t="s">
        <v>97</v>
      </c>
      <c r="D85" s="30" t="s">
        <v>84</v>
      </c>
      <c r="E85" s="44">
        <v>65</v>
      </c>
      <c r="F85" s="43">
        <v>7.21</v>
      </c>
      <c r="G85" s="43">
        <f t="shared" si="1"/>
        <v>468.65</v>
      </c>
      <c r="H85" s="14"/>
      <c r="I85" s="35"/>
      <c r="J85" s="2"/>
      <c r="K85" s="2"/>
    </row>
    <row r="86" spans="1:11" ht="24" x14ac:dyDescent="0.2">
      <c r="A86" s="29" t="s">
        <v>45</v>
      </c>
      <c r="B86" s="30" t="s">
        <v>105</v>
      </c>
      <c r="C86" s="31" t="s">
        <v>106</v>
      </c>
      <c r="D86" s="30" t="s">
        <v>84</v>
      </c>
      <c r="E86" s="44">
        <v>65</v>
      </c>
      <c r="F86" s="43">
        <v>2.54</v>
      </c>
      <c r="G86" s="43">
        <f t="shared" si="1"/>
        <v>165.1</v>
      </c>
      <c r="H86" s="14"/>
      <c r="I86" s="35"/>
      <c r="J86" s="2"/>
      <c r="K86" s="2"/>
    </row>
    <row r="87" spans="1:11" ht="36" x14ac:dyDescent="0.2">
      <c r="A87" s="29" t="s">
        <v>48</v>
      </c>
      <c r="B87" s="30" t="s">
        <v>108</v>
      </c>
      <c r="C87" s="31" t="s">
        <v>109</v>
      </c>
      <c r="D87" s="30" t="s">
        <v>84</v>
      </c>
      <c r="E87" s="44">
        <v>298</v>
      </c>
      <c r="F87" s="43">
        <v>13.38</v>
      </c>
      <c r="G87" s="43">
        <f t="shared" si="1"/>
        <v>3987.24</v>
      </c>
      <c r="H87" s="14"/>
      <c r="I87" s="35"/>
      <c r="J87" s="2"/>
      <c r="K87" s="2"/>
    </row>
    <row r="88" spans="1:11" ht="24" x14ac:dyDescent="0.2">
      <c r="A88" s="29" t="s">
        <v>51</v>
      </c>
      <c r="B88" s="30" t="s">
        <v>111</v>
      </c>
      <c r="C88" s="31" t="s">
        <v>112</v>
      </c>
      <c r="D88" s="30" t="s">
        <v>84</v>
      </c>
      <c r="E88" s="44">
        <v>213</v>
      </c>
      <c r="F88" s="43">
        <v>4.05</v>
      </c>
      <c r="G88" s="43">
        <f t="shared" si="1"/>
        <v>862.65</v>
      </c>
      <c r="H88" s="14"/>
      <c r="I88" s="35"/>
      <c r="J88" s="2"/>
      <c r="K88" s="2"/>
    </row>
    <row r="89" spans="1:11" ht="24" x14ac:dyDescent="0.2">
      <c r="A89" s="29" t="s">
        <v>52</v>
      </c>
      <c r="B89" s="30" t="s">
        <v>114</v>
      </c>
      <c r="C89" s="31" t="s">
        <v>115</v>
      </c>
      <c r="D89" s="30" t="s">
        <v>84</v>
      </c>
      <c r="E89" s="44">
        <v>10</v>
      </c>
      <c r="F89" s="43">
        <v>4.63</v>
      </c>
      <c r="G89" s="43">
        <f t="shared" si="1"/>
        <v>46.3</v>
      </c>
      <c r="H89" s="14"/>
      <c r="I89" s="35"/>
      <c r="J89" s="2"/>
      <c r="K89" s="2"/>
    </row>
    <row r="90" spans="1:11" x14ac:dyDescent="0.2">
      <c r="A90" s="29" t="s">
        <v>54</v>
      </c>
      <c r="B90" s="30" t="s">
        <v>117</v>
      </c>
      <c r="C90" s="31" t="s">
        <v>118</v>
      </c>
      <c r="D90" s="30" t="s">
        <v>84</v>
      </c>
      <c r="E90" s="44">
        <v>75</v>
      </c>
      <c r="F90" s="43">
        <v>8.36</v>
      </c>
      <c r="G90" s="43">
        <f t="shared" si="1"/>
        <v>627</v>
      </c>
      <c r="H90" s="14"/>
      <c r="I90" s="35"/>
      <c r="J90" s="2"/>
      <c r="K90" s="2"/>
    </row>
    <row r="91" spans="1:11" ht="36" x14ac:dyDescent="0.2">
      <c r="A91" s="29" t="s">
        <v>57</v>
      </c>
      <c r="B91" s="30" t="s">
        <v>120</v>
      </c>
      <c r="C91" s="31" t="s">
        <v>121</v>
      </c>
      <c r="D91" s="30" t="s">
        <v>84</v>
      </c>
      <c r="E91" s="44">
        <v>174</v>
      </c>
      <c r="F91" s="43">
        <v>16.39</v>
      </c>
      <c r="G91" s="43">
        <f t="shared" si="1"/>
        <v>2851.86</v>
      </c>
      <c r="H91" s="14"/>
      <c r="I91" s="35"/>
      <c r="J91" s="2"/>
      <c r="K91" s="2"/>
    </row>
    <row r="92" spans="1:11" ht="24" x14ac:dyDescent="0.2">
      <c r="A92" s="29" t="s">
        <v>58</v>
      </c>
      <c r="B92" s="30" t="s">
        <v>123</v>
      </c>
      <c r="C92" s="31" t="s">
        <v>124</v>
      </c>
      <c r="D92" s="30" t="s">
        <v>84</v>
      </c>
      <c r="E92" s="44">
        <v>174</v>
      </c>
      <c r="F92" s="43">
        <v>9.25</v>
      </c>
      <c r="G92" s="43">
        <f t="shared" si="1"/>
        <v>1609.5</v>
      </c>
      <c r="H92" s="14"/>
      <c r="I92" s="35"/>
      <c r="J92" s="2"/>
      <c r="K92" s="2"/>
    </row>
    <row r="93" spans="1:11" x14ac:dyDescent="0.2">
      <c r="A93" s="29" t="s">
        <v>61</v>
      </c>
      <c r="B93" s="30" t="s">
        <v>38</v>
      </c>
      <c r="C93" s="31" t="s">
        <v>94</v>
      </c>
      <c r="D93" s="30" t="s">
        <v>56</v>
      </c>
      <c r="E93" s="44">
        <v>1</v>
      </c>
      <c r="F93" s="43">
        <v>1156.27</v>
      </c>
      <c r="G93" s="43">
        <f t="shared" si="1"/>
        <v>1156.27</v>
      </c>
      <c r="H93" s="14"/>
      <c r="I93" s="35"/>
      <c r="J93" s="2"/>
      <c r="K93" s="2"/>
    </row>
    <row r="94" spans="1:11" ht="24" x14ac:dyDescent="0.2">
      <c r="A94" s="29" t="s">
        <v>64</v>
      </c>
      <c r="B94" s="30" t="s">
        <v>127</v>
      </c>
      <c r="C94" s="31" t="s">
        <v>128</v>
      </c>
      <c r="D94" s="30" t="s">
        <v>129</v>
      </c>
      <c r="E94" s="44">
        <v>9.4</v>
      </c>
      <c r="F94" s="43">
        <v>66.53</v>
      </c>
      <c r="G94" s="43">
        <f t="shared" si="1"/>
        <v>625.38</v>
      </c>
      <c r="H94" s="14"/>
      <c r="I94" s="35"/>
      <c r="J94" s="2"/>
      <c r="K94" s="2"/>
    </row>
    <row r="95" spans="1:11" ht="24" x14ac:dyDescent="0.2">
      <c r="A95" s="29" t="s">
        <v>67</v>
      </c>
      <c r="B95" s="30" t="s">
        <v>131</v>
      </c>
      <c r="C95" s="31" t="s">
        <v>132</v>
      </c>
      <c r="D95" s="30" t="s">
        <v>133</v>
      </c>
      <c r="E95" s="44">
        <v>0.94</v>
      </c>
      <c r="F95" s="43">
        <v>453.48</v>
      </c>
      <c r="G95" s="43">
        <f t="shared" si="1"/>
        <v>426.27</v>
      </c>
      <c r="H95" s="14"/>
      <c r="I95" s="35"/>
      <c r="J95" s="2"/>
      <c r="K95" s="2"/>
    </row>
    <row r="96" spans="1:11" ht="24" x14ac:dyDescent="0.2">
      <c r="A96" s="29" t="s">
        <v>70</v>
      </c>
      <c r="B96" s="30" t="s">
        <v>135</v>
      </c>
      <c r="C96" s="31" t="s">
        <v>136</v>
      </c>
      <c r="D96" s="30" t="s">
        <v>133</v>
      </c>
      <c r="E96" s="44">
        <v>0.94</v>
      </c>
      <c r="F96" s="43">
        <v>807.27</v>
      </c>
      <c r="G96" s="43">
        <f t="shared" si="1"/>
        <v>758.83</v>
      </c>
      <c r="H96" s="14"/>
      <c r="I96" s="35"/>
      <c r="J96" s="2"/>
      <c r="K96" s="2"/>
    </row>
    <row r="97" spans="1:11" ht="36" x14ac:dyDescent="0.2">
      <c r="A97" s="29" t="s">
        <v>73</v>
      </c>
      <c r="B97" s="30" t="s">
        <v>138</v>
      </c>
      <c r="C97" s="31" t="s">
        <v>139</v>
      </c>
      <c r="D97" s="30" t="s">
        <v>90</v>
      </c>
      <c r="E97" s="44">
        <v>0.65</v>
      </c>
      <c r="F97" s="43">
        <v>161.63</v>
      </c>
      <c r="G97" s="43">
        <f t="shared" si="1"/>
        <v>105.06</v>
      </c>
      <c r="H97" s="14"/>
      <c r="I97" s="35"/>
      <c r="J97" s="2"/>
      <c r="K97" s="2"/>
    </row>
    <row r="98" spans="1:11" ht="36" x14ac:dyDescent="0.2">
      <c r="A98" s="29" t="s">
        <v>76</v>
      </c>
      <c r="B98" s="30" t="s">
        <v>141</v>
      </c>
      <c r="C98" s="31" t="s">
        <v>142</v>
      </c>
      <c r="D98" s="30" t="s">
        <v>90</v>
      </c>
      <c r="E98" s="44">
        <v>2.98</v>
      </c>
      <c r="F98" s="43">
        <v>194.22</v>
      </c>
      <c r="G98" s="43">
        <f t="shared" si="1"/>
        <v>578.78</v>
      </c>
      <c r="H98" s="14"/>
      <c r="I98" s="35"/>
      <c r="J98" s="2"/>
      <c r="K98" s="2"/>
    </row>
    <row r="99" spans="1:11" ht="36" x14ac:dyDescent="0.2">
      <c r="A99" s="29" t="s">
        <v>77</v>
      </c>
      <c r="B99" s="30" t="s">
        <v>144</v>
      </c>
      <c r="C99" s="31" t="s">
        <v>145</v>
      </c>
      <c r="D99" s="30" t="s">
        <v>90</v>
      </c>
      <c r="E99" s="44">
        <v>1.74</v>
      </c>
      <c r="F99" s="43">
        <v>237.82</v>
      </c>
      <c r="G99" s="43">
        <f t="shared" si="1"/>
        <v>413.81</v>
      </c>
      <c r="H99" s="14"/>
      <c r="I99" s="35"/>
      <c r="J99" s="2"/>
      <c r="K99" s="2"/>
    </row>
    <row r="100" spans="1:11" ht="24" x14ac:dyDescent="0.2">
      <c r="A100" s="29" t="s">
        <v>79</v>
      </c>
      <c r="B100" s="30" t="s">
        <v>153</v>
      </c>
      <c r="C100" s="31" t="s">
        <v>154</v>
      </c>
      <c r="D100" s="30" t="s">
        <v>84</v>
      </c>
      <c r="E100" s="44">
        <v>65</v>
      </c>
      <c r="F100" s="43">
        <v>5.45</v>
      </c>
      <c r="G100" s="43">
        <f t="shared" si="1"/>
        <v>354.25</v>
      </c>
      <c r="H100" s="14"/>
      <c r="I100" s="35"/>
      <c r="J100" s="2"/>
      <c r="K100" s="2"/>
    </row>
    <row r="101" spans="1:11" ht="24" x14ac:dyDescent="0.2">
      <c r="A101" s="29" t="s">
        <v>81</v>
      </c>
      <c r="B101" s="30" t="s">
        <v>156</v>
      </c>
      <c r="C101" s="31" t="s">
        <v>157</v>
      </c>
      <c r="D101" s="30" t="s">
        <v>84</v>
      </c>
      <c r="E101" s="44">
        <v>213</v>
      </c>
      <c r="F101" s="43">
        <v>6.04</v>
      </c>
      <c r="G101" s="43">
        <f t="shared" si="1"/>
        <v>1286.52</v>
      </c>
      <c r="H101" s="14"/>
      <c r="I101" s="35"/>
      <c r="J101" s="2"/>
      <c r="K101" s="2"/>
    </row>
    <row r="102" spans="1:11" ht="24" x14ac:dyDescent="0.2">
      <c r="A102" s="29" t="s">
        <v>85</v>
      </c>
      <c r="B102" s="30" t="s">
        <v>159</v>
      </c>
      <c r="C102" s="31" t="s">
        <v>160</v>
      </c>
      <c r="D102" s="30" t="s">
        <v>84</v>
      </c>
      <c r="E102" s="44">
        <v>10</v>
      </c>
      <c r="F102" s="43">
        <v>6.41</v>
      </c>
      <c r="G102" s="43">
        <f t="shared" si="1"/>
        <v>64.099999999999994</v>
      </c>
      <c r="H102" s="14"/>
      <c r="I102" s="35"/>
      <c r="J102" s="2"/>
      <c r="K102" s="2"/>
    </row>
    <row r="103" spans="1:11" ht="24" x14ac:dyDescent="0.2">
      <c r="A103" s="36" t="s">
        <v>87</v>
      </c>
      <c r="B103" s="30" t="s">
        <v>162</v>
      </c>
      <c r="C103" s="31" t="s">
        <v>163</v>
      </c>
      <c r="D103" s="30" t="s">
        <v>84</v>
      </c>
      <c r="E103" s="44">
        <v>75</v>
      </c>
      <c r="F103" s="43">
        <v>7.56</v>
      </c>
      <c r="G103" s="43">
        <f t="shared" si="1"/>
        <v>567</v>
      </c>
      <c r="H103" s="14"/>
      <c r="I103" s="35"/>
      <c r="J103" s="2"/>
      <c r="K103" s="2"/>
    </row>
    <row r="104" spans="1:11" ht="24" x14ac:dyDescent="0.2">
      <c r="A104" s="36" t="s">
        <v>91</v>
      </c>
      <c r="B104" s="30" t="s">
        <v>165</v>
      </c>
      <c r="C104" s="31" t="s">
        <v>166</v>
      </c>
      <c r="D104" s="30" t="s">
        <v>84</v>
      </c>
      <c r="E104" s="44">
        <v>174</v>
      </c>
      <c r="F104" s="43">
        <v>12.14</v>
      </c>
      <c r="G104" s="43">
        <f t="shared" si="1"/>
        <v>2112.36</v>
      </c>
      <c r="H104" s="14"/>
      <c r="I104" s="35"/>
      <c r="J104" s="2"/>
      <c r="K104" s="2"/>
    </row>
    <row r="105" spans="1:11" ht="36" x14ac:dyDescent="0.2">
      <c r="A105" s="36" t="s">
        <v>93</v>
      </c>
      <c r="B105" s="30" t="s">
        <v>168</v>
      </c>
      <c r="C105" s="31" t="s">
        <v>169</v>
      </c>
      <c r="D105" s="30" t="s">
        <v>170</v>
      </c>
      <c r="E105" s="44">
        <v>0.6</v>
      </c>
      <c r="F105" s="43">
        <v>1643.28</v>
      </c>
      <c r="G105" s="43">
        <f t="shared" si="1"/>
        <v>985.97</v>
      </c>
      <c r="H105" s="14"/>
      <c r="I105" s="35"/>
      <c r="J105" s="2"/>
      <c r="K105" s="2"/>
    </row>
    <row r="106" spans="1:11" ht="24" x14ac:dyDescent="0.2">
      <c r="A106" s="36" t="s">
        <v>95</v>
      </c>
      <c r="B106" s="30" t="s">
        <v>172</v>
      </c>
      <c r="C106" s="31" t="s">
        <v>173</v>
      </c>
      <c r="D106" s="30" t="s">
        <v>22</v>
      </c>
      <c r="E106" s="44">
        <v>4</v>
      </c>
      <c r="F106" s="43">
        <v>8.86</v>
      </c>
      <c r="G106" s="43">
        <f t="shared" si="1"/>
        <v>35.44</v>
      </c>
      <c r="H106" s="14"/>
      <c r="I106" s="35"/>
      <c r="J106" s="2"/>
      <c r="K106" s="2"/>
    </row>
    <row r="107" spans="1:11" ht="24" x14ac:dyDescent="0.2">
      <c r="A107" s="36" t="s">
        <v>98</v>
      </c>
      <c r="B107" s="30" t="s">
        <v>175</v>
      </c>
      <c r="C107" s="31" t="s">
        <v>176</v>
      </c>
      <c r="D107" s="30" t="s">
        <v>22</v>
      </c>
      <c r="E107" s="44">
        <v>4</v>
      </c>
      <c r="F107" s="43">
        <v>32.67</v>
      </c>
      <c r="G107" s="43">
        <f t="shared" si="1"/>
        <v>130.68</v>
      </c>
      <c r="H107" s="14"/>
      <c r="I107" s="35"/>
      <c r="J107" s="2"/>
      <c r="K107" s="2"/>
    </row>
    <row r="108" spans="1:11" ht="24" x14ac:dyDescent="0.2">
      <c r="A108" s="36" t="s">
        <v>101</v>
      </c>
      <c r="B108" s="30" t="s">
        <v>178</v>
      </c>
      <c r="C108" s="31" t="s">
        <v>179</v>
      </c>
      <c r="D108" s="30" t="s">
        <v>90</v>
      </c>
      <c r="E108" s="44">
        <v>5.37</v>
      </c>
      <c r="F108" s="43">
        <v>77.37</v>
      </c>
      <c r="G108" s="43">
        <f t="shared" si="1"/>
        <v>415.48</v>
      </c>
      <c r="H108" s="14"/>
      <c r="I108" s="35"/>
      <c r="J108" s="2"/>
      <c r="K108" s="2"/>
    </row>
    <row r="109" spans="1:11" ht="36" x14ac:dyDescent="0.2">
      <c r="A109" s="36" t="s">
        <v>104</v>
      </c>
      <c r="B109" s="30" t="s">
        <v>181</v>
      </c>
      <c r="C109" s="31" t="s">
        <v>182</v>
      </c>
      <c r="D109" s="30" t="s">
        <v>90</v>
      </c>
      <c r="E109" s="44">
        <v>5.37</v>
      </c>
      <c r="F109" s="43">
        <v>25.21</v>
      </c>
      <c r="G109" s="43">
        <f t="shared" si="1"/>
        <v>135.38</v>
      </c>
      <c r="H109" s="14"/>
      <c r="I109" s="35"/>
      <c r="J109" s="2"/>
      <c r="K109" s="2"/>
    </row>
    <row r="110" spans="1:11" x14ac:dyDescent="0.2">
      <c r="A110" s="36" t="s">
        <v>107</v>
      </c>
      <c r="B110" s="30" t="s">
        <v>38</v>
      </c>
      <c r="C110" s="31" t="s">
        <v>184</v>
      </c>
      <c r="D110" s="30" t="s">
        <v>22</v>
      </c>
      <c r="E110" s="44">
        <v>1</v>
      </c>
      <c r="F110" s="43">
        <v>618.21</v>
      </c>
      <c r="G110" s="43">
        <f t="shared" si="1"/>
        <v>618.21</v>
      </c>
      <c r="H110" s="14"/>
      <c r="I110" s="35"/>
      <c r="J110" s="2"/>
      <c r="K110" s="2"/>
    </row>
    <row r="111" spans="1:11" x14ac:dyDescent="0.2">
      <c r="A111" s="36" t="s">
        <v>110</v>
      </c>
      <c r="B111" s="30" t="s">
        <v>186</v>
      </c>
      <c r="C111" s="31" t="s">
        <v>187</v>
      </c>
      <c r="D111" s="30" t="s">
        <v>22</v>
      </c>
      <c r="E111" s="44">
        <v>1</v>
      </c>
      <c r="F111" s="43">
        <v>381.8</v>
      </c>
      <c r="G111" s="43">
        <f t="shared" si="1"/>
        <v>381.8</v>
      </c>
      <c r="H111" s="14"/>
      <c r="I111" s="35"/>
      <c r="J111" s="2"/>
      <c r="K111" s="2"/>
    </row>
    <row r="112" spans="1:11" x14ac:dyDescent="0.2">
      <c r="A112" s="36" t="s">
        <v>113</v>
      </c>
      <c r="B112" s="30" t="s">
        <v>38</v>
      </c>
      <c r="C112" s="31" t="s">
        <v>189</v>
      </c>
      <c r="D112" s="30" t="s">
        <v>56</v>
      </c>
      <c r="E112" s="44">
        <v>1</v>
      </c>
      <c r="F112" s="43">
        <v>42.62</v>
      </c>
      <c r="G112" s="43">
        <f t="shared" si="1"/>
        <v>42.62</v>
      </c>
      <c r="H112" s="14"/>
      <c r="I112" s="35"/>
      <c r="J112" s="2"/>
      <c r="K112" s="2"/>
    </row>
    <row r="113" spans="1:11" x14ac:dyDescent="0.2">
      <c r="A113" s="19"/>
      <c r="B113" s="19"/>
      <c r="C113" s="51" t="s">
        <v>194</v>
      </c>
      <c r="D113" s="52"/>
      <c r="E113" s="52"/>
      <c r="F113" s="33"/>
      <c r="G113" s="42">
        <f>SUM(G78:G112)</f>
        <v>22980.869999999995</v>
      </c>
      <c r="H113" s="14"/>
      <c r="I113" s="2"/>
      <c r="J113" s="2"/>
      <c r="K113" s="2"/>
    </row>
    <row r="114" spans="1:11" x14ac:dyDescent="0.2">
      <c r="A114" s="28"/>
      <c r="B114" s="28" t="s">
        <v>26</v>
      </c>
      <c r="C114" s="53" t="s">
        <v>195</v>
      </c>
      <c r="D114" s="54"/>
      <c r="E114" s="54"/>
      <c r="F114" s="54"/>
      <c r="G114" s="54"/>
      <c r="H114" s="14"/>
      <c r="I114" s="2"/>
      <c r="J114" s="2"/>
      <c r="K114" s="2"/>
    </row>
    <row r="115" spans="1:11" x14ac:dyDescent="0.2">
      <c r="A115" s="36" t="s">
        <v>18</v>
      </c>
      <c r="B115" s="30" t="s">
        <v>38</v>
      </c>
      <c r="C115" s="31" t="s">
        <v>196</v>
      </c>
      <c r="D115" s="30" t="s">
        <v>56</v>
      </c>
      <c r="E115" s="44">
        <v>10</v>
      </c>
      <c r="F115" s="43">
        <v>1288.23</v>
      </c>
      <c r="G115" s="43">
        <f>ROUND(F115*E115,2)</f>
        <v>12882.3</v>
      </c>
      <c r="H115" s="14"/>
      <c r="I115" s="35"/>
      <c r="J115" s="2"/>
      <c r="K115" s="2"/>
    </row>
    <row r="116" spans="1:11" ht="24" x14ac:dyDescent="0.2">
      <c r="A116" s="36" t="s">
        <v>23</v>
      </c>
      <c r="B116" s="30" t="s">
        <v>41</v>
      </c>
      <c r="C116" s="31" t="s">
        <v>42</v>
      </c>
      <c r="D116" s="30" t="s">
        <v>22</v>
      </c>
      <c r="E116" s="44">
        <v>10</v>
      </c>
      <c r="F116" s="43">
        <v>5.07</v>
      </c>
      <c r="G116" s="43">
        <f t="shared" ref="G116:G158" si="2">ROUND(F116*E116,2)</f>
        <v>50.7</v>
      </c>
      <c r="H116" s="14"/>
      <c r="I116" s="35"/>
      <c r="J116" s="2"/>
      <c r="K116" s="2"/>
    </row>
    <row r="117" spans="1:11" ht="24" x14ac:dyDescent="0.2">
      <c r="A117" s="36" t="s">
        <v>26</v>
      </c>
      <c r="B117" s="30" t="s">
        <v>62</v>
      </c>
      <c r="C117" s="31" t="s">
        <v>63</v>
      </c>
      <c r="D117" s="30" t="s">
        <v>22</v>
      </c>
      <c r="E117" s="44">
        <v>2</v>
      </c>
      <c r="F117" s="43">
        <v>5.2</v>
      </c>
      <c r="G117" s="43">
        <f t="shared" si="2"/>
        <v>10.4</v>
      </c>
      <c r="H117" s="14"/>
      <c r="I117" s="35"/>
      <c r="J117" s="2"/>
      <c r="K117" s="2"/>
    </row>
    <row r="118" spans="1:11" ht="24" x14ac:dyDescent="0.2">
      <c r="A118" s="36" t="s">
        <v>28</v>
      </c>
      <c r="B118" s="30" t="s">
        <v>68</v>
      </c>
      <c r="C118" s="31" t="s">
        <v>69</v>
      </c>
      <c r="D118" s="30" t="s">
        <v>22</v>
      </c>
      <c r="E118" s="44">
        <v>4</v>
      </c>
      <c r="F118" s="43">
        <v>13.3</v>
      </c>
      <c r="G118" s="43">
        <f t="shared" si="2"/>
        <v>53.2</v>
      </c>
      <c r="H118" s="14"/>
      <c r="I118" s="35"/>
      <c r="J118" s="2"/>
      <c r="K118" s="2"/>
    </row>
    <row r="119" spans="1:11" ht="24" x14ac:dyDescent="0.2">
      <c r="A119" s="36" t="s">
        <v>31</v>
      </c>
      <c r="B119" s="30" t="s">
        <v>71</v>
      </c>
      <c r="C119" s="31" t="s">
        <v>72</v>
      </c>
      <c r="D119" s="30" t="s">
        <v>22</v>
      </c>
      <c r="E119" s="44">
        <v>2</v>
      </c>
      <c r="F119" s="43">
        <v>15.55</v>
      </c>
      <c r="G119" s="43">
        <f t="shared" si="2"/>
        <v>31.1</v>
      </c>
      <c r="H119" s="14"/>
      <c r="I119" s="35"/>
      <c r="J119" s="2"/>
      <c r="K119" s="2"/>
    </row>
    <row r="120" spans="1:11" ht="24" x14ac:dyDescent="0.2">
      <c r="A120" s="36" t="s">
        <v>34</v>
      </c>
      <c r="B120" s="30" t="s">
        <v>74</v>
      </c>
      <c r="C120" s="31" t="s">
        <v>75</v>
      </c>
      <c r="D120" s="30" t="s">
        <v>22</v>
      </c>
      <c r="E120" s="44">
        <v>2</v>
      </c>
      <c r="F120" s="43">
        <v>19.54</v>
      </c>
      <c r="G120" s="43">
        <f t="shared" si="2"/>
        <v>39.08</v>
      </c>
      <c r="H120" s="14"/>
      <c r="I120" s="35"/>
      <c r="J120" s="2"/>
      <c r="K120" s="2"/>
    </row>
    <row r="121" spans="1:11" ht="36" x14ac:dyDescent="0.2">
      <c r="A121" s="36" t="s">
        <v>37</v>
      </c>
      <c r="B121" s="30" t="s">
        <v>197</v>
      </c>
      <c r="C121" s="31" t="s">
        <v>198</v>
      </c>
      <c r="D121" s="30" t="s">
        <v>22</v>
      </c>
      <c r="E121" s="44">
        <v>2</v>
      </c>
      <c r="F121" s="43">
        <v>18.920000000000002</v>
      </c>
      <c r="G121" s="43">
        <f t="shared" si="2"/>
        <v>37.840000000000003</v>
      </c>
      <c r="H121" s="14"/>
      <c r="I121" s="35"/>
      <c r="J121" s="2"/>
      <c r="K121" s="2"/>
    </row>
    <row r="122" spans="1:11" ht="24" x14ac:dyDescent="0.2">
      <c r="A122" s="36" t="s">
        <v>40</v>
      </c>
      <c r="B122" s="30" t="s">
        <v>199</v>
      </c>
      <c r="C122" s="31" t="s">
        <v>200</v>
      </c>
      <c r="D122" s="30" t="s">
        <v>22</v>
      </c>
      <c r="E122" s="44">
        <v>2</v>
      </c>
      <c r="F122" s="43">
        <v>80.94</v>
      </c>
      <c r="G122" s="43">
        <f t="shared" si="2"/>
        <v>161.88</v>
      </c>
      <c r="H122" s="14"/>
      <c r="I122" s="35"/>
      <c r="J122" s="2"/>
      <c r="K122" s="2"/>
    </row>
    <row r="123" spans="1:11" ht="24" x14ac:dyDescent="0.2">
      <c r="A123" s="36" t="s">
        <v>43</v>
      </c>
      <c r="B123" s="30" t="s">
        <v>41</v>
      </c>
      <c r="C123" s="31" t="s">
        <v>42</v>
      </c>
      <c r="D123" s="30" t="s">
        <v>22</v>
      </c>
      <c r="E123" s="44">
        <v>22</v>
      </c>
      <c r="F123" s="43">
        <v>5.07</v>
      </c>
      <c r="G123" s="43">
        <f t="shared" si="2"/>
        <v>111.54</v>
      </c>
      <c r="H123" s="14"/>
      <c r="I123" s="35"/>
      <c r="J123" s="2"/>
      <c r="K123" s="2"/>
    </row>
    <row r="124" spans="1:11" x14ac:dyDescent="0.2">
      <c r="A124" s="36" t="s">
        <v>45</v>
      </c>
      <c r="B124" s="30" t="s">
        <v>38</v>
      </c>
      <c r="C124" s="31" t="s">
        <v>78</v>
      </c>
      <c r="D124" s="30" t="s">
        <v>22</v>
      </c>
      <c r="E124" s="44">
        <v>12</v>
      </c>
      <c r="F124" s="43">
        <v>5.67</v>
      </c>
      <c r="G124" s="43">
        <f t="shared" si="2"/>
        <v>68.040000000000006</v>
      </c>
      <c r="H124" s="14"/>
      <c r="I124" s="35"/>
      <c r="J124" s="2"/>
      <c r="K124" s="2"/>
    </row>
    <row r="125" spans="1:11" x14ac:dyDescent="0.2">
      <c r="A125" s="36" t="s">
        <v>48</v>
      </c>
      <c r="B125" s="30" t="s">
        <v>38</v>
      </c>
      <c r="C125" s="31" t="s">
        <v>80</v>
      </c>
      <c r="D125" s="30" t="s">
        <v>22</v>
      </c>
      <c r="E125" s="44">
        <v>10</v>
      </c>
      <c r="F125" s="43">
        <v>4.05</v>
      </c>
      <c r="G125" s="43">
        <f t="shared" si="2"/>
        <v>40.5</v>
      </c>
      <c r="H125" s="14"/>
      <c r="I125" s="35"/>
      <c r="J125" s="2"/>
      <c r="K125" s="2"/>
    </row>
    <row r="126" spans="1:11" ht="36" x14ac:dyDescent="0.2">
      <c r="A126" s="36" t="s">
        <v>51</v>
      </c>
      <c r="B126" s="30" t="s">
        <v>96</v>
      </c>
      <c r="C126" s="31" t="s">
        <v>97</v>
      </c>
      <c r="D126" s="30" t="s">
        <v>84</v>
      </c>
      <c r="E126" s="44">
        <v>210</v>
      </c>
      <c r="F126" s="43">
        <v>7.21</v>
      </c>
      <c r="G126" s="43">
        <f t="shared" si="2"/>
        <v>1514.1</v>
      </c>
      <c r="H126" s="14"/>
      <c r="I126" s="35"/>
      <c r="J126" s="2"/>
      <c r="K126" s="2"/>
    </row>
    <row r="127" spans="1:11" ht="24" x14ac:dyDescent="0.2">
      <c r="A127" s="36" t="s">
        <v>52</v>
      </c>
      <c r="B127" s="30" t="s">
        <v>102</v>
      </c>
      <c r="C127" s="31" t="s">
        <v>103</v>
      </c>
      <c r="D127" s="30" t="s">
        <v>84</v>
      </c>
      <c r="E127" s="44">
        <v>160</v>
      </c>
      <c r="F127" s="43">
        <v>1.73</v>
      </c>
      <c r="G127" s="43">
        <f t="shared" si="2"/>
        <v>276.8</v>
      </c>
      <c r="H127" s="14"/>
      <c r="I127" s="35"/>
      <c r="J127" s="2"/>
      <c r="K127" s="2"/>
    </row>
    <row r="128" spans="1:11" ht="24" x14ac:dyDescent="0.2">
      <c r="A128" s="36" t="s">
        <v>54</v>
      </c>
      <c r="B128" s="30" t="s">
        <v>105</v>
      </c>
      <c r="C128" s="31" t="s">
        <v>106</v>
      </c>
      <c r="D128" s="30" t="s">
        <v>84</v>
      </c>
      <c r="E128" s="44">
        <v>50</v>
      </c>
      <c r="F128" s="43">
        <v>2.54</v>
      </c>
      <c r="G128" s="43">
        <f t="shared" si="2"/>
        <v>127</v>
      </c>
      <c r="H128" s="14"/>
      <c r="I128" s="35"/>
      <c r="J128" s="2"/>
      <c r="K128" s="2"/>
    </row>
    <row r="129" spans="1:11" ht="36" x14ac:dyDescent="0.2">
      <c r="A129" s="36" t="s">
        <v>57</v>
      </c>
      <c r="B129" s="30" t="s">
        <v>108</v>
      </c>
      <c r="C129" s="31" t="s">
        <v>109</v>
      </c>
      <c r="D129" s="30" t="s">
        <v>84</v>
      </c>
      <c r="E129" s="44">
        <v>770</v>
      </c>
      <c r="F129" s="43">
        <v>13.36</v>
      </c>
      <c r="G129" s="43">
        <f t="shared" si="2"/>
        <v>10287.200000000001</v>
      </c>
      <c r="H129" s="14"/>
      <c r="I129" s="35"/>
      <c r="J129" s="2"/>
      <c r="K129" s="2"/>
    </row>
    <row r="130" spans="1:11" ht="24" x14ac:dyDescent="0.2">
      <c r="A130" s="36" t="s">
        <v>58</v>
      </c>
      <c r="B130" s="30" t="s">
        <v>111</v>
      </c>
      <c r="C130" s="31" t="s">
        <v>112</v>
      </c>
      <c r="D130" s="30" t="s">
        <v>84</v>
      </c>
      <c r="E130" s="44">
        <v>405</v>
      </c>
      <c r="F130" s="43">
        <v>4.05</v>
      </c>
      <c r="G130" s="43">
        <f t="shared" si="2"/>
        <v>1640.25</v>
      </c>
      <c r="H130" s="14"/>
      <c r="I130" s="35"/>
      <c r="J130" s="2"/>
      <c r="K130" s="2"/>
    </row>
    <row r="131" spans="1:11" ht="24" x14ac:dyDescent="0.2">
      <c r="A131" s="36" t="s">
        <v>61</v>
      </c>
      <c r="B131" s="30" t="s">
        <v>114</v>
      </c>
      <c r="C131" s="31" t="s">
        <v>115</v>
      </c>
      <c r="D131" s="30" t="s">
        <v>84</v>
      </c>
      <c r="E131" s="44">
        <v>155</v>
      </c>
      <c r="F131" s="43">
        <v>4.63</v>
      </c>
      <c r="G131" s="43">
        <f t="shared" si="2"/>
        <v>717.65</v>
      </c>
      <c r="H131" s="14"/>
      <c r="I131" s="35"/>
      <c r="J131" s="2"/>
      <c r="K131" s="2"/>
    </row>
    <row r="132" spans="1:11" x14ac:dyDescent="0.2">
      <c r="A132" s="36" t="s">
        <v>64</v>
      </c>
      <c r="B132" s="30" t="s">
        <v>117</v>
      </c>
      <c r="C132" s="31" t="s">
        <v>118</v>
      </c>
      <c r="D132" s="30" t="s">
        <v>84</v>
      </c>
      <c r="E132" s="44">
        <v>210</v>
      </c>
      <c r="F132" s="43">
        <v>8.36</v>
      </c>
      <c r="G132" s="43">
        <f t="shared" si="2"/>
        <v>1755.6</v>
      </c>
      <c r="H132" s="14"/>
      <c r="I132" s="35"/>
      <c r="J132" s="2"/>
      <c r="K132" s="2"/>
    </row>
    <row r="133" spans="1:11" ht="36" x14ac:dyDescent="0.2">
      <c r="A133" s="36" t="s">
        <v>67</v>
      </c>
      <c r="B133" s="30" t="s">
        <v>120</v>
      </c>
      <c r="C133" s="31" t="s">
        <v>121</v>
      </c>
      <c r="D133" s="30" t="s">
        <v>84</v>
      </c>
      <c r="E133" s="44">
        <v>25</v>
      </c>
      <c r="F133" s="43">
        <v>16.39</v>
      </c>
      <c r="G133" s="43">
        <f t="shared" si="2"/>
        <v>409.75</v>
      </c>
      <c r="H133" s="14"/>
      <c r="I133" s="35"/>
      <c r="J133" s="2"/>
      <c r="K133" s="2"/>
    </row>
    <row r="134" spans="1:11" ht="24" x14ac:dyDescent="0.2">
      <c r="A134" s="36" t="s">
        <v>70</v>
      </c>
      <c r="B134" s="30" t="s">
        <v>123</v>
      </c>
      <c r="C134" s="31" t="s">
        <v>124</v>
      </c>
      <c r="D134" s="30" t="s">
        <v>84</v>
      </c>
      <c r="E134" s="44">
        <v>25</v>
      </c>
      <c r="F134" s="43">
        <v>9.25</v>
      </c>
      <c r="G134" s="43">
        <f t="shared" si="2"/>
        <v>231.25</v>
      </c>
      <c r="H134" s="14"/>
      <c r="I134" s="35"/>
      <c r="J134" s="2"/>
      <c r="K134" s="2"/>
    </row>
    <row r="135" spans="1:11" ht="36" x14ac:dyDescent="0.2">
      <c r="A135" s="36" t="s">
        <v>73</v>
      </c>
      <c r="B135" s="30" t="s">
        <v>201</v>
      </c>
      <c r="C135" s="31" t="s">
        <v>202</v>
      </c>
      <c r="D135" s="30" t="s">
        <v>84</v>
      </c>
      <c r="E135" s="44">
        <v>78</v>
      </c>
      <c r="F135" s="43">
        <v>17.97</v>
      </c>
      <c r="G135" s="43">
        <f t="shared" si="2"/>
        <v>1401.66</v>
      </c>
      <c r="H135" s="14"/>
      <c r="I135" s="35"/>
      <c r="J135" s="2"/>
      <c r="K135" s="2"/>
    </row>
    <row r="136" spans="1:11" x14ac:dyDescent="0.2">
      <c r="A136" s="36" t="s">
        <v>76</v>
      </c>
      <c r="B136" s="30" t="s">
        <v>203</v>
      </c>
      <c r="C136" s="31" t="s">
        <v>204</v>
      </c>
      <c r="D136" s="30" t="s">
        <v>84</v>
      </c>
      <c r="E136" s="44">
        <v>78</v>
      </c>
      <c r="F136" s="43">
        <v>7.2</v>
      </c>
      <c r="G136" s="43">
        <f t="shared" si="2"/>
        <v>561.6</v>
      </c>
      <c r="H136" s="14"/>
      <c r="I136" s="35"/>
      <c r="J136" s="2"/>
      <c r="K136" s="2"/>
    </row>
    <row r="137" spans="1:11" x14ac:dyDescent="0.2">
      <c r="A137" s="37" t="s">
        <v>77</v>
      </c>
      <c r="B137" s="38" t="s">
        <v>38</v>
      </c>
      <c r="C137" s="39" t="s">
        <v>94</v>
      </c>
      <c r="D137" s="38" t="s">
        <v>56</v>
      </c>
      <c r="E137" s="47">
        <v>1</v>
      </c>
      <c r="F137" s="46">
        <v>1734.41</v>
      </c>
      <c r="G137" s="43">
        <f t="shared" si="2"/>
        <v>1734.41</v>
      </c>
      <c r="H137" s="14"/>
      <c r="I137" s="40"/>
    </row>
    <row r="138" spans="1:11" ht="24" x14ac:dyDescent="0.2">
      <c r="A138" s="37" t="s">
        <v>79</v>
      </c>
      <c r="B138" s="38" t="s">
        <v>127</v>
      </c>
      <c r="C138" s="39" t="s">
        <v>128</v>
      </c>
      <c r="D138" s="38" t="s">
        <v>129</v>
      </c>
      <c r="E138" s="47">
        <v>16</v>
      </c>
      <c r="F138" s="46">
        <v>66.53</v>
      </c>
      <c r="G138" s="43">
        <f t="shared" si="2"/>
        <v>1064.48</v>
      </c>
      <c r="H138" s="14"/>
      <c r="I138" s="40"/>
    </row>
    <row r="139" spans="1:11" ht="24" x14ac:dyDescent="0.2">
      <c r="A139" s="37" t="s">
        <v>81</v>
      </c>
      <c r="B139" s="38" t="s">
        <v>131</v>
      </c>
      <c r="C139" s="39" t="s">
        <v>132</v>
      </c>
      <c r="D139" s="38" t="s">
        <v>133</v>
      </c>
      <c r="E139" s="47">
        <v>1.6</v>
      </c>
      <c r="F139" s="46">
        <v>453.48</v>
      </c>
      <c r="G139" s="43">
        <f t="shared" si="2"/>
        <v>725.57</v>
      </c>
      <c r="H139" s="14"/>
      <c r="I139" s="40"/>
    </row>
    <row r="140" spans="1:11" ht="24" x14ac:dyDescent="0.2">
      <c r="A140" s="37" t="s">
        <v>85</v>
      </c>
      <c r="B140" s="38" t="s">
        <v>135</v>
      </c>
      <c r="C140" s="39" t="s">
        <v>136</v>
      </c>
      <c r="D140" s="38" t="s">
        <v>133</v>
      </c>
      <c r="E140" s="47">
        <v>1.6</v>
      </c>
      <c r="F140" s="46">
        <v>807.27</v>
      </c>
      <c r="G140" s="43">
        <f t="shared" si="2"/>
        <v>1291.6300000000001</v>
      </c>
      <c r="H140" s="14"/>
      <c r="I140" s="40"/>
    </row>
    <row r="141" spans="1:11" ht="36" x14ac:dyDescent="0.2">
      <c r="A141" s="37" t="s">
        <v>87</v>
      </c>
      <c r="B141" s="38" t="s">
        <v>138</v>
      </c>
      <c r="C141" s="39" t="s">
        <v>139</v>
      </c>
      <c r="D141" s="38" t="s">
        <v>90</v>
      </c>
      <c r="E141" s="47">
        <v>2.1</v>
      </c>
      <c r="F141" s="46">
        <v>161.63</v>
      </c>
      <c r="G141" s="43">
        <f t="shared" si="2"/>
        <v>339.42</v>
      </c>
      <c r="H141" s="14"/>
      <c r="I141" s="40"/>
    </row>
    <row r="142" spans="1:11" ht="36" x14ac:dyDescent="0.2">
      <c r="A142" s="37" t="s">
        <v>91</v>
      </c>
      <c r="B142" s="38" t="s">
        <v>141</v>
      </c>
      <c r="C142" s="39" t="s">
        <v>142</v>
      </c>
      <c r="D142" s="38" t="s">
        <v>90</v>
      </c>
      <c r="E142" s="47">
        <v>7.7</v>
      </c>
      <c r="F142" s="46">
        <v>194.22</v>
      </c>
      <c r="G142" s="43">
        <f t="shared" si="2"/>
        <v>1495.49</v>
      </c>
      <c r="H142" s="14"/>
      <c r="I142" s="40"/>
    </row>
    <row r="143" spans="1:11" ht="36" x14ac:dyDescent="0.2">
      <c r="A143" s="37" t="s">
        <v>93</v>
      </c>
      <c r="B143" s="38" t="s">
        <v>144</v>
      </c>
      <c r="C143" s="39" t="s">
        <v>145</v>
      </c>
      <c r="D143" s="38" t="s">
        <v>90</v>
      </c>
      <c r="E143" s="47">
        <v>1.03</v>
      </c>
      <c r="F143" s="46">
        <v>237.82</v>
      </c>
      <c r="G143" s="43">
        <f t="shared" si="2"/>
        <v>244.95</v>
      </c>
      <c r="H143" s="14"/>
      <c r="I143" s="40"/>
    </row>
    <row r="144" spans="1:11" ht="24" x14ac:dyDescent="0.2">
      <c r="A144" s="37" t="s">
        <v>95</v>
      </c>
      <c r="B144" s="38" t="s">
        <v>150</v>
      </c>
      <c r="C144" s="39" t="s">
        <v>151</v>
      </c>
      <c r="D144" s="38" t="s">
        <v>84</v>
      </c>
      <c r="E144" s="47">
        <v>160</v>
      </c>
      <c r="F144" s="46">
        <v>5.03</v>
      </c>
      <c r="G144" s="43">
        <f t="shared" si="2"/>
        <v>804.8</v>
      </c>
      <c r="H144" s="14"/>
      <c r="I144" s="40"/>
    </row>
    <row r="145" spans="1:9" ht="24" x14ac:dyDescent="0.2">
      <c r="A145" s="37" t="s">
        <v>98</v>
      </c>
      <c r="B145" s="38" t="s">
        <v>153</v>
      </c>
      <c r="C145" s="39" t="s">
        <v>154</v>
      </c>
      <c r="D145" s="38" t="s">
        <v>84</v>
      </c>
      <c r="E145" s="47">
        <v>50</v>
      </c>
      <c r="F145" s="46">
        <v>5.45</v>
      </c>
      <c r="G145" s="43">
        <f t="shared" si="2"/>
        <v>272.5</v>
      </c>
      <c r="H145" s="14"/>
      <c r="I145" s="40"/>
    </row>
    <row r="146" spans="1:9" ht="24" x14ac:dyDescent="0.2">
      <c r="A146" s="37" t="s">
        <v>101</v>
      </c>
      <c r="B146" s="38" t="s">
        <v>156</v>
      </c>
      <c r="C146" s="39" t="s">
        <v>157</v>
      </c>
      <c r="D146" s="38" t="s">
        <v>84</v>
      </c>
      <c r="E146" s="47">
        <v>405</v>
      </c>
      <c r="F146" s="46">
        <v>6.04</v>
      </c>
      <c r="G146" s="43">
        <f t="shared" si="2"/>
        <v>2446.1999999999998</v>
      </c>
      <c r="H146" s="14"/>
      <c r="I146" s="40"/>
    </row>
    <row r="147" spans="1:9" ht="24" x14ac:dyDescent="0.2">
      <c r="A147" s="37" t="s">
        <v>104</v>
      </c>
      <c r="B147" s="38" t="s">
        <v>159</v>
      </c>
      <c r="C147" s="39" t="s">
        <v>160</v>
      </c>
      <c r="D147" s="38" t="s">
        <v>84</v>
      </c>
      <c r="E147" s="47">
        <v>155</v>
      </c>
      <c r="F147" s="46">
        <v>6.41</v>
      </c>
      <c r="G147" s="43">
        <f t="shared" si="2"/>
        <v>993.55</v>
      </c>
      <c r="H147" s="14"/>
      <c r="I147" s="40"/>
    </row>
    <row r="148" spans="1:9" ht="24" x14ac:dyDescent="0.2">
      <c r="A148" s="37" t="s">
        <v>107</v>
      </c>
      <c r="B148" s="38" t="s">
        <v>162</v>
      </c>
      <c r="C148" s="39" t="s">
        <v>163</v>
      </c>
      <c r="D148" s="38" t="s">
        <v>84</v>
      </c>
      <c r="E148" s="47">
        <v>210</v>
      </c>
      <c r="F148" s="46">
        <v>7.56</v>
      </c>
      <c r="G148" s="43">
        <f t="shared" si="2"/>
        <v>1587.6</v>
      </c>
      <c r="H148" s="14"/>
      <c r="I148" s="40"/>
    </row>
    <row r="149" spans="1:9" ht="24" x14ac:dyDescent="0.2">
      <c r="A149" s="37" t="s">
        <v>110</v>
      </c>
      <c r="B149" s="38" t="s">
        <v>165</v>
      </c>
      <c r="C149" s="39" t="s">
        <v>166</v>
      </c>
      <c r="D149" s="38" t="s">
        <v>84</v>
      </c>
      <c r="E149" s="47">
        <v>25</v>
      </c>
      <c r="F149" s="46">
        <v>12.14</v>
      </c>
      <c r="G149" s="43">
        <f t="shared" si="2"/>
        <v>303.5</v>
      </c>
      <c r="H149" s="14"/>
      <c r="I149" s="40"/>
    </row>
    <row r="150" spans="1:9" ht="24" x14ac:dyDescent="0.2">
      <c r="A150" s="37" t="s">
        <v>113</v>
      </c>
      <c r="B150" s="38" t="s">
        <v>205</v>
      </c>
      <c r="C150" s="39" t="s">
        <v>206</v>
      </c>
      <c r="D150" s="38" t="s">
        <v>84</v>
      </c>
      <c r="E150" s="47">
        <v>78</v>
      </c>
      <c r="F150" s="46">
        <v>13.41</v>
      </c>
      <c r="G150" s="43">
        <f t="shared" si="2"/>
        <v>1045.98</v>
      </c>
      <c r="H150" s="14"/>
      <c r="I150" s="40"/>
    </row>
    <row r="151" spans="1:9" ht="36" x14ac:dyDescent="0.2">
      <c r="A151" s="37" t="s">
        <v>116</v>
      </c>
      <c r="B151" s="38" t="s">
        <v>168</v>
      </c>
      <c r="C151" s="39" t="s">
        <v>169</v>
      </c>
      <c r="D151" s="38" t="s">
        <v>170</v>
      </c>
      <c r="E151" s="47">
        <v>1.1000000000000001</v>
      </c>
      <c r="F151" s="46">
        <v>1643.28</v>
      </c>
      <c r="G151" s="43">
        <f t="shared" si="2"/>
        <v>1807.61</v>
      </c>
      <c r="H151" s="14"/>
      <c r="I151" s="40"/>
    </row>
    <row r="152" spans="1:9" ht="24" x14ac:dyDescent="0.2">
      <c r="A152" s="37" t="s">
        <v>119</v>
      </c>
      <c r="B152" s="38" t="s">
        <v>172</v>
      </c>
      <c r="C152" s="39" t="s">
        <v>173</v>
      </c>
      <c r="D152" s="38" t="s">
        <v>22</v>
      </c>
      <c r="E152" s="47">
        <v>4</v>
      </c>
      <c r="F152" s="46">
        <v>8.86</v>
      </c>
      <c r="G152" s="43">
        <f t="shared" si="2"/>
        <v>35.44</v>
      </c>
      <c r="H152" s="14"/>
      <c r="I152" s="40"/>
    </row>
    <row r="153" spans="1:9" ht="24" x14ac:dyDescent="0.2">
      <c r="A153" s="37" t="s">
        <v>122</v>
      </c>
      <c r="B153" s="38" t="s">
        <v>175</v>
      </c>
      <c r="C153" s="39" t="s">
        <v>176</v>
      </c>
      <c r="D153" s="38" t="s">
        <v>22</v>
      </c>
      <c r="E153" s="47">
        <v>4</v>
      </c>
      <c r="F153" s="46">
        <v>32.67</v>
      </c>
      <c r="G153" s="43">
        <f t="shared" si="2"/>
        <v>130.68</v>
      </c>
      <c r="H153" s="14"/>
      <c r="I153" s="40"/>
    </row>
    <row r="154" spans="1:9" ht="24" x14ac:dyDescent="0.2">
      <c r="A154" s="37" t="s">
        <v>125</v>
      </c>
      <c r="B154" s="38" t="s">
        <v>178</v>
      </c>
      <c r="C154" s="39" t="s">
        <v>179</v>
      </c>
      <c r="D154" s="38" t="s">
        <v>90</v>
      </c>
      <c r="E154" s="47">
        <v>10.83</v>
      </c>
      <c r="F154" s="46">
        <v>77.37</v>
      </c>
      <c r="G154" s="43">
        <f t="shared" si="2"/>
        <v>837.92</v>
      </c>
      <c r="H154" s="14"/>
      <c r="I154" s="40"/>
    </row>
    <row r="155" spans="1:9" ht="36" x14ac:dyDescent="0.2">
      <c r="A155" s="37" t="s">
        <v>126</v>
      </c>
      <c r="B155" s="38" t="s">
        <v>181</v>
      </c>
      <c r="C155" s="39" t="s">
        <v>182</v>
      </c>
      <c r="D155" s="38" t="s">
        <v>90</v>
      </c>
      <c r="E155" s="47">
        <v>10.83</v>
      </c>
      <c r="F155" s="46">
        <v>25.21</v>
      </c>
      <c r="G155" s="43">
        <f t="shared" si="2"/>
        <v>273.02</v>
      </c>
      <c r="H155" s="14"/>
      <c r="I155" s="40"/>
    </row>
    <row r="156" spans="1:9" x14ac:dyDescent="0.2">
      <c r="A156" s="37" t="s">
        <v>130</v>
      </c>
      <c r="B156" s="38" t="s">
        <v>38</v>
      </c>
      <c r="C156" s="39" t="s">
        <v>184</v>
      </c>
      <c r="D156" s="38" t="s">
        <v>22</v>
      </c>
      <c r="E156" s="47">
        <v>1</v>
      </c>
      <c r="F156" s="46">
        <v>739.87</v>
      </c>
      <c r="G156" s="43">
        <f t="shared" si="2"/>
        <v>739.87</v>
      </c>
      <c r="H156" s="14"/>
      <c r="I156" s="40"/>
    </row>
    <row r="157" spans="1:9" x14ac:dyDescent="0.2">
      <c r="A157" s="37" t="s">
        <v>134</v>
      </c>
      <c r="B157" s="38" t="s">
        <v>186</v>
      </c>
      <c r="C157" s="39" t="s">
        <v>187</v>
      </c>
      <c r="D157" s="38" t="s">
        <v>22</v>
      </c>
      <c r="E157" s="47">
        <v>1</v>
      </c>
      <c r="F157" s="46">
        <v>381.8</v>
      </c>
      <c r="G157" s="43">
        <f t="shared" si="2"/>
        <v>381.8</v>
      </c>
      <c r="H157" s="14"/>
      <c r="I157" s="40"/>
    </row>
    <row r="158" spans="1:9" x14ac:dyDescent="0.2">
      <c r="A158" s="37" t="s">
        <v>137</v>
      </c>
      <c r="B158" s="38" t="s">
        <v>38</v>
      </c>
      <c r="C158" s="39" t="s">
        <v>189</v>
      </c>
      <c r="D158" s="38" t="s">
        <v>56</v>
      </c>
      <c r="E158" s="47">
        <v>1</v>
      </c>
      <c r="F158" s="46">
        <v>426.23</v>
      </c>
      <c r="G158" s="43">
        <f t="shared" si="2"/>
        <v>426.23</v>
      </c>
      <c r="H158" s="14"/>
      <c r="I158" s="40"/>
    </row>
    <row r="159" spans="1:9" x14ac:dyDescent="0.2">
      <c r="C159" s="55" t="s">
        <v>207</v>
      </c>
      <c r="D159" s="52"/>
      <c r="E159" s="52"/>
      <c r="F159" s="41"/>
      <c r="G159" s="45">
        <f>SUM(G115:G158)</f>
        <v>51392.090000000004</v>
      </c>
    </row>
    <row r="160" spans="1:9" x14ac:dyDescent="0.2">
      <c r="C160" s="55" t="s">
        <v>208</v>
      </c>
      <c r="D160" s="52"/>
      <c r="E160" s="52"/>
      <c r="F160" s="41"/>
      <c r="G160" s="45">
        <f>G159+G113+G76</f>
        <v>169101.31</v>
      </c>
    </row>
    <row r="161" spans="2:7" x14ac:dyDescent="0.2">
      <c r="C161" s="56" t="s">
        <v>209</v>
      </c>
      <c r="D161" s="57"/>
      <c r="E161" s="57"/>
      <c r="F161" s="41"/>
      <c r="G161" s="45">
        <f>G160*0.21</f>
        <v>35511.275099999999</v>
      </c>
    </row>
    <row r="162" spans="2:7" x14ac:dyDescent="0.2">
      <c r="C162" s="55" t="s">
        <v>210</v>
      </c>
      <c r="D162" s="52"/>
      <c r="E162" s="52"/>
      <c r="F162" s="41"/>
      <c r="G162" s="45">
        <f>G160+G161</f>
        <v>204612.5851</v>
      </c>
    </row>
    <row r="165" spans="2:7" x14ac:dyDescent="0.2">
      <c r="B165" s="58" t="s">
        <v>211</v>
      </c>
      <c r="C165" s="58"/>
      <c r="D165" s="58"/>
      <c r="E165" s="58"/>
      <c r="F165" s="58"/>
      <c r="G165" s="58"/>
    </row>
    <row r="166" spans="2:7" x14ac:dyDescent="0.2">
      <c r="B166" s="58" t="s">
        <v>212</v>
      </c>
      <c r="C166" s="58"/>
      <c r="D166" s="58"/>
      <c r="E166" s="58"/>
      <c r="F166" s="58"/>
      <c r="G166" s="58"/>
    </row>
    <row r="168" spans="2:7" x14ac:dyDescent="0.2">
      <c r="B168" s="50" t="s">
        <v>213</v>
      </c>
      <c r="C168" s="50"/>
      <c r="D168" s="50"/>
      <c r="E168" s="50"/>
      <c r="F168" s="50"/>
      <c r="G168" s="50"/>
    </row>
    <row r="169" spans="2:7" x14ac:dyDescent="0.2">
      <c r="B169" s="50" t="s">
        <v>213</v>
      </c>
      <c r="C169" s="50"/>
      <c r="D169" s="50"/>
      <c r="E169" s="50"/>
      <c r="F169" s="50"/>
      <c r="G169" s="50"/>
    </row>
    <row r="170" spans="2:7" x14ac:dyDescent="0.2">
      <c r="B170" s="50" t="s">
        <v>213</v>
      </c>
      <c r="C170" s="50"/>
      <c r="D170" s="50"/>
      <c r="E170" s="50"/>
      <c r="F170" s="50"/>
      <c r="G170" s="50"/>
    </row>
    <row r="171" spans="2:7" x14ac:dyDescent="0.2">
      <c r="B171" s="50" t="s">
        <v>213</v>
      </c>
      <c r="C171" s="50"/>
      <c r="D171" s="50"/>
      <c r="E171" s="50"/>
      <c r="F171" s="50"/>
      <c r="G171" s="50"/>
    </row>
    <row r="172" spans="2:7" x14ac:dyDescent="0.2">
      <c r="B172" s="50" t="s">
        <v>213</v>
      </c>
      <c r="C172" s="50"/>
      <c r="D172" s="50"/>
      <c r="E172" s="50"/>
      <c r="F172" s="50"/>
      <c r="G172" s="50"/>
    </row>
    <row r="173" spans="2:7" x14ac:dyDescent="0.2">
      <c r="B173" s="50" t="s">
        <v>213</v>
      </c>
      <c r="C173" s="50"/>
      <c r="D173" s="50"/>
      <c r="E173" s="50"/>
      <c r="F173" s="50"/>
      <c r="G173" s="50"/>
    </row>
    <row r="174" spans="2:7" x14ac:dyDescent="0.2">
      <c r="B174" s="50" t="s">
        <v>213</v>
      </c>
      <c r="C174" s="50"/>
      <c r="D174" s="50"/>
      <c r="E174" s="50"/>
      <c r="F174" s="50"/>
      <c r="G174" s="50"/>
    </row>
    <row r="175" spans="2:7" x14ac:dyDescent="0.2">
      <c r="B175" s="50" t="s">
        <v>213</v>
      </c>
      <c r="C175" s="50"/>
      <c r="D175" s="50"/>
      <c r="E175" s="50"/>
      <c r="F175" s="50"/>
      <c r="G175" s="50"/>
    </row>
    <row r="176" spans="2:7" x14ac:dyDescent="0.2">
      <c r="B176" s="50" t="s">
        <v>213</v>
      </c>
      <c r="C176" s="50"/>
      <c r="D176" s="50"/>
      <c r="E176" s="50"/>
      <c r="F176" s="50"/>
      <c r="G176" s="50"/>
    </row>
    <row r="177" spans="2:7" x14ac:dyDescent="0.2">
      <c r="B177" s="50" t="s">
        <v>213</v>
      </c>
      <c r="C177" s="50"/>
      <c r="D177" s="50"/>
      <c r="E177" s="50"/>
      <c r="F177" s="50"/>
      <c r="G177" s="50"/>
    </row>
  </sheetData>
  <mergeCells count="26">
    <mergeCell ref="C14:G14"/>
    <mergeCell ref="D11:E11"/>
    <mergeCell ref="E12:E13"/>
    <mergeCell ref="A5:G6"/>
    <mergeCell ref="A7:G8"/>
    <mergeCell ref="A9:G10"/>
    <mergeCell ref="B169:G169"/>
    <mergeCell ref="C76:E76"/>
    <mergeCell ref="C77:G77"/>
    <mergeCell ref="C113:E113"/>
    <mergeCell ref="C114:G114"/>
    <mergeCell ref="C159:E159"/>
    <mergeCell ref="C160:E160"/>
    <mergeCell ref="C161:E161"/>
    <mergeCell ref="C162:E162"/>
    <mergeCell ref="B165:G165"/>
    <mergeCell ref="B166:G166"/>
    <mergeCell ref="B168:G168"/>
    <mergeCell ref="B176:G176"/>
    <mergeCell ref="B177:G177"/>
    <mergeCell ref="B170:G170"/>
    <mergeCell ref="B171:G171"/>
    <mergeCell ref="B172:G172"/>
    <mergeCell ref="B173:G173"/>
    <mergeCell ref="B174:G174"/>
    <mergeCell ref="B175:G17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2018-11-07T21:01:52Z</dcterms:modified>
</cp:coreProperties>
</file>