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77" i="1" l="1"/>
  <c r="G78" i="1" s="1"/>
  <c r="G72" i="1"/>
  <c r="G73" i="1"/>
  <c r="G74" i="1"/>
  <c r="G71" i="1"/>
  <c r="G68" i="1"/>
  <c r="G67" i="1"/>
  <c r="G66" i="1"/>
  <c r="G58" i="1"/>
  <c r="G59" i="1"/>
  <c r="G60" i="1"/>
  <c r="G61" i="1"/>
  <c r="G62" i="1"/>
  <c r="G63" i="1"/>
  <c r="G57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26" i="1"/>
  <c r="G21" i="1"/>
  <c r="G22" i="1"/>
  <c r="G23" i="1"/>
  <c r="G20" i="1"/>
  <c r="G16" i="1"/>
  <c r="G17" i="1"/>
  <c r="G15" i="1"/>
  <c r="G64" i="1" l="1"/>
  <c r="G75" i="1"/>
  <c r="G69" i="1"/>
  <c r="G55" i="1"/>
  <c r="G24" i="1"/>
  <c r="G18" i="1"/>
  <c r="G79" i="1" l="1"/>
  <c r="G80" i="1" s="1"/>
  <c r="G81" i="1" s="1"/>
</calcChain>
</file>

<file path=xl/sharedStrings.xml><?xml version="1.0" encoding="utf-8"?>
<sst xmlns="http://schemas.openxmlformats.org/spreadsheetml/2006/main" count="259" uniqueCount="162">
  <si>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</si>
  <si>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</si>
  <si>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</si>
  <si>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</si>
  <si>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</si>
  <si>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</si>
  <si>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</si>
  <si>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</si>
  <si>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</si>
  <si>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</si>
  <si>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</si>
  <si>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</si>
  <si>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</si>
  <si>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</si>
  <si>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</si>
  <si>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Žiniaraštis             1 Sklypo tvarkymo darbai</t>
  </si>
  <si>
    <t>Suma žiniaraščiui   EUR</t>
  </si>
  <si>
    <t>Eur</t>
  </si>
  <si>
    <t xml:space="preserve">   1</t>
  </si>
  <si>
    <t>Ardymo darbai</t>
  </si>
  <si>
    <t>MN8-192</t>
  </si>
  <si>
    <t>Esamos dangos ardymas</t>
  </si>
  <si>
    <t>100 m2</t>
  </si>
  <si>
    <t xml:space="preserve">   2</t>
  </si>
  <si>
    <t>R23-65</t>
  </si>
  <si>
    <t>Statybinių šiukšlių išvežimas 10 km atstumu automobiliais-savivarčiais, pakraunant ekskavatoriais 0,25 m3 talpos kaušais</t>
  </si>
  <si>
    <t>t</t>
  </si>
  <si>
    <t xml:space="preserve">   3</t>
  </si>
  <si>
    <t>R23-66</t>
  </si>
  <si>
    <t>Transportuojant statybines šiukšles už kiekvieną papildomą kilometrą pridėti (K4=10)</t>
  </si>
  <si>
    <t xml:space="preserve">                         Skyriuje      1</t>
  </si>
  <si>
    <t>Žemės darbai</t>
  </si>
  <si>
    <t>N1-94</t>
  </si>
  <si>
    <t>I grupės grunto kasimas ir perstūmimas iki 10m atstumu 55 kw(75aj) galingumo buldozeriais</t>
  </si>
  <si>
    <t/>
  </si>
  <si>
    <t>N1-72</t>
  </si>
  <si>
    <t>II grupės grunto kasimas 0.4m3 kaušo talpos ekskavatoriais, pakraunant į autosavivarčius (S10=1,15)  k9=1.15</t>
  </si>
  <si>
    <t>T1-54</t>
  </si>
  <si>
    <t>2 grupės grunto transportavimas 6t a/savivarčiais 1 km atstumu pakraunant 0.4m3 kaušo talpos ekskavatoriumi</t>
  </si>
  <si>
    <t>100 m3</t>
  </si>
  <si>
    <t xml:space="preserve">   4</t>
  </si>
  <si>
    <t>T1-60</t>
  </si>
  <si>
    <t>Transportuojant 1-2 grupės gruntą gerais keliais 6t a/savivarčiais už kiekvieną papildomą kilometrą pridėti (K4=15)</t>
  </si>
  <si>
    <t xml:space="preserve">                         Skyriuje      2</t>
  </si>
  <si>
    <t>Dangų įrengimas</t>
  </si>
  <si>
    <t>K16-1</t>
  </si>
  <si>
    <t>Apsauginio šalčiui atsparaus pagrindo sluoksnio įrengimas iš gamtinio smėlio</t>
  </si>
  <si>
    <t>m3</t>
  </si>
  <si>
    <t>K16-105</t>
  </si>
  <si>
    <t>Viensluoksnio 25 cm storio pagrindo įrengimas iš dolomitinės skaldos</t>
  </si>
  <si>
    <t>N57P-3502</t>
  </si>
  <si>
    <t>Šaligatvio pasluoksnio įrengimas iš akmenų atsijų 3cm storio sluoksniu (S10=1,15)  k9=1.15</t>
  </si>
  <si>
    <t>100m2</t>
  </si>
  <si>
    <t>N57P-3240</t>
  </si>
  <si>
    <t>Grindinio įrengimas iš betono trinkelių mechanizuotu būdu, užpilant siūles , užpilant siūles akmens atsijomis (S9=1,0425; S10=1,15)  k8=1.04,k9=1.15</t>
  </si>
  <si>
    <t xml:space="preserve">   5</t>
  </si>
  <si>
    <t xml:space="preserve">   6</t>
  </si>
  <si>
    <t>Viensluoksnio 15 cm storio pagrindo įrengimas iš dolomitinės skaldos</t>
  </si>
  <si>
    <t xml:space="preserve">   7</t>
  </si>
  <si>
    <t xml:space="preserve">   8</t>
  </si>
  <si>
    <t xml:space="preserve">   9</t>
  </si>
  <si>
    <t>F11-3-3</t>
  </si>
  <si>
    <t>Metalo juostelių įrengimas dangoje</t>
  </si>
  <si>
    <t xml:space="preserve">  10</t>
  </si>
  <si>
    <t xml:space="preserve">  11</t>
  </si>
  <si>
    <t xml:space="preserve">  12</t>
  </si>
  <si>
    <t xml:space="preserve">  13</t>
  </si>
  <si>
    <t xml:space="preserve">  14</t>
  </si>
  <si>
    <t>N5P-0704</t>
  </si>
  <si>
    <t>Gręžinių pamatams armavimas ir betonavimas</t>
  </si>
  <si>
    <t xml:space="preserve">  15</t>
  </si>
  <si>
    <t>F10-2-1</t>
  </si>
  <si>
    <t>Medinių konstrukcijų (karkaso, gegnių, sijų ir pan.) įrengimas</t>
  </si>
  <si>
    <t xml:space="preserve">  16</t>
  </si>
  <si>
    <t>N11P-1102</t>
  </si>
  <si>
    <t>Terasinių grindų dangų įrengimas ant įrengtų sijų</t>
  </si>
  <si>
    <t>m2</t>
  </si>
  <si>
    <t xml:space="preserve">  17</t>
  </si>
  <si>
    <t>F11-2-2</t>
  </si>
  <si>
    <t>Skaldos (žvyro) pasluoksnis</t>
  </si>
  <si>
    <t xml:space="preserve">  18</t>
  </si>
  <si>
    <t>N27P-66</t>
  </si>
  <si>
    <t>Geotekstilės paklojimas</t>
  </si>
  <si>
    <t xml:space="preserve">  19</t>
  </si>
  <si>
    <t>F11-2-1</t>
  </si>
  <si>
    <t>Smėlio pasluoksnis</t>
  </si>
  <si>
    <t xml:space="preserve">  20</t>
  </si>
  <si>
    <t>F11-12-5</t>
  </si>
  <si>
    <t>Betoninių dekoratyvinių laiptų pakopų įrengimas su plieno juostom</t>
  </si>
  <si>
    <t xml:space="preserve">  21</t>
  </si>
  <si>
    <t>N10-168</t>
  </si>
  <si>
    <t>Porankių laiptų turėklams įrengimas.</t>
  </si>
  <si>
    <t>m</t>
  </si>
  <si>
    <t xml:space="preserve">  22</t>
  </si>
  <si>
    <t>N27-114-1</t>
  </si>
  <si>
    <t>Betoninių bordiūrų ant betoninio pagrindo įrengimas (S10=1,15)  k9=1.15</t>
  </si>
  <si>
    <t>100m</t>
  </si>
  <si>
    <t xml:space="preserve">  23</t>
  </si>
  <si>
    <t>Betoninių dekoratyvinių laiptų pakopų įrengimas</t>
  </si>
  <si>
    <t xml:space="preserve">  24</t>
  </si>
  <si>
    <t>F11-12-1</t>
  </si>
  <si>
    <t>Betoninių laiptų įrengimas</t>
  </si>
  <si>
    <t xml:space="preserve">  25</t>
  </si>
  <si>
    <t xml:space="preserve">  26</t>
  </si>
  <si>
    <t>MN8-209</t>
  </si>
  <si>
    <t>Plieninių suvirintų turėklų įrengimas</t>
  </si>
  <si>
    <t xml:space="preserve">  27</t>
  </si>
  <si>
    <t>F27-15-1</t>
  </si>
  <si>
    <t>Betono trinkelių grindinio pritaikymas neregiams</t>
  </si>
  <si>
    <t xml:space="preserve">  28</t>
  </si>
  <si>
    <t>F27-1-2</t>
  </si>
  <si>
    <t>Betoninių bordiūrų (180x300 mm) įrengimas ant betono pagrindo</t>
  </si>
  <si>
    <t>100 m</t>
  </si>
  <si>
    <t xml:space="preserve">  29</t>
  </si>
  <si>
    <t>F27-1-3</t>
  </si>
  <si>
    <t>Betoninių bordiūrų (80x200 mm) įrengimas ant betono pagrindo</t>
  </si>
  <si>
    <t xml:space="preserve">                         Skyriuje      3</t>
  </si>
  <si>
    <t>Mažoji architektūra</t>
  </si>
  <si>
    <t>K24-7</t>
  </si>
  <si>
    <t>Suolo su atlošais įrengimas (S10=1,15)  k9=1.15</t>
  </si>
  <si>
    <t>Suolo be atlošo įrengimas (S10=1,15)  k9=1.15</t>
  </si>
  <si>
    <t>Suolo aplink medžius įrengimas (S10=1,15)  k9=1.15</t>
  </si>
  <si>
    <t>K24-27</t>
  </si>
  <si>
    <t>Šiukšlių dėžės įrengimas (S10=1,15)  k9=1.15</t>
  </si>
  <si>
    <t>N57P-5141</t>
  </si>
  <si>
    <t>Stovų dviračiams statyti montavimas</t>
  </si>
  <si>
    <t>CALC1-1</t>
  </si>
  <si>
    <t>Fontano purkštukų įrengimas grindinyje (10 purkštukų)</t>
  </si>
  <si>
    <t>R23-9</t>
  </si>
  <si>
    <t>Vėliavų laikiklių pritvirtinimas prie mūrinių arba betoninių paviršių</t>
  </si>
  <si>
    <t xml:space="preserve">                         Skyriuje      4</t>
  </si>
  <si>
    <t>Apželdinimas</t>
  </si>
  <si>
    <t>R16-115</t>
  </si>
  <si>
    <t>Vejos mažų plotų atnaujinimas, papildant 10 cm augalinio grunto sluoksniu (S10=1,15)  k9=1.15</t>
  </si>
  <si>
    <t>KP1.1-5</t>
  </si>
  <si>
    <t>Susikaupusio grunto pašalinimas ir vejos atstatymas</t>
  </si>
  <si>
    <t>N48-286</t>
  </si>
  <si>
    <t>Medžių ir krūmų su žemės gumulu 1x1x0,6m sodinimas (S10=1,15)  k9=1.15</t>
  </si>
  <si>
    <t>10 vnt</t>
  </si>
  <si>
    <t xml:space="preserve">                         Skyriuje      5</t>
  </si>
  <si>
    <t>Kiti elementai</t>
  </si>
  <si>
    <t>N27-258</t>
  </si>
  <si>
    <t>Kelio dalies žymėjimas (S10=1,15)  k9=1.15</t>
  </si>
  <si>
    <t>N57P-6112</t>
  </si>
  <si>
    <t>Kelio dangos ženklinimas dažais su stiklo rutuliukais rankiniu būdu, naudojant trafaretus, kai linijos, ženklo plotas 1 m2 (S10=1,15)  k9=1.15</t>
  </si>
  <si>
    <t>N57P-5133</t>
  </si>
  <si>
    <t>Parkavimo ribotuvų montavimas iš 1,2 m ilgio elementų (elementas) (S10=1,15)  k9=1.15</t>
  </si>
  <si>
    <t>N20-510</t>
  </si>
  <si>
    <t>Įvairių tipų plieninių štampuotų žaliuzių grotelių montavimas (S9=1,017)  k8=1.02</t>
  </si>
  <si>
    <t xml:space="preserve">                         Skyriuje      6</t>
  </si>
  <si>
    <t>Pusiau požeminiai konteineriai</t>
  </si>
  <si>
    <t>N23P-0308</t>
  </si>
  <si>
    <t>Požeminių konteineirų pastatymas įrengiant aikšteles (surenkamos g/b konstrukcijos-)</t>
  </si>
  <si>
    <t xml:space="preserve">                         Skyriuje      7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</si>
  <si>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</si>
  <si>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</si>
  <si>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</si>
  <si>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</si>
  <si>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</si>
  <si>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</si>
  <si>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>t.m3</t>
  </si>
  <si>
    <t>Statinys                  3 Sklypo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</si>
</sst>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2" fontId="13" fillId="0" borderId="0" xfId="0" applyNumberFormat="1" applyFont="1" applyBorder="1" applyAlignment="1">
      <alignment horizontal="right" vertical="top"/>
    </xf>
    <xf numFmtId="2" fontId="13" fillId="0" borderId="0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top" wrapText="1"/>
    </xf>
    <xf numFmtId="168" fontId="13" fillId="0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left" vertical="top"/>
    </xf>
    <xf numFmtId="0" fontId="0" fillId="0" borderId="0" xfId="0" applyFill="1"/>
    <xf numFmtId="49" fontId="2" fillId="0" borderId="0" xfId="0" applyNumberFormat="1" applyFont="1" applyBorder="1" applyAlignment="1">
      <alignment horizontal="left" vertical="top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4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right"/>
    </xf>
    <xf numFmtId="0" fontId="0" fillId="0" borderId="3" xfId="0" applyBorder="1" applyAlignment="1"/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36"/>
  <sheetViews>
    <sheetView tabSelected="1" topLeftCell="A61" workbookViewId="0">
      <selection activeCell="G81" sqref="G81"/>
    </sheetView>
  </sheetViews>
  <sheetFormatPr defaultRowHeight="12.75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9"/>
      <c r="E2" s="27" t="s">
        <v>12</v>
      </c>
      <c r="F2"/>
      <c r="G2"/>
      <c r="H2"/>
    </row>
    <row r="3" spans="1:11" ht="13.5" customHeight="1">
      <c r="A3"/>
      <c r="B3"/>
      <c r="C3"/>
      <c r="D3" s="8"/>
      <c r="E3" s="28" t="s">
        <v>13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55" t="s">
        <v>14</v>
      </c>
      <c r="B5" s="50"/>
      <c r="C5" s="50"/>
      <c r="D5" s="50"/>
      <c r="E5" s="50"/>
      <c r="F5" s="50"/>
      <c r="G5" s="50"/>
      <c r="H5"/>
    </row>
    <row r="6" spans="1:11" ht="13.5" customHeight="1">
      <c r="A6" s="50"/>
      <c r="B6" s="50"/>
      <c r="C6" s="50"/>
      <c r="D6" s="50"/>
      <c r="E6" s="50"/>
      <c r="F6" s="50"/>
      <c r="G6" s="50"/>
      <c r="H6"/>
    </row>
    <row r="7" spans="1:11" ht="13.5" customHeight="1">
      <c r="A7" s="55" t="s">
        <v>161</v>
      </c>
      <c r="B7" s="50"/>
      <c r="C7" s="50"/>
      <c r="D7" s="50"/>
      <c r="E7" s="50"/>
      <c r="F7" s="50"/>
      <c r="G7" s="50"/>
      <c r="H7"/>
    </row>
    <row r="8" spans="1:11" ht="13.5" customHeight="1">
      <c r="A8" s="50"/>
      <c r="B8" s="50"/>
      <c r="C8" s="50"/>
      <c r="D8" s="50"/>
      <c r="E8" s="50"/>
      <c r="F8" s="50"/>
      <c r="G8" s="50"/>
      <c r="H8"/>
    </row>
    <row r="9" spans="1:11" ht="13.5" customHeight="1">
      <c r="A9" s="55" t="s">
        <v>15</v>
      </c>
      <c r="B9" s="50"/>
      <c r="C9" s="50"/>
      <c r="D9" s="50"/>
      <c r="E9" s="50"/>
      <c r="F9" s="50"/>
      <c r="G9" s="50"/>
      <c r="H9"/>
    </row>
    <row r="10" spans="1:11" ht="13.5" customHeight="1">
      <c r="A10" s="50"/>
      <c r="B10" s="50"/>
      <c r="C10" s="50"/>
      <c r="D10" s="50"/>
      <c r="E10" s="50"/>
      <c r="F10" s="50"/>
      <c r="G10" s="50"/>
      <c r="H10"/>
    </row>
    <row r="11" spans="1:11">
      <c r="A11" s="23"/>
      <c r="B11" s="29"/>
      <c r="C11" s="7"/>
      <c r="D11" s="56" t="s">
        <v>16</v>
      </c>
      <c r="E11" s="57"/>
      <c r="F11" s="57"/>
      <c r="G11" s="57"/>
      <c r="H11" s="13"/>
    </row>
    <row r="12" spans="1:11" ht="12.75" customHeight="1">
      <c r="A12" s="3" t="s">
        <v>0</v>
      </c>
      <c r="B12" s="3" t="s">
        <v>7</v>
      </c>
      <c r="C12" s="3" t="s">
        <v>2</v>
      </c>
      <c r="D12" s="3" t="s">
        <v>5</v>
      </c>
      <c r="E12" s="53" t="s">
        <v>4</v>
      </c>
      <c r="F12" s="26" t="s">
        <v>11</v>
      </c>
      <c r="G12" s="30" t="s">
        <v>17</v>
      </c>
      <c r="H12" s="15"/>
      <c r="J12" s="2"/>
    </row>
    <row r="13" spans="1:11">
      <c r="A13" s="4" t="s">
        <v>1</v>
      </c>
      <c r="B13" s="4" t="s">
        <v>8</v>
      </c>
      <c r="C13" s="4" t="s">
        <v>3</v>
      </c>
      <c r="D13" s="4" t="s">
        <v>6</v>
      </c>
      <c r="E13" s="54"/>
      <c r="F13" s="24" t="s">
        <v>9</v>
      </c>
      <c r="G13" s="25" t="s">
        <v>10</v>
      </c>
      <c r="H13" s="14"/>
      <c r="J13" s="2"/>
      <c r="K13" s="2"/>
    </row>
    <row r="14" spans="1:11">
      <c r="A14" s="31"/>
      <c r="B14" s="31" t="s">
        <v>18</v>
      </c>
      <c r="C14" s="58" t="s">
        <v>19</v>
      </c>
      <c r="D14" s="59"/>
      <c r="E14" s="59"/>
      <c r="F14" s="59"/>
      <c r="G14" s="59"/>
      <c r="H14" s="14"/>
      <c r="I14" s="5"/>
      <c r="J14" s="5"/>
      <c r="K14" s="5"/>
    </row>
    <row r="15" spans="1:11" ht="22.5">
      <c r="A15" s="32" t="s">
        <v>18</v>
      </c>
      <c r="B15" s="33" t="s">
        <v>20</v>
      </c>
      <c r="C15" s="34" t="s">
        <v>21</v>
      </c>
      <c r="D15" s="33" t="s">
        <v>22</v>
      </c>
      <c r="E15" s="40">
        <v>42.06</v>
      </c>
      <c r="F15" s="39">
        <v>2500</v>
      </c>
      <c r="G15" s="39">
        <f>ROUND(F15*E15,2)</f>
        <v>105150</v>
      </c>
      <c r="H15" s="14"/>
      <c r="I15" s="35"/>
      <c r="J15" s="5"/>
      <c r="K15" s="5"/>
    </row>
    <row r="16" spans="1:11" ht="36">
      <c r="A16" s="32" t="s">
        <v>23</v>
      </c>
      <c r="B16" s="33" t="s">
        <v>24</v>
      </c>
      <c r="C16" s="34" t="s">
        <v>25</v>
      </c>
      <c r="D16" s="33" t="s">
        <v>26</v>
      </c>
      <c r="E16" s="40">
        <v>740</v>
      </c>
      <c r="F16" s="39">
        <v>16</v>
      </c>
      <c r="G16" s="39">
        <f t="shared" ref="G16:G17" si="0">ROUND(F16*E16,2)</f>
        <v>11840</v>
      </c>
      <c r="H16" s="14"/>
      <c r="I16" s="35"/>
      <c r="J16" s="5"/>
      <c r="K16" s="5"/>
    </row>
    <row r="17" spans="1:11" ht="36">
      <c r="A17" s="32" t="s">
        <v>27</v>
      </c>
      <c r="B17" s="33" t="s">
        <v>28</v>
      </c>
      <c r="C17" s="34" t="s">
        <v>29</v>
      </c>
      <c r="D17" s="33" t="s">
        <v>26</v>
      </c>
      <c r="E17" s="40">
        <v>740</v>
      </c>
      <c r="F17" s="39">
        <v>4</v>
      </c>
      <c r="G17" s="39">
        <f t="shared" si="0"/>
        <v>2960</v>
      </c>
      <c r="H17" s="14"/>
      <c r="I17" s="35"/>
      <c r="J17" s="5"/>
      <c r="K17" s="5"/>
    </row>
    <row r="18" spans="1:11">
      <c r="A18" s="18"/>
      <c r="B18" s="18"/>
      <c r="C18" s="47" t="s">
        <v>30</v>
      </c>
      <c r="D18" s="48"/>
      <c r="E18" s="48"/>
      <c r="F18" s="36"/>
      <c r="G18" s="38">
        <f>SUM(G15:G17)</f>
        <v>119950</v>
      </c>
      <c r="H18" s="14"/>
      <c r="I18" s="5"/>
      <c r="J18" s="5"/>
      <c r="K18" s="5"/>
    </row>
    <row r="19" spans="1:11">
      <c r="A19" s="31"/>
      <c r="B19" s="31" t="s">
        <v>23</v>
      </c>
      <c r="C19" s="49" t="s">
        <v>31</v>
      </c>
      <c r="D19" s="50"/>
      <c r="E19" s="50"/>
      <c r="F19" s="50"/>
      <c r="G19" s="50"/>
      <c r="H19" s="14"/>
      <c r="I19" s="5"/>
      <c r="J19" s="5"/>
      <c r="K19" s="5"/>
    </row>
    <row r="20" spans="1:11" ht="36">
      <c r="A20" s="32" t="s">
        <v>18</v>
      </c>
      <c r="B20" s="33" t="s">
        <v>32</v>
      </c>
      <c r="C20" s="34" t="s">
        <v>33</v>
      </c>
      <c r="D20" s="41" t="s">
        <v>160</v>
      </c>
      <c r="E20" s="40">
        <v>3.504</v>
      </c>
      <c r="F20" s="39">
        <v>800</v>
      </c>
      <c r="G20" s="39">
        <f>ROUND(F20*E20,2)</f>
        <v>2803.2</v>
      </c>
      <c r="H20" s="14"/>
      <c r="I20" s="37"/>
      <c r="J20" s="6"/>
      <c r="K20" s="6"/>
    </row>
    <row r="21" spans="1:11" ht="36">
      <c r="A21" s="32" t="s">
        <v>23</v>
      </c>
      <c r="B21" s="33" t="s">
        <v>35</v>
      </c>
      <c r="C21" s="34" t="s">
        <v>36</v>
      </c>
      <c r="D21" s="33" t="s">
        <v>160</v>
      </c>
      <c r="E21" s="40">
        <v>8.76</v>
      </c>
      <c r="F21" s="39">
        <v>1500</v>
      </c>
      <c r="G21" s="39">
        <f t="shared" ref="G21:G23" si="1">ROUND(F21*E21,2)</f>
        <v>13140</v>
      </c>
      <c r="H21" s="14"/>
      <c r="I21" s="37"/>
      <c r="J21" s="6"/>
      <c r="K21" s="6"/>
    </row>
    <row r="22" spans="1:11" ht="36">
      <c r="A22" s="32" t="s">
        <v>27</v>
      </c>
      <c r="B22" s="33" t="s">
        <v>37</v>
      </c>
      <c r="C22" s="34" t="s">
        <v>38</v>
      </c>
      <c r="D22" s="33" t="s">
        <v>39</v>
      </c>
      <c r="E22" s="40">
        <v>87.6</v>
      </c>
      <c r="F22" s="39">
        <v>450</v>
      </c>
      <c r="G22" s="39">
        <f t="shared" si="1"/>
        <v>39420</v>
      </c>
      <c r="H22" s="14"/>
      <c r="I22" s="37"/>
      <c r="J22" s="6"/>
      <c r="K22" s="6"/>
    </row>
    <row r="23" spans="1:11" ht="36">
      <c r="A23" s="32" t="s">
        <v>40</v>
      </c>
      <c r="B23" s="33" t="s">
        <v>41</v>
      </c>
      <c r="C23" s="34" t="s">
        <v>42</v>
      </c>
      <c r="D23" s="33" t="s">
        <v>39</v>
      </c>
      <c r="E23" s="40">
        <v>87.6</v>
      </c>
      <c r="F23" s="39">
        <v>300</v>
      </c>
      <c r="G23" s="39">
        <f t="shared" si="1"/>
        <v>26280</v>
      </c>
      <c r="H23" s="14"/>
      <c r="I23" s="37"/>
      <c r="J23" s="6"/>
      <c r="K23" s="6"/>
    </row>
    <row r="24" spans="1:11">
      <c r="A24" s="18"/>
      <c r="B24" s="18"/>
      <c r="C24" s="47" t="s">
        <v>43</v>
      </c>
      <c r="D24" s="48"/>
      <c r="E24" s="48"/>
      <c r="F24" s="36"/>
      <c r="G24" s="38">
        <f>SUM(G20:G23)</f>
        <v>81643.199999999997</v>
      </c>
      <c r="H24" s="14"/>
      <c r="I24" s="6"/>
      <c r="J24" s="6"/>
      <c r="K24" s="6"/>
    </row>
    <row r="25" spans="1:11">
      <c r="A25" s="31"/>
      <c r="B25" s="31" t="s">
        <v>27</v>
      </c>
      <c r="C25" s="49" t="s">
        <v>44</v>
      </c>
      <c r="D25" s="50"/>
      <c r="E25" s="50"/>
      <c r="F25" s="50"/>
      <c r="G25" s="50"/>
      <c r="H25" s="14"/>
      <c r="I25" s="6"/>
      <c r="J25" s="6"/>
      <c r="K25" s="6"/>
    </row>
    <row r="26" spans="1:11" ht="24">
      <c r="A26" s="32" t="s">
        <v>18</v>
      </c>
      <c r="B26" s="33" t="s">
        <v>45</v>
      </c>
      <c r="C26" s="34" t="s">
        <v>46</v>
      </c>
      <c r="D26" s="33" t="s">
        <v>47</v>
      </c>
      <c r="E26" s="40">
        <v>617.1</v>
      </c>
      <c r="F26" s="39">
        <v>18</v>
      </c>
      <c r="G26" s="39">
        <f>ROUND(F26*E26,2)</f>
        <v>11107.8</v>
      </c>
      <c r="H26" s="14"/>
      <c r="I26" s="37"/>
      <c r="J26" s="6"/>
      <c r="K26" s="6"/>
    </row>
    <row r="27" spans="1:11" ht="24">
      <c r="A27" s="32" t="s">
        <v>23</v>
      </c>
      <c r="B27" s="33" t="s">
        <v>48</v>
      </c>
      <c r="C27" s="34" t="s">
        <v>49</v>
      </c>
      <c r="D27" s="33" t="s">
        <v>22</v>
      </c>
      <c r="E27" s="40">
        <v>20.57</v>
      </c>
      <c r="F27" s="39">
        <v>1250</v>
      </c>
      <c r="G27" s="39">
        <f t="shared" ref="G27:G54" si="2">ROUND(F27*E27,2)</f>
        <v>25712.5</v>
      </c>
      <c r="H27" s="14"/>
      <c r="I27" s="37"/>
      <c r="J27" s="6"/>
      <c r="K27" s="6"/>
    </row>
    <row r="28" spans="1:11" ht="36">
      <c r="A28" s="32" t="s">
        <v>27</v>
      </c>
      <c r="B28" s="33" t="s">
        <v>50</v>
      </c>
      <c r="C28" s="34" t="s">
        <v>51</v>
      </c>
      <c r="D28" s="33" t="s">
        <v>52</v>
      </c>
      <c r="E28" s="40">
        <v>20.57</v>
      </c>
      <c r="F28" s="39">
        <v>220</v>
      </c>
      <c r="G28" s="39">
        <f t="shared" si="2"/>
        <v>4525.3999999999996</v>
      </c>
      <c r="H28" s="14"/>
      <c r="I28" s="37"/>
      <c r="J28" s="6"/>
      <c r="K28" s="6"/>
    </row>
    <row r="29" spans="1:11" ht="48">
      <c r="A29" s="32" t="s">
        <v>40</v>
      </c>
      <c r="B29" s="33" t="s">
        <v>53</v>
      </c>
      <c r="C29" s="34" t="s">
        <v>54</v>
      </c>
      <c r="D29" s="33" t="s">
        <v>52</v>
      </c>
      <c r="E29" s="40">
        <v>20.57</v>
      </c>
      <c r="F29" s="39">
        <v>2100</v>
      </c>
      <c r="G29" s="39">
        <f t="shared" si="2"/>
        <v>43197</v>
      </c>
      <c r="H29" s="14"/>
      <c r="I29" s="37"/>
      <c r="J29" s="6"/>
      <c r="K29" s="6"/>
    </row>
    <row r="30" spans="1:11" ht="24">
      <c r="A30" s="32" t="s">
        <v>55</v>
      </c>
      <c r="B30" s="33" t="s">
        <v>45</v>
      </c>
      <c r="C30" s="34" t="s">
        <v>46</v>
      </c>
      <c r="D30" s="33" t="s">
        <v>47</v>
      </c>
      <c r="E30" s="40">
        <v>1875.6</v>
      </c>
      <c r="F30" s="39">
        <v>18</v>
      </c>
      <c r="G30" s="39">
        <f t="shared" si="2"/>
        <v>33760.800000000003</v>
      </c>
      <c r="H30" s="14"/>
      <c r="I30" s="37"/>
      <c r="J30" s="6"/>
      <c r="K30" s="6"/>
    </row>
    <row r="31" spans="1:11" ht="24">
      <c r="A31" s="32" t="s">
        <v>56</v>
      </c>
      <c r="B31" s="33" t="s">
        <v>48</v>
      </c>
      <c r="C31" s="34" t="s">
        <v>57</v>
      </c>
      <c r="D31" s="33" t="s">
        <v>22</v>
      </c>
      <c r="E31" s="40">
        <v>62.52</v>
      </c>
      <c r="F31" s="39">
        <v>850</v>
      </c>
      <c r="G31" s="39">
        <f t="shared" si="2"/>
        <v>53142</v>
      </c>
      <c r="H31" s="14"/>
      <c r="I31" s="37"/>
      <c r="J31" s="6"/>
      <c r="K31" s="6"/>
    </row>
    <row r="32" spans="1:11" ht="36">
      <c r="A32" s="32" t="s">
        <v>58</v>
      </c>
      <c r="B32" s="33" t="s">
        <v>50</v>
      </c>
      <c r="C32" s="34" t="s">
        <v>51</v>
      </c>
      <c r="D32" s="33" t="s">
        <v>52</v>
      </c>
      <c r="E32" s="40">
        <v>62.52</v>
      </c>
      <c r="F32" s="39">
        <v>220</v>
      </c>
      <c r="G32" s="39">
        <f t="shared" si="2"/>
        <v>13754.4</v>
      </c>
      <c r="H32" s="14"/>
      <c r="I32" s="37"/>
      <c r="J32" s="6"/>
      <c r="K32" s="6"/>
    </row>
    <row r="33" spans="1:12" ht="48">
      <c r="A33" s="32" t="s">
        <v>59</v>
      </c>
      <c r="B33" s="33" t="s">
        <v>53</v>
      </c>
      <c r="C33" s="34" t="s">
        <v>54</v>
      </c>
      <c r="D33" s="33" t="s">
        <v>52</v>
      </c>
      <c r="E33" s="40">
        <v>62.52</v>
      </c>
      <c r="F33" s="39">
        <v>2100</v>
      </c>
      <c r="G33" s="39">
        <f t="shared" si="2"/>
        <v>131292</v>
      </c>
      <c r="H33" s="14"/>
      <c r="I33" s="37"/>
      <c r="J33" s="6"/>
      <c r="K33" s="6"/>
    </row>
    <row r="34" spans="1:12" ht="22.5">
      <c r="A34" s="32" t="s">
        <v>60</v>
      </c>
      <c r="B34" s="33" t="s">
        <v>61</v>
      </c>
      <c r="C34" s="34" t="s">
        <v>62</v>
      </c>
      <c r="D34" s="33" t="s">
        <v>22</v>
      </c>
      <c r="E34" s="40">
        <v>0.51</v>
      </c>
      <c r="F34" s="39">
        <v>450</v>
      </c>
      <c r="G34" s="39">
        <f t="shared" si="2"/>
        <v>229.5</v>
      </c>
      <c r="H34" s="14"/>
      <c r="I34" s="37"/>
      <c r="J34" s="6"/>
      <c r="K34" s="6"/>
    </row>
    <row r="35" spans="1:12" ht="24">
      <c r="A35" s="32" t="s">
        <v>63</v>
      </c>
      <c r="B35" s="33" t="s">
        <v>45</v>
      </c>
      <c r="C35" s="34" t="s">
        <v>46</v>
      </c>
      <c r="D35" s="33" t="s">
        <v>47</v>
      </c>
      <c r="E35" s="40">
        <v>520.5</v>
      </c>
      <c r="F35" s="39">
        <v>18</v>
      </c>
      <c r="G35" s="39">
        <f t="shared" si="2"/>
        <v>9369</v>
      </c>
      <c r="H35" s="14"/>
      <c r="I35" s="37"/>
      <c r="J35" s="6"/>
      <c r="K35" s="6"/>
    </row>
    <row r="36" spans="1:12" ht="24">
      <c r="A36" s="32" t="s">
        <v>64</v>
      </c>
      <c r="B36" s="33" t="s">
        <v>48</v>
      </c>
      <c r="C36" s="34" t="s">
        <v>57</v>
      </c>
      <c r="D36" s="33" t="s">
        <v>22</v>
      </c>
      <c r="E36" s="40">
        <v>17.350000000000001</v>
      </c>
      <c r="F36" s="39">
        <v>850</v>
      </c>
      <c r="G36" s="39">
        <f t="shared" si="2"/>
        <v>14747.5</v>
      </c>
      <c r="H36" s="14"/>
      <c r="I36" s="37"/>
      <c r="J36" s="6"/>
      <c r="K36" s="6"/>
    </row>
    <row r="37" spans="1:12" ht="36">
      <c r="A37" s="32" t="s">
        <v>65</v>
      </c>
      <c r="B37" s="33" t="s">
        <v>50</v>
      </c>
      <c r="C37" s="34" t="s">
        <v>51</v>
      </c>
      <c r="D37" s="33" t="s">
        <v>52</v>
      </c>
      <c r="E37" s="40">
        <v>17.350000000000001</v>
      </c>
      <c r="F37" s="39">
        <v>220</v>
      </c>
      <c r="G37" s="39">
        <f t="shared" si="2"/>
        <v>3817</v>
      </c>
      <c r="H37" s="14"/>
      <c r="I37" s="37"/>
      <c r="J37" s="6"/>
      <c r="K37" s="6"/>
    </row>
    <row r="38" spans="1:12" ht="48">
      <c r="A38" s="32" t="s">
        <v>66</v>
      </c>
      <c r="B38" s="33" t="s">
        <v>53</v>
      </c>
      <c r="C38" s="34" t="s">
        <v>54</v>
      </c>
      <c r="D38" s="33" t="s">
        <v>52</v>
      </c>
      <c r="E38" s="40">
        <v>17.350000000000001</v>
      </c>
      <c r="F38" s="39">
        <v>2100</v>
      </c>
      <c r="G38" s="39">
        <f t="shared" si="2"/>
        <v>36435</v>
      </c>
      <c r="H38" s="14"/>
      <c r="I38" s="37"/>
      <c r="J38" s="6"/>
      <c r="K38" s="6"/>
    </row>
    <row r="39" spans="1:12" ht="24">
      <c r="A39" s="32" t="s">
        <v>67</v>
      </c>
      <c r="B39" s="33" t="s">
        <v>68</v>
      </c>
      <c r="C39" s="34" t="s">
        <v>69</v>
      </c>
      <c r="D39" s="33" t="s">
        <v>47</v>
      </c>
      <c r="E39" s="40">
        <v>1.1000000000000001</v>
      </c>
      <c r="F39" s="39">
        <v>700</v>
      </c>
      <c r="G39" s="39">
        <f t="shared" si="2"/>
        <v>770</v>
      </c>
      <c r="H39" s="14"/>
      <c r="I39" s="37"/>
      <c r="J39" s="6"/>
      <c r="K39" s="6"/>
    </row>
    <row r="40" spans="1:12" ht="24">
      <c r="A40" s="32" t="s">
        <v>70</v>
      </c>
      <c r="B40" s="33" t="s">
        <v>71</v>
      </c>
      <c r="C40" s="34" t="s">
        <v>72</v>
      </c>
      <c r="D40" s="33" t="s">
        <v>47</v>
      </c>
      <c r="E40" s="40">
        <v>1.3</v>
      </c>
      <c r="F40" s="39">
        <v>670</v>
      </c>
      <c r="G40" s="39">
        <f t="shared" si="2"/>
        <v>871</v>
      </c>
      <c r="H40" s="14"/>
      <c r="I40" s="37"/>
      <c r="J40" s="6"/>
      <c r="K40" s="6"/>
    </row>
    <row r="41" spans="1:12" ht="24">
      <c r="A41" s="32" t="s">
        <v>73</v>
      </c>
      <c r="B41" s="33" t="s">
        <v>74</v>
      </c>
      <c r="C41" s="34" t="s">
        <v>75</v>
      </c>
      <c r="D41" s="33" t="s">
        <v>76</v>
      </c>
      <c r="E41" s="40">
        <v>220</v>
      </c>
      <c r="F41" s="39">
        <v>95</v>
      </c>
      <c r="G41" s="39">
        <f t="shared" si="2"/>
        <v>20900</v>
      </c>
      <c r="H41" s="14"/>
      <c r="I41" s="37"/>
      <c r="J41" s="6"/>
      <c r="K41" s="6"/>
    </row>
    <row r="42" spans="1:12">
      <c r="A42" s="32" t="s">
        <v>77</v>
      </c>
      <c r="B42" s="33" t="s">
        <v>78</v>
      </c>
      <c r="C42" s="34" t="s">
        <v>79</v>
      </c>
      <c r="D42" s="33" t="s">
        <v>47</v>
      </c>
      <c r="E42" s="40">
        <v>27</v>
      </c>
      <c r="F42" s="39">
        <v>35</v>
      </c>
      <c r="G42" s="39">
        <f t="shared" si="2"/>
        <v>945</v>
      </c>
      <c r="H42" s="14"/>
      <c r="I42" s="37"/>
      <c r="J42" s="6"/>
      <c r="K42" s="6"/>
    </row>
    <row r="43" spans="1:12">
      <c r="A43" s="32" t="s">
        <v>80</v>
      </c>
      <c r="B43" s="33" t="s">
        <v>81</v>
      </c>
      <c r="C43" s="34" t="s">
        <v>82</v>
      </c>
      <c r="D43" s="33" t="s">
        <v>52</v>
      </c>
      <c r="E43" s="40">
        <v>2</v>
      </c>
      <c r="F43" s="39">
        <v>320</v>
      </c>
      <c r="G43" s="39">
        <f t="shared" si="2"/>
        <v>640</v>
      </c>
      <c r="H43" s="14"/>
      <c r="I43" s="37"/>
      <c r="J43" s="6"/>
      <c r="K43" s="6"/>
    </row>
    <row r="44" spans="1:12">
      <c r="A44" s="32" t="s">
        <v>83</v>
      </c>
      <c r="B44" s="33" t="s">
        <v>84</v>
      </c>
      <c r="C44" s="34" t="s">
        <v>85</v>
      </c>
      <c r="D44" s="33" t="s">
        <v>47</v>
      </c>
      <c r="E44" s="40">
        <v>29</v>
      </c>
      <c r="F44" s="39">
        <v>18</v>
      </c>
      <c r="G44" s="39">
        <f t="shared" si="2"/>
        <v>522</v>
      </c>
      <c r="H44" s="14"/>
      <c r="I44" s="37"/>
      <c r="J44" s="6"/>
      <c r="K44" s="6"/>
    </row>
    <row r="45" spans="1:12" ht="24">
      <c r="A45" s="32" t="s">
        <v>86</v>
      </c>
      <c r="B45" s="33" t="s">
        <v>87</v>
      </c>
      <c r="C45" s="34" t="s">
        <v>88</v>
      </c>
      <c r="D45" s="33" t="s">
        <v>22</v>
      </c>
      <c r="E45" s="40">
        <v>1.95</v>
      </c>
      <c r="F45" s="39">
        <v>2500</v>
      </c>
      <c r="G45" s="39">
        <f t="shared" si="2"/>
        <v>4875</v>
      </c>
      <c r="H45" s="14"/>
      <c r="I45" s="37"/>
      <c r="J45" s="6"/>
      <c r="K45" s="6"/>
    </row>
    <row r="46" spans="1:12">
      <c r="A46" s="32" t="s">
        <v>89</v>
      </c>
      <c r="B46" s="33" t="s">
        <v>90</v>
      </c>
      <c r="C46" s="34" t="s">
        <v>91</v>
      </c>
      <c r="D46" s="33" t="s">
        <v>92</v>
      </c>
      <c r="E46" s="40">
        <v>27</v>
      </c>
      <c r="F46" s="39">
        <v>60</v>
      </c>
      <c r="G46" s="39">
        <f t="shared" si="2"/>
        <v>1620</v>
      </c>
      <c r="H46" s="14"/>
      <c r="I46" s="37"/>
      <c r="J46" s="6"/>
      <c r="K46" s="6"/>
    </row>
    <row r="47" spans="1:12" ht="24">
      <c r="A47" s="32" t="s">
        <v>93</v>
      </c>
      <c r="B47" s="33" t="s">
        <v>94</v>
      </c>
      <c r="C47" s="34" t="s">
        <v>95</v>
      </c>
      <c r="D47" s="33" t="s">
        <v>96</v>
      </c>
      <c r="E47" s="40">
        <v>0.23</v>
      </c>
      <c r="F47" s="39">
        <v>1900</v>
      </c>
      <c r="G47" s="39">
        <f t="shared" si="2"/>
        <v>437</v>
      </c>
      <c r="H47" s="14"/>
      <c r="I47" s="37"/>
      <c r="J47" s="6"/>
      <c r="K47" s="6"/>
    </row>
    <row r="48" spans="1:12" ht="24">
      <c r="A48" s="32" t="s">
        <v>97</v>
      </c>
      <c r="B48" s="33" t="s">
        <v>87</v>
      </c>
      <c r="C48" s="34" t="s">
        <v>98</v>
      </c>
      <c r="D48" s="33" t="s">
        <v>22</v>
      </c>
      <c r="E48" s="42">
        <v>1.95</v>
      </c>
      <c r="F48" s="43">
        <v>0</v>
      </c>
      <c r="G48" s="43">
        <f t="shared" si="2"/>
        <v>0</v>
      </c>
      <c r="H48" s="44"/>
      <c r="I48" s="37"/>
      <c r="J48" s="6"/>
      <c r="K48" s="6"/>
      <c r="L48" s="45"/>
    </row>
    <row r="49" spans="1:11" ht="22.5">
      <c r="A49" s="32" t="s">
        <v>99</v>
      </c>
      <c r="B49" s="33" t="s">
        <v>100</v>
      </c>
      <c r="C49" s="34" t="s">
        <v>101</v>
      </c>
      <c r="D49" s="33" t="s">
        <v>22</v>
      </c>
      <c r="E49" s="40">
        <v>0.16</v>
      </c>
      <c r="F49" s="39">
        <v>18400</v>
      </c>
      <c r="G49" s="39">
        <f t="shared" si="2"/>
        <v>2944</v>
      </c>
      <c r="H49" s="14"/>
      <c r="I49" s="37"/>
      <c r="J49" s="6"/>
      <c r="K49" s="6"/>
    </row>
    <row r="50" spans="1:11" ht="24">
      <c r="A50" s="32" t="s">
        <v>102</v>
      </c>
      <c r="B50" s="33" t="s">
        <v>87</v>
      </c>
      <c r="C50" s="34" t="s">
        <v>98</v>
      </c>
      <c r="D50" s="33" t="s">
        <v>22</v>
      </c>
      <c r="E50" s="40">
        <v>0.28000000000000003</v>
      </c>
      <c r="F50" s="39">
        <v>18400</v>
      </c>
      <c r="G50" s="39">
        <f t="shared" si="2"/>
        <v>5152</v>
      </c>
      <c r="H50" s="14"/>
      <c r="I50" s="37"/>
      <c r="J50" s="6"/>
      <c r="K50" s="6"/>
    </row>
    <row r="51" spans="1:11">
      <c r="A51" s="32" t="s">
        <v>103</v>
      </c>
      <c r="B51" s="33" t="s">
        <v>104</v>
      </c>
      <c r="C51" s="34" t="s">
        <v>105</v>
      </c>
      <c r="D51" s="33" t="s">
        <v>26</v>
      </c>
      <c r="E51" s="40">
        <v>1.6</v>
      </c>
      <c r="F51" s="39">
        <v>2800</v>
      </c>
      <c r="G51" s="39">
        <f t="shared" si="2"/>
        <v>4480</v>
      </c>
      <c r="H51" s="14"/>
      <c r="I51" s="37"/>
      <c r="J51" s="6"/>
      <c r="K51" s="6"/>
    </row>
    <row r="52" spans="1:11" ht="24">
      <c r="A52" s="32" t="s">
        <v>106</v>
      </c>
      <c r="B52" s="33" t="s">
        <v>107</v>
      </c>
      <c r="C52" s="34" t="s">
        <v>108</v>
      </c>
      <c r="D52" s="33" t="s">
        <v>22</v>
      </c>
      <c r="E52" s="40">
        <v>0.9</v>
      </c>
      <c r="F52" s="39">
        <v>2600</v>
      </c>
      <c r="G52" s="39">
        <f t="shared" si="2"/>
        <v>2340</v>
      </c>
      <c r="H52" s="14"/>
      <c r="I52" s="37"/>
      <c r="J52" s="6"/>
      <c r="K52" s="6"/>
    </row>
    <row r="53" spans="1:11" ht="24">
      <c r="A53" s="32" t="s">
        <v>109</v>
      </c>
      <c r="B53" s="33" t="s">
        <v>110</v>
      </c>
      <c r="C53" s="34" t="s">
        <v>111</v>
      </c>
      <c r="D53" s="33" t="s">
        <v>112</v>
      </c>
      <c r="E53" s="40">
        <v>2.9</v>
      </c>
      <c r="F53" s="39">
        <v>1900</v>
      </c>
      <c r="G53" s="39">
        <f t="shared" si="2"/>
        <v>5510</v>
      </c>
      <c r="H53" s="14"/>
      <c r="I53" s="37"/>
      <c r="J53" s="6"/>
      <c r="K53" s="6"/>
    </row>
    <row r="54" spans="1:11" ht="24">
      <c r="A54" s="32" t="s">
        <v>113</v>
      </c>
      <c r="B54" s="33" t="s">
        <v>114</v>
      </c>
      <c r="C54" s="34" t="s">
        <v>115</v>
      </c>
      <c r="D54" s="33" t="s">
        <v>112</v>
      </c>
      <c r="E54" s="40">
        <v>17.8</v>
      </c>
      <c r="F54" s="39">
        <v>1400</v>
      </c>
      <c r="G54" s="39">
        <f t="shared" si="2"/>
        <v>24920</v>
      </c>
      <c r="H54" s="14"/>
      <c r="I54" s="37"/>
      <c r="J54" s="6"/>
      <c r="K54" s="6"/>
    </row>
    <row r="55" spans="1:11">
      <c r="A55" s="18"/>
      <c r="B55" s="18"/>
      <c r="C55" s="47" t="s">
        <v>116</v>
      </c>
      <c r="D55" s="48"/>
      <c r="E55" s="48"/>
      <c r="F55" s="36"/>
      <c r="G55" s="38">
        <f>SUM(G26:G54)</f>
        <v>458015.9</v>
      </c>
      <c r="H55" s="14"/>
      <c r="I55" s="6"/>
      <c r="J55" s="6"/>
      <c r="K55" s="6"/>
    </row>
    <row r="56" spans="1:11">
      <c r="A56" s="31"/>
      <c r="B56" s="31" t="s">
        <v>40</v>
      </c>
      <c r="C56" s="49" t="s">
        <v>117</v>
      </c>
      <c r="D56" s="50"/>
      <c r="E56" s="50"/>
      <c r="F56" s="50"/>
      <c r="G56" s="50"/>
      <c r="H56" s="14"/>
      <c r="I56" s="6"/>
      <c r="J56" s="6"/>
      <c r="K56" s="6"/>
    </row>
    <row r="57" spans="1:11" ht="24">
      <c r="A57" s="32" t="s">
        <v>18</v>
      </c>
      <c r="B57" s="33" t="s">
        <v>118</v>
      </c>
      <c r="C57" s="34" t="s">
        <v>119</v>
      </c>
      <c r="D57" s="33" t="s">
        <v>6</v>
      </c>
      <c r="E57" s="40">
        <v>15</v>
      </c>
      <c r="F57" s="39">
        <v>60</v>
      </c>
      <c r="G57" s="43">
        <f>ROUND(F57*E57,2)</f>
        <v>900</v>
      </c>
      <c r="H57" s="14"/>
      <c r="I57" s="37"/>
      <c r="J57" s="6"/>
      <c r="K57" s="6"/>
    </row>
    <row r="58" spans="1:11" ht="24">
      <c r="A58" s="32" t="s">
        <v>27</v>
      </c>
      <c r="B58" s="33" t="s">
        <v>118</v>
      </c>
      <c r="C58" s="34" t="s">
        <v>120</v>
      </c>
      <c r="D58" s="33" t="s">
        <v>6</v>
      </c>
      <c r="E58" s="40">
        <v>14</v>
      </c>
      <c r="F58" s="39">
        <v>60</v>
      </c>
      <c r="G58" s="43">
        <f t="shared" ref="G58:G63" si="3">ROUND(F58*E58,2)</f>
        <v>840</v>
      </c>
      <c r="H58" s="14"/>
      <c r="I58" s="37"/>
      <c r="J58" s="6"/>
      <c r="K58" s="6"/>
    </row>
    <row r="59" spans="1:11" ht="24">
      <c r="A59" s="32" t="s">
        <v>55</v>
      </c>
      <c r="B59" s="33" t="s">
        <v>118</v>
      </c>
      <c r="C59" s="34" t="s">
        <v>121</v>
      </c>
      <c r="D59" s="33" t="s">
        <v>6</v>
      </c>
      <c r="E59" s="40">
        <v>2</v>
      </c>
      <c r="F59" s="39">
        <v>60</v>
      </c>
      <c r="G59" s="43">
        <f t="shared" si="3"/>
        <v>120</v>
      </c>
      <c r="H59" s="14"/>
      <c r="I59" s="37"/>
      <c r="J59" s="6"/>
      <c r="K59" s="6"/>
    </row>
    <row r="60" spans="1:11" ht="24">
      <c r="A60" s="32" t="s">
        <v>58</v>
      </c>
      <c r="B60" s="33" t="s">
        <v>122</v>
      </c>
      <c r="C60" s="34" t="s">
        <v>123</v>
      </c>
      <c r="D60" s="33" t="s">
        <v>6</v>
      </c>
      <c r="E60" s="40">
        <v>17</v>
      </c>
      <c r="F60" s="39">
        <v>20</v>
      </c>
      <c r="G60" s="43">
        <f t="shared" si="3"/>
        <v>340</v>
      </c>
      <c r="H60" s="14"/>
      <c r="I60" s="37"/>
      <c r="J60" s="6"/>
      <c r="K60" s="6"/>
    </row>
    <row r="61" spans="1:11">
      <c r="A61" s="32" t="s">
        <v>60</v>
      </c>
      <c r="B61" s="33" t="s">
        <v>124</v>
      </c>
      <c r="C61" s="34" t="s">
        <v>125</v>
      </c>
      <c r="D61" s="33" t="s">
        <v>6</v>
      </c>
      <c r="E61" s="40">
        <v>14</v>
      </c>
      <c r="F61" s="39">
        <v>145.19999999999999</v>
      </c>
      <c r="G61" s="43">
        <f t="shared" si="3"/>
        <v>2032.8</v>
      </c>
      <c r="H61" s="14"/>
      <c r="I61" s="37"/>
      <c r="J61" s="6"/>
      <c r="K61" s="6"/>
    </row>
    <row r="62" spans="1:11" ht="24">
      <c r="A62" s="32" t="s">
        <v>64</v>
      </c>
      <c r="B62" s="33" t="s">
        <v>126</v>
      </c>
      <c r="C62" s="34" t="s">
        <v>127</v>
      </c>
      <c r="D62" s="33" t="s">
        <v>6</v>
      </c>
      <c r="E62" s="40">
        <v>1</v>
      </c>
      <c r="F62" s="39">
        <v>11730</v>
      </c>
      <c r="G62" s="43">
        <f t="shared" si="3"/>
        <v>11730</v>
      </c>
      <c r="H62" s="14"/>
      <c r="I62" s="37"/>
      <c r="J62" s="6"/>
      <c r="K62" s="6"/>
    </row>
    <row r="63" spans="1:11" ht="24">
      <c r="A63" s="32" t="s">
        <v>65</v>
      </c>
      <c r="B63" s="33" t="s">
        <v>128</v>
      </c>
      <c r="C63" s="34" t="s">
        <v>129</v>
      </c>
      <c r="D63" s="33" t="s">
        <v>6</v>
      </c>
      <c r="E63" s="40">
        <v>3</v>
      </c>
      <c r="F63" s="39">
        <v>120</v>
      </c>
      <c r="G63" s="43">
        <f t="shared" si="3"/>
        <v>360</v>
      </c>
      <c r="H63" s="14"/>
      <c r="I63" s="37"/>
      <c r="J63" s="6"/>
      <c r="K63" s="6"/>
    </row>
    <row r="64" spans="1:11">
      <c r="A64" s="18"/>
      <c r="B64" s="18"/>
      <c r="C64" s="47" t="s">
        <v>130</v>
      </c>
      <c r="D64" s="48"/>
      <c r="E64" s="48"/>
      <c r="F64" s="36"/>
      <c r="G64" s="38">
        <f>SUM(G57:G63)</f>
        <v>16322.8</v>
      </c>
      <c r="H64" s="14"/>
      <c r="I64" s="6"/>
      <c r="J64" s="6"/>
      <c r="K64" s="6"/>
    </row>
    <row r="65" spans="1:11">
      <c r="A65" s="31"/>
      <c r="B65" s="31" t="s">
        <v>55</v>
      </c>
      <c r="C65" s="49" t="s">
        <v>131</v>
      </c>
      <c r="D65" s="50"/>
      <c r="E65" s="50"/>
      <c r="F65" s="50"/>
      <c r="G65" s="50"/>
      <c r="H65" s="14"/>
      <c r="I65" s="6"/>
      <c r="J65" s="6"/>
      <c r="K65" s="6"/>
    </row>
    <row r="66" spans="1:11" ht="36">
      <c r="A66" s="32" t="s">
        <v>18</v>
      </c>
      <c r="B66" s="33" t="s">
        <v>132</v>
      </c>
      <c r="C66" s="34" t="s">
        <v>133</v>
      </c>
      <c r="D66" s="33" t="s">
        <v>22</v>
      </c>
      <c r="E66" s="40">
        <v>14.69</v>
      </c>
      <c r="F66" s="39">
        <v>500</v>
      </c>
      <c r="G66" s="39">
        <f>ROUND(F66*E66,2)</f>
        <v>7345</v>
      </c>
      <c r="H66" s="14"/>
      <c r="I66" s="37"/>
      <c r="J66" s="6"/>
      <c r="K66" s="6"/>
    </row>
    <row r="67" spans="1:11" ht="24">
      <c r="A67" s="32" t="s">
        <v>23</v>
      </c>
      <c r="B67" s="33" t="s">
        <v>134</v>
      </c>
      <c r="C67" s="34" t="s">
        <v>135</v>
      </c>
      <c r="D67" s="33" t="s">
        <v>52</v>
      </c>
      <c r="E67" s="40">
        <v>89.93</v>
      </c>
      <c r="F67" s="39">
        <v>400</v>
      </c>
      <c r="G67" s="39">
        <f>ROUND(F67*E67,2)</f>
        <v>35972</v>
      </c>
      <c r="H67" s="14"/>
      <c r="I67" s="37"/>
      <c r="J67" s="6"/>
      <c r="K67" s="6"/>
    </row>
    <row r="68" spans="1:11" ht="24">
      <c r="A68" s="32" t="s">
        <v>27</v>
      </c>
      <c r="B68" s="33" t="s">
        <v>136</v>
      </c>
      <c r="C68" s="34" t="s">
        <v>137</v>
      </c>
      <c r="D68" s="33" t="s">
        <v>138</v>
      </c>
      <c r="E68" s="40">
        <v>2</v>
      </c>
      <c r="F68" s="39">
        <v>1500</v>
      </c>
      <c r="G68" s="39">
        <f>ROUND(F68*E68,2)</f>
        <v>3000</v>
      </c>
      <c r="H68" s="14"/>
      <c r="I68" s="37"/>
      <c r="J68" s="6"/>
      <c r="K68" s="6"/>
    </row>
    <row r="69" spans="1:11">
      <c r="A69" s="18"/>
      <c r="B69" s="18"/>
      <c r="C69" s="47" t="s">
        <v>139</v>
      </c>
      <c r="D69" s="48"/>
      <c r="E69" s="48"/>
      <c r="F69" s="36"/>
      <c r="G69" s="38">
        <f>SUM(G66:G68)</f>
        <v>46317</v>
      </c>
      <c r="H69" s="14"/>
      <c r="I69" s="6"/>
      <c r="J69" s="6"/>
      <c r="K69" s="6"/>
    </row>
    <row r="70" spans="1:11">
      <c r="A70" s="31"/>
      <c r="B70" s="31" t="s">
        <v>56</v>
      </c>
      <c r="C70" s="49" t="s">
        <v>140</v>
      </c>
      <c r="D70" s="50"/>
      <c r="E70" s="50"/>
      <c r="F70" s="50"/>
      <c r="G70" s="50"/>
      <c r="H70" s="14"/>
      <c r="I70" s="6"/>
      <c r="J70" s="6"/>
      <c r="K70" s="6"/>
    </row>
    <row r="71" spans="1:11">
      <c r="A71" s="32" t="s">
        <v>18</v>
      </c>
      <c r="B71" s="33" t="s">
        <v>141</v>
      </c>
      <c r="C71" s="34" t="s">
        <v>142</v>
      </c>
      <c r="D71" s="33" t="s">
        <v>34</v>
      </c>
      <c r="E71" s="40">
        <v>0.26</v>
      </c>
      <c r="F71" s="39">
        <v>10.5</v>
      </c>
      <c r="G71" s="39">
        <f>ROUND(F71*E71,2)</f>
        <v>2.73</v>
      </c>
      <c r="H71" s="14"/>
      <c r="I71" s="37"/>
      <c r="J71" s="6"/>
      <c r="K71" s="6"/>
    </row>
    <row r="72" spans="1:11" ht="48">
      <c r="A72" s="32" t="s">
        <v>23</v>
      </c>
      <c r="B72" s="33" t="s">
        <v>143</v>
      </c>
      <c r="C72" s="34" t="s">
        <v>144</v>
      </c>
      <c r="D72" s="33" t="s">
        <v>76</v>
      </c>
      <c r="E72" s="40">
        <v>2</v>
      </c>
      <c r="F72" s="39">
        <v>10</v>
      </c>
      <c r="G72" s="39">
        <f t="shared" ref="G72:G74" si="4">ROUND(F72*E72,2)</f>
        <v>20</v>
      </c>
      <c r="H72" s="14"/>
      <c r="I72" s="37"/>
      <c r="J72" s="6"/>
      <c r="K72" s="6"/>
    </row>
    <row r="73" spans="1:11" ht="36">
      <c r="A73" s="32" t="s">
        <v>27</v>
      </c>
      <c r="B73" s="33" t="s">
        <v>145</v>
      </c>
      <c r="C73" s="34" t="s">
        <v>146</v>
      </c>
      <c r="D73" s="33" t="s">
        <v>6</v>
      </c>
      <c r="E73" s="40">
        <v>31</v>
      </c>
      <c r="F73" s="39">
        <v>37</v>
      </c>
      <c r="G73" s="39">
        <f t="shared" si="4"/>
        <v>1147</v>
      </c>
      <c r="H73" s="14"/>
      <c r="I73" s="37"/>
      <c r="J73" s="6"/>
      <c r="K73" s="6"/>
    </row>
    <row r="74" spans="1:11" ht="24">
      <c r="A74" s="32" t="s">
        <v>40</v>
      </c>
      <c r="B74" s="33" t="s">
        <v>147</v>
      </c>
      <c r="C74" s="34" t="s">
        <v>148</v>
      </c>
      <c r="D74" s="33" t="s">
        <v>76</v>
      </c>
      <c r="E74" s="40">
        <v>44</v>
      </c>
      <c r="F74" s="39">
        <v>75</v>
      </c>
      <c r="G74" s="39">
        <f t="shared" si="4"/>
        <v>3300</v>
      </c>
      <c r="H74" s="14"/>
      <c r="I74" s="37"/>
      <c r="J74" s="6"/>
      <c r="K74" s="6"/>
    </row>
    <row r="75" spans="1:11">
      <c r="A75" s="18"/>
      <c r="B75" s="18"/>
      <c r="C75" s="47" t="s">
        <v>149</v>
      </c>
      <c r="D75" s="48"/>
      <c r="E75" s="48"/>
      <c r="F75" s="36"/>
      <c r="G75" s="38">
        <f>SUM(G71:G74)</f>
        <v>4469.7299999999996</v>
      </c>
      <c r="H75" s="14"/>
      <c r="I75" s="6"/>
      <c r="J75" s="6"/>
      <c r="K75" s="6"/>
    </row>
    <row r="76" spans="1:11">
      <c r="A76" s="31"/>
      <c r="B76" s="31" t="s">
        <v>58</v>
      </c>
      <c r="C76" s="49" t="s">
        <v>150</v>
      </c>
      <c r="D76" s="50"/>
      <c r="E76" s="50"/>
      <c r="F76" s="50"/>
      <c r="G76" s="50"/>
      <c r="H76" s="14"/>
      <c r="I76" s="6"/>
      <c r="J76" s="6"/>
      <c r="K76" s="6"/>
    </row>
    <row r="77" spans="1:11" ht="24">
      <c r="A77" s="32" t="s">
        <v>18</v>
      </c>
      <c r="B77" s="33" t="s">
        <v>151</v>
      </c>
      <c r="C77" s="34" t="s">
        <v>152</v>
      </c>
      <c r="D77" s="33" t="s">
        <v>47</v>
      </c>
      <c r="E77" s="40">
        <v>15</v>
      </c>
      <c r="F77" s="39">
        <v>500</v>
      </c>
      <c r="G77" s="39">
        <f>ROUND(F77*E77,2)</f>
        <v>7500</v>
      </c>
      <c r="H77" s="14"/>
      <c r="I77" s="37"/>
      <c r="J77" s="6"/>
      <c r="K77" s="6"/>
    </row>
    <row r="78" spans="1:11">
      <c r="A78" s="18"/>
      <c r="B78" s="18"/>
      <c r="C78" s="47" t="s">
        <v>153</v>
      </c>
      <c r="D78" s="48"/>
      <c r="E78" s="48"/>
      <c r="F78" s="36"/>
      <c r="G78" s="38">
        <f>G77</f>
        <v>7500</v>
      </c>
      <c r="H78" s="14"/>
      <c r="I78" s="6"/>
      <c r="J78" s="6"/>
      <c r="K78" s="6"/>
    </row>
    <row r="79" spans="1:11">
      <c r="A79" s="18"/>
      <c r="B79" s="18"/>
      <c r="C79" s="47" t="s">
        <v>154</v>
      </c>
      <c r="D79" s="48"/>
      <c r="E79" s="48"/>
      <c r="F79" s="36"/>
      <c r="G79" s="38">
        <f>G78+G75+G69+G64+G55+G24+G18</f>
        <v>734218.63</v>
      </c>
      <c r="H79" s="14"/>
      <c r="I79" s="6"/>
      <c r="J79" s="6"/>
      <c r="K79" s="6"/>
    </row>
    <row r="80" spans="1:11">
      <c r="A80" s="18"/>
      <c r="B80" s="18"/>
      <c r="C80" s="51" t="s">
        <v>155</v>
      </c>
      <c r="D80" s="52"/>
      <c r="E80" s="52"/>
      <c r="F80" s="36"/>
      <c r="G80" s="38">
        <f>G79*0.21</f>
        <v>154185.9123</v>
      </c>
      <c r="H80" s="14"/>
      <c r="I80" s="2"/>
      <c r="J80" s="2"/>
      <c r="K80" s="2"/>
    </row>
    <row r="81" spans="1:11">
      <c r="A81" s="18"/>
      <c r="B81" s="18"/>
      <c r="C81" s="47" t="s">
        <v>156</v>
      </c>
      <c r="D81" s="48"/>
      <c r="E81" s="48"/>
      <c r="F81" s="36"/>
      <c r="G81" s="38">
        <f>G79+G80</f>
        <v>888404.54229999997</v>
      </c>
      <c r="H81" s="14"/>
      <c r="I81" s="2"/>
      <c r="J81" s="2"/>
      <c r="K81" s="2"/>
    </row>
    <row r="82" spans="1:11">
      <c r="A82" s="18"/>
      <c r="B82" s="18"/>
      <c r="C82" s="19"/>
      <c r="D82" s="19"/>
      <c r="E82" s="20"/>
      <c r="F82" s="21"/>
      <c r="G82" s="14"/>
      <c r="H82" s="14"/>
      <c r="I82" s="2"/>
      <c r="J82" s="2"/>
      <c r="K82" s="2"/>
    </row>
    <row r="83" spans="1:11">
      <c r="A83" s="18"/>
      <c r="B83" s="18"/>
      <c r="C83" s="19"/>
      <c r="D83" s="19"/>
      <c r="E83" s="20"/>
      <c r="F83" s="21"/>
      <c r="G83" s="14"/>
      <c r="H83" s="14"/>
      <c r="I83" s="2"/>
      <c r="J83" s="2"/>
      <c r="K83" s="2"/>
    </row>
    <row r="84" spans="1:11">
      <c r="A84" s="18"/>
      <c r="B84" s="46" t="s">
        <v>157</v>
      </c>
      <c r="C84" s="46"/>
      <c r="D84" s="46"/>
      <c r="E84" s="46"/>
      <c r="F84" s="46"/>
      <c r="G84" s="46"/>
      <c r="H84" s="14"/>
      <c r="I84" s="2"/>
      <c r="J84" s="2"/>
      <c r="K84" s="2"/>
    </row>
    <row r="85" spans="1:11">
      <c r="A85" s="18"/>
      <c r="B85" s="46" t="s">
        <v>158</v>
      </c>
      <c r="C85" s="46"/>
      <c r="D85" s="46"/>
      <c r="E85" s="46"/>
      <c r="F85" s="46"/>
      <c r="G85" s="46"/>
      <c r="H85" s="14"/>
      <c r="I85" s="2"/>
      <c r="J85" s="2"/>
      <c r="K85" s="2"/>
    </row>
    <row r="86" spans="1:11">
      <c r="A86" s="18"/>
      <c r="B86" s="18"/>
      <c r="C86" s="19"/>
      <c r="D86" s="19"/>
      <c r="E86" s="20"/>
      <c r="F86" s="21"/>
      <c r="G86" s="14"/>
      <c r="H86" s="14"/>
      <c r="I86" s="2"/>
      <c r="J86" s="2"/>
      <c r="K86" s="2"/>
    </row>
    <row r="87" spans="1:11">
      <c r="A87" s="18"/>
      <c r="B87" s="46" t="s">
        <v>159</v>
      </c>
      <c r="C87" s="46"/>
      <c r="D87" s="46"/>
      <c r="E87" s="46"/>
      <c r="F87" s="46"/>
      <c r="G87" s="46"/>
      <c r="H87" s="14"/>
      <c r="I87" s="2"/>
      <c r="J87" s="2"/>
      <c r="K87" s="2"/>
    </row>
    <row r="88" spans="1:11">
      <c r="A88" s="18"/>
      <c r="B88" s="46" t="s">
        <v>159</v>
      </c>
      <c r="C88" s="46"/>
      <c r="D88" s="46"/>
      <c r="E88" s="46"/>
      <c r="F88" s="46"/>
      <c r="G88" s="46"/>
      <c r="H88" s="14"/>
      <c r="I88" s="2"/>
      <c r="J88" s="2"/>
      <c r="K88" s="2"/>
    </row>
    <row r="89" spans="1:11">
      <c r="A89" s="18"/>
      <c r="B89" s="46" t="s">
        <v>159</v>
      </c>
      <c r="C89" s="46"/>
      <c r="D89" s="46"/>
      <c r="E89" s="46"/>
      <c r="F89" s="46"/>
      <c r="G89" s="46"/>
      <c r="H89" s="14"/>
      <c r="I89" s="2"/>
      <c r="J89" s="2"/>
      <c r="K89" s="2"/>
    </row>
    <row r="90" spans="1:11">
      <c r="A90" s="18"/>
      <c r="B90" s="46" t="s">
        <v>159</v>
      </c>
      <c r="C90" s="46"/>
      <c r="D90" s="46"/>
      <c r="E90" s="46"/>
      <c r="F90" s="46"/>
      <c r="G90" s="46"/>
      <c r="H90" s="14"/>
      <c r="I90" s="2"/>
      <c r="J90" s="2"/>
      <c r="K90" s="2"/>
    </row>
    <row r="91" spans="1:11">
      <c r="A91" s="18"/>
      <c r="B91" s="46" t="s">
        <v>159</v>
      </c>
      <c r="C91" s="46"/>
      <c r="D91" s="46"/>
      <c r="E91" s="46"/>
      <c r="F91" s="46"/>
      <c r="G91" s="46"/>
      <c r="H91" s="14"/>
      <c r="I91" s="2"/>
      <c r="J91" s="2"/>
      <c r="K91" s="2"/>
    </row>
    <row r="92" spans="1:11">
      <c r="A92" s="18"/>
      <c r="B92" s="46" t="s">
        <v>159</v>
      </c>
      <c r="C92" s="46"/>
      <c r="D92" s="46"/>
      <c r="E92" s="46"/>
      <c r="F92" s="46"/>
      <c r="G92" s="46"/>
      <c r="H92" s="14"/>
      <c r="I92" s="2"/>
      <c r="J92" s="2"/>
      <c r="K92" s="2"/>
    </row>
    <row r="93" spans="1:11">
      <c r="A93" s="18"/>
      <c r="B93" s="46" t="s">
        <v>159</v>
      </c>
      <c r="C93" s="46"/>
      <c r="D93" s="46"/>
      <c r="E93" s="46"/>
      <c r="F93" s="46"/>
      <c r="G93" s="46"/>
      <c r="H93" s="14"/>
      <c r="I93" s="2"/>
      <c r="J93" s="2"/>
      <c r="K93" s="2"/>
    </row>
    <row r="94" spans="1:11">
      <c r="A94" s="18"/>
      <c r="B94" s="46" t="s">
        <v>159</v>
      </c>
      <c r="C94" s="46"/>
      <c r="D94" s="46"/>
      <c r="E94" s="46"/>
      <c r="F94" s="46"/>
      <c r="G94" s="46"/>
      <c r="H94" s="14"/>
      <c r="I94" s="2"/>
      <c r="J94" s="2"/>
      <c r="K94" s="2"/>
    </row>
    <row r="95" spans="1:11">
      <c r="A95" s="18"/>
      <c r="B95" s="46" t="s">
        <v>159</v>
      </c>
      <c r="C95" s="46"/>
      <c r="D95" s="46"/>
      <c r="E95" s="46"/>
      <c r="F95" s="46"/>
      <c r="G95" s="46"/>
      <c r="H95" s="14"/>
      <c r="I95" s="2"/>
      <c r="J95" s="2"/>
      <c r="K95" s="2"/>
    </row>
    <row r="96" spans="1:11">
      <c r="A96" s="18"/>
      <c r="B96" s="46" t="s">
        <v>159</v>
      </c>
      <c r="C96" s="46"/>
      <c r="D96" s="46"/>
      <c r="E96" s="46"/>
      <c r="F96" s="46"/>
      <c r="G96" s="46"/>
      <c r="H96" s="14"/>
      <c r="I96" s="2"/>
      <c r="J96" s="2"/>
      <c r="K96" s="2"/>
    </row>
    <row r="97" spans="1:11">
      <c r="A97" s="18"/>
      <c r="B97" s="18"/>
      <c r="C97" s="19"/>
      <c r="D97" s="19"/>
      <c r="E97" s="20"/>
      <c r="F97" s="21"/>
      <c r="G97" s="14"/>
      <c r="H97" s="14"/>
      <c r="I97" s="2"/>
      <c r="J97" s="2"/>
      <c r="K97" s="2"/>
    </row>
    <row r="98" spans="1:11">
      <c r="A98" s="18"/>
      <c r="B98" s="18"/>
      <c r="C98" s="19"/>
      <c r="D98" s="19"/>
      <c r="E98" s="20"/>
      <c r="F98" s="21"/>
      <c r="G98" s="14"/>
      <c r="H98" s="14"/>
      <c r="I98" s="2"/>
      <c r="J98" s="2"/>
      <c r="K98" s="2"/>
    </row>
    <row r="99" spans="1:11">
      <c r="A99" s="18"/>
      <c r="B99" s="18"/>
      <c r="C99" s="19"/>
      <c r="D99" s="19"/>
      <c r="E99" s="20"/>
      <c r="F99" s="21"/>
      <c r="G99" s="14"/>
      <c r="H99" s="14"/>
      <c r="I99" s="2"/>
      <c r="J99" s="2"/>
      <c r="K99" s="2"/>
    </row>
    <row r="100" spans="1:11">
      <c r="A100" s="18"/>
      <c r="B100" s="18"/>
      <c r="C100" s="19"/>
      <c r="D100" s="19"/>
      <c r="E100" s="20"/>
      <c r="F100" s="21"/>
      <c r="G100" s="14"/>
      <c r="H100" s="14"/>
      <c r="I100" s="2"/>
      <c r="J100" s="2"/>
      <c r="K100" s="2"/>
    </row>
    <row r="101" spans="1:11">
      <c r="A101" s="18"/>
      <c r="B101" s="18"/>
      <c r="C101" s="19"/>
      <c r="D101" s="19"/>
      <c r="E101" s="20"/>
      <c r="F101" s="21"/>
      <c r="G101" s="14"/>
      <c r="H101" s="14"/>
      <c r="I101" s="2"/>
      <c r="J101" s="2"/>
      <c r="K101" s="2"/>
    </row>
    <row r="102" spans="1:11">
      <c r="A102" s="18"/>
      <c r="B102" s="18"/>
      <c r="C102" s="19"/>
      <c r="D102" s="19"/>
      <c r="E102" s="20"/>
      <c r="F102" s="21"/>
      <c r="G102" s="14"/>
      <c r="H102" s="14"/>
      <c r="I102" s="2"/>
      <c r="J102" s="2"/>
      <c r="K102" s="2"/>
    </row>
    <row r="103" spans="1:11">
      <c r="A103" s="22"/>
      <c r="B103" s="22"/>
      <c r="C103" s="19"/>
      <c r="D103" s="19"/>
      <c r="E103" s="20"/>
      <c r="F103" s="21"/>
      <c r="G103" s="14"/>
      <c r="H103" s="14"/>
      <c r="I103" s="2"/>
      <c r="J103" s="2"/>
      <c r="K103" s="2"/>
    </row>
    <row r="104" spans="1:11">
      <c r="A104" s="22"/>
      <c r="B104" s="22"/>
      <c r="C104" s="19"/>
      <c r="D104" s="19"/>
      <c r="E104" s="20"/>
      <c r="F104" s="21"/>
      <c r="G104" s="14"/>
      <c r="H104" s="14"/>
      <c r="I104" s="2"/>
      <c r="J104" s="2"/>
      <c r="K104" s="2"/>
    </row>
    <row r="105" spans="1:11">
      <c r="A105" s="22"/>
      <c r="B105" s="22"/>
      <c r="C105" s="19"/>
      <c r="D105" s="19"/>
      <c r="E105" s="20"/>
      <c r="F105" s="21"/>
      <c r="G105" s="14"/>
      <c r="H105" s="14"/>
      <c r="I105" s="2"/>
      <c r="J105" s="2"/>
      <c r="K105" s="2"/>
    </row>
    <row r="106" spans="1:11">
      <c r="A106" s="22"/>
      <c r="B106" s="22"/>
      <c r="C106" s="19"/>
      <c r="D106" s="19"/>
      <c r="E106" s="20"/>
      <c r="F106" s="21"/>
      <c r="G106" s="14"/>
      <c r="H106" s="14"/>
      <c r="I106" s="2"/>
      <c r="J106" s="2"/>
      <c r="K106" s="2"/>
    </row>
    <row r="107" spans="1:11">
      <c r="A107" s="22"/>
      <c r="B107" s="22"/>
      <c r="C107" s="19"/>
      <c r="D107" s="19"/>
      <c r="E107" s="20"/>
      <c r="F107" s="21"/>
      <c r="G107" s="14"/>
      <c r="H107" s="14"/>
      <c r="I107" s="2"/>
      <c r="J107" s="2"/>
      <c r="K107" s="2"/>
    </row>
    <row r="108" spans="1:11">
      <c r="A108" s="22"/>
      <c r="B108" s="22"/>
      <c r="C108" s="19"/>
      <c r="D108" s="19"/>
      <c r="E108" s="20"/>
      <c r="F108" s="21"/>
      <c r="G108" s="14"/>
      <c r="H108" s="14"/>
      <c r="I108" s="2"/>
      <c r="J108" s="2"/>
      <c r="K108" s="2"/>
    </row>
    <row r="109" spans="1:11">
      <c r="A109" s="22"/>
      <c r="B109" s="22"/>
      <c r="C109" s="19"/>
      <c r="D109" s="19"/>
      <c r="E109" s="20"/>
      <c r="F109" s="21"/>
      <c r="G109" s="14"/>
      <c r="H109" s="14"/>
      <c r="I109" s="2"/>
      <c r="J109" s="2"/>
      <c r="K109" s="2"/>
    </row>
    <row r="110" spans="1:11">
      <c r="A110" s="22"/>
      <c r="B110" s="22"/>
      <c r="C110" s="19"/>
      <c r="D110" s="19"/>
      <c r="E110" s="20"/>
      <c r="F110" s="21"/>
      <c r="G110" s="14"/>
      <c r="H110" s="14"/>
      <c r="I110" s="2"/>
      <c r="J110" s="2"/>
      <c r="K110" s="2"/>
    </row>
    <row r="111" spans="1:11">
      <c r="A111" s="22"/>
      <c r="B111" s="22"/>
      <c r="C111" s="19"/>
      <c r="D111" s="19"/>
      <c r="E111" s="20"/>
      <c r="F111" s="21"/>
      <c r="G111" s="14"/>
      <c r="H111" s="14"/>
      <c r="I111" s="2"/>
      <c r="J111" s="2"/>
      <c r="K111" s="2"/>
    </row>
    <row r="112" spans="1:11">
      <c r="A112" s="22"/>
      <c r="B112" s="22"/>
      <c r="C112" s="19"/>
      <c r="D112" s="19"/>
      <c r="E112" s="20"/>
      <c r="F112" s="21"/>
      <c r="G112" s="14"/>
      <c r="H112" s="14"/>
      <c r="I112" s="2"/>
      <c r="J112" s="2"/>
      <c r="K112" s="2"/>
    </row>
    <row r="113" spans="1:11">
      <c r="A113" s="22"/>
      <c r="B113" s="22"/>
      <c r="C113" s="19"/>
      <c r="D113" s="19"/>
      <c r="E113" s="20"/>
      <c r="F113" s="21"/>
      <c r="G113" s="14"/>
      <c r="H113" s="14"/>
      <c r="I113" s="2"/>
      <c r="J113" s="2"/>
      <c r="K113" s="2"/>
    </row>
    <row r="114" spans="1:11">
      <c r="A114" s="22"/>
      <c r="B114" s="22"/>
      <c r="C114" s="19"/>
      <c r="D114" s="19"/>
      <c r="E114" s="20"/>
      <c r="F114" s="21"/>
      <c r="G114" s="14"/>
      <c r="H114" s="14"/>
      <c r="I114" s="2"/>
      <c r="J114" s="2"/>
      <c r="K114" s="2"/>
    </row>
    <row r="115" spans="1:11">
      <c r="A115" s="22"/>
      <c r="B115" s="22"/>
      <c r="C115" s="19"/>
      <c r="D115" s="19"/>
      <c r="E115" s="20"/>
      <c r="F115" s="21"/>
      <c r="G115" s="14"/>
      <c r="H115" s="14"/>
      <c r="I115" s="2"/>
      <c r="J115" s="2"/>
      <c r="K115" s="2"/>
    </row>
    <row r="116" spans="1:11">
      <c r="A116" s="22"/>
      <c r="B116" s="22"/>
      <c r="C116" s="19"/>
      <c r="D116" s="19"/>
      <c r="E116" s="20"/>
      <c r="F116" s="21"/>
      <c r="G116" s="14"/>
      <c r="H116" s="14"/>
      <c r="I116" s="2"/>
      <c r="J116" s="2"/>
      <c r="K116" s="2"/>
    </row>
    <row r="117" spans="1:11">
      <c r="A117" s="22"/>
      <c r="B117" s="22"/>
      <c r="C117" s="19"/>
      <c r="D117" s="19"/>
      <c r="E117" s="20"/>
      <c r="F117" s="21"/>
      <c r="G117" s="14"/>
      <c r="H117" s="14"/>
      <c r="I117" s="2"/>
      <c r="J117" s="2"/>
      <c r="K117" s="2"/>
    </row>
    <row r="118" spans="1:11">
      <c r="A118" s="22"/>
      <c r="B118" s="22"/>
      <c r="C118" s="19"/>
      <c r="D118" s="19"/>
      <c r="E118" s="20"/>
      <c r="F118" s="21"/>
      <c r="G118" s="14"/>
      <c r="H118" s="14"/>
      <c r="I118" s="2"/>
      <c r="J118" s="2"/>
      <c r="K118" s="2"/>
    </row>
    <row r="119" spans="1:11">
      <c r="A119" s="22"/>
      <c r="B119" s="22"/>
      <c r="C119" s="19"/>
      <c r="D119" s="19"/>
      <c r="E119" s="20"/>
      <c r="F119" s="21"/>
      <c r="G119" s="14"/>
      <c r="H119" s="14"/>
      <c r="I119" s="2"/>
      <c r="J119" s="2"/>
      <c r="K119" s="2"/>
    </row>
    <row r="120" spans="1:11">
      <c r="A120" s="22"/>
      <c r="B120" s="22"/>
      <c r="C120" s="19"/>
      <c r="D120" s="19"/>
      <c r="E120" s="20"/>
      <c r="F120" s="21"/>
      <c r="G120" s="14"/>
      <c r="H120" s="14"/>
      <c r="I120" s="2"/>
      <c r="J120" s="2"/>
      <c r="K120" s="2"/>
    </row>
    <row r="121" spans="1:11">
      <c r="A121" s="22"/>
      <c r="B121" s="22"/>
      <c r="C121" s="19"/>
      <c r="D121" s="19"/>
      <c r="E121" s="20"/>
      <c r="F121" s="21"/>
      <c r="G121" s="14"/>
      <c r="H121" s="14"/>
      <c r="I121" s="2"/>
      <c r="J121" s="2"/>
      <c r="K121" s="2"/>
    </row>
    <row r="122" spans="1:11">
      <c r="A122" s="22"/>
      <c r="B122" s="22"/>
      <c r="C122" s="19"/>
      <c r="D122" s="19"/>
      <c r="E122" s="20"/>
      <c r="F122" s="21"/>
      <c r="G122" s="14"/>
      <c r="H122" s="14"/>
      <c r="I122" s="2"/>
      <c r="J122" s="2"/>
      <c r="K122" s="2"/>
    </row>
    <row r="123" spans="1:11">
      <c r="A123" s="22"/>
      <c r="B123" s="22"/>
      <c r="C123" s="19"/>
      <c r="D123" s="19"/>
      <c r="E123" s="20"/>
      <c r="F123" s="21"/>
      <c r="G123" s="14"/>
      <c r="H123" s="14"/>
      <c r="I123" s="2"/>
      <c r="J123" s="2"/>
      <c r="K123" s="2"/>
    </row>
    <row r="124" spans="1:11">
      <c r="A124" s="22"/>
      <c r="B124" s="22"/>
      <c r="C124" s="19"/>
      <c r="D124" s="19"/>
      <c r="E124" s="20"/>
      <c r="F124" s="21"/>
      <c r="G124" s="14"/>
      <c r="H124" s="14"/>
      <c r="I124" s="2"/>
      <c r="J124" s="2"/>
      <c r="K124" s="2"/>
    </row>
    <row r="125" spans="1:11">
      <c r="A125" s="22"/>
      <c r="B125" s="22"/>
      <c r="C125" s="19"/>
      <c r="D125" s="19"/>
      <c r="E125" s="20"/>
      <c r="F125" s="21"/>
      <c r="G125" s="14"/>
      <c r="H125" s="14"/>
      <c r="I125" s="2"/>
      <c r="J125" s="2"/>
      <c r="K125" s="2"/>
    </row>
    <row r="126" spans="1:11">
      <c r="A126" s="22"/>
      <c r="B126" s="22"/>
      <c r="C126" s="19"/>
      <c r="D126" s="19"/>
      <c r="E126" s="20"/>
      <c r="F126" s="21"/>
      <c r="G126" s="14"/>
      <c r="H126" s="14"/>
      <c r="I126" s="2"/>
      <c r="J126" s="2"/>
      <c r="K126" s="2"/>
    </row>
    <row r="127" spans="1:11">
      <c r="A127" s="22"/>
      <c r="B127" s="22"/>
      <c r="C127" s="19"/>
      <c r="D127" s="19"/>
      <c r="E127" s="20"/>
      <c r="F127" s="21"/>
      <c r="G127" s="14"/>
      <c r="H127" s="14"/>
      <c r="I127" s="2"/>
      <c r="J127" s="2"/>
      <c r="K127" s="2"/>
    </row>
    <row r="128" spans="1:11">
      <c r="A128" s="22"/>
      <c r="B128" s="22"/>
      <c r="C128" s="19"/>
      <c r="D128" s="19"/>
      <c r="E128" s="20"/>
      <c r="F128" s="21"/>
      <c r="G128" s="14"/>
      <c r="H128" s="14"/>
      <c r="I128" s="2"/>
      <c r="J128" s="2"/>
      <c r="K128" s="2"/>
    </row>
    <row r="129" spans="1:11">
      <c r="A129" s="22"/>
      <c r="B129" s="22"/>
      <c r="C129" s="19"/>
      <c r="D129" s="19"/>
      <c r="E129" s="20"/>
      <c r="F129" s="21"/>
      <c r="G129" s="14"/>
      <c r="H129" s="14"/>
      <c r="I129" s="2"/>
      <c r="J129" s="2"/>
      <c r="K129" s="2"/>
    </row>
    <row r="130" spans="1:11">
      <c r="A130" s="22"/>
      <c r="B130" s="22"/>
      <c r="C130" s="19"/>
      <c r="D130" s="19"/>
      <c r="E130" s="20"/>
      <c r="F130" s="21"/>
      <c r="G130" s="14"/>
      <c r="H130" s="14"/>
      <c r="I130" s="2"/>
      <c r="J130" s="2"/>
      <c r="K130" s="2"/>
    </row>
    <row r="131" spans="1:11">
      <c r="A131" s="22"/>
      <c r="B131" s="22"/>
      <c r="C131" s="19"/>
      <c r="D131" s="19"/>
      <c r="E131" s="20"/>
      <c r="F131" s="21"/>
      <c r="G131" s="14"/>
      <c r="H131" s="14"/>
      <c r="I131" s="2"/>
      <c r="J131" s="2"/>
      <c r="K131" s="2"/>
    </row>
    <row r="132" spans="1:11">
      <c r="A132" s="22"/>
      <c r="B132" s="22"/>
      <c r="C132" s="19"/>
      <c r="D132" s="19"/>
      <c r="E132" s="20"/>
      <c r="F132" s="21"/>
      <c r="G132" s="14"/>
      <c r="H132" s="14"/>
      <c r="I132" s="2"/>
      <c r="J132" s="2"/>
      <c r="K132" s="2"/>
    </row>
    <row r="133" spans="1:11">
      <c r="A133" s="22"/>
      <c r="B133" s="22"/>
      <c r="C133" s="19"/>
      <c r="D133" s="19"/>
      <c r="E133" s="20"/>
      <c r="F133" s="21"/>
      <c r="G133" s="14"/>
      <c r="H133" s="14"/>
      <c r="I133" s="2"/>
      <c r="J133" s="2"/>
      <c r="K133" s="2"/>
    </row>
    <row r="134" spans="1:11">
      <c r="A134" s="22"/>
      <c r="B134" s="22"/>
      <c r="C134" s="19"/>
      <c r="D134" s="19"/>
      <c r="E134" s="20"/>
      <c r="F134" s="21"/>
      <c r="G134" s="14"/>
      <c r="H134" s="14"/>
      <c r="I134" s="2"/>
      <c r="J134" s="2"/>
      <c r="K134" s="2"/>
    </row>
    <row r="135" spans="1:11">
      <c r="A135" s="22"/>
      <c r="B135" s="22"/>
      <c r="C135" s="19"/>
      <c r="D135" s="19"/>
      <c r="E135" s="20"/>
      <c r="F135" s="21"/>
      <c r="G135" s="14"/>
      <c r="H135" s="14"/>
      <c r="I135" s="2"/>
      <c r="J135" s="2"/>
      <c r="K135" s="2"/>
    </row>
    <row r="136" spans="1:11">
      <c r="A136" s="22"/>
      <c r="B136" s="22"/>
      <c r="C136" s="19"/>
      <c r="D136" s="19"/>
      <c r="E136" s="20"/>
      <c r="F136" s="21"/>
      <c r="G136" s="14"/>
      <c r="H136" s="14"/>
      <c r="I136" s="2"/>
      <c r="J136" s="2"/>
      <c r="K136" s="2"/>
    </row>
  </sheetData>
  <mergeCells count="34">
    <mergeCell ref="C56:G56"/>
    <mergeCell ref="E12:E13"/>
    <mergeCell ref="A5:G6"/>
    <mergeCell ref="A7:G8"/>
    <mergeCell ref="A9:G10"/>
    <mergeCell ref="D11:G11"/>
    <mergeCell ref="C14:G14"/>
    <mergeCell ref="C18:E18"/>
    <mergeCell ref="C19:G19"/>
    <mergeCell ref="C24:E24"/>
    <mergeCell ref="C25:G25"/>
    <mergeCell ref="C55:E55"/>
    <mergeCell ref="B85:G85"/>
    <mergeCell ref="C64:E64"/>
    <mergeCell ref="C65:G65"/>
    <mergeCell ref="C69:E69"/>
    <mergeCell ref="C70:G70"/>
    <mergeCell ref="C75:E75"/>
    <mergeCell ref="C76:G76"/>
    <mergeCell ref="C78:E78"/>
    <mergeCell ref="C79:E79"/>
    <mergeCell ref="C80:E80"/>
    <mergeCell ref="C81:E81"/>
    <mergeCell ref="B84:G84"/>
    <mergeCell ref="B93:G93"/>
    <mergeCell ref="B94:G94"/>
    <mergeCell ref="B95:G95"/>
    <mergeCell ref="B96:G96"/>
    <mergeCell ref="B87:G87"/>
    <mergeCell ref="B88:G88"/>
    <mergeCell ref="B89:G89"/>
    <mergeCell ref="B90:G90"/>
    <mergeCell ref="B91:G91"/>
    <mergeCell ref="B92:G92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2018-11-07T22:19:02Z</dcterms:modified>
</cp:coreProperties>
</file>