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PATIKSLINIMA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31" i="1"/>
  <c r="G29" i="1"/>
  <c r="G20" i="1"/>
  <c r="G21" i="1"/>
  <c r="G22" i="1"/>
  <c r="G23" i="1"/>
  <c r="G24" i="1"/>
  <c r="G25" i="1"/>
  <c r="G26" i="1"/>
  <c r="G27" i="1"/>
  <c r="G28" i="1"/>
  <c r="G19" i="1"/>
  <c r="G16" i="1"/>
  <c r="G15" i="1"/>
  <c r="G48" i="1" l="1"/>
  <c r="G17" i="1"/>
  <c r="G49" i="1" l="1"/>
  <c r="G50" i="1" s="1"/>
  <c r="G51" i="1" l="1"/>
  <c r="F11" i="1" s="1"/>
</calcChain>
</file>

<file path=xl/sharedStrings.xml><?xml version="1.0" encoding="utf-8"?>
<sst xmlns="http://schemas.openxmlformats.org/spreadsheetml/2006/main" count="160" uniqueCount="95">
  <si>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</si>
  <si>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</si>
  <si>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</si>
  <si>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</si>
  <si>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</si>
  <si>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</si>
  <si>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</si>
  <si>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</si>
  <si>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</si>
  <si>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</si>
  <si>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</si>
  <si>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</si>
  <si>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</si>
  <si>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</si>
  <si>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</si>
  <si>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</si>
  <si>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4</t>
  </si>
  <si>
    <t>Vidaus buitinių nuotekų tinklai F1, FS1 (papildymas)</t>
  </si>
  <si>
    <t xml:space="preserve">   1</t>
  </si>
  <si>
    <t>N23P-0601</t>
  </si>
  <si>
    <t>Riebalų atskirtuvų 0,3 l/s našumo montavimas  k9=1.15</t>
  </si>
  <si>
    <t>vnt.</t>
  </si>
  <si>
    <t xml:space="preserve">   2</t>
  </si>
  <si>
    <t>N26P-0101</t>
  </si>
  <si>
    <t>Vamzdyno vamzdžių izoliavimas folija padengtais kevalais , kai vamzdžio išorinis skersmuo 60-114 mm</t>
  </si>
  <si>
    <t>100m</t>
  </si>
  <si>
    <t xml:space="preserve">                         Skyriuje      4</t>
  </si>
  <si>
    <t xml:space="preserve">   6</t>
  </si>
  <si>
    <t>Vidaus lietaus nuotekų tinklai L1, LS1 (žin.6, 6 sk. pakeitimas)</t>
  </si>
  <si>
    <t>N16P-1101</t>
  </si>
  <si>
    <t>Vidaus nuotekų plastikinių skirstomųjų vamzdynų ir stovų vamzdžių montavimas , kai nominalusis vidinis skersmuo iki 110 mm (m vamzdyno)</t>
  </si>
  <si>
    <t>m</t>
  </si>
  <si>
    <t>Vidaus nuotekų plastikinių skirstomųjų vamzdynų ir stovų vamzdžių montavimas , kai nominalusis vidinis skersmuo iki 50 mm (m vamzdyno)</t>
  </si>
  <si>
    <t xml:space="preserve">   3</t>
  </si>
  <si>
    <t>N12P-0801</t>
  </si>
  <si>
    <t>Lietaus nuvedimo sistemos lietvamzdžių d110 mm montavimas, dirbant iš montažinių keltuvų</t>
  </si>
  <si>
    <t>R62P-5511</t>
  </si>
  <si>
    <t>Įlajų įrengimas sujungimui su kanalizacija d110  k9=1.15</t>
  </si>
  <si>
    <t xml:space="preserve">   5</t>
  </si>
  <si>
    <t>N22-71</t>
  </si>
  <si>
    <t>Dėklai iš D300mm plieninių vamzdžių  k8=1.03,k9=1.15</t>
  </si>
  <si>
    <t>N22P-0514</t>
  </si>
  <si>
    <t>Dėklų galų užtaisymas, kai dėklo skersmuo iki 400 mm (2 dėklo galai)  k8=1.02,k9=1.15</t>
  </si>
  <si>
    <t xml:space="preserve">   7</t>
  </si>
  <si>
    <t>N12P-0715</t>
  </si>
  <si>
    <t>Plokščių stogų įlajų įrengimas, aptaisant ritinine danga, kai stogo danga bituminė  k8=1.07,k9=1.15</t>
  </si>
  <si>
    <t xml:space="preserve">   8</t>
  </si>
  <si>
    <t>N21-582</t>
  </si>
  <si>
    <t>Įlajų šildymo montavimas nuo stogo</t>
  </si>
  <si>
    <t>kompl.</t>
  </si>
  <si>
    <t xml:space="preserve">   9</t>
  </si>
  <si>
    <t>N23-255</t>
  </si>
  <si>
    <t>Nuotekų pakėlimo įrenginio montavimas</t>
  </si>
  <si>
    <t xml:space="preserve">  10</t>
  </si>
  <si>
    <t>N17-14</t>
  </si>
  <si>
    <t>Trapo, kurio skersmuo 100mm, montavimas</t>
  </si>
  <si>
    <t xml:space="preserve">                         Skyriuje      6</t>
  </si>
  <si>
    <t>Vakuuminė vidaus lietaus nuotekų sistema L1V</t>
  </si>
  <si>
    <t>Vidaus nuotekų plastikinių skirstomųjų vamzdynų ir stovų vamzdžių montavimas, kai nominalusis vidinis skersmuo  iki 50 mm (m vamzdyno)</t>
  </si>
  <si>
    <t>Vidaus nuotekų plastikinių skirstomųjų vamzdynų ir stovų vamzdžių montavimas , kai nominalusis vidinis skersmuo iki 75 mm (m vamzdyno)</t>
  </si>
  <si>
    <t>Vidaus nuotekų plastikinių skirstomųjų vamzdynų ir stovų vamzdžių montavimas , kai nominalusis vidinis skersmuo iki 160 mm (m vamzdyno)</t>
  </si>
  <si>
    <t>Vidaus nuotekų plastikinių skirstomųjų vamzdynų ir stovų vamzdžių montavimas, kai nominalusis vidinis skersmuo  iki 200 mm (m vamzdyno)</t>
  </si>
  <si>
    <t>N16P-1103</t>
  </si>
  <si>
    <t>Vidaus nuotekų plastikinių vamzdynų jungiamųjų (fasoninių) dalių montavimas , kai nominalusis vidinis skersmuo iki 50 mm</t>
  </si>
  <si>
    <t>Vidaus nuotekų plastikinių vamzdynų jungiamųjų (fasoninių) dalių montavimas , kai nominalusis vidinis skersmuo iki 75 mm</t>
  </si>
  <si>
    <t>Vidaus nuotekų plastikinių vamzdynų jungiamųjų (fasoninių) dalių montavimas , kai nominalusis vidinis skersmuo iki 110 mm</t>
  </si>
  <si>
    <t>Vidaus nuotekų plastikinių vamzdynų jungiamųjų (fasoninių) dalių montavimas , kai nominalusis vidinis skersmuo iki 160 mm</t>
  </si>
  <si>
    <t>Vidaus nuotekų plastikinių vamzdynų jungiamųjų (fasoninių) dalių montavimas, kai nominalusis vidinis skersmuo  iki 200 mm</t>
  </si>
  <si>
    <t xml:space="preserve">  11</t>
  </si>
  <si>
    <t>Vamzdyno vamzdžių izoliavimas folija padengtais kevalais , kai vamzdžio išorinis skersmuo 42-54 mm</t>
  </si>
  <si>
    <t xml:space="preserve">  12</t>
  </si>
  <si>
    <t>N26-263</t>
  </si>
  <si>
    <t>Vamzdynų, kurių skersmuo 40-50 mm, izoliavimas garui nelaidžiais polietileno kevalais</t>
  </si>
  <si>
    <t xml:space="preserve">  13</t>
  </si>
  <si>
    <t>N26-264</t>
  </si>
  <si>
    <t>Vamzdynų, kurių skersmuo 65-100 mm, izoliavimas garui nelaidžiais polietileno kevalais</t>
  </si>
  <si>
    <t xml:space="preserve">  14</t>
  </si>
  <si>
    <t>N26-265</t>
  </si>
  <si>
    <t>Vamzdynų, kurių skersmuo 125-200 mm, izoliavimas garui nelaidžiais polietileno kevalais</t>
  </si>
  <si>
    <t xml:space="preserve">  15</t>
  </si>
  <si>
    <t>N16P-1407</t>
  </si>
  <si>
    <t>Nuotekų vamzdynų hidraulinis bandymas  (lietaus nuotekų)</t>
  </si>
  <si>
    <t xml:space="preserve">  16</t>
  </si>
  <si>
    <t xml:space="preserve">  17</t>
  </si>
  <si>
    <t xml:space="preserve">                         Skyriuje      8</t>
  </si>
  <si>
    <t xml:space="preserve">                         žiniaraštyje    17</t>
  </si>
  <si>
    <t xml:space="preserve">                         Pridėtinės vertės mokestis  21.00%</t>
  </si>
  <si>
    <t xml:space="preserve">                         Iš viso žiniaraštyje  17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</si>
  <si>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</si>
  <si>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</si>
  <si>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</si>
  <si>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</si>
  <si>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</si>
  <si>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1 Pastatų T. Kosciuškos g. 4 ir Maironio g. 7, Druskininkuose rekonstravimas</t>
  </si>
  <si>
    <t>Žiniaraštis              17 Vidaus vandentiekis ir nuotekos (papildymas)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</si>
</sst>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168" fontId="1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2" fontId="13" fillId="0" borderId="0" xfId="0" applyNumberFormat="1" applyFont="1" applyFill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40" workbookViewId="0">
      <selection activeCell="O44" sqref="O44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6" t="s">
        <v>14</v>
      </c>
      <c r="B5" s="48"/>
      <c r="C5" s="48"/>
      <c r="D5" s="48"/>
      <c r="E5" s="48"/>
      <c r="F5" s="48"/>
      <c r="G5" s="48"/>
      <c r="H5"/>
    </row>
    <row r="6" spans="1:11" ht="13.5" customHeight="1">
      <c r="A6" s="48"/>
      <c r="B6" s="48"/>
      <c r="C6" s="48"/>
      <c r="D6" s="48"/>
      <c r="E6" s="48"/>
      <c r="F6" s="48"/>
      <c r="G6" s="48"/>
      <c r="H6"/>
    </row>
    <row r="7" spans="1:11" ht="13.5" customHeight="1">
      <c r="A7" s="56" t="s">
        <v>93</v>
      </c>
      <c r="B7" s="48"/>
      <c r="C7" s="48"/>
      <c r="D7" s="48"/>
      <c r="E7" s="48"/>
      <c r="F7" s="48"/>
      <c r="G7" s="48"/>
      <c r="H7"/>
    </row>
    <row r="8" spans="1:11" ht="13.5" customHeight="1">
      <c r="A8" s="48"/>
      <c r="B8" s="48"/>
      <c r="C8" s="48"/>
      <c r="D8" s="48"/>
      <c r="E8" s="48"/>
      <c r="F8" s="48"/>
      <c r="G8" s="48"/>
      <c r="H8"/>
    </row>
    <row r="9" spans="1:11" ht="13.5" customHeight="1">
      <c r="A9" s="56" t="s">
        <v>94</v>
      </c>
      <c r="B9" s="48"/>
      <c r="C9" s="48"/>
      <c r="D9" s="48"/>
      <c r="E9" s="48"/>
      <c r="F9" s="48"/>
      <c r="G9" s="48"/>
      <c r="H9"/>
    </row>
    <row r="10" spans="1:11" ht="13.5" customHeight="1">
      <c r="A10" s="48"/>
      <c r="B10" s="48"/>
      <c r="C10" s="48"/>
      <c r="D10" s="48"/>
      <c r="E10" s="48"/>
      <c r="F10" s="48"/>
      <c r="G10" s="48"/>
      <c r="H10"/>
    </row>
    <row r="11" spans="1:11">
      <c r="A11" s="23"/>
      <c r="B11" s="29"/>
      <c r="C11" s="7"/>
      <c r="D11" s="53" t="s">
        <v>91</v>
      </c>
      <c r="E11" s="53"/>
      <c r="F11" s="41">
        <f>G51</f>
        <v>53297.208799999993</v>
      </c>
      <c r="G11" s="42" t="s">
        <v>92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54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55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51" t="s">
        <v>17</v>
      </c>
      <c r="D14" s="52"/>
      <c r="E14" s="52"/>
      <c r="F14" s="52"/>
      <c r="G14" s="52"/>
      <c r="H14" s="14"/>
      <c r="I14" s="5"/>
      <c r="J14" s="5"/>
      <c r="K14" s="5"/>
    </row>
    <row r="15" spans="1:11" ht="24">
      <c r="A15" s="32" t="s">
        <v>18</v>
      </c>
      <c r="B15" s="33" t="s">
        <v>19</v>
      </c>
      <c r="C15" s="34" t="s">
        <v>20</v>
      </c>
      <c r="D15" s="33" t="s">
        <v>21</v>
      </c>
      <c r="E15" s="40">
        <v>2</v>
      </c>
      <c r="F15" s="39">
        <v>491.72</v>
      </c>
      <c r="G15" s="39">
        <f>ROUND(F15*E15,2)</f>
        <v>983.44</v>
      </c>
      <c r="H15" s="14"/>
      <c r="I15" s="35"/>
      <c r="J15" s="5"/>
      <c r="K15" s="5"/>
    </row>
    <row r="16" spans="1:11" ht="36">
      <c r="A16" s="32" t="s">
        <v>22</v>
      </c>
      <c r="B16" s="33" t="s">
        <v>23</v>
      </c>
      <c r="C16" s="34" t="s">
        <v>24</v>
      </c>
      <c r="D16" s="33" t="s">
        <v>25</v>
      </c>
      <c r="E16" s="40">
        <v>0.12</v>
      </c>
      <c r="F16" s="39">
        <v>704.92</v>
      </c>
      <c r="G16" s="39">
        <f>ROUND(F16*E16,2)</f>
        <v>84.59</v>
      </c>
      <c r="H16" s="14"/>
      <c r="I16" s="35"/>
      <c r="J16" s="5"/>
      <c r="K16" s="5"/>
    </row>
    <row r="17" spans="1:11">
      <c r="A17" s="18"/>
      <c r="B17" s="18"/>
      <c r="C17" s="45" t="s">
        <v>26</v>
      </c>
      <c r="D17" s="46"/>
      <c r="E17" s="46"/>
      <c r="F17" s="36"/>
      <c r="G17" s="38">
        <f>SUM(G15:G16)</f>
        <v>1068.03</v>
      </c>
      <c r="H17" s="14"/>
      <c r="I17" s="5"/>
      <c r="J17" s="5"/>
      <c r="K17" s="5"/>
    </row>
    <row r="18" spans="1:11">
      <c r="A18" s="31"/>
      <c r="B18" s="31" t="s">
        <v>27</v>
      </c>
      <c r="C18" s="47" t="s">
        <v>28</v>
      </c>
      <c r="D18" s="48"/>
      <c r="E18" s="48"/>
      <c r="F18" s="48"/>
      <c r="G18" s="48"/>
      <c r="H18" s="14"/>
      <c r="I18" s="5"/>
      <c r="J18" s="5"/>
      <c r="K18" s="5"/>
    </row>
    <row r="19" spans="1:11" ht="48">
      <c r="A19" s="32" t="s">
        <v>18</v>
      </c>
      <c r="B19" s="33" t="s">
        <v>29</v>
      </c>
      <c r="C19" s="34" t="s">
        <v>30</v>
      </c>
      <c r="D19" s="33" t="s">
        <v>31</v>
      </c>
      <c r="E19" s="43">
        <v>35</v>
      </c>
      <c r="F19" s="39">
        <v>9.42</v>
      </c>
      <c r="G19" s="39">
        <f>ROUND(F19*E19,2)</f>
        <v>329.7</v>
      </c>
      <c r="H19" s="14"/>
      <c r="I19" s="35"/>
      <c r="J19" s="5"/>
      <c r="K19" s="5"/>
    </row>
    <row r="20" spans="1:11" ht="48">
      <c r="A20" s="32" t="s">
        <v>22</v>
      </c>
      <c r="B20" s="33" t="s">
        <v>29</v>
      </c>
      <c r="C20" s="34" t="s">
        <v>32</v>
      </c>
      <c r="D20" s="33" t="s">
        <v>31</v>
      </c>
      <c r="E20" s="43">
        <v>10</v>
      </c>
      <c r="F20" s="39">
        <v>7.62</v>
      </c>
      <c r="G20" s="39">
        <f t="shared" ref="G20:G28" si="0">ROUND(F20*E20,2)</f>
        <v>76.2</v>
      </c>
      <c r="H20" s="14"/>
      <c r="I20" s="37"/>
      <c r="J20" s="6"/>
      <c r="K20" s="6"/>
    </row>
    <row r="21" spans="1:11" ht="36">
      <c r="A21" s="32" t="s">
        <v>33</v>
      </c>
      <c r="B21" s="33" t="s">
        <v>34</v>
      </c>
      <c r="C21" s="34" t="s">
        <v>35</v>
      </c>
      <c r="D21" s="33" t="s">
        <v>31</v>
      </c>
      <c r="E21" s="43">
        <v>50</v>
      </c>
      <c r="F21" s="39">
        <v>8.7799999999999994</v>
      </c>
      <c r="G21" s="39">
        <f t="shared" si="0"/>
        <v>439</v>
      </c>
      <c r="H21" s="14"/>
      <c r="I21" s="37"/>
      <c r="J21" s="6"/>
      <c r="K21" s="6"/>
    </row>
    <row r="22" spans="1:11" ht="24">
      <c r="A22" s="32" t="s">
        <v>16</v>
      </c>
      <c r="B22" s="33" t="s">
        <v>36</v>
      </c>
      <c r="C22" s="34" t="s">
        <v>37</v>
      </c>
      <c r="D22" s="33" t="s">
        <v>21</v>
      </c>
      <c r="E22" s="43">
        <v>5</v>
      </c>
      <c r="F22" s="39">
        <v>52.4</v>
      </c>
      <c r="G22" s="39">
        <f t="shared" si="0"/>
        <v>262</v>
      </c>
      <c r="H22" s="14"/>
      <c r="I22" s="37"/>
      <c r="J22" s="6"/>
      <c r="K22" s="6"/>
    </row>
    <row r="23" spans="1:11" ht="24">
      <c r="A23" s="32" t="s">
        <v>38</v>
      </c>
      <c r="B23" s="33" t="s">
        <v>39</v>
      </c>
      <c r="C23" s="34" t="s">
        <v>40</v>
      </c>
      <c r="D23" s="33" t="s">
        <v>31</v>
      </c>
      <c r="E23" s="43">
        <v>11</v>
      </c>
      <c r="F23" s="39">
        <v>32.9</v>
      </c>
      <c r="G23" s="39">
        <f t="shared" si="0"/>
        <v>361.9</v>
      </c>
      <c r="H23" s="14"/>
      <c r="I23" s="37"/>
      <c r="J23" s="6"/>
      <c r="K23" s="6"/>
    </row>
    <row r="24" spans="1:11" ht="24">
      <c r="A24" s="32" t="s">
        <v>27</v>
      </c>
      <c r="B24" s="33" t="s">
        <v>41</v>
      </c>
      <c r="C24" s="34" t="s">
        <v>42</v>
      </c>
      <c r="D24" s="33" t="s">
        <v>21</v>
      </c>
      <c r="E24" s="43">
        <v>11</v>
      </c>
      <c r="F24" s="39">
        <v>63.19</v>
      </c>
      <c r="G24" s="39">
        <f t="shared" si="0"/>
        <v>695.09</v>
      </c>
      <c r="H24" s="14"/>
      <c r="I24" s="37"/>
      <c r="J24" s="6"/>
      <c r="K24" s="6"/>
    </row>
    <row r="25" spans="1:11" ht="36">
      <c r="A25" s="32" t="s">
        <v>43</v>
      </c>
      <c r="B25" s="33" t="s">
        <v>44</v>
      </c>
      <c r="C25" s="34" t="s">
        <v>45</v>
      </c>
      <c r="D25" s="33" t="s">
        <v>21</v>
      </c>
      <c r="E25" s="43">
        <v>5</v>
      </c>
      <c r="F25" s="39">
        <v>63.65</v>
      </c>
      <c r="G25" s="39">
        <f t="shared" si="0"/>
        <v>318.25</v>
      </c>
      <c r="H25" s="14"/>
      <c r="I25" s="37"/>
      <c r="J25" s="6"/>
      <c r="K25" s="6"/>
    </row>
    <row r="26" spans="1:11">
      <c r="A26" s="32" t="s">
        <v>46</v>
      </c>
      <c r="B26" s="33" t="s">
        <v>47</v>
      </c>
      <c r="C26" s="34" t="s">
        <v>48</v>
      </c>
      <c r="D26" s="33" t="s">
        <v>49</v>
      </c>
      <c r="E26" s="43">
        <v>5</v>
      </c>
      <c r="F26" s="39">
        <v>53.27</v>
      </c>
      <c r="G26" s="39">
        <f t="shared" si="0"/>
        <v>266.35000000000002</v>
      </c>
      <c r="H26" s="14"/>
      <c r="I26" s="37"/>
      <c r="J26" s="6"/>
      <c r="K26" s="6"/>
    </row>
    <row r="27" spans="1:11">
      <c r="A27" s="32" t="s">
        <v>50</v>
      </c>
      <c r="B27" s="33" t="s">
        <v>51</v>
      </c>
      <c r="C27" s="34" t="s">
        <v>52</v>
      </c>
      <c r="D27" s="33" t="s">
        <v>49</v>
      </c>
      <c r="E27" s="43">
        <v>2</v>
      </c>
      <c r="F27" s="39">
        <v>424.62</v>
      </c>
      <c r="G27" s="39">
        <f t="shared" si="0"/>
        <v>849.24</v>
      </c>
      <c r="H27" s="14"/>
      <c r="I27" s="37"/>
      <c r="J27" s="6"/>
      <c r="K27" s="6"/>
    </row>
    <row r="28" spans="1:11">
      <c r="A28" s="32" t="s">
        <v>53</v>
      </c>
      <c r="B28" s="33" t="s">
        <v>54</v>
      </c>
      <c r="C28" s="34" t="s">
        <v>55</v>
      </c>
      <c r="D28" s="33" t="s">
        <v>49</v>
      </c>
      <c r="E28" s="43">
        <v>1</v>
      </c>
      <c r="F28" s="39">
        <v>70.760000000000005</v>
      </c>
      <c r="G28" s="39">
        <f t="shared" si="0"/>
        <v>70.760000000000005</v>
      </c>
      <c r="H28" s="14"/>
      <c r="I28" s="37"/>
      <c r="J28" s="6"/>
      <c r="K28" s="6"/>
    </row>
    <row r="29" spans="1:11">
      <c r="A29" s="18"/>
      <c r="B29" s="18"/>
      <c r="C29" s="45" t="s">
        <v>56</v>
      </c>
      <c r="D29" s="46"/>
      <c r="E29" s="46"/>
      <c r="F29" s="36"/>
      <c r="G29" s="38">
        <f>SUM(G19:G28)</f>
        <v>3668.4900000000007</v>
      </c>
      <c r="H29" s="14"/>
      <c r="I29" s="6"/>
      <c r="J29" s="6"/>
      <c r="K29" s="6"/>
    </row>
    <row r="30" spans="1:11">
      <c r="A30" s="31"/>
      <c r="B30" s="31" t="s">
        <v>46</v>
      </c>
      <c r="C30" s="47" t="s">
        <v>57</v>
      </c>
      <c r="D30" s="48"/>
      <c r="E30" s="48"/>
      <c r="F30" s="48"/>
      <c r="G30" s="48"/>
      <c r="H30" s="14"/>
      <c r="I30" s="6"/>
      <c r="J30" s="6"/>
      <c r="K30" s="6"/>
    </row>
    <row r="31" spans="1:11" ht="48">
      <c r="A31" s="32" t="s">
        <v>18</v>
      </c>
      <c r="B31" s="33" t="s">
        <v>29</v>
      </c>
      <c r="C31" s="34" t="s">
        <v>58</v>
      </c>
      <c r="D31" s="33" t="s">
        <v>31</v>
      </c>
      <c r="E31" s="40">
        <v>220</v>
      </c>
      <c r="F31" s="39">
        <v>7.62</v>
      </c>
      <c r="G31" s="39">
        <f>ROUND(F31*E31,2)</f>
        <v>1676.4</v>
      </c>
      <c r="H31" s="14"/>
      <c r="I31" s="37"/>
      <c r="J31" s="6"/>
      <c r="K31" s="6"/>
    </row>
    <row r="32" spans="1:11" ht="48">
      <c r="A32" s="32" t="s">
        <v>22</v>
      </c>
      <c r="B32" s="33" t="s">
        <v>29</v>
      </c>
      <c r="C32" s="34" t="s">
        <v>59</v>
      </c>
      <c r="D32" s="33" t="s">
        <v>31</v>
      </c>
      <c r="E32" s="40">
        <v>180</v>
      </c>
      <c r="F32" s="39">
        <v>5.99</v>
      </c>
      <c r="G32" s="39">
        <f t="shared" ref="G32:G47" si="1">ROUND(F32*E32,2)</f>
        <v>1078.2</v>
      </c>
      <c r="H32" s="14"/>
      <c r="I32" s="37"/>
      <c r="J32" s="6"/>
      <c r="K32" s="6"/>
    </row>
    <row r="33" spans="1:11" ht="48">
      <c r="A33" s="32" t="s">
        <v>33</v>
      </c>
      <c r="B33" s="33" t="s">
        <v>29</v>
      </c>
      <c r="C33" s="34" t="s">
        <v>30</v>
      </c>
      <c r="D33" s="33" t="s">
        <v>31</v>
      </c>
      <c r="E33" s="40">
        <v>105</v>
      </c>
      <c r="F33" s="39">
        <v>9.65</v>
      </c>
      <c r="G33" s="39">
        <f t="shared" si="1"/>
        <v>1013.25</v>
      </c>
      <c r="H33" s="14"/>
      <c r="I33" s="37"/>
      <c r="J33" s="6"/>
      <c r="K33" s="6"/>
    </row>
    <row r="34" spans="1:11" ht="48">
      <c r="A34" s="32" t="s">
        <v>16</v>
      </c>
      <c r="B34" s="33" t="s">
        <v>29</v>
      </c>
      <c r="C34" s="34" t="s">
        <v>60</v>
      </c>
      <c r="D34" s="33" t="s">
        <v>31</v>
      </c>
      <c r="E34" s="40">
        <v>10</v>
      </c>
      <c r="F34" s="39">
        <v>13.2</v>
      </c>
      <c r="G34" s="39">
        <f t="shared" si="1"/>
        <v>132</v>
      </c>
      <c r="H34" s="14"/>
      <c r="I34" s="37"/>
      <c r="J34" s="6"/>
      <c r="K34" s="6"/>
    </row>
    <row r="35" spans="1:11" ht="48">
      <c r="A35" s="32" t="s">
        <v>38</v>
      </c>
      <c r="B35" s="33" t="s">
        <v>29</v>
      </c>
      <c r="C35" s="34" t="s">
        <v>61</v>
      </c>
      <c r="D35" s="33" t="s">
        <v>31</v>
      </c>
      <c r="E35" s="40">
        <v>10</v>
      </c>
      <c r="F35" s="39">
        <v>14.36</v>
      </c>
      <c r="G35" s="39">
        <f t="shared" si="1"/>
        <v>143.6</v>
      </c>
      <c r="H35" s="14"/>
      <c r="I35" s="37"/>
      <c r="J35" s="6"/>
      <c r="K35" s="6"/>
    </row>
    <row r="36" spans="1:11" ht="36">
      <c r="A36" s="32" t="s">
        <v>27</v>
      </c>
      <c r="B36" s="33" t="s">
        <v>62</v>
      </c>
      <c r="C36" s="34" t="s">
        <v>63</v>
      </c>
      <c r="D36" s="33" t="s">
        <v>21</v>
      </c>
      <c r="E36" s="40">
        <v>312</v>
      </c>
      <c r="F36" s="39">
        <v>3.76</v>
      </c>
      <c r="G36" s="39">
        <f t="shared" si="1"/>
        <v>1173.1199999999999</v>
      </c>
      <c r="H36" s="14"/>
      <c r="I36" s="37"/>
      <c r="J36" s="6"/>
      <c r="K36" s="6"/>
    </row>
    <row r="37" spans="1:11" ht="36">
      <c r="A37" s="32" t="s">
        <v>43</v>
      </c>
      <c r="B37" s="33" t="s">
        <v>62</v>
      </c>
      <c r="C37" s="34" t="s">
        <v>64</v>
      </c>
      <c r="D37" s="33" t="s">
        <v>21</v>
      </c>
      <c r="E37" s="40">
        <v>244</v>
      </c>
      <c r="F37" s="39">
        <v>4.22</v>
      </c>
      <c r="G37" s="39">
        <f t="shared" si="1"/>
        <v>1029.68</v>
      </c>
      <c r="H37" s="14"/>
      <c r="I37" s="37"/>
      <c r="J37" s="6"/>
      <c r="K37" s="6"/>
    </row>
    <row r="38" spans="1:11" ht="48">
      <c r="A38" s="32" t="s">
        <v>46</v>
      </c>
      <c r="B38" s="33" t="s">
        <v>62</v>
      </c>
      <c r="C38" s="34" t="s">
        <v>65</v>
      </c>
      <c r="D38" s="33" t="s">
        <v>21</v>
      </c>
      <c r="E38" s="40">
        <v>72</v>
      </c>
      <c r="F38" s="39">
        <v>5.23</v>
      </c>
      <c r="G38" s="39">
        <f t="shared" si="1"/>
        <v>376.56</v>
      </c>
      <c r="H38" s="14"/>
      <c r="I38" s="37"/>
      <c r="J38" s="6"/>
      <c r="K38" s="6"/>
    </row>
    <row r="39" spans="1:11" ht="48">
      <c r="A39" s="32" t="s">
        <v>50</v>
      </c>
      <c r="B39" s="33" t="s">
        <v>62</v>
      </c>
      <c r="C39" s="34" t="s">
        <v>66</v>
      </c>
      <c r="D39" s="33" t="s">
        <v>21</v>
      </c>
      <c r="E39" s="40">
        <v>4</v>
      </c>
      <c r="F39" s="39">
        <v>6.13</v>
      </c>
      <c r="G39" s="39">
        <f t="shared" si="1"/>
        <v>24.52</v>
      </c>
      <c r="H39" s="14"/>
      <c r="I39" s="37"/>
      <c r="J39" s="6"/>
      <c r="K39" s="6"/>
    </row>
    <row r="40" spans="1:11" ht="48">
      <c r="A40" s="32" t="s">
        <v>53</v>
      </c>
      <c r="B40" s="33" t="s">
        <v>62</v>
      </c>
      <c r="C40" s="34" t="s">
        <v>67</v>
      </c>
      <c r="D40" s="33" t="s">
        <v>21</v>
      </c>
      <c r="E40" s="40">
        <v>5</v>
      </c>
      <c r="F40" s="39">
        <v>6.13</v>
      </c>
      <c r="G40" s="39">
        <f t="shared" si="1"/>
        <v>30.65</v>
      </c>
      <c r="H40" s="14"/>
      <c r="I40" s="37"/>
      <c r="J40" s="6"/>
      <c r="K40" s="6"/>
    </row>
    <row r="41" spans="1:11" ht="36">
      <c r="A41" s="32" t="s">
        <v>68</v>
      </c>
      <c r="B41" s="33" t="s">
        <v>23</v>
      </c>
      <c r="C41" s="34" t="s">
        <v>69</v>
      </c>
      <c r="D41" s="33" t="s">
        <v>25</v>
      </c>
      <c r="E41" s="43">
        <v>35</v>
      </c>
      <c r="F41" s="57">
        <v>661.51</v>
      </c>
      <c r="G41" s="57">
        <f t="shared" si="1"/>
        <v>23152.85</v>
      </c>
      <c r="H41" s="14"/>
      <c r="I41" s="37"/>
      <c r="J41" s="6"/>
      <c r="K41" s="6"/>
    </row>
    <row r="42" spans="1:11" ht="36">
      <c r="A42" s="32" t="s">
        <v>70</v>
      </c>
      <c r="B42" s="33" t="s">
        <v>71</v>
      </c>
      <c r="C42" s="34" t="s">
        <v>72</v>
      </c>
      <c r="D42" s="33" t="s">
        <v>25</v>
      </c>
      <c r="E42" s="40">
        <v>1.9</v>
      </c>
      <c r="F42" s="39">
        <v>357.26</v>
      </c>
      <c r="G42" s="39">
        <f t="shared" si="1"/>
        <v>678.79</v>
      </c>
      <c r="H42" s="14"/>
      <c r="I42" s="37"/>
      <c r="J42" s="6"/>
      <c r="K42" s="6"/>
    </row>
    <row r="43" spans="1:11" ht="36">
      <c r="A43" s="32" t="s">
        <v>73</v>
      </c>
      <c r="B43" s="33" t="s">
        <v>74</v>
      </c>
      <c r="C43" s="34" t="s">
        <v>75</v>
      </c>
      <c r="D43" s="33" t="s">
        <v>25</v>
      </c>
      <c r="E43" s="40">
        <v>3.15</v>
      </c>
      <c r="F43" s="39">
        <v>393.95</v>
      </c>
      <c r="G43" s="39">
        <f t="shared" si="1"/>
        <v>1240.94</v>
      </c>
      <c r="H43" s="14"/>
      <c r="I43" s="37"/>
      <c r="J43" s="6"/>
      <c r="K43" s="6"/>
    </row>
    <row r="44" spans="1:11" ht="36">
      <c r="A44" s="32" t="s">
        <v>76</v>
      </c>
      <c r="B44" s="33" t="s">
        <v>77</v>
      </c>
      <c r="C44" s="34" t="s">
        <v>78</v>
      </c>
      <c r="D44" s="33" t="s">
        <v>25</v>
      </c>
      <c r="E44" s="40">
        <v>0.2</v>
      </c>
      <c r="F44" s="39">
        <v>422.25</v>
      </c>
      <c r="G44" s="39">
        <f t="shared" si="1"/>
        <v>84.45</v>
      </c>
      <c r="H44" s="14"/>
      <c r="I44" s="37"/>
      <c r="J44" s="6"/>
      <c r="K44" s="6"/>
    </row>
    <row r="45" spans="1:11" ht="24">
      <c r="A45" s="32" t="s">
        <v>79</v>
      </c>
      <c r="B45" s="33" t="s">
        <v>80</v>
      </c>
      <c r="C45" s="34" t="s">
        <v>81</v>
      </c>
      <c r="D45" s="33" t="s">
        <v>25</v>
      </c>
      <c r="E45" s="40">
        <v>4.3</v>
      </c>
      <c r="F45" s="39">
        <v>69.56</v>
      </c>
      <c r="G45" s="39">
        <f t="shared" si="1"/>
        <v>299.11</v>
      </c>
      <c r="H45" s="14"/>
      <c r="I45" s="37"/>
      <c r="J45" s="6"/>
      <c r="K45" s="6"/>
    </row>
    <row r="46" spans="1:11" ht="36">
      <c r="A46" s="32" t="s">
        <v>82</v>
      </c>
      <c r="B46" s="33" t="s">
        <v>44</v>
      </c>
      <c r="C46" s="34" t="s">
        <v>45</v>
      </c>
      <c r="D46" s="33" t="s">
        <v>21</v>
      </c>
      <c r="E46" s="40">
        <v>32</v>
      </c>
      <c r="F46" s="39">
        <v>171</v>
      </c>
      <c r="G46" s="39">
        <f t="shared" si="1"/>
        <v>5472</v>
      </c>
      <c r="H46" s="14"/>
      <c r="I46" s="37"/>
      <c r="J46" s="6"/>
      <c r="K46" s="6"/>
    </row>
    <row r="47" spans="1:11">
      <c r="A47" s="32" t="s">
        <v>83</v>
      </c>
      <c r="B47" s="33" t="s">
        <v>47</v>
      </c>
      <c r="C47" s="34" t="s">
        <v>48</v>
      </c>
      <c r="D47" s="33" t="s">
        <v>49</v>
      </c>
      <c r="E47" s="40">
        <v>32</v>
      </c>
      <c r="F47" s="39">
        <v>53.27</v>
      </c>
      <c r="G47" s="39">
        <f t="shared" si="1"/>
        <v>1704.64</v>
      </c>
      <c r="H47" s="14"/>
      <c r="I47" s="37"/>
      <c r="J47" s="6"/>
      <c r="K47" s="6"/>
    </row>
    <row r="48" spans="1:11">
      <c r="A48" s="18"/>
      <c r="B48" s="18"/>
      <c r="C48" s="45" t="s">
        <v>84</v>
      </c>
      <c r="D48" s="46"/>
      <c r="E48" s="46"/>
      <c r="F48" s="36"/>
      <c r="G48" s="38">
        <f>SUM(G31:G47)</f>
        <v>39310.759999999995</v>
      </c>
      <c r="H48" s="14"/>
      <c r="I48" s="6"/>
      <c r="J48" s="6"/>
      <c r="K48" s="6"/>
    </row>
    <row r="49" spans="1:11">
      <c r="A49" s="18"/>
      <c r="B49" s="18"/>
      <c r="C49" s="45" t="s">
        <v>85</v>
      </c>
      <c r="D49" s="46"/>
      <c r="E49" s="46"/>
      <c r="F49" s="36"/>
      <c r="G49" s="38">
        <f>G48+G29+G17</f>
        <v>44047.279999999992</v>
      </c>
      <c r="H49" s="14"/>
      <c r="I49" s="6"/>
      <c r="J49" s="6"/>
      <c r="K49" s="6"/>
    </row>
    <row r="50" spans="1:11">
      <c r="A50" s="18"/>
      <c r="B50" s="18"/>
      <c r="C50" s="49" t="s">
        <v>86</v>
      </c>
      <c r="D50" s="50"/>
      <c r="E50" s="50"/>
      <c r="F50" s="36"/>
      <c r="G50" s="38">
        <f>G49*0.21</f>
        <v>9249.9287999999979</v>
      </c>
      <c r="H50" s="14"/>
      <c r="I50" s="6"/>
      <c r="J50" s="6"/>
      <c r="K50" s="6"/>
    </row>
    <row r="51" spans="1:11">
      <c r="A51" s="18"/>
      <c r="B51" s="18"/>
      <c r="C51" s="45" t="s">
        <v>87</v>
      </c>
      <c r="D51" s="46"/>
      <c r="E51" s="46"/>
      <c r="F51" s="36"/>
      <c r="G51" s="38">
        <f>G49+G50</f>
        <v>53297.208799999993</v>
      </c>
      <c r="H51" s="14"/>
      <c r="I51" s="6"/>
      <c r="J51" s="6"/>
      <c r="K51" s="6"/>
    </row>
    <row r="52" spans="1:11">
      <c r="A52" s="18"/>
      <c r="B52" s="18"/>
      <c r="C52" s="19"/>
      <c r="D52" s="19"/>
      <c r="E52" s="20"/>
      <c r="F52" s="21"/>
      <c r="G52" s="14"/>
      <c r="H52" s="14"/>
      <c r="I52" s="6"/>
      <c r="J52" s="6"/>
      <c r="K52" s="6"/>
    </row>
    <row r="53" spans="1:11">
      <c r="A53" s="18"/>
      <c r="B53" s="18"/>
      <c r="C53" s="19"/>
      <c r="D53" s="19"/>
      <c r="E53" s="20"/>
      <c r="F53" s="21"/>
      <c r="G53" s="14"/>
      <c r="H53" s="14"/>
      <c r="I53" s="6"/>
      <c r="J53" s="6"/>
      <c r="K53" s="6"/>
    </row>
    <row r="54" spans="1:11">
      <c r="A54" s="18"/>
      <c r="B54" s="44" t="s">
        <v>88</v>
      </c>
      <c r="C54" s="44"/>
      <c r="D54" s="44"/>
      <c r="E54" s="44"/>
      <c r="F54" s="44"/>
      <c r="G54" s="44"/>
      <c r="H54" s="14"/>
      <c r="I54" s="6"/>
      <c r="J54" s="6"/>
      <c r="K54" s="6"/>
    </row>
    <row r="55" spans="1:11">
      <c r="A55" s="18"/>
      <c r="B55" s="44" t="s">
        <v>89</v>
      </c>
      <c r="C55" s="44"/>
      <c r="D55" s="44"/>
      <c r="E55" s="44"/>
      <c r="F55" s="44"/>
      <c r="G55" s="44"/>
      <c r="H55" s="14"/>
      <c r="I55" s="6"/>
      <c r="J55" s="6"/>
      <c r="K55" s="6"/>
    </row>
    <row r="56" spans="1:11">
      <c r="A56" s="18"/>
      <c r="B56" s="18"/>
      <c r="C56" s="19"/>
      <c r="D56" s="19"/>
      <c r="E56" s="20"/>
      <c r="F56" s="21"/>
      <c r="G56" s="14"/>
      <c r="H56" s="14"/>
      <c r="I56" s="6"/>
      <c r="J56" s="6"/>
      <c r="K56" s="6"/>
    </row>
    <row r="57" spans="1:11">
      <c r="A57" s="18"/>
      <c r="B57" s="44" t="s">
        <v>90</v>
      </c>
      <c r="C57" s="44"/>
      <c r="D57" s="44"/>
      <c r="E57" s="44"/>
      <c r="F57" s="44"/>
      <c r="G57" s="44"/>
      <c r="H57" s="14"/>
      <c r="I57" s="6"/>
      <c r="J57" s="6"/>
      <c r="K57" s="6"/>
    </row>
    <row r="58" spans="1:11">
      <c r="A58" s="18"/>
      <c r="B58" s="44" t="s">
        <v>90</v>
      </c>
      <c r="C58" s="44"/>
      <c r="D58" s="44"/>
      <c r="E58" s="44"/>
      <c r="F58" s="44"/>
      <c r="G58" s="44"/>
      <c r="H58" s="14"/>
      <c r="I58" s="6"/>
      <c r="J58" s="6"/>
      <c r="K58" s="6"/>
    </row>
    <row r="59" spans="1:11">
      <c r="A59" s="18"/>
      <c r="B59" s="44" t="s">
        <v>90</v>
      </c>
      <c r="C59" s="44"/>
      <c r="D59" s="44"/>
      <c r="E59" s="44"/>
      <c r="F59" s="44"/>
      <c r="G59" s="44"/>
      <c r="H59" s="14"/>
      <c r="I59" s="6"/>
      <c r="J59" s="6"/>
      <c r="K59" s="6"/>
    </row>
    <row r="60" spans="1:11">
      <c r="A60" s="18"/>
      <c r="B60" s="44" t="s">
        <v>90</v>
      </c>
      <c r="C60" s="44"/>
      <c r="D60" s="44"/>
      <c r="E60" s="44"/>
      <c r="F60" s="44"/>
      <c r="G60" s="44"/>
      <c r="H60" s="14"/>
      <c r="I60" s="6"/>
      <c r="J60" s="6"/>
      <c r="K60" s="6"/>
    </row>
    <row r="61" spans="1:11">
      <c r="A61" s="18"/>
      <c r="B61" s="44" t="s">
        <v>90</v>
      </c>
      <c r="C61" s="44"/>
      <c r="D61" s="44"/>
      <c r="E61" s="44"/>
      <c r="F61" s="44"/>
      <c r="G61" s="44"/>
      <c r="H61" s="14"/>
      <c r="I61" s="6"/>
      <c r="J61" s="6"/>
      <c r="K61" s="6"/>
    </row>
    <row r="62" spans="1:11">
      <c r="A62" s="18"/>
      <c r="B62" s="44" t="s">
        <v>90</v>
      </c>
      <c r="C62" s="44"/>
      <c r="D62" s="44"/>
      <c r="E62" s="44"/>
      <c r="F62" s="44"/>
      <c r="G62" s="44"/>
      <c r="H62" s="14"/>
      <c r="I62" s="6"/>
      <c r="J62" s="6"/>
      <c r="K62" s="6"/>
    </row>
    <row r="63" spans="1:11">
      <c r="A63" s="18"/>
      <c r="B63" s="44" t="s">
        <v>90</v>
      </c>
      <c r="C63" s="44"/>
      <c r="D63" s="44"/>
      <c r="E63" s="44"/>
      <c r="F63" s="44"/>
      <c r="G63" s="44"/>
      <c r="H63" s="14"/>
      <c r="I63" s="6"/>
      <c r="J63" s="6"/>
      <c r="K63" s="6"/>
    </row>
    <row r="64" spans="1:11">
      <c r="A64" s="18"/>
      <c r="B64" s="44" t="s">
        <v>90</v>
      </c>
      <c r="C64" s="44"/>
      <c r="D64" s="44"/>
      <c r="E64" s="44"/>
      <c r="F64" s="44"/>
      <c r="G64" s="44"/>
      <c r="H64" s="14"/>
      <c r="I64" s="6"/>
      <c r="J64" s="6"/>
      <c r="K64" s="6"/>
    </row>
    <row r="65" spans="1:11">
      <c r="A65" s="18"/>
      <c r="B65" s="44" t="s">
        <v>90</v>
      </c>
      <c r="C65" s="44"/>
      <c r="D65" s="44"/>
      <c r="E65" s="44"/>
      <c r="F65" s="44"/>
      <c r="G65" s="44"/>
      <c r="H65" s="14"/>
      <c r="I65" s="6"/>
      <c r="J65" s="6"/>
      <c r="K65" s="6"/>
    </row>
    <row r="66" spans="1:11">
      <c r="A66" s="18"/>
      <c r="B66" s="44" t="s">
        <v>90</v>
      </c>
      <c r="C66" s="44"/>
      <c r="D66" s="44"/>
      <c r="E66" s="44"/>
      <c r="F66" s="44"/>
      <c r="G66" s="44"/>
      <c r="H66" s="14"/>
      <c r="I66" s="6"/>
      <c r="J66" s="6"/>
      <c r="K66" s="6"/>
    </row>
    <row r="67" spans="1:11">
      <c r="A67" s="18"/>
      <c r="B67" s="18"/>
      <c r="C67" s="19"/>
      <c r="D67" s="19"/>
      <c r="E67" s="20"/>
      <c r="F67" s="21"/>
      <c r="G67" s="14"/>
      <c r="H67" s="14"/>
      <c r="I67" s="6"/>
      <c r="J67" s="6"/>
      <c r="K67" s="6"/>
    </row>
    <row r="68" spans="1:11">
      <c r="A68" s="18"/>
      <c r="B68" s="18"/>
      <c r="C68" s="19"/>
      <c r="D68" s="19"/>
      <c r="E68" s="20"/>
      <c r="F68" s="21"/>
      <c r="G68" s="14"/>
      <c r="H68" s="14"/>
      <c r="I68" s="6"/>
      <c r="J68" s="6"/>
      <c r="K68" s="6"/>
    </row>
    <row r="69" spans="1:11">
      <c r="A69" s="18"/>
      <c r="B69" s="18"/>
      <c r="C69" s="19"/>
      <c r="D69" s="19"/>
      <c r="E69" s="20"/>
      <c r="F69" s="21"/>
      <c r="G69" s="14"/>
      <c r="H69" s="14"/>
      <c r="I69" s="6"/>
      <c r="J69" s="6"/>
      <c r="K69" s="6"/>
    </row>
    <row r="70" spans="1:11">
      <c r="A70" s="18"/>
      <c r="B70" s="18"/>
      <c r="C70" s="19"/>
      <c r="D70" s="19"/>
      <c r="E70" s="20"/>
      <c r="F70" s="21"/>
      <c r="G70" s="14"/>
      <c r="H70" s="14"/>
      <c r="I70" s="6"/>
      <c r="J70" s="6"/>
      <c r="K70" s="6"/>
    </row>
    <row r="71" spans="1:11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6">
    <mergeCell ref="C14:G14"/>
    <mergeCell ref="D11:E11"/>
    <mergeCell ref="E12:E13"/>
    <mergeCell ref="A5:G6"/>
    <mergeCell ref="A7:G8"/>
    <mergeCell ref="A9:G10"/>
    <mergeCell ref="B58:G58"/>
    <mergeCell ref="C17:E17"/>
    <mergeCell ref="C18:G18"/>
    <mergeCell ref="C29:E29"/>
    <mergeCell ref="C30:G30"/>
    <mergeCell ref="C48:E48"/>
    <mergeCell ref="C49:E49"/>
    <mergeCell ref="C50:E50"/>
    <mergeCell ref="C51:E51"/>
    <mergeCell ref="B54:G54"/>
    <mergeCell ref="B55:G55"/>
    <mergeCell ref="B57:G57"/>
    <mergeCell ref="B65:G65"/>
    <mergeCell ref="B66:G66"/>
    <mergeCell ref="B59:G59"/>
    <mergeCell ref="B60:G60"/>
    <mergeCell ref="B61:G61"/>
    <mergeCell ref="B62:G62"/>
    <mergeCell ref="B63:G63"/>
    <mergeCell ref="B64:G6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2018-11-07T19:49:41Z</dcterms:modified>
</cp:coreProperties>
</file>