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lda\Desktop\DRUSKININKAI\PATEIKIMAS SAMATOS\PATIKSLINIMAI\"/>
    </mc:Choice>
  </mc:AlternateContent>
  <bookViews>
    <workbookView xWindow="0" yWindow="0" windowWidth="28800" windowHeight="12435"/>
  </bookViews>
  <sheets>
    <sheet name="Sheet1" sheetId="1" r:id="rId1"/>
    <sheet name="Sheet3" sheetId="3" r:id="rId2"/>
    <sheet name="Sheet2" sheetId="2" r:id="rId3"/>
  </sheets>
  <definedNames>
    <definedName name="IKAINIS">Sheet1!$B$14:$B$9851</definedName>
    <definedName name="Is_viso">Sheet1!$G$14:$G$9851</definedName>
    <definedName name="Kaina">Sheet1!$F$14:$F$9851</definedName>
    <definedName name="kiekis">Sheet1!$E$14:$E$9851</definedName>
    <definedName name="Mvnt">Sheet1!$D$14:$D$9851</definedName>
    <definedName name="pavadinimas">Sheet1!$C$14:$C$9851</definedName>
    <definedName name="_xlnm.Print_Titles" localSheetId="0">Sheet1!$12:$13</definedName>
    <definedName name="sam_eil">Sheet1!$A$14:$A$9851</definedName>
  </definedNames>
  <calcPr calcId="152511"/>
</workbook>
</file>

<file path=xl/calcChain.xml><?xml version="1.0" encoding="utf-8"?>
<calcChain xmlns="http://schemas.openxmlformats.org/spreadsheetml/2006/main">
  <c r="G35" i="1" l="1"/>
  <c r="G36" i="1"/>
  <c r="G37" i="1"/>
  <c r="G34" i="1"/>
  <c r="G22" i="1"/>
  <c r="G23" i="1"/>
  <c r="G24" i="1"/>
  <c r="G25" i="1"/>
  <c r="G26" i="1"/>
  <c r="G27" i="1"/>
  <c r="G28" i="1"/>
  <c r="G29" i="1"/>
  <c r="G30" i="1"/>
  <c r="G31" i="1"/>
  <c r="G21" i="1"/>
  <c r="G18" i="1"/>
  <c r="G19" i="1" s="1"/>
  <c r="G15" i="1"/>
  <c r="G16" i="1" s="1"/>
  <c r="G38" i="1" l="1"/>
  <c r="G39" i="1" s="1"/>
  <c r="G32" i="1"/>
  <c r="G40" i="1" l="1"/>
  <c r="G41" i="1" s="1"/>
  <c r="F11" i="1" s="1"/>
</calcChain>
</file>

<file path=xl/sharedStrings.xml><?xml version="1.0" encoding="utf-8"?>
<sst xmlns="http://schemas.openxmlformats.org/spreadsheetml/2006/main" count="115" uniqueCount="78">
  <si>
    <t>Sąm.</t>
  </si>
  <si>
    <t>eil.</t>
  </si>
  <si>
    <t xml:space="preserve">Darbų ir išlaidų </t>
  </si>
  <si>
    <t>aprašymai</t>
  </si>
  <si>
    <t>Kiekis</t>
  </si>
  <si>
    <t>Mato</t>
  </si>
  <si>
    <t>vnt</t>
  </si>
  <si>
    <t>Darbo</t>
  </si>
  <si>
    <t>kodas</t>
  </si>
  <si>
    <t xml:space="preserve">Vieneto kaina </t>
  </si>
  <si>
    <t>Iš  viso</t>
  </si>
  <si>
    <t xml:space="preserve">Kaina  </t>
  </si>
  <si>
    <t>DARBŲ  KIEKIŲ  ŽINIARAŠTIS</t>
  </si>
  <si>
    <t>Sudaryta pagal 2018.03 kainas</t>
  </si>
  <si>
    <t>Statinių grupė         80 Kultūros paskirties pastato T. Kosciuškos g. 4 ir maitinimo paskirties pastato Maironio g. 7, Druskininkuose rekonstravimas</t>
  </si>
  <si>
    <t>Eur</t>
  </si>
  <si>
    <t xml:space="preserve">   1</t>
  </si>
  <si>
    <t xml:space="preserve">   2</t>
  </si>
  <si>
    <t>m3</t>
  </si>
  <si>
    <t xml:space="preserve">   3</t>
  </si>
  <si>
    <t xml:space="preserve">   4</t>
  </si>
  <si>
    <t>100 m2</t>
  </si>
  <si>
    <t>t</t>
  </si>
  <si>
    <t xml:space="preserve">   7</t>
  </si>
  <si>
    <t>100m2</t>
  </si>
  <si>
    <t xml:space="preserve">  12</t>
  </si>
  <si>
    <t>N9-339</t>
  </si>
  <si>
    <t>Denginiui laikančio metalinio profiliuoto pakloto lakštų montavimas (S10=1,15)  k9=1.15</t>
  </si>
  <si>
    <t xml:space="preserve">                         Skyriuje      7</t>
  </si>
  <si>
    <t xml:space="preserve">                         Skyriuje     12</t>
  </si>
  <si>
    <t xml:space="preserve">  15</t>
  </si>
  <si>
    <t>N11-12</t>
  </si>
  <si>
    <t>Betono pasluoksnis ant grunto,paduodant medžiagas siurbliu</t>
  </si>
  <si>
    <t>N11P-0104</t>
  </si>
  <si>
    <t>Betono grindų plokštės įrengimas, paduodant betoną siurbliu, kai sluoksnio storis  300.00 mm</t>
  </si>
  <si>
    <t>N11-170</t>
  </si>
  <si>
    <t>Betoninių grindų armavimas tinklais  k8=1.12</t>
  </si>
  <si>
    <t xml:space="preserve">                         Skyriuje     15</t>
  </si>
  <si>
    <t xml:space="preserve">                         žiniaraštyje     3</t>
  </si>
  <si>
    <t xml:space="preserve">                         Pridėtinės vertės mokestis  21.00%</t>
  </si>
  <si>
    <t xml:space="preserve">                         Iš viso žiniaraštyje   3</t>
  </si>
  <si>
    <t xml:space="preserve">Sudarė: Vilma Stasiulienė, atest. Nr. 25999                           </t>
  </si>
  <si>
    <t xml:space="preserve">             (Pavardė)                                                </t>
  </si>
  <si>
    <t xml:space="preserve">                                                                      </t>
  </si>
  <si>
    <t>Betono grindų plokštės įrengimas, paduodant betoną siurbliu, kai sluoksnio storis  250.00 mm</t>
  </si>
  <si>
    <t>Mažosios salės denginys ir karkasas išor. Apdailai (papildymas)</t>
  </si>
  <si>
    <t>Lauko stogelis (papildymas)</t>
  </si>
  <si>
    <t>Grindų plokštė (papildymas)</t>
  </si>
  <si>
    <t xml:space="preserve">  13</t>
  </si>
  <si>
    <t>Konstrukcijų įrengimas pagal detales</t>
  </si>
  <si>
    <t>N11P-0406</t>
  </si>
  <si>
    <t>Grindų cementinių išlyginamųjų sluoksnių armavimas tinklais  k8=1.12</t>
  </si>
  <si>
    <t xml:space="preserve">  55</t>
  </si>
  <si>
    <t xml:space="preserve">  56</t>
  </si>
  <si>
    <t>N26P-1206</t>
  </si>
  <si>
    <t>Sienų šiltinimas, klijuojant ir tvirtinant mechaniškai fasadinės min.vatos plokštėmis 200mm storio sluoksniu</t>
  </si>
  <si>
    <t xml:space="preserve">  57</t>
  </si>
  <si>
    <t>N26P-1204</t>
  </si>
  <si>
    <t>Sienų vėjo 30mm storio izoliacijos įrengimas metaliniame įrengtame karkase</t>
  </si>
  <si>
    <t>N9-356</t>
  </si>
  <si>
    <t xml:space="preserve">  59</t>
  </si>
  <si>
    <t xml:space="preserve">  60</t>
  </si>
  <si>
    <t xml:space="preserve">  61</t>
  </si>
  <si>
    <t>Fasado karkasų (rėmų) iš metalinių profilių montavimas, tvirtinant prie betono konstrukcijų</t>
  </si>
  <si>
    <t xml:space="preserve">                         Skyriuje     13</t>
  </si>
  <si>
    <t>88</t>
  </si>
  <si>
    <t>Sienų šiltinamųjų 200mm storio izoliacijų įrengimas, naudojant putų polistireno plokštes</t>
  </si>
  <si>
    <t>89</t>
  </si>
  <si>
    <t>Sienų hidroizoliacijos įrengimas</t>
  </si>
  <si>
    <t>90</t>
  </si>
  <si>
    <t>Drenažinės membranos įrengimas</t>
  </si>
  <si>
    <t>N8-8-5</t>
  </si>
  <si>
    <t>N26p-1206</t>
  </si>
  <si>
    <t>N8-8-17</t>
  </si>
  <si>
    <t xml:space="preserve">Suma žiniaraščiui  </t>
  </si>
  <si>
    <t>EUR</t>
  </si>
  <si>
    <t>Statinys                    1 Pastatų T. Kosciuškos g. 4 ir Maironio g. 7, Druskininkuose rekonstravimas</t>
  </si>
  <si>
    <t>Žiniaraštis               19 Statinio konstrukcijos (papildymas)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</si>
</sst>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?????0.0?;\-????0.0?;?"/>
    <numFmt numFmtId="165" formatCode="??????0.0?;\-?????0.0?;?"/>
    <numFmt numFmtId="166" formatCode="???????0.0?;\-??????0.0?;?"/>
    <numFmt numFmtId="167" formatCode="??????0.0?????;\-?????0.0?????;?"/>
    <numFmt numFmtId="168" formatCode="0.0000"/>
  </numFmts>
  <fonts count="14">
    <font>
      <sz val="10"/>
      <name val="Arial"/>
      <charset val="186"/>
    </font>
    <font>
      <b/>
      <sz val="11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ourier New Baltic"/>
      <family val="3"/>
      <charset val="186"/>
    </font>
    <font>
      <b/>
      <sz val="10"/>
      <name val="Arial"/>
      <family val="2"/>
    </font>
    <font>
      <b/>
      <sz val="12"/>
      <name val="Arial Baltic"/>
      <charset val="186"/>
    </font>
    <font>
      <sz val="8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b/>
      <sz val="8"/>
      <name val="Arial Baltic"/>
      <charset val="186"/>
    </font>
    <font>
      <b/>
      <sz val="8"/>
      <name val="Arial"/>
      <family val="2"/>
      <charset val="186"/>
    </font>
    <font>
      <sz val="8"/>
      <name val="MonospaceLT"/>
      <charset val="186"/>
    </font>
    <font>
      <b/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0" xfId="0" applyFill="1" applyBorder="1" applyAlignment="1"/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9" fontId="2" fillId="0" borderId="0" xfId="0" applyNumberFormat="1" applyFont="1" applyAlignment="1">
      <alignment horizontal="left" vertical="top" wrapText="1"/>
    </xf>
    <xf numFmtId="166" fontId="4" fillId="0" borderId="0" xfId="0" applyNumberFormat="1" applyFont="1" applyAlignment="1">
      <alignment horizontal="right" vertical="top"/>
    </xf>
    <xf numFmtId="164" fontId="4" fillId="0" borderId="0" xfId="0" applyNumberFormat="1" applyFont="1" applyAlignment="1">
      <alignment horizontal="right" vertical="top"/>
    </xf>
    <xf numFmtId="0" fontId="0" fillId="0" borderId="0" xfId="0" applyBorder="1" applyAlignment="1">
      <alignment horizontal="left" vertical="top" wrapText="1"/>
    </xf>
    <xf numFmtId="166" fontId="4" fillId="0" borderId="0" xfId="0" applyNumberFormat="1" applyFont="1" applyBorder="1" applyAlignment="1">
      <alignment horizontal="right" vertical="top"/>
    </xf>
    <xf numFmtId="0" fontId="2" fillId="0" borderId="0" xfId="0" applyFont="1" applyBorder="1" applyAlignment="1">
      <alignment horizontal="center"/>
    </xf>
    <xf numFmtId="167" fontId="4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Border="1" applyAlignment="1">
      <alignment horizontal="right" vertical="top"/>
    </xf>
    <xf numFmtId="14" fontId="2" fillId="0" borderId="3" xfId="0" applyNumberFormat="1" applyFont="1" applyBorder="1" applyAlignment="1">
      <alignment horizontal="center" vertical="top"/>
    </xf>
    <xf numFmtId="165" fontId="2" fillId="0" borderId="4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4" fontId="10" fillId="0" borderId="3" xfId="0" applyNumberFormat="1" applyFont="1" applyBorder="1" applyAlignment="1">
      <alignment horizontal="left"/>
    </xf>
    <xf numFmtId="164" fontId="7" fillId="0" borderId="5" xfId="0" applyNumberFormat="1" applyFont="1" applyBorder="1" applyAlignment="1">
      <alignment horizontal="left" vertical="center"/>
    </xf>
    <xf numFmtId="49" fontId="11" fillId="0" borderId="0" xfId="0" applyNumberFormat="1" applyFont="1" applyBorder="1" applyAlignment="1">
      <alignment horizontal="right" vertical="top"/>
    </xf>
    <xf numFmtId="49" fontId="7" fillId="0" borderId="0" xfId="0" applyNumberFormat="1" applyFont="1" applyBorder="1" applyAlignment="1">
      <alignment horizontal="right" vertical="top"/>
    </xf>
    <xf numFmtId="49" fontId="7" fillId="0" borderId="0" xfId="0" applyNumberFormat="1" applyFont="1" applyBorder="1" applyAlignment="1">
      <alignment horizontal="left" vertical="top" wrapText="1"/>
    </xf>
    <xf numFmtId="49" fontId="8" fillId="0" borderId="0" xfId="0" applyNumberFormat="1" applyFont="1" applyBorder="1" applyAlignment="1">
      <alignment horizontal="left" vertical="top" wrapText="1"/>
    </xf>
    <xf numFmtId="164" fontId="12" fillId="0" borderId="0" xfId="0" applyNumberFormat="1" applyFont="1" applyBorder="1" applyAlignment="1">
      <alignment horizontal="right" vertical="top"/>
    </xf>
    <xf numFmtId="0" fontId="0" fillId="0" borderId="0" xfId="0" applyFill="1" applyBorder="1" applyAlignment="1">
      <alignment vertical="top"/>
    </xf>
    <xf numFmtId="0" fontId="0" fillId="0" borderId="0" xfId="0" applyBorder="1" applyAlignment="1">
      <alignment vertical="top"/>
    </xf>
    <xf numFmtId="49" fontId="7" fillId="0" borderId="0" xfId="0" applyNumberFormat="1" applyFont="1" applyAlignment="1">
      <alignment horizontal="right" vertical="top" wrapText="1"/>
    </xf>
    <xf numFmtId="49" fontId="7" fillId="0" borderId="0" xfId="0" applyNumberFormat="1" applyFont="1" applyAlignment="1">
      <alignment horizontal="left" vertical="top" wrapText="1"/>
    </xf>
    <xf numFmtId="49" fontId="8" fillId="0" borderId="0" xfId="0" applyNumberFormat="1" applyFont="1" applyAlignment="1">
      <alignment horizontal="left" vertical="top" wrapText="1"/>
    </xf>
    <xf numFmtId="0" fontId="0" fillId="0" borderId="0" xfId="0" applyAlignment="1">
      <alignment vertical="top"/>
    </xf>
    <xf numFmtId="164" fontId="12" fillId="0" borderId="0" xfId="0" applyNumberFormat="1" applyFont="1" applyAlignment="1">
      <alignment horizontal="right" vertical="top"/>
    </xf>
    <xf numFmtId="49" fontId="11" fillId="0" borderId="0" xfId="0" applyNumberFormat="1" applyFont="1" applyAlignment="1">
      <alignment horizontal="right" vertical="top"/>
    </xf>
    <xf numFmtId="0" fontId="0" fillId="0" borderId="0" xfId="0" applyAlignment="1">
      <alignment vertical="top"/>
    </xf>
    <xf numFmtId="49" fontId="7" fillId="0" borderId="0" xfId="0" applyNumberFormat="1" applyFont="1" applyFill="1" applyBorder="1" applyAlignment="1">
      <alignment horizontal="right" vertical="top"/>
    </xf>
    <xf numFmtId="49" fontId="7" fillId="0" borderId="0" xfId="0" applyNumberFormat="1" applyFont="1" applyFill="1" applyBorder="1" applyAlignment="1">
      <alignment horizontal="left" vertical="top" wrapText="1"/>
    </xf>
    <xf numFmtId="49" fontId="8" fillId="0" borderId="0" xfId="0" applyNumberFormat="1" applyFont="1" applyFill="1" applyBorder="1" applyAlignment="1">
      <alignment horizontal="left" vertical="top" wrapText="1"/>
    </xf>
    <xf numFmtId="166" fontId="4" fillId="0" borderId="0" xfId="0" applyNumberFormat="1" applyFont="1" applyFill="1" applyBorder="1" applyAlignment="1">
      <alignment horizontal="right" vertical="top"/>
    </xf>
    <xf numFmtId="0" fontId="0" fillId="0" borderId="0" xfId="0" applyFill="1" applyBorder="1"/>
    <xf numFmtId="0" fontId="0" fillId="0" borderId="0" xfId="0" applyFill="1"/>
    <xf numFmtId="49" fontId="7" fillId="0" borderId="0" xfId="0" applyNumberFormat="1" applyFont="1" applyFill="1" applyBorder="1" applyAlignment="1">
      <alignment horizontal="right" vertical="top" wrapText="1"/>
    </xf>
    <xf numFmtId="49" fontId="7" fillId="0" borderId="0" xfId="0" applyNumberFormat="1" applyFont="1" applyFill="1" applyAlignment="1">
      <alignment horizontal="right" vertical="top" wrapText="1"/>
    </xf>
    <xf numFmtId="49" fontId="7" fillId="0" borderId="0" xfId="0" applyNumberFormat="1" applyFont="1" applyFill="1" applyAlignment="1">
      <alignment horizontal="left" vertical="top" wrapText="1"/>
    </xf>
    <xf numFmtId="49" fontId="8" fillId="0" borderId="0" xfId="0" applyNumberFormat="1" applyFont="1" applyFill="1" applyAlignment="1">
      <alignment horizontal="left" vertical="top" wrapText="1"/>
    </xf>
    <xf numFmtId="166" fontId="4" fillId="0" borderId="0" xfId="0" applyNumberFormat="1" applyFont="1" applyFill="1" applyAlignment="1">
      <alignment horizontal="right" vertical="top"/>
    </xf>
    <xf numFmtId="0" fontId="0" fillId="0" borderId="0" xfId="0" applyFill="1" applyAlignment="1">
      <alignment vertical="top"/>
    </xf>
    <xf numFmtId="2" fontId="12" fillId="0" borderId="0" xfId="0" applyNumberFormat="1" applyFont="1" applyBorder="1" applyAlignment="1">
      <alignment horizontal="right" vertical="top"/>
    </xf>
    <xf numFmtId="2" fontId="12" fillId="0" borderId="0" xfId="0" applyNumberFormat="1" applyFont="1" applyBorder="1" applyAlignment="1">
      <alignment horizontal="right" vertical="center"/>
    </xf>
    <xf numFmtId="168" fontId="12" fillId="0" borderId="0" xfId="0" applyNumberFormat="1" applyFont="1" applyBorder="1" applyAlignment="1">
      <alignment horizontal="center" vertical="center"/>
    </xf>
    <xf numFmtId="2" fontId="12" fillId="0" borderId="0" xfId="0" applyNumberFormat="1" applyFont="1" applyAlignment="1">
      <alignment horizontal="right" vertical="top"/>
    </xf>
    <xf numFmtId="2" fontId="12" fillId="0" borderId="0" xfId="0" applyNumberFormat="1" applyFont="1" applyFill="1" applyBorder="1" applyAlignment="1">
      <alignment horizontal="right" vertical="center"/>
    </xf>
    <xf numFmtId="2" fontId="12" fillId="0" borderId="0" xfId="0" applyNumberFormat="1" applyFont="1" applyFill="1" applyAlignment="1">
      <alignment horizontal="right" vertical="center"/>
    </xf>
    <xf numFmtId="2" fontId="12" fillId="0" borderId="0" xfId="0" applyNumberFormat="1" applyFont="1" applyAlignment="1">
      <alignment horizontal="right" vertical="center"/>
    </xf>
    <xf numFmtId="168" fontId="12" fillId="0" borderId="0" xfId="0" applyNumberFormat="1" applyFont="1" applyFill="1" applyBorder="1" applyAlignment="1">
      <alignment horizontal="center" vertical="center"/>
    </xf>
    <xf numFmtId="168" fontId="12" fillId="0" borderId="0" xfId="0" applyNumberFormat="1" applyFont="1" applyFill="1" applyAlignment="1">
      <alignment horizontal="center" vertical="center"/>
    </xf>
    <xf numFmtId="168" fontId="12" fillId="0" borderId="0" xfId="0" applyNumberFormat="1" applyFont="1" applyAlignment="1">
      <alignment horizontal="center" vertical="center"/>
    </xf>
    <xf numFmtId="2" fontId="11" fillId="0" borderId="3" xfId="0" applyNumberFormat="1" applyFont="1" applyBorder="1" applyAlignment="1"/>
    <xf numFmtId="0" fontId="11" fillId="0" borderId="3" xfId="0" applyFont="1" applyBorder="1" applyAlignment="1"/>
    <xf numFmtId="49" fontId="2" fillId="0" borderId="1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3" xfId="0" applyFont="1" applyBorder="1" applyAlignment="1">
      <alignment horizontal="right" vertical="center"/>
    </xf>
    <xf numFmtId="49" fontId="3" fillId="0" borderId="0" xfId="0" applyNumberFormat="1" applyFont="1" applyBorder="1" applyAlignment="1">
      <alignment horizontal="left" vertical="top" wrapText="1"/>
    </xf>
    <xf numFmtId="49" fontId="10" fillId="0" borderId="0" xfId="0" applyNumberFormat="1" applyFont="1" applyBorder="1" applyAlignment="1">
      <alignment horizontal="left" vertical="top"/>
    </xf>
    <xf numFmtId="0" fontId="13" fillId="0" borderId="0" xfId="0" applyFont="1" applyAlignment="1">
      <alignment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49" fontId="10" fillId="0" borderId="0" xfId="0" applyNumberFormat="1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0" fillId="0" borderId="0" xfId="0" applyAlignment="1">
      <alignment vertical="top"/>
    </xf>
    <xf numFmtId="49" fontId="2" fillId="0" borderId="0" xfId="0" applyNumberFormat="1" applyFont="1" applyAlignment="1">
      <alignment horizontal="left" vertical="top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56"/>
  <sheetViews>
    <sheetView tabSelected="1" topLeftCell="A25" workbookViewId="0">
      <selection activeCell="F37" sqref="F37"/>
    </sheetView>
  </sheetViews>
  <sheetFormatPr defaultRowHeight="12.75"/>
  <cols>
    <col min="1" max="1" width="4" style="16" customWidth="1"/>
    <col min="2" max="2" width="9.42578125" style="16" customWidth="1"/>
    <col min="3" max="3" width="36.7109375" style="9" customWidth="1"/>
    <col min="4" max="4" width="5.85546875" style="9" customWidth="1"/>
    <col min="5" max="5" width="14.85546875" style="15" customWidth="1"/>
    <col min="6" max="6" width="12.7109375" style="11" customWidth="1"/>
    <col min="7" max="7" width="15.42578125" style="10" customWidth="1"/>
    <col min="8" max="8" width="11.85546875" style="10" customWidth="1"/>
  </cols>
  <sheetData>
    <row r="1" spans="1:11">
      <c r="A1"/>
      <c r="B1"/>
      <c r="C1"/>
      <c r="D1"/>
      <c r="E1"/>
      <c r="F1"/>
      <c r="G1"/>
      <c r="H1"/>
    </row>
    <row r="2" spans="1:11" ht="15.75">
      <c r="A2"/>
      <c r="B2"/>
      <c r="C2"/>
      <c r="D2" s="8"/>
      <c r="E2" s="22" t="s">
        <v>12</v>
      </c>
      <c r="F2"/>
      <c r="G2"/>
      <c r="H2"/>
    </row>
    <row r="3" spans="1:11" ht="13.5" customHeight="1">
      <c r="A3"/>
      <c r="B3"/>
      <c r="C3"/>
      <c r="D3" s="7"/>
      <c r="E3" s="23" t="s">
        <v>13</v>
      </c>
      <c r="F3"/>
      <c r="G3"/>
      <c r="H3"/>
      <c r="I3" s="2"/>
    </row>
    <row r="4" spans="1:11" ht="13.5" customHeight="1">
      <c r="A4"/>
      <c r="B4"/>
      <c r="C4"/>
      <c r="D4" s="1"/>
      <c r="E4"/>
      <c r="F4"/>
      <c r="G4"/>
      <c r="H4"/>
    </row>
    <row r="5" spans="1:11" ht="13.5" customHeight="1">
      <c r="A5" s="66" t="s">
        <v>14</v>
      </c>
      <c r="B5" s="67"/>
      <c r="C5" s="67"/>
      <c r="D5" s="67"/>
      <c r="E5" s="67"/>
      <c r="F5" s="67"/>
      <c r="G5" s="67"/>
      <c r="H5"/>
    </row>
    <row r="6" spans="1:11" ht="13.5" customHeight="1">
      <c r="A6" s="67"/>
      <c r="B6" s="67"/>
      <c r="C6" s="67"/>
      <c r="D6" s="67"/>
      <c r="E6" s="67"/>
      <c r="F6" s="67"/>
      <c r="G6" s="67"/>
      <c r="H6"/>
    </row>
    <row r="7" spans="1:11" ht="13.5" customHeight="1">
      <c r="A7" s="66" t="s">
        <v>76</v>
      </c>
      <c r="B7" s="67"/>
      <c r="C7" s="67"/>
      <c r="D7" s="67"/>
      <c r="E7" s="67"/>
      <c r="F7" s="67"/>
      <c r="G7" s="67"/>
      <c r="H7"/>
    </row>
    <row r="8" spans="1:11" ht="13.5" customHeight="1">
      <c r="A8" s="67"/>
      <c r="B8" s="67"/>
      <c r="C8" s="67"/>
      <c r="D8" s="67"/>
      <c r="E8" s="67"/>
      <c r="F8" s="67"/>
      <c r="G8" s="67"/>
      <c r="H8"/>
    </row>
    <row r="9" spans="1:11" ht="13.5" customHeight="1">
      <c r="A9" s="66" t="s">
        <v>77</v>
      </c>
      <c r="B9" s="67"/>
      <c r="C9" s="67"/>
      <c r="D9" s="67"/>
      <c r="E9" s="67"/>
      <c r="F9" s="67"/>
      <c r="G9" s="67"/>
      <c r="H9"/>
    </row>
    <row r="10" spans="1:11" ht="13.5" customHeight="1">
      <c r="A10" s="67"/>
      <c r="B10" s="67"/>
      <c r="C10" s="67"/>
      <c r="D10" s="67"/>
      <c r="E10" s="67"/>
      <c r="F10" s="67"/>
      <c r="G10" s="67"/>
      <c r="H10"/>
    </row>
    <row r="11" spans="1:11">
      <c r="A11" s="18"/>
      <c r="B11" s="24"/>
      <c r="C11" s="6"/>
      <c r="D11" s="68" t="s">
        <v>74</v>
      </c>
      <c r="E11" s="68"/>
      <c r="F11" s="62">
        <f>G41</f>
        <v>32423.281000000025</v>
      </c>
      <c r="G11" s="63" t="s">
        <v>75</v>
      </c>
      <c r="H11" s="12"/>
    </row>
    <row r="12" spans="1:11" ht="12.75" customHeight="1">
      <c r="A12" s="3" t="s">
        <v>0</v>
      </c>
      <c r="B12" s="3" t="s">
        <v>7</v>
      </c>
      <c r="C12" s="3" t="s">
        <v>2</v>
      </c>
      <c r="D12" s="3" t="s">
        <v>5</v>
      </c>
      <c r="E12" s="64" t="s">
        <v>4</v>
      </c>
      <c r="F12" s="21" t="s">
        <v>11</v>
      </c>
      <c r="G12" s="25" t="s">
        <v>15</v>
      </c>
      <c r="H12" s="14"/>
      <c r="J12" s="2"/>
    </row>
    <row r="13" spans="1:11">
      <c r="A13" s="4" t="s">
        <v>1</v>
      </c>
      <c r="B13" s="4" t="s">
        <v>8</v>
      </c>
      <c r="C13" s="4" t="s">
        <v>3</v>
      </c>
      <c r="D13" s="4" t="s">
        <v>6</v>
      </c>
      <c r="E13" s="65"/>
      <c r="F13" s="19" t="s">
        <v>9</v>
      </c>
      <c r="G13" s="20" t="s">
        <v>10</v>
      </c>
      <c r="H13" s="13"/>
      <c r="J13" s="2"/>
      <c r="K13" s="2"/>
    </row>
    <row r="14" spans="1:11">
      <c r="A14" s="26"/>
      <c r="B14" s="26" t="s">
        <v>23</v>
      </c>
      <c r="C14" s="69" t="s">
        <v>45</v>
      </c>
      <c r="D14" s="67"/>
      <c r="E14" s="67"/>
      <c r="F14" s="67"/>
      <c r="G14" s="67"/>
      <c r="H14" s="13"/>
      <c r="I14" s="5"/>
      <c r="J14" s="5"/>
      <c r="K14" s="5"/>
    </row>
    <row r="15" spans="1:11" ht="36">
      <c r="A15" s="27" t="s">
        <v>17</v>
      </c>
      <c r="B15" s="28" t="s">
        <v>26</v>
      </c>
      <c r="C15" s="29" t="s">
        <v>27</v>
      </c>
      <c r="D15" s="28" t="s">
        <v>21</v>
      </c>
      <c r="E15" s="54">
        <v>-6</v>
      </c>
      <c r="F15" s="53">
        <v>2000</v>
      </c>
      <c r="G15" s="53">
        <f>ROUND(F15*E15,2)</f>
        <v>-12000</v>
      </c>
      <c r="H15" s="13"/>
      <c r="I15" s="31"/>
      <c r="J15" s="5"/>
      <c r="K15" s="5"/>
    </row>
    <row r="16" spans="1:11">
      <c r="A16" s="17"/>
      <c r="B16" s="17"/>
      <c r="C16" s="70" t="s">
        <v>28</v>
      </c>
      <c r="D16" s="71"/>
      <c r="E16" s="71"/>
      <c r="F16" s="30"/>
      <c r="G16" s="52">
        <f>G15</f>
        <v>-12000</v>
      </c>
      <c r="H16" s="13"/>
      <c r="I16" s="5"/>
      <c r="J16" s="5"/>
      <c r="K16" s="5"/>
    </row>
    <row r="17" spans="1:11">
      <c r="A17" s="26"/>
      <c r="B17" s="26" t="s">
        <v>25</v>
      </c>
      <c r="C17" s="69" t="s">
        <v>46</v>
      </c>
      <c r="D17" s="67"/>
      <c r="E17" s="67"/>
      <c r="F17" s="67"/>
      <c r="G17" s="67"/>
      <c r="H17" s="13"/>
      <c r="I17" s="2"/>
      <c r="J17" s="2"/>
      <c r="K17" s="2"/>
    </row>
    <row r="18" spans="1:11" ht="36">
      <c r="A18" s="27" t="s">
        <v>19</v>
      </c>
      <c r="B18" s="28" t="s">
        <v>26</v>
      </c>
      <c r="C18" s="29" t="s">
        <v>27</v>
      </c>
      <c r="D18" s="28" t="s">
        <v>21</v>
      </c>
      <c r="E18" s="54">
        <v>-4.1500000000000004</v>
      </c>
      <c r="F18" s="53">
        <v>2000</v>
      </c>
      <c r="G18" s="53">
        <f>ROUND(F18*E18,2)</f>
        <v>-8300</v>
      </c>
      <c r="H18" s="13"/>
      <c r="I18" s="32"/>
      <c r="J18" s="2"/>
      <c r="K18" s="2"/>
    </row>
    <row r="19" spans="1:11">
      <c r="A19" s="17"/>
      <c r="B19" s="17"/>
      <c r="C19" s="70" t="s">
        <v>29</v>
      </c>
      <c r="D19" s="71"/>
      <c r="E19" s="71"/>
      <c r="F19" s="30"/>
      <c r="G19" s="52">
        <f>G18</f>
        <v>-8300</v>
      </c>
      <c r="H19" s="13"/>
      <c r="I19" s="2"/>
      <c r="J19" s="2"/>
      <c r="K19" s="2"/>
    </row>
    <row r="20" spans="1:11">
      <c r="A20" s="26"/>
      <c r="B20" s="26" t="s">
        <v>48</v>
      </c>
      <c r="C20" s="69" t="s">
        <v>49</v>
      </c>
      <c r="D20" s="67"/>
      <c r="E20" s="67"/>
      <c r="F20" s="67"/>
      <c r="G20" s="67"/>
      <c r="H20" s="13"/>
      <c r="I20" s="2"/>
      <c r="J20" s="2"/>
      <c r="K20" s="2"/>
    </row>
    <row r="21" spans="1:11" s="45" customFormat="1" ht="24">
      <c r="A21" s="40" t="s">
        <v>23</v>
      </c>
      <c r="B21" s="41" t="s">
        <v>50</v>
      </c>
      <c r="C21" s="42" t="s">
        <v>51</v>
      </c>
      <c r="D21" s="41" t="s">
        <v>22</v>
      </c>
      <c r="E21" s="59">
        <v>-5.16</v>
      </c>
      <c r="F21" s="56">
        <v>880</v>
      </c>
      <c r="G21" s="56">
        <f>ROUND(F21*E21,2)</f>
        <v>-4540.8</v>
      </c>
      <c r="H21" s="43"/>
      <c r="I21" s="31"/>
      <c r="J21" s="44"/>
      <c r="K21" s="44"/>
    </row>
    <row r="22" spans="1:11" s="45" customFormat="1" ht="24">
      <c r="A22" s="46" t="s">
        <v>30</v>
      </c>
      <c r="B22" s="41" t="s">
        <v>50</v>
      </c>
      <c r="C22" s="42" t="s">
        <v>51</v>
      </c>
      <c r="D22" s="41" t="s">
        <v>22</v>
      </c>
      <c r="E22" s="59">
        <v>-14.6</v>
      </c>
      <c r="F22" s="56">
        <v>880</v>
      </c>
      <c r="G22" s="56">
        <f t="shared" ref="G22:G31" si="0">ROUND(F22*E22,2)</f>
        <v>-12848</v>
      </c>
      <c r="H22" s="43"/>
      <c r="I22" s="31"/>
      <c r="J22" s="44"/>
      <c r="K22" s="44"/>
    </row>
    <row r="23" spans="1:11" s="45" customFormat="1" ht="24">
      <c r="A23" s="47" t="s">
        <v>52</v>
      </c>
      <c r="B23" s="48" t="s">
        <v>50</v>
      </c>
      <c r="C23" s="49" t="s">
        <v>51</v>
      </c>
      <c r="D23" s="48" t="s">
        <v>22</v>
      </c>
      <c r="E23" s="60">
        <v>-16.670000000000002</v>
      </c>
      <c r="F23" s="57">
        <v>880</v>
      </c>
      <c r="G23" s="56">
        <f t="shared" si="0"/>
        <v>-14669.6</v>
      </c>
      <c r="H23" s="50"/>
      <c r="I23" s="51"/>
    </row>
    <row r="24" spans="1:11" s="45" customFormat="1" ht="36">
      <c r="A24" s="47" t="s">
        <v>53</v>
      </c>
      <c r="B24" s="48" t="s">
        <v>54</v>
      </c>
      <c r="C24" s="49" t="s">
        <v>55</v>
      </c>
      <c r="D24" s="48" t="s">
        <v>24</v>
      </c>
      <c r="E24" s="60">
        <v>-7.92</v>
      </c>
      <c r="F24" s="57">
        <v>2500</v>
      </c>
      <c r="G24" s="56">
        <f t="shared" si="0"/>
        <v>-19800</v>
      </c>
      <c r="H24" s="50"/>
      <c r="I24" s="51"/>
    </row>
    <row r="25" spans="1:11" s="45" customFormat="1" ht="24">
      <c r="A25" s="47" t="s">
        <v>56</v>
      </c>
      <c r="B25" s="48" t="s">
        <v>57</v>
      </c>
      <c r="C25" s="49" t="s">
        <v>58</v>
      </c>
      <c r="D25" s="48" t="s">
        <v>24</v>
      </c>
      <c r="E25" s="60">
        <v>-7.92</v>
      </c>
      <c r="F25" s="57">
        <v>800</v>
      </c>
      <c r="G25" s="56">
        <f t="shared" si="0"/>
        <v>-6336</v>
      </c>
      <c r="H25" s="50"/>
      <c r="I25" s="51"/>
    </row>
    <row r="26" spans="1:11" s="45" customFormat="1" ht="36">
      <c r="A26" s="47" t="s">
        <v>60</v>
      </c>
      <c r="B26" s="48" t="s">
        <v>54</v>
      </c>
      <c r="C26" s="49" t="s">
        <v>55</v>
      </c>
      <c r="D26" s="48" t="s">
        <v>24</v>
      </c>
      <c r="E26" s="60">
        <v>-15.858000000000001</v>
      </c>
      <c r="F26" s="57">
        <v>2500</v>
      </c>
      <c r="G26" s="56">
        <f t="shared" si="0"/>
        <v>-39645</v>
      </c>
      <c r="H26" s="50"/>
      <c r="I26" s="51"/>
    </row>
    <row r="27" spans="1:11" s="45" customFormat="1" ht="24">
      <c r="A27" s="47" t="s">
        <v>61</v>
      </c>
      <c r="B27" s="48" t="s">
        <v>57</v>
      </c>
      <c r="C27" s="49" t="s">
        <v>58</v>
      </c>
      <c r="D27" s="48" t="s">
        <v>24</v>
      </c>
      <c r="E27" s="60">
        <v>-15.858000000000001</v>
      </c>
      <c r="F27" s="57">
        <v>800</v>
      </c>
      <c r="G27" s="56">
        <f t="shared" si="0"/>
        <v>-12686.4</v>
      </c>
      <c r="H27" s="50"/>
      <c r="I27" s="51"/>
    </row>
    <row r="28" spans="1:11" s="45" customFormat="1" ht="36">
      <c r="A28" s="47" t="s">
        <v>62</v>
      </c>
      <c r="B28" s="48" t="s">
        <v>59</v>
      </c>
      <c r="C28" s="49" t="s">
        <v>63</v>
      </c>
      <c r="D28" s="48" t="s">
        <v>24</v>
      </c>
      <c r="E28" s="60">
        <v>-15.858000000000001</v>
      </c>
      <c r="F28" s="57">
        <v>1600</v>
      </c>
      <c r="G28" s="56">
        <f t="shared" si="0"/>
        <v>-25372.799999999999</v>
      </c>
      <c r="H28" s="50"/>
      <c r="I28" s="51"/>
    </row>
    <row r="29" spans="1:11">
      <c r="A29" s="47" t="s">
        <v>65</v>
      </c>
      <c r="B29" s="48" t="s">
        <v>71</v>
      </c>
      <c r="C29" s="49" t="s">
        <v>68</v>
      </c>
      <c r="D29" s="48" t="s">
        <v>24</v>
      </c>
      <c r="E29" s="60">
        <v>15.852</v>
      </c>
      <c r="F29" s="58">
        <v>1000</v>
      </c>
      <c r="G29" s="56">
        <f t="shared" si="0"/>
        <v>15852</v>
      </c>
      <c r="I29" s="39"/>
    </row>
    <row r="30" spans="1:11" ht="36">
      <c r="A30" s="47" t="s">
        <v>67</v>
      </c>
      <c r="B30" s="48" t="s">
        <v>72</v>
      </c>
      <c r="C30" s="49" t="s">
        <v>66</v>
      </c>
      <c r="D30" s="48" t="s">
        <v>24</v>
      </c>
      <c r="E30" s="60">
        <v>7.29</v>
      </c>
      <c r="F30" s="58">
        <v>1600</v>
      </c>
      <c r="G30" s="56">
        <f t="shared" si="0"/>
        <v>11664</v>
      </c>
      <c r="I30" s="39"/>
    </row>
    <row r="31" spans="1:11">
      <c r="A31" s="47" t="s">
        <v>69</v>
      </c>
      <c r="B31" s="48" t="s">
        <v>73</v>
      </c>
      <c r="C31" s="49" t="s">
        <v>70</v>
      </c>
      <c r="D31" s="48" t="s">
        <v>24</v>
      </c>
      <c r="E31" s="60">
        <v>15.852</v>
      </c>
      <c r="F31" s="58">
        <v>350</v>
      </c>
      <c r="G31" s="56">
        <f t="shared" si="0"/>
        <v>5548.2</v>
      </c>
      <c r="I31" s="39"/>
    </row>
    <row r="32" spans="1:11">
      <c r="C32" s="74" t="s">
        <v>64</v>
      </c>
      <c r="D32" s="71"/>
      <c r="E32" s="71"/>
      <c r="F32" s="37"/>
      <c r="G32" s="55">
        <f>SUM(G21:G31)</f>
        <v>-102834.39999999998</v>
      </c>
    </row>
    <row r="33" spans="1:9">
      <c r="A33" s="38"/>
      <c r="B33" s="38" t="s">
        <v>30</v>
      </c>
      <c r="C33" s="73" t="s">
        <v>47</v>
      </c>
      <c r="D33" s="67"/>
      <c r="E33" s="67"/>
      <c r="F33" s="67"/>
      <c r="G33" s="67"/>
    </row>
    <row r="34" spans="1:9" ht="24">
      <c r="A34" s="33" t="s">
        <v>16</v>
      </c>
      <c r="B34" s="34" t="s">
        <v>31</v>
      </c>
      <c r="C34" s="35" t="s">
        <v>32</v>
      </c>
      <c r="D34" s="34" t="s">
        <v>18</v>
      </c>
      <c r="E34" s="61">
        <v>116</v>
      </c>
      <c r="F34" s="58">
        <v>130</v>
      </c>
      <c r="G34" s="58">
        <f>ROUND(F34*E34,2)</f>
        <v>15080</v>
      </c>
      <c r="I34" s="36"/>
    </row>
    <row r="35" spans="1:9" ht="36">
      <c r="A35" s="33" t="s">
        <v>17</v>
      </c>
      <c r="B35" s="34" t="s">
        <v>33</v>
      </c>
      <c r="C35" s="35" t="s">
        <v>34</v>
      </c>
      <c r="D35" s="34" t="s">
        <v>24</v>
      </c>
      <c r="E35" s="61">
        <v>-9.06</v>
      </c>
      <c r="F35" s="58">
        <v>2500</v>
      </c>
      <c r="G35" s="58">
        <f t="shared" ref="G35:G37" si="1">ROUND(F35*E35,2)</f>
        <v>-22650</v>
      </c>
      <c r="I35" s="36"/>
    </row>
    <row r="36" spans="1:9" ht="36">
      <c r="A36" s="33" t="s">
        <v>19</v>
      </c>
      <c r="B36" s="34" t="s">
        <v>33</v>
      </c>
      <c r="C36" s="35" t="s">
        <v>44</v>
      </c>
      <c r="D36" s="34" t="s">
        <v>24</v>
      </c>
      <c r="E36" s="61">
        <v>34.200000000000003</v>
      </c>
      <c r="F36" s="58">
        <v>2500</v>
      </c>
      <c r="G36" s="58">
        <f t="shared" si="1"/>
        <v>85500</v>
      </c>
      <c r="I36" s="36"/>
    </row>
    <row r="37" spans="1:9" ht="24">
      <c r="A37" s="33" t="s">
        <v>20</v>
      </c>
      <c r="B37" s="34" t="s">
        <v>35</v>
      </c>
      <c r="C37" s="35" t="s">
        <v>36</v>
      </c>
      <c r="D37" s="34" t="s">
        <v>22</v>
      </c>
      <c r="E37" s="61">
        <v>75.790000000000006</v>
      </c>
      <c r="F37" s="58">
        <v>950</v>
      </c>
      <c r="G37" s="58">
        <f t="shared" si="1"/>
        <v>72000.5</v>
      </c>
      <c r="I37" s="36"/>
    </row>
    <row r="38" spans="1:9">
      <c r="C38" s="74" t="s">
        <v>37</v>
      </c>
      <c r="D38" s="71"/>
      <c r="E38" s="71"/>
      <c r="F38" s="37"/>
      <c r="G38" s="55">
        <f>SUM(G34:G37)</f>
        <v>149930.5</v>
      </c>
    </row>
    <row r="39" spans="1:9">
      <c r="C39" s="74" t="s">
        <v>38</v>
      </c>
      <c r="D39" s="71"/>
      <c r="E39" s="71"/>
      <c r="F39" s="37"/>
      <c r="G39" s="55">
        <f>G38+G32+G19+G16</f>
        <v>26796.10000000002</v>
      </c>
    </row>
    <row r="40" spans="1:9">
      <c r="C40" s="75" t="s">
        <v>39</v>
      </c>
      <c r="D40" s="76"/>
      <c r="E40" s="76"/>
      <c r="F40" s="37"/>
      <c r="G40" s="55">
        <f>G39*0.21</f>
        <v>5627.1810000000041</v>
      </c>
    </row>
    <row r="41" spans="1:9">
      <c r="C41" s="74" t="s">
        <v>40</v>
      </c>
      <c r="D41" s="71"/>
      <c r="E41" s="71"/>
      <c r="F41" s="37"/>
      <c r="G41" s="55">
        <f>G39+G40</f>
        <v>32423.281000000025</v>
      </c>
    </row>
    <row r="44" spans="1:9">
      <c r="B44" s="77" t="s">
        <v>41</v>
      </c>
      <c r="C44" s="77"/>
      <c r="D44" s="77"/>
      <c r="E44" s="77"/>
      <c r="F44" s="77"/>
      <c r="G44" s="77"/>
    </row>
    <row r="45" spans="1:9">
      <c r="B45" s="77" t="s">
        <v>42</v>
      </c>
      <c r="C45" s="77"/>
      <c r="D45" s="77"/>
      <c r="E45" s="77"/>
      <c r="F45" s="77"/>
      <c r="G45" s="77"/>
    </row>
    <row r="47" spans="1:9">
      <c r="B47" s="72" t="s">
        <v>43</v>
      </c>
      <c r="C47" s="72"/>
      <c r="D47" s="72"/>
      <c r="E47" s="72"/>
      <c r="F47" s="72"/>
      <c r="G47" s="72"/>
    </row>
    <row r="48" spans="1:9">
      <c r="B48" s="72" t="s">
        <v>43</v>
      </c>
      <c r="C48" s="72"/>
      <c r="D48" s="72"/>
      <c r="E48" s="72"/>
      <c r="F48" s="72"/>
      <c r="G48" s="72"/>
    </row>
    <row r="49" spans="2:7">
      <c r="B49" s="72" t="s">
        <v>43</v>
      </c>
      <c r="C49" s="72"/>
      <c r="D49" s="72"/>
      <c r="E49" s="72"/>
      <c r="F49" s="72"/>
      <c r="G49" s="72"/>
    </row>
    <row r="50" spans="2:7">
      <c r="B50" s="72" t="s">
        <v>43</v>
      </c>
      <c r="C50" s="72"/>
      <c r="D50" s="72"/>
      <c r="E50" s="72"/>
      <c r="F50" s="72"/>
      <c r="G50" s="72"/>
    </row>
    <row r="51" spans="2:7">
      <c r="B51" s="72" t="s">
        <v>43</v>
      </c>
      <c r="C51" s="72"/>
      <c r="D51" s="72"/>
      <c r="E51" s="72"/>
      <c r="F51" s="72"/>
      <c r="G51" s="72"/>
    </row>
    <row r="52" spans="2:7">
      <c r="B52" s="72" t="s">
        <v>43</v>
      </c>
      <c r="C52" s="72"/>
      <c r="D52" s="72"/>
      <c r="E52" s="72"/>
      <c r="F52" s="72"/>
      <c r="G52" s="72"/>
    </row>
    <row r="53" spans="2:7">
      <c r="B53" s="72" t="s">
        <v>43</v>
      </c>
      <c r="C53" s="72"/>
      <c r="D53" s="72"/>
      <c r="E53" s="72"/>
      <c r="F53" s="72"/>
      <c r="G53" s="72"/>
    </row>
    <row r="54" spans="2:7">
      <c r="B54" s="72" t="s">
        <v>43</v>
      </c>
      <c r="C54" s="72"/>
      <c r="D54" s="72"/>
      <c r="E54" s="72"/>
      <c r="F54" s="72"/>
      <c r="G54" s="72"/>
    </row>
    <row r="55" spans="2:7">
      <c r="B55" s="72" t="s">
        <v>43</v>
      </c>
      <c r="C55" s="72"/>
      <c r="D55" s="72"/>
      <c r="E55" s="72"/>
      <c r="F55" s="72"/>
      <c r="G55" s="72"/>
    </row>
    <row r="56" spans="2:7">
      <c r="B56" s="72" t="s">
        <v>43</v>
      </c>
      <c r="C56" s="72"/>
      <c r="D56" s="72"/>
      <c r="E56" s="72"/>
      <c r="F56" s="72"/>
      <c r="G56" s="72"/>
    </row>
  </sheetData>
  <mergeCells count="28">
    <mergeCell ref="B55:G55"/>
    <mergeCell ref="B56:G56"/>
    <mergeCell ref="B49:G49"/>
    <mergeCell ref="B50:G50"/>
    <mergeCell ref="B51:G51"/>
    <mergeCell ref="B52:G52"/>
    <mergeCell ref="B53:G53"/>
    <mergeCell ref="B54:G54"/>
    <mergeCell ref="C14:G14"/>
    <mergeCell ref="C16:E16"/>
    <mergeCell ref="C17:G17"/>
    <mergeCell ref="C19:E19"/>
    <mergeCell ref="B48:G48"/>
    <mergeCell ref="C33:G33"/>
    <mergeCell ref="C38:E38"/>
    <mergeCell ref="C39:E39"/>
    <mergeCell ref="C40:E40"/>
    <mergeCell ref="C41:E41"/>
    <mergeCell ref="B44:G44"/>
    <mergeCell ref="B45:G45"/>
    <mergeCell ref="B47:G47"/>
    <mergeCell ref="C20:G20"/>
    <mergeCell ref="C32:E32"/>
    <mergeCell ref="E12:E13"/>
    <mergeCell ref="A5:G6"/>
    <mergeCell ref="A7:G8"/>
    <mergeCell ref="A9:G10"/>
    <mergeCell ref="D11:E11"/>
  </mergeCells>
  <phoneticPr fontId="0" type="noConversion"/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8</vt:i4>
      </vt:variant>
    </vt:vector>
  </HeadingPairs>
  <TitlesOfParts>
    <vt:vector size="11" baseType="lpstr">
      <vt:lpstr>Sheet1</vt:lpstr>
      <vt:lpstr>Sheet3</vt:lpstr>
      <vt:lpstr>Sheet2</vt:lpstr>
      <vt:lpstr>IKAINIS</vt:lpstr>
      <vt:lpstr>Is_viso</vt:lpstr>
      <vt:lpstr>Kaina</vt:lpstr>
      <vt:lpstr>kiekis</vt:lpstr>
      <vt:lpstr>Mvnt</vt:lpstr>
      <vt:lpstr>pavadinimas</vt:lpstr>
      <vt:lpstr>Sheet1!Print_Titles</vt:lpstr>
      <vt:lpstr>sam_eil</vt:lpstr>
    </vt:vector>
  </TitlesOfParts>
  <Company>sistela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Romualdas Stasiulis</dc:creator>
  <cp:lastModifiedBy>Milda</cp:lastModifiedBy>
  <cp:lastPrinted>2006-10-19T11:08:30Z</cp:lastPrinted>
  <dcterms:created xsi:type="dcterms:W3CDTF">2000-03-15T14:19:55Z</dcterms:created>
  <dcterms:modified xsi:type="dcterms:W3CDTF">2018-11-07T22:23:43Z</dcterms:modified>
</cp:coreProperties>
</file>