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Konkursai\2022-06-29_Tiltas per kanalą kelyje Nr.4210\Pasiūlymas\"/>
    </mc:Choice>
  </mc:AlternateContent>
  <bookViews>
    <workbookView xWindow="0" yWindow="0" windowWidth="28800" windowHeight="12315" tabRatio="678" activeTab="3"/>
  </bookViews>
  <sheets>
    <sheet name="DKŽ Konstrukcinė dalis" sheetId="2" r:id="rId1"/>
    <sheet name="DKŽ Susisiekimo dalis" sheetId="4" r:id="rId2"/>
    <sheet name="DKŽ Susisiekimo dalis laikinas" sheetId="5" r:id="rId3"/>
    <sheet name="Santrauka" sheetId="3"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2" i="4" l="1"/>
  <c r="G11" i="4"/>
  <c r="G50" i="2" l="1"/>
  <c r="G49" i="2"/>
  <c r="G23" i="2"/>
  <c r="G21" i="2"/>
  <c r="G13" i="2"/>
  <c r="G10" i="2" l="1"/>
  <c r="G8" i="2" l="1"/>
  <c r="G7" i="2"/>
  <c r="G47" i="4"/>
  <c r="G46" i="4"/>
  <c r="I46" i="4" s="1"/>
  <c r="G45" i="4"/>
  <c r="G44" i="4"/>
  <c r="G13" i="4"/>
  <c r="I47" i="4" l="1"/>
  <c r="I45" i="4"/>
  <c r="G7" i="4"/>
  <c r="G6" i="4"/>
  <c r="G52" i="2"/>
  <c r="G41" i="2"/>
  <c r="G20" i="2"/>
  <c r="G19" i="2"/>
  <c r="G11" i="2"/>
  <c r="G6" i="2" l="1"/>
  <c r="G8" i="5"/>
  <c r="G5" i="5"/>
  <c r="G14" i="5"/>
  <c r="I14" i="5" s="1"/>
  <c r="G13" i="5"/>
  <c r="G12" i="5"/>
  <c r="G11" i="5"/>
  <c r="G10" i="5"/>
  <c r="G9" i="5"/>
  <c r="G7" i="5"/>
  <c r="G6" i="5"/>
  <c r="G52" i="4"/>
  <c r="G51" i="4"/>
  <c r="G50" i="4"/>
  <c r="G49" i="4"/>
  <c r="G48" i="4"/>
  <c r="G43" i="4"/>
  <c r="G42" i="4"/>
  <c r="G41" i="4"/>
  <c r="G40" i="4"/>
  <c r="G39" i="4"/>
  <c r="G38" i="4"/>
  <c r="G37" i="4"/>
  <c r="G36" i="4"/>
  <c r="G35" i="4"/>
  <c r="G34" i="4"/>
  <c r="G33" i="4"/>
  <c r="G32" i="4"/>
  <c r="G31" i="4"/>
  <c r="G30" i="4"/>
  <c r="G26" i="4"/>
  <c r="G25" i="4"/>
  <c r="G24" i="4"/>
  <c r="G23" i="4"/>
  <c r="G22" i="4"/>
  <c r="G21" i="4"/>
  <c r="G15" i="4"/>
  <c r="G14" i="4"/>
  <c r="G10" i="4"/>
  <c r="G29" i="4"/>
  <c r="G28" i="4"/>
  <c r="G27" i="4"/>
  <c r="G20" i="4"/>
  <c r="G19" i="4"/>
  <c r="G18" i="4"/>
  <c r="G17" i="4"/>
  <c r="G16" i="4"/>
  <c r="G9" i="4"/>
  <c r="G8" i="4"/>
  <c r="G5" i="4"/>
  <c r="G48" i="2"/>
  <c r="G47" i="2"/>
  <c r="G46" i="2"/>
  <c r="G40" i="2"/>
  <c r="G35" i="2"/>
  <c r="G34" i="2"/>
  <c r="G33" i="2"/>
  <c r="G32" i="2"/>
  <c r="G31" i="2"/>
  <c r="G30" i="2"/>
  <c r="G29" i="2"/>
  <c r="G38" i="2"/>
  <c r="G37" i="2"/>
  <c r="G36" i="2"/>
  <c r="G39" i="2"/>
  <c r="G22" i="2"/>
  <c r="G26" i="2"/>
  <c r="G25" i="2"/>
  <c r="G24" i="2"/>
  <c r="G18" i="2"/>
  <c r="I5" i="5" l="1"/>
  <c r="G15" i="5"/>
  <c r="D8" i="3" s="1"/>
  <c r="G53" i="4"/>
  <c r="D7" i="3" s="1"/>
  <c r="I13" i="5"/>
  <c r="I11" i="5"/>
  <c r="I8" i="5"/>
  <c r="I8" i="4"/>
  <c r="I52" i="4"/>
  <c r="I43" i="4"/>
  <c r="I29" i="4"/>
  <c r="I17" i="4"/>
  <c r="G12" i="2"/>
  <c r="G55" i="2" l="1"/>
  <c r="G53" i="2"/>
  <c r="G51" i="2"/>
  <c r="G45" i="2"/>
  <c r="G44" i="2"/>
  <c r="G43" i="2"/>
  <c r="G42" i="2"/>
  <c r="I53" i="2" s="1"/>
  <c r="G27" i="2"/>
  <c r="G14" i="2" l="1"/>
  <c r="G17" i="2" l="1"/>
  <c r="G16" i="2"/>
  <c r="G56" i="2" l="1"/>
  <c r="I56" i="2" s="1"/>
  <c r="G54" i="2"/>
  <c r="I55" i="2" s="1"/>
  <c r="G28" i="2"/>
  <c r="I40" i="2" s="1"/>
  <c r="G15" i="2"/>
  <c r="I21" i="2" s="1"/>
  <c r="G9" i="2"/>
  <c r="I13" i="2" s="1"/>
  <c r="G5" i="2"/>
  <c r="I7" i="2" s="1"/>
  <c r="G57" i="2" l="1"/>
  <c r="D6" i="3" s="1"/>
  <c r="D9" i="3" s="1"/>
</calcChain>
</file>

<file path=xl/sharedStrings.xml><?xml version="1.0" encoding="utf-8"?>
<sst xmlns="http://schemas.openxmlformats.org/spreadsheetml/2006/main" count="507" uniqueCount="218">
  <si>
    <t>Kiekis</t>
  </si>
  <si>
    <t>vnt.</t>
  </si>
  <si>
    <t>m</t>
  </si>
  <si>
    <t>kompl.</t>
  </si>
  <si>
    <t xml:space="preserve">DARBŲ KIEKIŲ ŽINIARAŠTIS NR. 1 – KONSTRUKCIJŲ DALIS </t>
  </si>
  <si>
    <t>Skyrius</t>
  </si>
  <si>
    <t>Eilės Nr.</t>
  </si>
  <si>
    <t>Darbo pavadinimas, aprašymas</t>
  </si>
  <si>
    <t>Mato vnt.</t>
  </si>
  <si>
    <t>Vieneto kaina, Eur be PVM  (pildo Tiekėjas)</t>
  </si>
  <si>
    <t>Iš viso, Eur be PVM</t>
  </si>
  <si>
    <t>1. Paruošiamieji darbai</t>
  </si>
  <si>
    <t>1.1</t>
  </si>
  <si>
    <t>1.2</t>
  </si>
  <si>
    <t>1.3</t>
  </si>
  <si>
    <t>Iš viso skyriuje 1, Eur be PVM</t>
  </si>
  <si>
    <t>2.1</t>
  </si>
  <si>
    <t>2.2</t>
  </si>
  <si>
    <t>2.3</t>
  </si>
  <si>
    <t>2.4</t>
  </si>
  <si>
    <t>2.5</t>
  </si>
  <si>
    <t>2.6</t>
  </si>
  <si>
    <t>Iš viso skyriuje 2, Eur be PVM</t>
  </si>
  <si>
    <t>3.1</t>
  </si>
  <si>
    <t>3.2</t>
  </si>
  <si>
    <t>3.3</t>
  </si>
  <si>
    <t>3.4</t>
  </si>
  <si>
    <t>3.5</t>
  </si>
  <si>
    <t>3.6</t>
  </si>
  <si>
    <t>3.7</t>
  </si>
  <si>
    <t>3.8</t>
  </si>
  <si>
    <t xml:space="preserve">Armatūros gaminių sudėjimas į betonuojamas konstrukcijas  </t>
  </si>
  <si>
    <t>Iš viso skyriuje 3, Eur be PVM</t>
  </si>
  <si>
    <t>4.1</t>
  </si>
  <si>
    <t>4.2</t>
  </si>
  <si>
    <t>4.3</t>
  </si>
  <si>
    <t>4.4</t>
  </si>
  <si>
    <t>Iš viso skyriuje 4, Eur be PVM</t>
  </si>
  <si>
    <t>5.1</t>
  </si>
  <si>
    <t>5.2</t>
  </si>
  <si>
    <t>5.3</t>
  </si>
  <si>
    <t>Iš viso skyriuje 5, Eur be PVM</t>
  </si>
  <si>
    <t>6.1</t>
  </si>
  <si>
    <t>6.2</t>
  </si>
  <si>
    <t>Iš viso skyriuje 6, Eur be PVM</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</si>
  <si>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</si>
  <si>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</si>
  <si>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</si>
  <si>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</si>
  <si>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kg</t>
  </si>
  <si>
    <t>DARBŲ KIEKIŲ ŽINIARAŠČIŲ SANTRAUKA</t>
  </si>
  <si>
    <t>Darbų kiekių žin. nr.</t>
  </si>
  <si>
    <t>Žiniaraščio pavadinimas</t>
  </si>
  <si>
    <t>Vertė, EUR be PVM</t>
  </si>
  <si>
    <t xml:space="preserve">KONSTRUKCIJŲ DALIS </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</si>
  <si>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</si>
  <si>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</si>
  <si>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</si>
  <si>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</si>
  <si>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</si>
  <si>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</si>
  <si>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2.9</t>
  </si>
  <si>
    <t>2.10</t>
  </si>
  <si>
    <t>2.11</t>
  </si>
  <si>
    <t>4.5</t>
  </si>
  <si>
    <t>6. Baigiamieji darbai</t>
  </si>
  <si>
    <t>7. Kiti darbai</t>
  </si>
  <si>
    <t>Augalinio sluoksnio pašalinimas t=20 cm, sandėliuojant vietoje</t>
  </si>
  <si>
    <t>m3</t>
  </si>
  <si>
    <t>Grunto iškasimas ir išvežimas Rangovo pasirintu atstumu</t>
  </si>
  <si>
    <t>2. Ardymo darbai</t>
  </si>
  <si>
    <r>
      <t xml:space="preserve">Plieninių elementų išardymas ir išvežimas į Užsakovo nurodytą vietą </t>
    </r>
    <r>
      <rPr>
        <i/>
        <sz val="11"/>
        <rFont val="Times New Roman"/>
        <family val="1"/>
        <charset val="186"/>
      </rPr>
      <t>(žiūrėti žiniaraščio priedą dėl išvežimo</t>
    </r>
    <r>
      <rPr>
        <sz val="11"/>
        <rFont val="Times New Roman"/>
        <family val="1"/>
        <charset val="186"/>
      </rPr>
      <t>)</t>
    </r>
  </si>
  <si>
    <t>Paruošiamojo betono sluoksnio h=50 mm įrengimas</t>
  </si>
  <si>
    <t>Gulekšnių įrengimas</t>
  </si>
  <si>
    <t xml:space="preserve">Skaldos sluoksnio h=40 cm po gulekšniais įrengimas </t>
  </si>
  <si>
    <t>Pereinamųjų plokščių įrengimas</t>
  </si>
  <si>
    <t>4. Pakloto įrengimas</t>
  </si>
  <si>
    <t>4.6</t>
  </si>
  <si>
    <t>4.7</t>
  </si>
  <si>
    <t>4.8</t>
  </si>
  <si>
    <t>4.9</t>
  </si>
  <si>
    <t>4.10</t>
  </si>
  <si>
    <t>4.11</t>
  </si>
  <si>
    <t>4.12</t>
  </si>
  <si>
    <t>4.13</t>
  </si>
  <si>
    <t>4.14</t>
  </si>
  <si>
    <t>m2</t>
  </si>
  <si>
    <t>Sandarinimo juostos tarp betoninių konstrukcijų ir asfaltbetonio įrengimas</t>
  </si>
  <si>
    <t>Hidroizoliacijos 2 sl. ant pereinamųjų plokščių įrengimas</t>
  </si>
  <si>
    <t>Kelio bortų 1000×150×220 įrengimas</t>
  </si>
  <si>
    <t xml:space="preserve">Išlyginamojo betono sluoksno ant tilto perdangos įrengimas </t>
  </si>
  <si>
    <t>Išlyginamojo betono sluoksno ant pereinamųjų plokščių įrengimas</t>
  </si>
  <si>
    <t xml:space="preserve">Hidroizoliacijos 2 sl. ant tilto perdangos įrengimas </t>
  </si>
  <si>
    <t>Asfaltbetonio dangos apatinio sluoksnio (AC16AS, h=40 mm) ant tilto perdangos įrngimas</t>
  </si>
  <si>
    <t>Asfaltbetonio dangos  viršutinio  sluoksnio  (SMA11S, h=40 mm) ant tilto perdangos įrengimas</t>
  </si>
  <si>
    <t>Asfalto apsauginio sluoksnio  (SMA5S, h=20 mm) ant pereinamųjų plokščių įrengimas</t>
  </si>
  <si>
    <t>Asfalto apsauginio sluoksnio  (SMA5S, h=20 mm) ant tilto perdangos įrengimas</t>
  </si>
  <si>
    <t>Apsauginio šalčiui atsparaus sluoksnio įrengimas</t>
  </si>
  <si>
    <t>Skaldos sluoksnio virš pereinamųjų plokščių įrengimas</t>
  </si>
  <si>
    <t>Asfaltbetonio pagrindo sluoksnio (AC22PN, hvid=80 mm)  ant pereinamųjų plokščių įrengimas</t>
  </si>
  <si>
    <t>Asfaltbetonio dangos  viršutinio  sluoksnio (SMA11S, h=40 mm) ant pereinamųjų plokščių įrengimas</t>
  </si>
  <si>
    <t>Stiklo pluošto geotinklo (100/100, b=1000 mm) įrengimas</t>
  </si>
  <si>
    <t>Drenažinės juostos įrengimas</t>
  </si>
  <si>
    <t>5. Kitų tilto elementų įrengimas</t>
  </si>
  <si>
    <t>4.15</t>
  </si>
  <si>
    <t>4.16</t>
  </si>
  <si>
    <t>4.17</t>
  </si>
  <si>
    <t>4.18</t>
  </si>
  <si>
    <t>Betoninių paviršių besiliečiančių su gruntu padengimas teptine hidroizoliacija 2 kartus</t>
  </si>
  <si>
    <t>Betoninių paviršių impregnavimas</t>
  </si>
  <si>
    <t>PP D160 vamzdžių įrengimas</t>
  </si>
  <si>
    <t>Ištekamojo vamzdžio tvirtinimo lauko rieduliais Dvid=15 cm cemento skiedinyje, h=20 cm įrengimas</t>
  </si>
  <si>
    <t>Latakų iš lauko riedulių Dvid=15 cm cemento skiedinyje įrengimas, h=20 cm įrengimas</t>
  </si>
  <si>
    <t>Kūgių ir šlaitų tvirtinimas paskleidžiant dirvožemį ant antierozinio tinklo, tilto darbų zonos ribose, h=100 mm.</t>
  </si>
  <si>
    <t>Skaldo pagrindo įrengimas</t>
  </si>
  <si>
    <t>Geotekstilės įrengimas</t>
  </si>
  <si>
    <t>Plianinių apsauginių atitvarų (H2-W2-B) įrengimas</t>
  </si>
  <si>
    <t>Plotų rekultivacija, paskleidžiant dirvožemį, h=20 cm ir apsėjant žole</t>
  </si>
  <si>
    <t>Kelio ašinės linijos ir kelio juostos nužymėjimas</t>
  </si>
  <si>
    <t>km</t>
  </si>
  <si>
    <t>2. Žemės darbai</t>
  </si>
  <si>
    <t>5.4</t>
  </si>
  <si>
    <t>5.5</t>
  </si>
  <si>
    <t>5.6</t>
  </si>
  <si>
    <t>5.7</t>
  </si>
  <si>
    <t>5.8</t>
  </si>
  <si>
    <t>5.9</t>
  </si>
  <si>
    <t>5.10</t>
  </si>
  <si>
    <t>Žemės sankasos viršaus planiravimas</t>
  </si>
  <si>
    <t>Grunto kasimas ekskavatoriais, grunto pakrovimas ir išvežimas į Rangovo pasirinktą vietą</t>
  </si>
  <si>
    <t>Pylimų įrengimas</t>
  </si>
  <si>
    <t xml:space="preserve">Šlaitų, griovių ir teritorijų planiravimas mechanizuotu būdu </t>
  </si>
  <si>
    <t xml:space="preserve">Šlaitų, griovių ir teritorijų planiravimas rankiniu būdu </t>
  </si>
  <si>
    <t>Šlaitų, griovių ir teritorijų šalia padengimas dirvožemio sluoksniu hvid=0,10 m ir apsėjimas veja</t>
  </si>
  <si>
    <t>3. Kelio dangos konstrukcijos įrengimas (I dangos konstrukcijos parinkimo variantas)</t>
  </si>
  <si>
    <t xml:space="preserve">Asfalto pagrindo sluoksnio įrengimas iš mišinio AC 22 PN (su kelio bitumu 70/100), h=0,08 m </t>
  </si>
  <si>
    <t>Šiurkštinimas 2/5 fr. Skaldyta mineraline medžiaga 1,5 kg/m²</t>
  </si>
  <si>
    <t>Dangos pagruntavimas prieš viršutinio asfalto sluoksnio įrengimą, panaudojant bituminę emulsiją C60BP4-S 250 g/m²</t>
  </si>
  <si>
    <t>Skaldos pagrindo sluoksnio iš nesurištų mineralinių medžiagų mišinio 0/45 įrengimas (h=0,20 m)</t>
  </si>
  <si>
    <t xml:space="preserve">Asfalto pagrindo sluoksnio įrengimas iš mišinio AC 22 PN (su kelio bitumu 70/100) (h=0,08 m) </t>
  </si>
  <si>
    <t>Šiurkštinimas 2/5 fr. skaldyta mineraline medžiaga 1,5 kg/m²</t>
  </si>
  <si>
    <t>3. Kelio dangos konstrukcijos įrengimas (II dangos konstrukcijos parinkimo variantas)</t>
  </si>
  <si>
    <t>Pastaba: Tiekėjas pildo pasirinktinai I arba II dangos konstrukcijos variantą</t>
  </si>
  <si>
    <t>4. Kelio dangos konstrukcijos kelio suvedimo su esama danga įrengimas (I dangos konstrukcijos parinkimo variantas)</t>
  </si>
  <si>
    <t>4. Kelio dangos konstrukcijos kelio suvedimo su esama danga įrengimas (II dangos konstrukcijos parinkimo variantas)</t>
  </si>
  <si>
    <t xml:space="preserve">Dangos sluoksnis be rišiklių fr. 0/11 įrengimas, h=0,05 m </t>
  </si>
  <si>
    <t>Geokompozitinės medžiagos paklojimas ant pagruntuoto asfalto (projektuojamos dangos sujungimui su esama)</t>
  </si>
  <si>
    <t xml:space="preserve">Dangos sluoksnis be rišiklių fr. 0/11 įrengimas, h=0,05 m  </t>
  </si>
  <si>
    <t>Apatinio kelkraščio sluoksnio įrengimas iš piltinio grunto ŽB, ŽG, ŽP, ŽD, ŽM, SB, SG, SP, SD, SM</t>
  </si>
  <si>
    <t>IŠ VISO ŽINIARAŠTYJE 2, EUR BE PVM</t>
  </si>
  <si>
    <t xml:space="preserve">DARBŲ KIEKIŲ ŽINIARAŠTIS NR. 2 – SUSISIEKIMO DALIS </t>
  </si>
  <si>
    <t>8.1</t>
  </si>
  <si>
    <t>Griovių tvirtinimas žvirgždo skalda fr. 16/32 (h=0,10m)</t>
  </si>
  <si>
    <t>Iš viso skyriuje 10, Eur be PVM</t>
  </si>
  <si>
    <t>A tipo signalinių stulpelių įrengimas</t>
  </si>
  <si>
    <t>Dangos ženklinimas 1.5 siaura brūkšnine 0,12 m pločio linija, kai brūkšnio ir tarpo santykis 2:6 (polimerinėmis medžiagomis)</t>
  </si>
  <si>
    <t>Iš viso skyriuje 12, Eur be PVM</t>
  </si>
  <si>
    <t>DARBŲ KIEKIŲ ŽINIARAŠTIS NR. 3 – SUSISIEKIMO DALIS (LAIKINAS APVAŽIAVIMAS)</t>
  </si>
  <si>
    <t>Apylankos ženklų ir laikinų kelio ženklų, nukreipiamųjų gairių, 146ojo/147-ojo vertikaliojo ženklinimo segmentų, signalinių žibintų pagal T DVAER 12 pastatymas ir pašalinimas</t>
  </si>
  <si>
    <t>Žemės sankasos viršaus planiravimas ir tankinimas mechanizuotu būdu</t>
  </si>
  <si>
    <t xml:space="preserve">Dirvožemio sluoksnio kasimas, pakrovimas ir pervežimas į laikiną sandėliavimo aikštelę </t>
  </si>
  <si>
    <t>Šalčiui nejautrių medžiagų sluoksnio įrengimas (h=0,35 m)</t>
  </si>
  <si>
    <t>Žvyro pagrindo sluoksnio iš nesurištų mineralinių medžiagų mišinio fr. 0/45 įrengimas (h=0,15 m)</t>
  </si>
  <si>
    <t xml:space="preserve">Dangos sluoksnis be rišiklių fr. 0/11 įrengimas (h≥0,05 m) </t>
  </si>
  <si>
    <t>5. Kelkraščių įrengimas</t>
  </si>
  <si>
    <t>6. Papildomi darbai</t>
  </si>
  <si>
    <r>
      <t>Laikino pylimo ir pralaidos išardymas ir teritorijos rekultivavimas (</t>
    </r>
    <r>
      <rPr>
        <i/>
        <sz val="11"/>
        <rFont val="Times New Roman"/>
        <family val="1"/>
        <charset val="186"/>
      </rPr>
      <t>įvertinus grįžtamasiąs medžiagas</t>
    </r>
    <r>
      <rPr>
        <sz val="11"/>
        <rFont val="Times New Roman"/>
        <family val="1"/>
        <charset val="186"/>
      </rPr>
      <t>)</t>
    </r>
  </si>
  <si>
    <t>IŠ VISO ŽINIARAŠTYJE 3, EUR BE PVM</t>
  </si>
  <si>
    <t xml:space="preserve">SUSISIEKIMO DALIS </t>
  </si>
  <si>
    <t>SUSISIEKIMO DALIS (LAIKINAS APVAŽIAVIMAS)</t>
  </si>
  <si>
    <r>
      <t>Plieninės spraustasienės  sukalimas ir ištraukimas W≥1450 cm3/m, plieno klasė ne žemesnė nei S240GP  (</t>
    </r>
    <r>
      <rPr>
        <i/>
        <sz val="11"/>
        <rFont val="Times New Roman"/>
        <family val="1"/>
        <charset val="186"/>
      </rPr>
      <t>įvertinant grįžtamasiąs medžiagas</t>
    </r>
    <r>
      <rPr>
        <sz val="11"/>
        <rFont val="Times New Roman"/>
        <family val="1"/>
        <charset val="186"/>
      </rPr>
      <t>)</t>
    </r>
  </si>
  <si>
    <t>t</t>
  </si>
  <si>
    <t>1.4</t>
  </si>
  <si>
    <t>Betoninių paviršiųpadengimas epoksidine danga</t>
  </si>
  <si>
    <t xml:space="preserve">Kelio ženklų vienstiebių atramų demontavimas ir sandėliavimas vietoje </t>
  </si>
  <si>
    <r>
      <t>Kelio ženklų skydų ir atramų pakrovimas ir išvežimas į Užsakovo nurodytą vietą (</t>
    </r>
    <r>
      <rPr>
        <i/>
        <sz val="11"/>
        <rFont val="Times New Roman"/>
        <family val="1"/>
        <charset val="186"/>
      </rPr>
      <t>žiūrėti žiniaraščio priedą dėl išvežimo</t>
    </r>
    <r>
      <rPr>
        <sz val="11"/>
        <rFont val="Times New Roman"/>
        <family val="1"/>
        <charset val="186"/>
      </rPr>
      <t>)</t>
    </r>
  </si>
  <si>
    <t>6. Kelkraščių įrengimas kelio suvedimui su esama danga</t>
  </si>
  <si>
    <t>7. Griovių tvirtinimo įrengimas</t>
  </si>
  <si>
    <t xml:space="preserve"> </t>
  </si>
  <si>
    <t>VALSTYBINĖS REIKŠMĖS RAJONINIOO KELIO NR. 4210 GALZDONAI–USĖNAI–DEGUČIAI  4,789 KM TILTO PER KANALĄ KAPITALINIS REMONTAS</t>
  </si>
  <si>
    <t>Grįžtamosios medžiagos (išardyti akmenys) (vieneto kaina didesnė arba lygi ≥ 40,5 Eur/m3 ) (sąmatoje įvertinamas su minuso ženklu)</t>
  </si>
  <si>
    <t>Lauko akmenų mūro konstrukcijų išardymas ir išvežimas Rangovo pasirinktu atstumu</t>
  </si>
  <si>
    <t>Betono laužo pakrovimas ir išvežimas Rangovo pasirinktu atstumu</t>
  </si>
  <si>
    <t>Žvyro dangos ardymas ir išvežimas Rangovo pasirinktu atstumu</t>
  </si>
  <si>
    <t>Grįžtamosios medžiagos (išardytas žvyras) (vieneto kaina didesnė arba lygi ≥ 6,0 Eur/m3 ) (sąmatoje įvertinamas su minuso ženklu)</t>
  </si>
  <si>
    <t>3.  Gelžbetoninio rėmo įrengimas</t>
  </si>
  <si>
    <t>Skaldos sluoksnio h=60 cm įrengimas</t>
  </si>
  <si>
    <t>Gelžbetoninio rėmo (įskaitant atraminę plokštę, sparnus ir bortus) įrengimas</t>
  </si>
  <si>
    <t>Tilto užpylimas ir šlaitų formavimas gerai sutankintu drenuojančiu gruntu</t>
  </si>
  <si>
    <t>PP D425 šulinėlių su dugnais ir ketinėmis grotelėmis D400 kl. įrengimas</t>
  </si>
  <si>
    <t>Skaldos (31,5/63) sluoksnio įrengimas (kanalo vagos šlaito ir dugno tvirtinimas)</t>
  </si>
  <si>
    <t>Skaldos (0/32) sluoksnio įrengimas (kanalo vagos šlaito ir dugno tvirtinimas)</t>
  </si>
  <si>
    <t>5.11</t>
  </si>
  <si>
    <t>5.12</t>
  </si>
  <si>
    <t>5.13</t>
  </si>
  <si>
    <t xml:space="preserve">Kelio ženklų skydų demontavimas nuo vienstiebių atramų ir sandėliavimas vietoje </t>
  </si>
  <si>
    <t>4.19</t>
  </si>
  <si>
    <t>Durpių kasimas ekskavatoriais, grunto pakrovimas ir išvežimas į Rangovo pasirinktą vietą</t>
  </si>
  <si>
    <t>Lovio dugno planiravimas prieš keičiant gruntą</t>
  </si>
  <si>
    <t>Apsauginio šalčiui atsparaus sluoksnio įrengimas (h=0,38 m)</t>
  </si>
  <si>
    <t>Viršutinio asfalto sluoksnio įrengimas iš mišinio SMA 11 S (su PMB 45/80-55) (h-0,04 m)</t>
  </si>
  <si>
    <t>Šalčiui nejautrių medžiagų sluoksnio įrengimas (h=0,33 m)</t>
  </si>
  <si>
    <t>Skaldos pagrindo sluoksnio iš nesurištų mineralinių medžiagų mišinio 0/45 įrengimas (h=0,25 m)</t>
  </si>
  <si>
    <t>Viršutinio asfalto sluoksnio įrengimas iš mišinio SMA 11 S (su PMB 45/80-55) (h=0,04 m)</t>
  </si>
  <si>
    <t>Skaldos pagrindo sluoksnio iš nesurištų mineralinių medžiagų mišinio 0/45 įrengimas, h=0,25 m</t>
  </si>
  <si>
    <t>Viršutinio asfalto sluoksnio įrengimas iš mišinio SMA 11 S (su PMB 45/80-55), h=0,04 m</t>
  </si>
  <si>
    <t>Kelkraščio viršutinio sluoksnio įrengimas iš skaldažolės, kai 85% sudaro skaldytų mineralinių medžiagų mišinys fr. 5/22 arba fr. 11/22 ir 15% - augalinio grunto mišinys su žolės sėklomis</t>
  </si>
  <si>
    <t>8. Kelio apstatymas ir saugaus eismo organizavimas</t>
  </si>
  <si>
    <t>8.2</t>
  </si>
  <si>
    <t>8.3</t>
  </si>
  <si>
    <t>8.4</t>
  </si>
  <si>
    <t>8.5</t>
  </si>
  <si>
    <t>Dangos ženklinimas 1.5 siaura brūkšnine 0,12 m pločio linija, kai brūkšnio ir tarpo santykis 2:6 (polimerinėmis medžiagomis) ant tilto</t>
  </si>
  <si>
    <t xml:space="preserve">Grunto kasimas ekskavatoriais, grunto pakrovimas ir išvežimas į  laikiną sandėliavimo aikštelę </t>
  </si>
  <si>
    <t>3. Dangos konstrukcija įrengiant naują eismo organizavimo schemą statybos darbų metu</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</si>
  <si>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Raseinių kelių tarnybos Pagrybio meistriją, Aušrinės g. 2, Iždonų k., Kaltinėnų sen., Šilalės raj.</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</si>
  <si>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Apsauginių kelio atitvarų įrengimas (stiprumo lygis A, sulaikymo lygis H2, veikimo pločio klasė W2), dalis AB</t>
  </si>
  <si>
    <t>Pradinių ir galinių komponentų įrengimas (stiprumo lygis A, sulaikymo lygis H2, veikimo pločio klasė W2), dalis PGK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</si>
</sst>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0.00\ "/>
    <numFmt numFmtId="165" formatCode="0.000"/>
  </numFmts>
  <fonts count="18" x14ac:knownFonts="1">
    <font>
      <sz val="11"/>
      <color theme="1"/>
      <name val="Calibri"/>
      <family val="2"/>
      <charset val="186"/>
      <scheme val="minor"/>
    </font>
    <font>
      <sz val="10"/>
      <name val="Arial"/>
      <family val="2"/>
      <charset val="186"/>
    </font>
    <font>
      <sz val="8"/>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i/>
      <sz val="11"/>
      <name val="Times New Roman"/>
      <family val="1"/>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i/>
      <sz val="11"/>
      <color rgb="FFFF0000"/>
      <name val="Times New Roman"/>
      <family val="1"/>
      <charset val="186"/>
    </font>
    <font>
      <b/>
      <sz val="11"/>
      <color rgb="FFFF000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FFFFFF"/>
      </patternFill>
    </fill>
    <fill>
      <patternFill patternType="solid">
        <fgColor theme="6"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 fillId="0" borderId="0"/>
  </cellStyleXfs>
  <cellXfs count="223">
    <xf numFmtId="0" fontId="0" fillId="0" borderId="0" xfId="0"/>
    <xf numFmtId="0" fontId="5" fillId="0" borderId="0" xfId="0" applyFont="1" applyProtection="1">
      <protection locked="0"/>
    </xf>
    <xf numFmtId="49" fontId="6"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49" fontId="5" fillId="0" borderId="8" xfId="0" applyNumberFormat="1" applyFont="1" applyBorder="1" applyAlignment="1">
      <alignment horizontal="center" vertical="center" wrapText="1"/>
    </xf>
    <xf numFmtId="2" fontId="5" fillId="0" borderId="8" xfId="0" applyNumberFormat="1" applyFont="1" applyBorder="1" applyAlignment="1">
      <alignment horizontal="center" vertical="center"/>
    </xf>
    <xf numFmtId="4" fontId="5"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 fontId="5"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xf>
    <xf numFmtId="0" fontId="5" fillId="0" borderId="13" xfId="0" applyFont="1" applyBorder="1" applyAlignment="1">
      <alignment horizontal="left" vertical="center" wrapText="1"/>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4" fontId="4" fillId="0" borderId="15"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protection locked="0"/>
    </xf>
    <xf numFmtId="49" fontId="6" fillId="0" borderId="17" xfId="0" applyNumberFormat="1" applyFont="1" applyBorder="1" applyAlignment="1">
      <alignment horizontal="center" vertical="center" wrapText="1"/>
    </xf>
    <xf numFmtId="49" fontId="5" fillId="0" borderId="18" xfId="0" applyNumberFormat="1" applyFont="1" applyBorder="1" applyAlignment="1">
      <alignment horizontal="center" vertical="center"/>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4" fontId="5" fillId="0" borderId="20" xfId="0" applyNumberFormat="1" applyFont="1" applyBorder="1" applyAlignment="1">
      <alignment horizontal="center" vertical="center" wrapText="1"/>
    </xf>
    <xf numFmtId="0" fontId="5" fillId="0" borderId="0" xfId="0" applyFont="1" applyAlignment="1" applyProtection="1">
      <alignment wrapText="1"/>
      <protection locked="0"/>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164" fontId="5" fillId="3" borderId="1" xfId="0"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xf>
    <xf numFmtId="2" fontId="5" fillId="0" borderId="13" xfId="0" applyNumberFormat="1" applyFont="1" applyBorder="1" applyAlignment="1">
      <alignment horizontal="center" vertical="center" wrapText="1"/>
    </xf>
    <xf numFmtId="164" fontId="5" fillId="3" borderId="13" xfId="0" applyNumberFormat="1" applyFont="1" applyFill="1" applyBorder="1" applyAlignment="1" applyProtection="1">
      <alignment horizontal="center" vertical="center"/>
      <protection locked="0"/>
    </xf>
    <xf numFmtId="0" fontId="5" fillId="0" borderId="8" xfId="0" applyFont="1" applyBorder="1" applyAlignment="1">
      <alignment horizontal="center" vertical="center"/>
    </xf>
    <xf numFmtId="4" fontId="4" fillId="3" borderId="8" xfId="4"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4" fontId="4" fillId="3" borderId="1" xfId="4" applyNumberFormat="1" applyFont="1" applyFill="1" applyBorder="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4" fontId="4" fillId="3" borderId="13" xfId="4" applyNumberFormat="1" applyFont="1" applyFill="1" applyBorder="1" applyAlignment="1" applyProtection="1">
      <alignment horizontal="center" vertical="center" wrapText="1"/>
      <protection locked="0"/>
    </xf>
    <xf numFmtId="4" fontId="4" fillId="0" borderId="24" xfId="0" applyNumberFormat="1" applyFont="1" applyBorder="1" applyAlignment="1" applyProtection="1">
      <alignment horizontal="center" vertical="center" wrapText="1"/>
      <protection locked="0"/>
    </xf>
    <xf numFmtId="4" fontId="4" fillId="0" borderId="25" xfId="0" applyNumberFormat="1" applyFont="1" applyBorder="1" applyAlignment="1" applyProtection="1">
      <alignment horizontal="center" vertical="center"/>
      <protection locked="0"/>
    </xf>
    <xf numFmtId="4" fontId="5" fillId="3" borderId="1" xfId="0" applyNumberFormat="1" applyFont="1" applyFill="1" applyBorder="1" applyAlignment="1" applyProtection="1">
      <alignment horizontal="center" vertical="center" wrapText="1"/>
      <protection locked="0"/>
    </xf>
    <xf numFmtId="4" fontId="4" fillId="0" borderId="24" xfId="0" applyNumberFormat="1" applyFont="1" applyBorder="1" applyAlignment="1" applyProtection="1">
      <alignment horizontal="center" vertical="center"/>
      <protection locked="0"/>
    </xf>
    <xf numFmtId="4" fontId="4" fillId="0" borderId="0" xfId="0" applyNumberFormat="1" applyFont="1" applyAlignment="1" applyProtection="1">
      <alignment horizontal="center" vertical="center"/>
      <protection locked="0"/>
    </xf>
    <xf numFmtId="0" fontId="4" fillId="0" borderId="0" xfId="4" applyFont="1" applyAlignment="1">
      <alignment vertical="center" wrapText="1"/>
    </xf>
    <xf numFmtId="0" fontId="4" fillId="0" borderId="0" xfId="4" applyFont="1" applyAlignment="1">
      <alignment vertical="center"/>
    </xf>
    <xf numFmtId="0" fontId="4" fillId="0" borderId="0" xfId="0" applyFont="1" applyAlignment="1" applyProtection="1">
      <alignment horizontal="center" vertical="center" wrapText="1"/>
      <protection locked="0"/>
    </xf>
    <xf numFmtId="0" fontId="8" fillId="0" borderId="0" xfId="0" applyFont="1" applyProtection="1">
      <protection locked="0"/>
    </xf>
    <xf numFmtId="0" fontId="9" fillId="0" borderId="0" xfId="0" applyFont="1" applyProtection="1">
      <protection locked="0"/>
    </xf>
    <xf numFmtId="0" fontId="10" fillId="0" borderId="0" xfId="1" applyFont="1" applyAlignment="1" applyProtection="1">
      <alignment horizontal="center" vertical="center" wrapText="1"/>
    </xf>
    <xf numFmtId="0" fontId="10" fillId="0" borderId="0" xfId="1" applyNumberFormat="1" applyFont="1" applyAlignment="1" applyProtection="1">
      <alignment horizontal="center" vertical="center" wrapText="1"/>
    </xf>
    <xf numFmtId="0" fontId="9" fillId="0" borderId="0" xfId="0" applyFont="1" applyAlignment="1" applyProtection="1">
      <alignment wrapText="1"/>
      <protection locked="0"/>
    </xf>
    <xf numFmtId="0" fontId="8" fillId="0" borderId="0" xfId="0" applyFont="1" applyAlignment="1" applyProtection="1">
      <alignment wrapText="1"/>
      <protection locked="0"/>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 fontId="4" fillId="0" borderId="0" xfId="3" applyNumberFormat="1" applyFont="1" applyAlignment="1">
      <alignment horizontal="center" vertical="center" wrapText="1"/>
    </xf>
    <xf numFmtId="0" fontId="4" fillId="0" borderId="0" xfId="4" applyFont="1" applyAlignment="1">
      <alignment horizontal="center" vertical="center"/>
    </xf>
    <xf numFmtId="4" fontId="4" fillId="3" borderId="19" xfId="4" applyNumberFormat="1" applyFont="1" applyFill="1" applyBorder="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protection locked="0"/>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4" fillId="0" borderId="1" xfId="0" applyNumberFormat="1" applyFont="1" applyBorder="1" applyAlignment="1">
      <alignment horizontal="center" vertical="center"/>
    </xf>
    <xf numFmtId="0" fontId="12" fillId="0" borderId="1" xfId="0" applyFont="1" applyBorder="1" applyAlignment="1">
      <alignment horizontal="right" vertical="center"/>
    </xf>
    <xf numFmtId="0" fontId="13" fillId="0" borderId="0" xfId="0" applyFont="1"/>
    <xf numFmtId="0" fontId="15" fillId="0" borderId="0" xfId="0" applyFont="1" applyAlignment="1">
      <alignment horizontal="left" vertical="center"/>
    </xf>
    <xf numFmtId="0" fontId="15" fillId="0" borderId="0" xfId="0" applyFont="1"/>
    <xf numFmtId="2" fontId="5" fillId="0" borderId="19" xfId="0" applyNumberFormat="1" applyFont="1" applyBorder="1" applyAlignment="1">
      <alignment horizontal="center" vertical="center"/>
    </xf>
    <xf numFmtId="4" fontId="4" fillId="0" borderId="25" xfId="0" applyNumberFormat="1" applyFont="1" applyBorder="1" applyAlignment="1" applyProtection="1">
      <alignment horizontal="center" vertical="center" wrapText="1"/>
      <protection locked="0"/>
    </xf>
    <xf numFmtId="49" fontId="6"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2" fontId="5" fillId="0" borderId="5"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4" fontId="4" fillId="3" borderId="5" xfId="4" applyNumberFormat="1" applyFont="1" applyFill="1" applyBorder="1" applyAlignment="1" applyProtection="1">
      <alignment horizontal="center" vertical="center" wrapText="1"/>
      <protection locked="0"/>
    </xf>
    <xf numFmtId="4" fontId="5" fillId="0" borderId="28" xfId="0" applyNumberFormat="1" applyFont="1" applyBorder="1" applyAlignment="1">
      <alignment horizontal="center" vertical="center" wrapText="1"/>
    </xf>
    <xf numFmtId="0" fontId="4" fillId="0" borderId="32" xfId="2" applyFont="1" applyBorder="1" applyAlignment="1" applyProtection="1">
      <alignment horizontal="center" vertical="center" wrapText="1"/>
    </xf>
    <xf numFmtId="49" fontId="5" fillId="0" borderId="19" xfId="0" applyNumberFormat="1" applyFont="1" applyBorder="1" applyAlignment="1">
      <alignment horizontal="center" vertical="center"/>
    </xf>
    <xf numFmtId="4" fontId="4" fillId="3" borderId="19" xfId="3" applyNumberFormat="1" applyFont="1" applyFill="1" applyBorder="1" applyAlignment="1" applyProtection="1">
      <alignment horizontal="center" vertical="center" wrapText="1"/>
      <protection locked="0"/>
    </xf>
    <xf numFmtId="0" fontId="4" fillId="0" borderId="21" xfId="2" applyFont="1" applyBorder="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6" xfId="2" applyNumberFormat="1" applyFont="1" applyBorder="1" applyAlignment="1" applyProtection="1">
      <alignment horizontal="center" vertical="center" wrapText="1"/>
    </xf>
    <xf numFmtId="0" fontId="4" fillId="0" borderId="26" xfId="1" applyFont="1" applyBorder="1" applyAlignment="1" applyProtection="1">
      <alignment horizontal="center" vertical="center" wrapText="1"/>
    </xf>
    <xf numFmtId="0" fontId="4" fillId="0" borderId="16" xfId="1" applyFont="1" applyBorder="1" applyAlignment="1" applyProtection="1">
      <alignment horizontal="center" vertical="center" wrapText="1"/>
    </xf>
    <xf numFmtId="49" fontId="5" fillId="0" borderId="5" xfId="0" applyNumberFormat="1" applyFont="1" applyBorder="1" applyAlignment="1">
      <alignment horizontal="center" vertical="center"/>
    </xf>
    <xf numFmtId="49" fontId="6" fillId="0" borderId="30" xfId="4" applyNumberFormat="1" applyFont="1" applyBorder="1" applyAlignment="1">
      <alignment horizontal="center" vertical="center" wrapText="1"/>
    </xf>
    <xf numFmtId="49" fontId="5" fillId="0" borderId="31" xfId="4" applyNumberFormat="1" applyFont="1" applyBorder="1" applyAlignment="1">
      <alignment horizontal="center" vertical="center" wrapText="1"/>
    </xf>
    <xf numFmtId="0" fontId="5" fillId="0" borderId="31" xfId="4" applyFont="1" applyBorder="1" applyAlignment="1">
      <alignment horizontal="left" vertical="center" wrapText="1"/>
    </xf>
    <xf numFmtId="0" fontId="5" fillId="0" borderId="31" xfId="0" applyFont="1" applyBorder="1" applyAlignment="1">
      <alignment horizontal="center" vertical="center" wrapText="1"/>
    </xf>
    <xf numFmtId="4" fontId="5" fillId="3" borderId="31" xfId="4" applyNumberFormat="1" applyFont="1" applyFill="1" applyBorder="1" applyAlignment="1" applyProtection="1">
      <alignment horizontal="center" vertical="center" wrapText="1"/>
      <protection locked="0"/>
    </xf>
    <xf numFmtId="4" fontId="4" fillId="3" borderId="5" xfId="3" applyNumberFormat="1" applyFont="1" applyFill="1" applyBorder="1" applyAlignment="1" applyProtection="1">
      <alignment horizontal="center" vertical="center" wrapText="1"/>
      <protection locked="0"/>
    </xf>
    <xf numFmtId="49" fontId="5" fillId="0" borderId="8" xfId="0" applyNumberFormat="1" applyFont="1" applyBorder="1" applyAlignment="1">
      <alignment horizontal="center" vertical="center"/>
    </xf>
    <xf numFmtId="49" fontId="6" fillId="0" borderId="35"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0" fontId="5" fillId="0" borderId="31" xfId="0" applyFont="1" applyBorder="1" applyAlignment="1">
      <alignment horizontal="center" vertical="center"/>
    </xf>
    <xf numFmtId="0" fontId="5" fillId="0" borderId="39" xfId="0" applyFont="1" applyBorder="1" applyAlignment="1">
      <alignment horizontal="center" vertical="center"/>
    </xf>
    <xf numFmtId="4" fontId="4" fillId="3" borderId="26" xfId="4"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protection locked="0"/>
    </xf>
    <xf numFmtId="49" fontId="5" fillId="0" borderId="19" xfId="0" applyNumberFormat="1" applyFont="1" applyBorder="1" applyAlignment="1">
      <alignment horizontal="center" vertical="center" wrapText="1"/>
    </xf>
    <xf numFmtId="4" fontId="5" fillId="3" borderId="19" xfId="0" applyNumberFormat="1" applyFont="1" applyFill="1" applyBorder="1" applyAlignment="1" applyProtection="1">
      <alignment horizontal="center" vertical="center" wrapText="1"/>
      <protection locked="0"/>
    </xf>
    <xf numFmtId="49" fontId="5" fillId="0" borderId="39" xfId="0" applyNumberFormat="1" applyFont="1" applyBorder="1" applyAlignment="1">
      <alignment horizontal="center" vertical="center" wrapText="1"/>
    </xf>
    <xf numFmtId="0" fontId="5" fillId="0" borderId="39" xfId="0" applyFont="1" applyBorder="1" applyAlignment="1">
      <alignment horizontal="left" vertical="center" wrapText="1"/>
    </xf>
    <xf numFmtId="2" fontId="5" fillId="0" borderId="39" xfId="0" applyNumberFormat="1" applyFont="1" applyBorder="1" applyAlignment="1">
      <alignment horizontal="center" vertical="center"/>
    </xf>
    <xf numFmtId="4" fontId="4" fillId="3" borderId="39" xfId="4" applyNumberFormat="1" applyFont="1" applyFill="1" applyBorder="1" applyAlignment="1" applyProtection="1">
      <alignment horizontal="center" vertical="center" wrapText="1"/>
      <protection locked="0"/>
    </xf>
    <xf numFmtId="4" fontId="5" fillId="0" borderId="40" xfId="0" applyNumberFormat="1" applyFont="1" applyBorder="1" applyAlignment="1">
      <alignment horizontal="center" vertical="center" wrapText="1"/>
    </xf>
    <xf numFmtId="49" fontId="5" fillId="0" borderId="22" xfId="0" applyNumberFormat="1" applyFont="1" applyBorder="1" applyAlignment="1">
      <alignment horizontal="center" vertical="center"/>
    </xf>
    <xf numFmtId="4" fontId="4" fillId="3" borderId="42" xfId="4" applyNumberFormat="1" applyFont="1" applyFill="1" applyBorder="1" applyAlignment="1" applyProtection="1">
      <alignment horizontal="center" vertical="center" wrapText="1"/>
      <protection locked="0"/>
    </xf>
    <xf numFmtId="4" fontId="17" fillId="3" borderId="1" xfId="4" applyNumberFormat="1" applyFont="1" applyFill="1" applyBorder="1" applyAlignment="1" applyProtection="1">
      <alignment horizontal="center" vertical="center" wrapText="1"/>
      <protection locked="0"/>
    </xf>
    <xf numFmtId="4" fontId="17" fillId="3" borderId="13" xfId="4" applyNumberFormat="1" applyFont="1" applyFill="1" applyBorder="1" applyAlignment="1" applyProtection="1">
      <alignment horizontal="center" vertical="center" wrapText="1"/>
      <protection locked="0"/>
    </xf>
    <xf numFmtId="0" fontId="4" fillId="2" borderId="3" xfId="1" applyFont="1" applyFill="1" applyBorder="1" applyAlignment="1" applyProtection="1">
      <alignment vertical="center"/>
    </xf>
    <xf numFmtId="0" fontId="4" fillId="2" borderId="33" xfId="1" applyFont="1" applyFill="1" applyBorder="1" applyAlignment="1" applyProtection="1">
      <alignment vertical="center"/>
    </xf>
    <xf numFmtId="0" fontId="4" fillId="2" borderId="34" xfId="1" applyFont="1" applyFill="1" applyBorder="1" applyAlignment="1" applyProtection="1">
      <alignment vertical="center"/>
    </xf>
    <xf numFmtId="0" fontId="7" fillId="4" borderId="0" xfId="1" applyFont="1" applyFill="1" applyAlignment="1" applyProtection="1">
      <alignment vertical="center"/>
    </xf>
    <xf numFmtId="0" fontId="0" fillId="0" borderId="0" xfId="0" applyProtection="1">
      <protection locked="0"/>
    </xf>
    <xf numFmtId="4" fontId="4" fillId="0" borderId="0" xfId="4" applyNumberFormat="1" applyFont="1" applyAlignment="1" applyProtection="1">
      <alignment horizontal="right" vertical="center"/>
      <protection locked="0"/>
    </xf>
    <xf numFmtId="0" fontId="4" fillId="0" borderId="0" xfId="4" applyFont="1" applyAlignment="1" applyProtection="1">
      <alignment horizontal="center" vertical="center"/>
      <protection locked="0"/>
    </xf>
    <xf numFmtId="49" fontId="6" fillId="0" borderId="35" xfId="0" applyNumberFormat="1" applyFont="1" applyBorder="1" applyAlignment="1" applyProtection="1">
      <alignment horizontal="center" vertical="center" wrapText="1"/>
    </xf>
    <xf numFmtId="49" fontId="5" fillId="0" borderId="19" xfId="0" applyNumberFormat="1" applyFont="1" applyBorder="1" applyAlignment="1" applyProtection="1">
      <alignment horizontal="center" vertical="center"/>
    </xf>
    <xf numFmtId="0" fontId="5" fillId="0" borderId="19" xfId="0" applyFont="1" applyBorder="1" applyAlignment="1" applyProtection="1">
      <alignment horizontal="left" vertical="center" wrapText="1"/>
    </xf>
    <xf numFmtId="0" fontId="5" fillId="0" borderId="19" xfId="0" applyFont="1" applyBorder="1" applyAlignment="1" applyProtection="1">
      <alignment horizontal="center" vertical="center"/>
    </xf>
    <xf numFmtId="165" fontId="5" fillId="0" borderId="19" xfId="0" applyNumberFormat="1" applyFont="1" applyBorder="1" applyAlignment="1" applyProtection="1">
      <alignment horizontal="center" vertical="center"/>
    </xf>
    <xf numFmtId="49" fontId="6"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5" fillId="0" borderId="1" xfId="0" applyFont="1" applyBorder="1" applyAlignment="1" applyProtection="1">
      <alignment horizontal="center" vertical="center"/>
    </xf>
    <xf numFmtId="2" fontId="5" fillId="0" borderId="1"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center" vertical="center"/>
    </xf>
    <xf numFmtId="49" fontId="6" fillId="0" borderId="7" xfId="0" applyNumberFormat="1" applyFont="1" applyBorder="1" applyAlignment="1" applyProtection="1">
      <alignment horizontal="center" vertical="center" wrapText="1"/>
    </xf>
    <xf numFmtId="49" fontId="5" fillId="0" borderId="8" xfId="0" applyNumberFormat="1" applyFont="1" applyBorder="1" applyAlignment="1" applyProtection="1">
      <alignment horizontal="center" vertical="center"/>
    </xf>
    <xf numFmtId="0" fontId="5" fillId="0" borderId="8" xfId="0" applyFont="1" applyBorder="1" applyAlignment="1" applyProtection="1">
      <alignment horizontal="left" vertical="center" wrapText="1"/>
    </xf>
    <xf numFmtId="0" fontId="5" fillId="0" borderId="8" xfId="0" applyFont="1" applyBorder="1" applyAlignment="1" applyProtection="1">
      <alignment horizontal="center" vertical="center"/>
    </xf>
    <xf numFmtId="2" fontId="5" fillId="0" borderId="8" xfId="0" applyNumberFormat="1" applyFont="1" applyBorder="1" applyAlignment="1" applyProtection="1">
      <alignment horizontal="center" vertical="center"/>
    </xf>
    <xf numFmtId="49" fontId="6" fillId="0" borderId="10" xfId="0" applyNumberFormat="1" applyFont="1" applyBorder="1" applyAlignment="1" applyProtection="1">
      <alignment horizontal="center" vertical="center" wrapText="1"/>
    </xf>
    <xf numFmtId="49" fontId="6" fillId="0" borderId="12" xfId="0" applyNumberFormat="1" applyFont="1" applyBorder="1" applyAlignment="1" applyProtection="1">
      <alignment horizontal="center" vertical="center" wrapText="1"/>
    </xf>
    <xf numFmtId="49" fontId="5" fillId="0" borderId="13" xfId="0" applyNumberFormat="1" applyFont="1" applyBorder="1" applyAlignment="1" applyProtection="1">
      <alignment horizontal="center" vertical="center"/>
    </xf>
    <xf numFmtId="0" fontId="5" fillId="0" borderId="13" xfId="0" applyFont="1" applyBorder="1" applyAlignment="1" applyProtection="1">
      <alignment horizontal="left" vertical="center" wrapText="1"/>
    </xf>
    <xf numFmtId="0" fontId="5" fillId="0" borderId="13" xfId="0" applyFont="1" applyBorder="1" applyAlignment="1" applyProtection="1">
      <alignment horizontal="center" vertical="center"/>
    </xf>
    <xf numFmtId="2" fontId="5" fillId="0" borderId="13" xfId="0" applyNumberFormat="1" applyFont="1" applyBorder="1" applyAlignment="1" applyProtection="1">
      <alignment horizontal="center" vertical="center" wrapText="1"/>
    </xf>
    <xf numFmtId="2" fontId="5" fillId="0" borderId="8" xfId="0" applyNumberFormat="1" applyFont="1" applyBorder="1" applyAlignment="1" applyProtection="1">
      <alignment horizontal="center" vertical="center" wrapText="1"/>
    </xf>
    <xf numFmtId="49" fontId="5" fillId="0" borderId="18" xfId="0" applyNumberFormat="1" applyFont="1" applyBorder="1" applyAlignment="1" applyProtection="1">
      <alignment horizontal="center" vertical="center"/>
    </xf>
    <xf numFmtId="2" fontId="5" fillId="0" borderId="19" xfId="0" applyNumberFormat="1" applyFont="1" applyBorder="1" applyAlignment="1" applyProtection="1">
      <alignment horizontal="center" vertical="center" wrapText="1"/>
    </xf>
    <xf numFmtId="49" fontId="5" fillId="0" borderId="38" xfId="0" applyNumberFormat="1" applyFont="1" applyBorder="1" applyAlignment="1" applyProtection="1">
      <alignment horizontal="center" vertical="center"/>
    </xf>
    <xf numFmtId="0" fontId="5" fillId="0" borderId="31" xfId="0" applyFont="1" applyBorder="1" applyAlignment="1" applyProtection="1">
      <alignment horizontal="center" vertical="center"/>
    </xf>
    <xf numFmtId="49" fontId="5" fillId="0" borderId="8" xfId="0" applyNumberFormat="1" applyFont="1" applyBorder="1" applyAlignment="1" applyProtection="1">
      <alignment horizontal="center" vertical="center" wrapText="1"/>
    </xf>
    <xf numFmtId="49" fontId="5" fillId="0" borderId="13" xfId="0" applyNumberFormat="1" applyFont="1" applyBorder="1" applyAlignment="1" applyProtection="1">
      <alignment horizontal="center" vertical="center" wrapText="1"/>
    </xf>
    <xf numFmtId="2" fontId="5" fillId="0" borderId="13" xfId="0" applyNumberFormat="1" applyFont="1" applyBorder="1" applyAlignment="1" applyProtection="1">
      <alignment horizontal="center" vertical="center"/>
    </xf>
    <xf numFmtId="49" fontId="6" fillId="0" borderId="41" xfId="0" applyNumberFormat="1" applyFont="1" applyBorder="1" applyAlignment="1" applyProtection="1">
      <alignment horizontal="center" vertical="center" wrapText="1"/>
    </xf>
    <xf numFmtId="49" fontId="5" fillId="0" borderId="42" xfId="0" applyNumberFormat="1" applyFont="1" applyBorder="1" applyAlignment="1" applyProtection="1">
      <alignment horizontal="center" vertical="center" wrapText="1"/>
    </xf>
    <xf numFmtId="0" fontId="5" fillId="0" borderId="42" xfId="0" applyFont="1" applyBorder="1" applyAlignment="1" applyProtection="1">
      <alignment horizontal="left" vertical="center" wrapText="1"/>
    </xf>
    <xf numFmtId="0" fontId="5" fillId="0" borderId="42" xfId="0" applyFont="1" applyBorder="1" applyAlignment="1" applyProtection="1">
      <alignment horizontal="center" vertical="center"/>
    </xf>
    <xf numFmtId="2" fontId="5" fillId="0" borderId="42" xfId="0" applyNumberFormat="1" applyFont="1" applyBorder="1" applyAlignment="1" applyProtection="1">
      <alignment horizontal="center" vertical="center"/>
    </xf>
    <xf numFmtId="49" fontId="6" fillId="0" borderId="21" xfId="0" applyNumberFormat="1" applyFont="1" applyBorder="1" applyAlignment="1" applyProtection="1">
      <alignment horizontal="center" vertical="center" wrapText="1"/>
    </xf>
    <xf numFmtId="49" fontId="5" fillId="0" borderId="26" xfId="0" applyNumberFormat="1" applyFont="1" applyBorder="1" applyAlignment="1" applyProtection="1">
      <alignment horizontal="center" vertical="center" wrapText="1"/>
    </xf>
    <xf numFmtId="0" fontId="5" fillId="0" borderId="26" xfId="0" applyFont="1" applyBorder="1" applyAlignment="1" applyProtection="1">
      <alignment horizontal="left" vertical="center" wrapText="1"/>
    </xf>
    <xf numFmtId="0" fontId="5" fillId="0" borderId="26" xfId="0" applyFont="1" applyBorder="1" applyAlignment="1" applyProtection="1">
      <alignment horizontal="center" vertical="center"/>
    </xf>
    <xf numFmtId="2" fontId="5" fillId="0" borderId="26"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2" fontId="5" fillId="0" borderId="1" xfId="0" applyNumberFormat="1" applyFont="1" applyBorder="1" applyAlignment="1" applyProtection="1">
      <alignment horizontal="center" vertical="center"/>
    </xf>
    <xf numFmtId="49" fontId="16" fillId="0" borderId="10"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center" vertical="center"/>
    </xf>
    <xf numFmtId="2" fontId="8" fillId="0" borderId="1" xfId="0" applyNumberFormat="1" applyFont="1" applyBorder="1" applyAlignment="1" applyProtection="1">
      <alignment horizontal="center" vertical="center"/>
    </xf>
    <xf numFmtId="49" fontId="16" fillId="0" borderId="12" xfId="0" applyNumberFormat="1" applyFont="1" applyBorder="1" applyAlignment="1" applyProtection="1">
      <alignment horizontal="center" vertical="center" wrapText="1"/>
    </xf>
    <xf numFmtId="49" fontId="8" fillId="0" borderId="13" xfId="0" applyNumberFormat="1" applyFont="1" applyBorder="1" applyAlignment="1" applyProtection="1">
      <alignment horizontal="center" vertical="center" wrapText="1"/>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xf>
    <xf numFmtId="2" fontId="8" fillId="0" borderId="13" xfId="0" applyNumberFormat="1" applyFont="1" applyBorder="1" applyAlignment="1" applyProtection="1">
      <alignment horizontal="center" vertical="center"/>
    </xf>
    <xf numFmtId="0" fontId="4" fillId="0" borderId="0" xfId="4" applyFont="1" applyAlignment="1" applyProtection="1">
      <alignment vertical="center" wrapText="1"/>
    </xf>
    <xf numFmtId="0" fontId="4" fillId="0" borderId="0" xfId="4" applyFont="1" applyAlignment="1" applyProtection="1">
      <alignment vertical="center"/>
    </xf>
    <xf numFmtId="4" fontId="4" fillId="0" borderId="0" xfId="4" applyNumberFormat="1" applyFont="1" applyAlignment="1" applyProtection="1">
      <alignment horizontal="right" vertical="center" wrapText="1"/>
    </xf>
    <xf numFmtId="4" fontId="4" fillId="0" borderId="0" xfId="4" applyNumberFormat="1" applyFont="1" applyAlignment="1" applyProtection="1">
      <alignment horizontal="right" vertical="center"/>
    </xf>
    <xf numFmtId="0" fontId="4" fillId="0" borderId="0" xfId="4" applyFont="1" applyAlignment="1" applyProtection="1">
      <alignment horizontal="right" vertical="center"/>
    </xf>
    <xf numFmtId="0" fontId="0" fillId="0" borderId="0" xfId="0" applyProtection="1"/>
    <xf numFmtId="0" fontId="8" fillId="0" borderId="0" xfId="0" applyFont="1" applyProtection="1"/>
    <xf numFmtId="0" fontId="9" fillId="0" borderId="0" xfId="0" applyFont="1" applyProtection="1"/>
    <xf numFmtId="0" fontId="5" fillId="0" borderId="0" xfId="0" applyFont="1" applyProtection="1"/>
    <xf numFmtId="4" fontId="5" fillId="0" borderId="20" xfId="0" applyNumberFormat="1" applyFont="1" applyBorder="1" applyAlignment="1" applyProtection="1">
      <alignment horizontal="center" vertical="center" wrapText="1"/>
    </xf>
    <xf numFmtId="4" fontId="5" fillId="0" borderId="11" xfId="0" applyNumberFormat="1" applyFont="1" applyBorder="1" applyAlignment="1" applyProtection="1">
      <alignment horizontal="center" vertical="center" wrapText="1"/>
    </xf>
    <xf numFmtId="0" fontId="5" fillId="0" borderId="0" xfId="0" applyFont="1" applyAlignment="1" applyProtection="1">
      <alignment wrapText="1"/>
    </xf>
    <xf numFmtId="4" fontId="5" fillId="0" borderId="6" xfId="0" applyNumberFormat="1" applyFont="1" applyBorder="1" applyAlignment="1" applyProtection="1">
      <alignment horizontal="center" vertical="center" wrapText="1"/>
    </xf>
    <xf numFmtId="4" fontId="4" fillId="0" borderId="15" xfId="0" applyNumberFormat="1" applyFont="1" applyBorder="1" applyAlignment="1" applyProtection="1">
      <alignment horizontal="center" vertical="center" wrapText="1"/>
    </xf>
    <xf numFmtId="4" fontId="4" fillId="0" borderId="16" xfId="0" applyNumberFormat="1" applyFont="1" applyBorder="1" applyAlignment="1" applyProtection="1">
      <alignment horizontal="center" vertical="center"/>
    </xf>
    <xf numFmtId="4" fontId="5" fillId="0" borderId="9" xfId="0" applyNumberFormat="1" applyFont="1" applyBorder="1" applyAlignment="1" applyProtection="1">
      <alignment horizontal="center" vertical="center" wrapText="1"/>
    </xf>
    <xf numFmtId="4" fontId="5" fillId="0" borderId="14" xfId="0" applyNumberFormat="1" applyFont="1" applyBorder="1" applyAlignment="1" applyProtection="1">
      <alignment horizontal="center" vertical="center" wrapText="1"/>
    </xf>
    <xf numFmtId="4" fontId="4" fillId="0" borderId="24" xfId="0" applyNumberFormat="1" applyFont="1" applyBorder="1" applyAlignment="1" applyProtection="1">
      <alignment horizontal="center" vertical="center" wrapText="1"/>
    </xf>
    <xf numFmtId="4" fontId="4" fillId="0" borderId="25" xfId="0" applyNumberFormat="1" applyFont="1" applyBorder="1" applyAlignment="1" applyProtection="1">
      <alignment horizontal="center" vertical="center"/>
    </xf>
    <xf numFmtId="4" fontId="4" fillId="0" borderId="25" xfId="0" applyNumberFormat="1" applyFont="1" applyBorder="1" applyAlignment="1" applyProtection="1">
      <alignment horizontal="center" vertical="center" wrapText="1"/>
    </xf>
    <xf numFmtId="4" fontId="5" fillId="0" borderId="43" xfId="0" applyNumberFormat="1" applyFont="1" applyBorder="1" applyAlignment="1" applyProtection="1">
      <alignment horizontal="center" vertical="center" wrapText="1"/>
    </xf>
    <xf numFmtId="4" fontId="5" fillId="0" borderId="16" xfId="0" applyNumberFormat="1" applyFont="1" applyBorder="1" applyAlignment="1" applyProtection="1">
      <alignment horizontal="center" vertical="center" wrapText="1"/>
    </xf>
    <xf numFmtId="4" fontId="8" fillId="0" borderId="11" xfId="0" applyNumberFormat="1" applyFont="1" applyBorder="1" applyAlignment="1" applyProtection="1">
      <alignment horizontal="center" vertical="center" wrapText="1"/>
    </xf>
    <xf numFmtId="4" fontId="8" fillId="0" borderId="14" xfId="0" applyNumberFormat="1" applyFont="1" applyBorder="1" applyAlignment="1" applyProtection="1">
      <alignment horizontal="center" vertical="center" wrapText="1"/>
    </xf>
    <xf numFmtId="4" fontId="4" fillId="0" borderId="28" xfId="3" applyNumberFormat="1" applyFont="1" applyBorder="1" applyAlignment="1" applyProtection="1">
      <alignment horizontal="center" vertical="center" wrapText="1"/>
    </xf>
    <xf numFmtId="0" fontId="4" fillId="0" borderId="0" xfId="0" applyFont="1" applyAlignment="1" applyProtection="1">
      <alignment horizontal="center" vertical="center" wrapText="1"/>
    </xf>
    <xf numFmtId="4" fontId="4" fillId="0" borderId="0" xfId="0" applyNumberFormat="1" applyFont="1" applyAlignment="1" applyProtection="1">
      <alignment horizontal="center" vertical="center"/>
    </xf>
    <xf numFmtId="4" fontId="4" fillId="0" borderId="0" xfId="3" applyNumberFormat="1" applyFont="1" applyAlignment="1" applyProtection="1">
      <alignment horizontal="center" vertical="center" wrapText="1"/>
    </xf>
    <xf numFmtId="0" fontId="4" fillId="0" borderId="27" xfId="3" applyFont="1" applyBorder="1" applyAlignment="1" applyProtection="1">
      <alignment horizontal="center" vertical="center" wrapText="1"/>
    </xf>
    <xf numFmtId="0" fontId="4" fillId="0" borderId="0" xfId="4" applyFont="1" applyAlignment="1" applyProtection="1">
      <alignment horizontal="center" vertical="center"/>
    </xf>
    <xf numFmtId="2" fontId="5" fillId="0" borderId="19" xfId="0" applyNumberFormat="1" applyFont="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5" xfId="0" applyFont="1" applyBorder="1" applyAlignment="1" applyProtection="1">
      <alignment horizontal="center" vertical="center"/>
    </xf>
    <xf numFmtId="2" fontId="5" fillId="0" borderId="5" xfId="0" applyNumberFormat="1" applyFont="1" applyBorder="1" applyAlignment="1" applyProtection="1">
      <alignment horizontal="center" vertical="center" wrapText="1"/>
    </xf>
    <xf numFmtId="2" fontId="5" fillId="0" borderId="5" xfId="0" applyNumberFormat="1" applyFont="1" applyBorder="1" applyAlignment="1" applyProtection="1">
      <alignment horizontal="center" vertical="center"/>
    </xf>
    <xf numFmtId="0" fontId="7" fillId="4" borderId="0" xfId="1" applyFont="1" applyFill="1" applyAlignment="1" applyProtection="1">
      <alignment horizontal="center" vertical="center" wrapText="1"/>
    </xf>
    <xf numFmtId="0" fontId="4" fillId="2" borderId="3" xfId="1" applyFont="1" applyFill="1" applyBorder="1" applyAlignment="1" applyProtection="1">
      <alignment horizontal="center" vertical="center"/>
    </xf>
    <xf numFmtId="0" fontId="4" fillId="2" borderId="33" xfId="1" applyFont="1" applyFill="1" applyBorder="1" applyAlignment="1" applyProtection="1">
      <alignment horizontal="center" vertical="center"/>
    </xf>
    <xf numFmtId="0" fontId="4" fillId="2" borderId="34" xfId="1" applyFont="1" applyFill="1" applyBorder="1" applyAlignment="1" applyProtection="1">
      <alignment horizontal="center" vertical="center"/>
    </xf>
    <xf numFmtId="0" fontId="8" fillId="0" borderId="37"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1" fillId="2" borderId="1"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23"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0" xfId="0" applyFont="1" applyAlignment="1">
      <alignment horizontal="left" vertical="center" wrapText="1"/>
    </xf>
  </cellXfs>
  <cellStyles count="6">
    <cellStyle name="Normal" xfId="0" builtinId="0"/>
    <cellStyle name="Normal 2 2" xfId="1"/>
    <cellStyle name="Normal 3" xfId="4"/>
    <cellStyle name="Normal 3 2" xfId="5"/>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zoomScale="55" zoomScaleNormal="55" workbookViewId="0">
      <selection activeCell="M19" sqref="M19"/>
    </sheetView>
  </sheetViews>
  <sheetFormatPr defaultRowHeight="15" x14ac:dyDescent="0.25"/>
  <cols>
    <col min="1" max="1" width="42.7109375" customWidth="1"/>
    <col min="3" max="3" width="79.7109375" customWidth="1"/>
    <col min="4" max="4" width="12" customWidth="1"/>
    <col min="6" max="6" width="19.140625" customWidth="1"/>
    <col min="7" max="7" width="17.5703125" customWidth="1"/>
    <col min="8" max="8" width="17.28515625" customWidth="1"/>
    <col min="9" max="9" width="15.7109375" customWidth="1"/>
  </cols>
  <sheetData>
    <row r="1" spans="1:11" ht="15.75" x14ac:dyDescent="0.25">
      <c r="A1" s="207" t="s">
        <v>179</v>
      </c>
      <c r="B1" s="207"/>
      <c r="C1" s="207"/>
      <c r="D1" s="207"/>
      <c r="E1" s="207"/>
      <c r="F1" s="207"/>
      <c r="G1" s="207"/>
      <c r="H1" s="47"/>
      <c r="I1" s="48"/>
      <c r="J1" s="48"/>
      <c r="K1" s="48"/>
    </row>
    <row r="2" spans="1:11" ht="15.75" thickBot="1" x14ac:dyDescent="0.3">
      <c r="A2" s="49"/>
      <c r="B2" s="49"/>
      <c r="C2" s="49"/>
      <c r="D2" s="49"/>
      <c r="E2" s="50"/>
      <c r="F2" s="49"/>
      <c r="G2" s="49"/>
      <c r="H2" s="47"/>
      <c r="I2" s="48"/>
      <c r="J2" s="48"/>
      <c r="K2" s="48"/>
    </row>
    <row r="3" spans="1:11" ht="15.75" thickBot="1" x14ac:dyDescent="0.3">
      <c r="A3" s="208" t="s">
        <v>4</v>
      </c>
      <c r="B3" s="209"/>
      <c r="C3" s="209"/>
      <c r="D3" s="209"/>
      <c r="E3" s="209"/>
      <c r="F3" s="209"/>
      <c r="G3" s="210"/>
      <c r="H3" s="1"/>
      <c r="I3" s="1"/>
      <c r="J3" s="48"/>
      <c r="K3" s="48"/>
    </row>
    <row r="4" spans="1:11" ht="45" customHeight="1" thickBot="1" x14ac:dyDescent="0.3">
      <c r="A4" s="79" t="s">
        <v>5</v>
      </c>
      <c r="B4" s="82" t="s">
        <v>6</v>
      </c>
      <c r="C4" s="83" t="s">
        <v>7</v>
      </c>
      <c r="D4" s="83" t="s">
        <v>8</v>
      </c>
      <c r="E4" s="84" t="s">
        <v>0</v>
      </c>
      <c r="F4" s="85" t="s">
        <v>9</v>
      </c>
      <c r="G4" s="86" t="s">
        <v>10</v>
      </c>
      <c r="H4" s="1"/>
      <c r="I4" s="1"/>
      <c r="J4" s="48"/>
      <c r="K4" s="48"/>
    </row>
    <row r="5" spans="1:11" ht="30" customHeight="1" x14ac:dyDescent="0.25">
      <c r="A5" s="2" t="s">
        <v>11</v>
      </c>
      <c r="B5" s="80" t="s">
        <v>12</v>
      </c>
      <c r="C5" s="23" t="s">
        <v>67</v>
      </c>
      <c r="D5" s="24" t="s">
        <v>68</v>
      </c>
      <c r="E5" s="70">
        <v>66</v>
      </c>
      <c r="F5" s="81">
        <v>9</v>
      </c>
      <c r="G5" s="25">
        <f t="shared" ref="G5:G15" si="0">ROUND((E5*F5),2)</f>
        <v>594</v>
      </c>
      <c r="H5" s="1"/>
      <c r="I5" s="1"/>
      <c r="J5" s="48"/>
      <c r="K5" s="48"/>
    </row>
    <row r="6" spans="1:11" ht="30" customHeight="1" thickBot="1" x14ac:dyDescent="0.3">
      <c r="A6" s="7" t="s">
        <v>11</v>
      </c>
      <c r="B6" s="87" t="s">
        <v>13</v>
      </c>
      <c r="C6" s="74" t="s">
        <v>69</v>
      </c>
      <c r="D6" s="73" t="s">
        <v>68</v>
      </c>
      <c r="E6" s="75">
        <v>596</v>
      </c>
      <c r="F6" s="93">
        <v>9.1</v>
      </c>
      <c r="G6" s="76">
        <f t="shared" ref="G6" si="1">ROUND((E6*F6),2)</f>
        <v>5423.6</v>
      </c>
      <c r="H6" s="26"/>
      <c r="I6" s="26"/>
      <c r="J6" s="51"/>
      <c r="K6" s="51"/>
    </row>
    <row r="7" spans="1:11" ht="30" customHeight="1" thickBot="1" x14ac:dyDescent="0.3">
      <c r="A7" s="72" t="s">
        <v>11</v>
      </c>
      <c r="B7" s="87" t="s">
        <v>14</v>
      </c>
      <c r="C7" s="74" t="s">
        <v>170</v>
      </c>
      <c r="D7" s="73" t="s">
        <v>171</v>
      </c>
      <c r="E7" s="75">
        <v>22</v>
      </c>
      <c r="F7" s="93">
        <v>1120.8800000000001</v>
      </c>
      <c r="G7" s="76">
        <f t="shared" ref="G7:G8" si="2">ROUND((E7*F7),2)</f>
        <v>24659.360000000001</v>
      </c>
      <c r="H7" s="19" t="s">
        <v>15</v>
      </c>
      <c r="I7" s="20">
        <f>ROUND(SUM(G5:G7),2)</f>
        <v>30676.959999999999</v>
      </c>
      <c r="J7" s="48"/>
      <c r="K7" s="48"/>
    </row>
    <row r="8" spans="1:11" ht="30" customHeight="1" x14ac:dyDescent="0.25">
      <c r="A8" s="2" t="s">
        <v>70</v>
      </c>
      <c r="B8" s="94" t="s">
        <v>16</v>
      </c>
      <c r="C8" s="3" t="s">
        <v>181</v>
      </c>
      <c r="D8" s="33" t="s">
        <v>68</v>
      </c>
      <c r="E8" s="5">
        <v>89.6</v>
      </c>
      <c r="F8" s="59">
        <v>177.18</v>
      </c>
      <c r="G8" s="6">
        <f t="shared" si="2"/>
        <v>15875.33</v>
      </c>
      <c r="H8" s="26"/>
      <c r="I8" s="26"/>
      <c r="J8" s="51"/>
      <c r="K8" s="51"/>
    </row>
    <row r="9" spans="1:11" ht="30" customHeight="1" x14ac:dyDescent="0.25">
      <c r="A9" s="7" t="s">
        <v>70</v>
      </c>
      <c r="B9" s="8" t="s">
        <v>17</v>
      </c>
      <c r="C9" s="9" t="s">
        <v>180</v>
      </c>
      <c r="D9" s="27" t="s">
        <v>68</v>
      </c>
      <c r="E9" s="11">
        <v>89.6</v>
      </c>
      <c r="F9" s="29">
        <v>-40.5</v>
      </c>
      <c r="G9" s="12">
        <f t="shared" si="0"/>
        <v>-3628.8</v>
      </c>
      <c r="H9" s="26"/>
      <c r="I9" s="26"/>
      <c r="J9" s="51"/>
      <c r="K9" s="51"/>
    </row>
    <row r="10" spans="1:11" ht="30" customHeight="1" x14ac:dyDescent="0.25">
      <c r="A10" s="7" t="s">
        <v>70</v>
      </c>
      <c r="B10" s="8" t="s">
        <v>18</v>
      </c>
      <c r="C10" s="9" t="s">
        <v>182</v>
      </c>
      <c r="D10" s="27" t="s">
        <v>171</v>
      </c>
      <c r="E10" s="28">
        <v>25</v>
      </c>
      <c r="F10" s="29">
        <v>21.73</v>
      </c>
      <c r="G10" s="12">
        <f t="shared" ref="G10" si="3">ROUND((E10*F10),2)</f>
        <v>543.25</v>
      </c>
      <c r="H10" s="26"/>
      <c r="I10" s="26"/>
      <c r="J10" s="51"/>
      <c r="K10" s="51"/>
    </row>
    <row r="11" spans="1:11" ht="30" customHeight="1" x14ac:dyDescent="0.25">
      <c r="A11" s="7" t="s">
        <v>70</v>
      </c>
      <c r="B11" s="8" t="s">
        <v>19</v>
      </c>
      <c r="C11" s="9" t="s">
        <v>183</v>
      </c>
      <c r="D11" s="27" t="s">
        <v>68</v>
      </c>
      <c r="E11" s="28">
        <v>11</v>
      </c>
      <c r="F11" s="29">
        <v>16.64</v>
      </c>
      <c r="G11" s="12">
        <f t="shared" si="0"/>
        <v>183.04</v>
      </c>
      <c r="H11" s="26"/>
      <c r="I11" s="26"/>
      <c r="J11" s="51"/>
      <c r="K11" s="51"/>
    </row>
    <row r="12" spans="1:11" ht="30" customHeight="1" thickBot="1" x14ac:dyDescent="0.3">
      <c r="A12" s="7" t="s">
        <v>70</v>
      </c>
      <c r="B12" s="8" t="s">
        <v>20</v>
      </c>
      <c r="C12" s="9" t="s">
        <v>184</v>
      </c>
      <c r="D12" s="27" t="s">
        <v>68</v>
      </c>
      <c r="E12" s="28">
        <v>11</v>
      </c>
      <c r="F12" s="29">
        <v>-6</v>
      </c>
      <c r="G12" s="12">
        <f t="shared" ref="G12" si="4">ROUND((E12*F12),2)</f>
        <v>-66</v>
      </c>
      <c r="H12" s="26"/>
      <c r="I12" s="26"/>
      <c r="J12" s="51"/>
      <c r="K12" s="51"/>
    </row>
    <row r="13" spans="1:11" ht="30" customHeight="1" thickBot="1" x14ac:dyDescent="0.3">
      <c r="A13" s="13" t="s">
        <v>70</v>
      </c>
      <c r="B13" s="14" t="s">
        <v>21</v>
      </c>
      <c r="C13" s="15" t="s">
        <v>71</v>
      </c>
      <c r="D13" s="30" t="s">
        <v>49</v>
      </c>
      <c r="E13" s="31">
        <v>3600</v>
      </c>
      <c r="F13" s="32">
        <v>0.35</v>
      </c>
      <c r="G13" s="18">
        <f t="shared" ref="G13" si="5">ROUND((E13*F13),2)</f>
        <v>1260</v>
      </c>
      <c r="H13" s="19" t="s">
        <v>22</v>
      </c>
      <c r="I13" s="20">
        <f>ROUND(SUM(G8:G13),2)</f>
        <v>14166.82</v>
      </c>
      <c r="J13" s="51"/>
      <c r="K13" s="51"/>
    </row>
    <row r="14" spans="1:11" ht="30" customHeight="1" x14ac:dyDescent="0.25">
      <c r="A14" s="2" t="s">
        <v>185</v>
      </c>
      <c r="B14" s="108" t="s">
        <v>23</v>
      </c>
      <c r="C14" s="3" t="s">
        <v>186</v>
      </c>
      <c r="D14" s="33" t="s">
        <v>68</v>
      </c>
      <c r="E14" s="96">
        <v>33.700000000000003</v>
      </c>
      <c r="F14" s="34">
        <v>97.39</v>
      </c>
      <c r="G14" s="6">
        <f t="shared" ref="G14" si="6">ROUND((E14*F14),2)</f>
        <v>3282.04</v>
      </c>
      <c r="H14" s="35"/>
      <c r="I14" s="26"/>
      <c r="J14" s="51"/>
      <c r="K14" s="51"/>
    </row>
    <row r="15" spans="1:11" ht="30" customHeight="1" x14ac:dyDescent="0.25">
      <c r="A15" s="7" t="s">
        <v>185</v>
      </c>
      <c r="B15" s="8" t="s">
        <v>24</v>
      </c>
      <c r="C15" s="9" t="s">
        <v>72</v>
      </c>
      <c r="D15" s="27" t="s">
        <v>68</v>
      </c>
      <c r="E15" s="28">
        <v>2.2000000000000002</v>
      </c>
      <c r="F15" s="36">
        <v>769.28</v>
      </c>
      <c r="G15" s="12">
        <f t="shared" si="0"/>
        <v>1692.42</v>
      </c>
      <c r="H15" s="37"/>
      <c r="I15" s="26"/>
      <c r="J15" s="51"/>
      <c r="K15" s="51"/>
    </row>
    <row r="16" spans="1:11" ht="30" customHeight="1" x14ac:dyDescent="0.25">
      <c r="A16" s="7" t="s">
        <v>185</v>
      </c>
      <c r="B16" s="22" t="s">
        <v>25</v>
      </c>
      <c r="C16" s="9" t="s">
        <v>187</v>
      </c>
      <c r="D16" s="24" t="s">
        <v>68</v>
      </c>
      <c r="E16" s="28">
        <v>56.5</v>
      </c>
      <c r="F16" s="36">
        <v>699.31</v>
      </c>
      <c r="G16" s="12">
        <f t="shared" ref="G16:G17" si="7">ROUND((E16*F16),2)</f>
        <v>39511.019999999997</v>
      </c>
      <c r="H16" s="35"/>
      <c r="I16" s="26"/>
      <c r="J16" s="51"/>
      <c r="K16" s="51"/>
    </row>
    <row r="17" spans="1:11" ht="30" customHeight="1" x14ac:dyDescent="0.25">
      <c r="A17" s="7" t="s">
        <v>185</v>
      </c>
      <c r="B17" s="8" t="s">
        <v>26</v>
      </c>
      <c r="C17" s="9" t="s">
        <v>31</v>
      </c>
      <c r="D17" s="27" t="s">
        <v>49</v>
      </c>
      <c r="E17" s="28">
        <v>12312</v>
      </c>
      <c r="F17" s="36">
        <v>2.64</v>
      </c>
      <c r="G17" s="12">
        <f t="shared" si="7"/>
        <v>32503.68</v>
      </c>
      <c r="H17" s="35"/>
      <c r="I17" s="26"/>
      <c r="J17" s="51"/>
      <c r="K17" s="51"/>
    </row>
    <row r="18" spans="1:11" ht="30" customHeight="1" x14ac:dyDescent="0.25">
      <c r="A18" s="7" t="s">
        <v>185</v>
      </c>
      <c r="B18" s="8" t="s">
        <v>27</v>
      </c>
      <c r="C18" s="9" t="s">
        <v>74</v>
      </c>
      <c r="D18" s="24" t="s">
        <v>68</v>
      </c>
      <c r="E18" s="28">
        <v>7.4</v>
      </c>
      <c r="F18" s="36">
        <v>95.43</v>
      </c>
      <c r="G18" s="12">
        <f t="shared" ref="G18:G20" si="8">ROUND((E18*F18),2)</f>
        <v>706.18</v>
      </c>
      <c r="H18" s="35"/>
      <c r="I18" s="26"/>
      <c r="J18" s="52"/>
      <c r="K18" s="52"/>
    </row>
    <row r="19" spans="1:11" ht="30" customHeight="1" x14ac:dyDescent="0.25">
      <c r="A19" s="7" t="s">
        <v>185</v>
      </c>
      <c r="B19" s="8" t="s">
        <v>28</v>
      </c>
      <c r="C19" s="9" t="s">
        <v>73</v>
      </c>
      <c r="D19" s="27" t="s">
        <v>1</v>
      </c>
      <c r="E19" s="28">
        <v>4</v>
      </c>
      <c r="F19" s="36">
        <v>1060.8399999999999</v>
      </c>
      <c r="G19" s="12">
        <f t="shared" si="8"/>
        <v>4243.3599999999997</v>
      </c>
      <c r="H19" s="35"/>
      <c r="I19" s="26"/>
      <c r="J19" s="51"/>
      <c r="K19" s="51"/>
    </row>
    <row r="20" spans="1:11" ht="30" customHeight="1" thickBot="1" x14ac:dyDescent="0.3">
      <c r="A20" s="7" t="s">
        <v>185</v>
      </c>
      <c r="B20" s="8" t="s">
        <v>29</v>
      </c>
      <c r="C20" s="9" t="s">
        <v>75</v>
      </c>
      <c r="D20" s="27" t="s">
        <v>1</v>
      </c>
      <c r="E20" s="28">
        <v>14</v>
      </c>
      <c r="F20" s="36">
        <v>1036.58</v>
      </c>
      <c r="G20" s="12">
        <f t="shared" si="8"/>
        <v>14512.12</v>
      </c>
      <c r="H20" s="35"/>
      <c r="I20" s="26"/>
      <c r="J20" s="52"/>
      <c r="K20" s="52"/>
    </row>
    <row r="21" spans="1:11" ht="30" customHeight="1" thickBot="1" x14ac:dyDescent="0.3">
      <c r="A21" s="13" t="s">
        <v>185</v>
      </c>
      <c r="B21" s="14" t="s">
        <v>30</v>
      </c>
      <c r="C21" s="15" t="s">
        <v>188</v>
      </c>
      <c r="D21" s="97" t="s">
        <v>68</v>
      </c>
      <c r="E21" s="31">
        <v>275</v>
      </c>
      <c r="F21" s="38">
        <v>27.76</v>
      </c>
      <c r="G21" s="18">
        <f t="shared" ref="G21" si="9">ROUND((E21*F21),2)</f>
        <v>7634</v>
      </c>
      <c r="H21" s="39" t="s">
        <v>32</v>
      </c>
      <c r="I21" s="40">
        <f>ROUND(SUM(G14:G21),2)</f>
        <v>104084.82</v>
      </c>
      <c r="J21" s="51"/>
      <c r="K21" s="51"/>
    </row>
    <row r="22" spans="1:11" ht="30" customHeight="1" x14ac:dyDescent="0.25">
      <c r="A22" s="21" t="s">
        <v>76</v>
      </c>
      <c r="B22" s="101" t="s">
        <v>33</v>
      </c>
      <c r="C22" s="23" t="s">
        <v>90</v>
      </c>
      <c r="D22" s="24" t="s">
        <v>68</v>
      </c>
      <c r="E22" s="70">
        <v>2.1</v>
      </c>
      <c r="F22" s="102">
        <v>783.73</v>
      </c>
      <c r="G22" s="25">
        <f t="shared" ref="G22:G23" si="10">ROUND((E22*F22),2)</f>
        <v>1645.83</v>
      </c>
      <c r="H22" s="35"/>
      <c r="I22" s="26"/>
      <c r="J22" s="51"/>
      <c r="K22" s="51"/>
    </row>
    <row r="23" spans="1:11" ht="30" customHeight="1" x14ac:dyDescent="0.25">
      <c r="A23" s="7" t="s">
        <v>76</v>
      </c>
      <c r="B23" s="10" t="s">
        <v>34</v>
      </c>
      <c r="C23" s="9" t="s">
        <v>31</v>
      </c>
      <c r="D23" s="27" t="s">
        <v>49</v>
      </c>
      <c r="E23" s="28">
        <v>46.4</v>
      </c>
      <c r="F23" s="41">
        <v>3.68</v>
      </c>
      <c r="G23" s="12">
        <f t="shared" si="10"/>
        <v>170.75</v>
      </c>
      <c r="H23" s="35"/>
      <c r="I23" s="26"/>
      <c r="J23" s="51"/>
      <c r="K23" s="51"/>
    </row>
    <row r="24" spans="1:11" ht="30" customHeight="1" x14ac:dyDescent="0.25">
      <c r="A24" s="7" t="s">
        <v>76</v>
      </c>
      <c r="B24" s="10" t="s">
        <v>35</v>
      </c>
      <c r="C24" s="9" t="s">
        <v>92</v>
      </c>
      <c r="D24" s="27" t="s">
        <v>86</v>
      </c>
      <c r="E24" s="11">
        <v>26.2</v>
      </c>
      <c r="F24" s="41">
        <v>61.45</v>
      </c>
      <c r="G24" s="12">
        <f t="shared" ref="G24:G38" si="11">ROUND((E24*F24),2)</f>
        <v>1609.99</v>
      </c>
      <c r="H24" s="35"/>
      <c r="I24" s="26"/>
      <c r="J24" s="51"/>
      <c r="K24" s="51"/>
    </row>
    <row r="25" spans="1:11" ht="30" customHeight="1" x14ac:dyDescent="0.25">
      <c r="A25" s="7" t="s">
        <v>76</v>
      </c>
      <c r="B25" s="10" t="s">
        <v>36</v>
      </c>
      <c r="C25" s="9" t="s">
        <v>96</v>
      </c>
      <c r="D25" s="27" t="s">
        <v>86</v>
      </c>
      <c r="E25" s="11">
        <v>25.4</v>
      </c>
      <c r="F25" s="41">
        <v>53.09</v>
      </c>
      <c r="G25" s="12">
        <f t="shared" ref="G25:G26" si="12">ROUND((E25*F25),2)</f>
        <v>1348.49</v>
      </c>
      <c r="H25" s="35"/>
      <c r="I25" s="26"/>
      <c r="J25" s="51"/>
      <c r="K25" s="51"/>
    </row>
    <row r="26" spans="1:11" ht="30" customHeight="1" x14ac:dyDescent="0.25">
      <c r="A26" s="7" t="s">
        <v>76</v>
      </c>
      <c r="B26" s="10" t="s">
        <v>64</v>
      </c>
      <c r="C26" s="9" t="s">
        <v>93</v>
      </c>
      <c r="D26" s="27" t="s">
        <v>86</v>
      </c>
      <c r="E26" s="11">
        <v>25.4</v>
      </c>
      <c r="F26" s="41">
        <v>132.88</v>
      </c>
      <c r="G26" s="12">
        <f t="shared" si="12"/>
        <v>3375.15</v>
      </c>
      <c r="H26" s="35"/>
      <c r="I26" s="26"/>
      <c r="J26" s="51"/>
      <c r="K26" s="51"/>
    </row>
    <row r="27" spans="1:11" ht="30" customHeight="1" x14ac:dyDescent="0.25">
      <c r="A27" s="7" t="s">
        <v>76</v>
      </c>
      <c r="B27" s="10" t="s">
        <v>77</v>
      </c>
      <c r="C27" s="9" t="s">
        <v>94</v>
      </c>
      <c r="D27" s="27" t="s">
        <v>86</v>
      </c>
      <c r="E27" s="11">
        <v>25.4</v>
      </c>
      <c r="F27" s="41">
        <v>24.5</v>
      </c>
      <c r="G27" s="12">
        <f t="shared" ref="G27" si="13">ROUND((E27*F27),2)</f>
        <v>622.29999999999995</v>
      </c>
      <c r="H27" s="35"/>
      <c r="I27" s="26"/>
      <c r="J27" s="51"/>
      <c r="K27" s="51"/>
    </row>
    <row r="28" spans="1:11" ht="30" customHeight="1" x14ac:dyDescent="0.25">
      <c r="A28" s="7" t="s">
        <v>76</v>
      </c>
      <c r="B28" s="10" t="s">
        <v>78</v>
      </c>
      <c r="C28" s="9" t="s">
        <v>87</v>
      </c>
      <c r="D28" s="27" t="s">
        <v>2</v>
      </c>
      <c r="E28" s="11">
        <v>7.2</v>
      </c>
      <c r="F28" s="41">
        <v>5.99</v>
      </c>
      <c r="G28" s="12">
        <f t="shared" si="11"/>
        <v>43.13</v>
      </c>
      <c r="H28" s="35"/>
      <c r="I28" s="26"/>
      <c r="J28" s="51"/>
      <c r="K28" s="51"/>
    </row>
    <row r="29" spans="1:11" ht="30" customHeight="1" x14ac:dyDescent="0.25">
      <c r="A29" s="7" t="s">
        <v>76</v>
      </c>
      <c r="B29" s="10" t="s">
        <v>79</v>
      </c>
      <c r="C29" s="9" t="s">
        <v>91</v>
      </c>
      <c r="D29" s="27" t="s">
        <v>68</v>
      </c>
      <c r="E29" s="11">
        <v>5.82</v>
      </c>
      <c r="F29" s="41">
        <v>478.6</v>
      </c>
      <c r="G29" s="12">
        <f t="shared" ref="G29:G35" si="14">ROUND((E29*F29),2)</f>
        <v>2785.45</v>
      </c>
      <c r="H29" s="35"/>
      <c r="I29" s="26"/>
      <c r="J29" s="51"/>
      <c r="K29" s="51"/>
    </row>
    <row r="30" spans="1:11" ht="30" customHeight="1" x14ac:dyDescent="0.25">
      <c r="A30" s="7" t="s">
        <v>76</v>
      </c>
      <c r="B30" s="10" t="s">
        <v>80</v>
      </c>
      <c r="C30" s="9" t="s">
        <v>31</v>
      </c>
      <c r="D30" s="27" t="s">
        <v>49</v>
      </c>
      <c r="E30" s="11">
        <v>125.4</v>
      </c>
      <c r="F30" s="41">
        <v>4.16</v>
      </c>
      <c r="G30" s="12">
        <f t="shared" si="14"/>
        <v>521.66</v>
      </c>
      <c r="H30" s="35"/>
      <c r="I30" s="26"/>
      <c r="J30" s="51"/>
      <c r="K30" s="51"/>
    </row>
    <row r="31" spans="1:11" ht="30" customHeight="1" x14ac:dyDescent="0.25">
      <c r="A31" s="7" t="s">
        <v>76</v>
      </c>
      <c r="B31" s="10" t="s">
        <v>81</v>
      </c>
      <c r="C31" s="9" t="s">
        <v>88</v>
      </c>
      <c r="D31" s="27" t="s">
        <v>86</v>
      </c>
      <c r="E31" s="11">
        <v>56.1</v>
      </c>
      <c r="F31" s="41">
        <v>44.28</v>
      </c>
      <c r="G31" s="12">
        <f t="shared" si="14"/>
        <v>2484.11</v>
      </c>
      <c r="H31" s="35"/>
      <c r="I31" s="26"/>
      <c r="J31" s="51"/>
      <c r="K31" s="51"/>
    </row>
    <row r="32" spans="1:11" ht="30" customHeight="1" x14ac:dyDescent="0.25">
      <c r="A32" s="7" t="s">
        <v>76</v>
      </c>
      <c r="B32" s="10" t="s">
        <v>82</v>
      </c>
      <c r="C32" s="9" t="s">
        <v>95</v>
      </c>
      <c r="D32" s="27" t="s">
        <v>86</v>
      </c>
      <c r="E32" s="11">
        <v>56.1</v>
      </c>
      <c r="F32" s="41">
        <v>53.09</v>
      </c>
      <c r="G32" s="12">
        <f t="shared" si="14"/>
        <v>2978.35</v>
      </c>
      <c r="H32" s="35"/>
      <c r="I32" s="26"/>
      <c r="J32" s="51"/>
      <c r="K32" s="51"/>
    </row>
    <row r="33" spans="1:11" ht="30" customHeight="1" x14ac:dyDescent="0.25">
      <c r="A33" s="7" t="s">
        <v>76</v>
      </c>
      <c r="B33" s="10" t="s">
        <v>83</v>
      </c>
      <c r="C33" s="9" t="s">
        <v>97</v>
      </c>
      <c r="D33" s="27" t="s">
        <v>68</v>
      </c>
      <c r="E33" s="11">
        <v>3.1</v>
      </c>
      <c r="F33" s="41">
        <v>73.11</v>
      </c>
      <c r="G33" s="12">
        <f t="shared" si="14"/>
        <v>226.64</v>
      </c>
      <c r="H33" s="35"/>
      <c r="I33" s="26"/>
      <c r="J33" s="51"/>
      <c r="K33" s="51"/>
    </row>
    <row r="34" spans="1:11" ht="30" customHeight="1" x14ac:dyDescent="0.25">
      <c r="A34" s="7" t="s">
        <v>76</v>
      </c>
      <c r="B34" s="10" t="s">
        <v>84</v>
      </c>
      <c r="C34" s="9" t="s">
        <v>98</v>
      </c>
      <c r="D34" s="27" t="s">
        <v>68</v>
      </c>
      <c r="E34" s="11">
        <v>8.8000000000000007</v>
      </c>
      <c r="F34" s="41">
        <v>95.89</v>
      </c>
      <c r="G34" s="12">
        <f t="shared" si="14"/>
        <v>843.83</v>
      </c>
      <c r="H34" s="35"/>
      <c r="I34" s="26"/>
      <c r="J34" s="51"/>
      <c r="K34" s="51"/>
    </row>
    <row r="35" spans="1:11" ht="30" customHeight="1" x14ac:dyDescent="0.25">
      <c r="A35" s="7" t="s">
        <v>76</v>
      </c>
      <c r="B35" s="10" t="s">
        <v>85</v>
      </c>
      <c r="C35" s="9" t="s">
        <v>99</v>
      </c>
      <c r="D35" s="27" t="s">
        <v>86</v>
      </c>
      <c r="E35" s="11">
        <v>56.4</v>
      </c>
      <c r="F35" s="41">
        <v>39.85</v>
      </c>
      <c r="G35" s="12">
        <f t="shared" si="14"/>
        <v>2247.54</v>
      </c>
      <c r="H35" s="35"/>
      <c r="I35" s="26"/>
      <c r="J35" s="51"/>
      <c r="K35" s="51"/>
    </row>
    <row r="36" spans="1:11" ht="30" customHeight="1" x14ac:dyDescent="0.25">
      <c r="A36" s="7" t="s">
        <v>76</v>
      </c>
      <c r="B36" s="10" t="s">
        <v>104</v>
      </c>
      <c r="C36" s="9" t="s">
        <v>100</v>
      </c>
      <c r="D36" s="27" t="s">
        <v>86</v>
      </c>
      <c r="E36" s="11">
        <v>56.4</v>
      </c>
      <c r="F36" s="41">
        <v>24.5</v>
      </c>
      <c r="G36" s="12">
        <f t="shared" si="11"/>
        <v>1381.8</v>
      </c>
      <c r="H36" s="35"/>
      <c r="I36" s="26"/>
      <c r="J36" s="51"/>
      <c r="K36" s="51"/>
    </row>
    <row r="37" spans="1:11" ht="30" customHeight="1" x14ac:dyDescent="0.25">
      <c r="A37" s="7" t="s">
        <v>76</v>
      </c>
      <c r="B37" s="10" t="s">
        <v>105</v>
      </c>
      <c r="C37" s="9" t="s">
        <v>87</v>
      </c>
      <c r="D37" s="27" t="s">
        <v>2</v>
      </c>
      <c r="E37" s="11">
        <v>24.2</v>
      </c>
      <c r="F37" s="41">
        <v>5.99</v>
      </c>
      <c r="G37" s="12">
        <f t="shared" si="11"/>
        <v>144.96</v>
      </c>
      <c r="H37" s="35"/>
      <c r="I37" s="26"/>
      <c r="J37" s="51"/>
      <c r="K37" s="51"/>
    </row>
    <row r="38" spans="1:11" ht="30" customHeight="1" x14ac:dyDescent="0.25">
      <c r="A38" s="7" t="s">
        <v>76</v>
      </c>
      <c r="B38" s="10" t="s">
        <v>106</v>
      </c>
      <c r="C38" s="9" t="s">
        <v>89</v>
      </c>
      <c r="D38" s="27" t="s">
        <v>1</v>
      </c>
      <c r="E38" s="11">
        <v>6</v>
      </c>
      <c r="F38" s="41">
        <v>35.06</v>
      </c>
      <c r="G38" s="12">
        <f t="shared" si="11"/>
        <v>210.36</v>
      </c>
      <c r="H38" s="35"/>
      <c r="I38" s="26"/>
      <c r="J38" s="51"/>
      <c r="K38" s="51"/>
    </row>
    <row r="39" spans="1:11" ht="30" customHeight="1" thickBot="1" x14ac:dyDescent="0.3">
      <c r="A39" s="7" t="s">
        <v>76</v>
      </c>
      <c r="B39" s="10" t="s">
        <v>107</v>
      </c>
      <c r="C39" s="9" t="s">
        <v>101</v>
      </c>
      <c r="D39" s="27" t="s">
        <v>2</v>
      </c>
      <c r="E39" s="11">
        <v>14.1</v>
      </c>
      <c r="F39" s="41">
        <v>4.57</v>
      </c>
      <c r="G39" s="12">
        <f t="shared" ref="G39" si="15">ROUND((E39*F39),2)</f>
        <v>64.44</v>
      </c>
      <c r="H39" s="35"/>
      <c r="I39" s="26"/>
      <c r="J39" s="51"/>
      <c r="K39" s="51"/>
    </row>
    <row r="40" spans="1:11" ht="30" customHeight="1" thickBot="1" x14ac:dyDescent="0.3">
      <c r="A40" s="7" t="s">
        <v>76</v>
      </c>
      <c r="B40" s="10" t="s">
        <v>196</v>
      </c>
      <c r="C40" s="9" t="s">
        <v>102</v>
      </c>
      <c r="D40" s="27" t="s">
        <v>2</v>
      </c>
      <c r="E40" s="11">
        <v>23.2</v>
      </c>
      <c r="F40" s="41">
        <v>14.18</v>
      </c>
      <c r="G40" s="12">
        <f t="shared" ref="G40:G41" si="16">ROUND((E40*F40),2)</f>
        <v>328.98</v>
      </c>
      <c r="H40" s="39" t="s">
        <v>37</v>
      </c>
      <c r="I40" s="42">
        <f>ROUND(SUM(G22:G40),2)</f>
        <v>23033.759999999998</v>
      </c>
      <c r="J40" s="51"/>
      <c r="K40" s="51"/>
    </row>
    <row r="41" spans="1:11" ht="30" customHeight="1" x14ac:dyDescent="0.25">
      <c r="A41" s="95" t="s">
        <v>103</v>
      </c>
      <c r="B41" s="103" t="s">
        <v>38</v>
      </c>
      <c r="C41" s="104" t="s">
        <v>173</v>
      </c>
      <c r="D41" s="98" t="s">
        <v>86</v>
      </c>
      <c r="E41" s="105">
        <v>15</v>
      </c>
      <c r="F41" s="106">
        <v>26.1</v>
      </c>
      <c r="G41" s="107">
        <f t="shared" si="16"/>
        <v>391.5</v>
      </c>
      <c r="H41" s="26"/>
      <c r="I41" s="26"/>
      <c r="J41" s="51"/>
      <c r="K41" s="51"/>
    </row>
    <row r="42" spans="1:11" ht="30" customHeight="1" x14ac:dyDescent="0.25">
      <c r="A42" s="7" t="s">
        <v>103</v>
      </c>
      <c r="B42" s="10" t="s">
        <v>39</v>
      </c>
      <c r="C42" s="9" t="s">
        <v>109</v>
      </c>
      <c r="D42" s="27" t="s">
        <v>86</v>
      </c>
      <c r="E42" s="11">
        <v>87</v>
      </c>
      <c r="F42" s="36">
        <v>4.2</v>
      </c>
      <c r="G42" s="12">
        <f t="shared" ref="G42:G53" si="17">ROUND((E42*F42),2)</f>
        <v>365.4</v>
      </c>
      <c r="H42" s="26"/>
      <c r="I42" s="26"/>
      <c r="J42" s="51"/>
      <c r="K42" s="51"/>
    </row>
    <row r="43" spans="1:11" ht="30" customHeight="1" x14ac:dyDescent="0.25">
      <c r="A43" s="7" t="s">
        <v>103</v>
      </c>
      <c r="B43" s="10" t="s">
        <v>40</v>
      </c>
      <c r="C43" s="9" t="s">
        <v>108</v>
      </c>
      <c r="D43" s="27" t="s">
        <v>86</v>
      </c>
      <c r="E43" s="11">
        <v>164</v>
      </c>
      <c r="F43" s="36">
        <v>9.07</v>
      </c>
      <c r="G43" s="12">
        <f t="shared" si="17"/>
        <v>1487.48</v>
      </c>
      <c r="H43" s="26"/>
      <c r="I43" s="26"/>
      <c r="J43" s="51"/>
      <c r="K43" s="51"/>
    </row>
    <row r="44" spans="1:11" ht="30" customHeight="1" x14ac:dyDescent="0.25">
      <c r="A44" s="7" t="s">
        <v>103</v>
      </c>
      <c r="B44" s="10" t="s">
        <v>121</v>
      </c>
      <c r="C44" s="9" t="s">
        <v>189</v>
      </c>
      <c r="D44" s="27" t="s">
        <v>1</v>
      </c>
      <c r="E44" s="11">
        <v>2</v>
      </c>
      <c r="F44" s="36">
        <v>566.4</v>
      </c>
      <c r="G44" s="12">
        <f t="shared" si="17"/>
        <v>1132.8</v>
      </c>
      <c r="H44" s="26"/>
      <c r="I44" s="26"/>
      <c r="J44" s="51"/>
      <c r="K44" s="51"/>
    </row>
    <row r="45" spans="1:11" ht="30" customHeight="1" x14ac:dyDescent="0.25">
      <c r="A45" s="7" t="s">
        <v>103</v>
      </c>
      <c r="B45" s="10" t="s">
        <v>122</v>
      </c>
      <c r="C45" s="9" t="s">
        <v>110</v>
      </c>
      <c r="D45" s="27" t="s">
        <v>2</v>
      </c>
      <c r="E45" s="11">
        <v>8.3000000000000007</v>
      </c>
      <c r="F45" s="36">
        <v>61.37</v>
      </c>
      <c r="G45" s="12">
        <f t="shared" si="17"/>
        <v>509.37</v>
      </c>
      <c r="H45" s="26"/>
      <c r="I45" s="26"/>
      <c r="J45" s="51"/>
      <c r="K45" s="51"/>
    </row>
    <row r="46" spans="1:11" ht="30" customHeight="1" x14ac:dyDescent="0.25">
      <c r="A46" s="7" t="s">
        <v>103</v>
      </c>
      <c r="B46" s="10" t="s">
        <v>123</v>
      </c>
      <c r="C46" s="9" t="s">
        <v>111</v>
      </c>
      <c r="D46" s="27" t="s">
        <v>68</v>
      </c>
      <c r="E46" s="11">
        <v>0.4</v>
      </c>
      <c r="F46" s="36">
        <v>160.53</v>
      </c>
      <c r="G46" s="12">
        <f t="shared" ref="G46:G50" si="18">ROUND((E46*F46),2)</f>
        <v>64.209999999999994</v>
      </c>
      <c r="H46" s="26"/>
      <c r="I46" s="26"/>
      <c r="J46" s="51"/>
      <c r="K46" s="51"/>
    </row>
    <row r="47" spans="1:11" ht="30" customHeight="1" x14ac:dyDescent="0.25">
      <c r="A47" s="7" t="s">
        <v>103</v>
      </c>
      <c r="B47" s="10" t="s">
        <v>124</v>
      </c>
      <c r="C47" s="9" t="s">
        <v>112</v>
      </c>
      <c r="D47" s="27" t="s">
        <v>68</v>
      </c>
      <c r="E47" s="11">
        <v>2.2000000000000002</v>
      </c>
      <c r="F47" s="36">
        <v>171.67</v>
      </c>
      <c r="G47" s="12">
        <f t="shared" si="18"/>
        <v>377.67</v>
      </c>
      <c r="H47" s="26"/>
      <c r="I47" s="26"/>
      <c r="J47" s="51"/>
      <c r="K47" s="51"/>
    </row>
    <row r="48" spans="1:11" ht="30" customHeight="1" x14ac:dyDescent="0.25">
      <c r="A48" s="7" t="s">
        <v>103</v>
      </c>
      <c r="B48" s="10" t="s">
        <v>125</v>
      </c>
      <c r="C48" s="9" t="s">
        <v>114</v>
      </c>
      <c r="D48" s="27" t="s">
        <v>68</v>
      </c>
      <c r="E48" s="11">
        <v>2.8</v>
      </c>
      <c r="F48" s="36">
        <v>104.56</v>
      </c>
      <c r="G48" s="12">
        <f t="shared" si="18"/>
        <v>292.77</v>
      </c>
      <c r="H48" s="26"/>
      <c r="I48" s="26"/>
      <c r="J48" s="51"/>
      <c r="K48" s="51"/>
    </row>
    <row r="49" spans="1:11" ht="30" customHeight="1" x14ac:dyDescent="0.25">
      <c r="A49" s="7" t="s">
        <v>103</v>
      </c>
      <c r="B49" s="10" t="s">
        <v>126</v>
      </c>
      <c r="C49" s="9" t="s">
        <v>115</v>
      </c>
      <c r="D49" s="27" t="s">
        <v>86</v>
      </c>
      <c r="E49" s="11">
        <v>26</v>
      </c>
      <c r="F49" s="36">
        <v>1.78</v>
      </c>
      <c r="G49" s="12">
        <f t="shared" si="18"/>
        <v>46.28</v>
      </c>
      <c r="H49" s="26"/>
      <c r="I49" s="26"/>
      <c r="J49" s="51"/>
      <c r="K49" s="51"/>
    </row>
    <row r="50" spans="1:11" ht="30" customHeight="1" x14ac:dyDescent="0.25">
      <c r="A50" s="7" t="s">
        <v>103</v>
      </c>
      <c r="B50" s="10" t="s">
        <v>127</v>
      </c>
      <c r="C50" s="9" t="s">
        <v>191</v>
      </c>
      <c r="D50" s="27" t="s">
        <v>68</v>
      </c>
      <c r="E50" s="11">
        <v>19</v>
      </c>
      <c r="F50" s="36">
        <v>124.66</v>
      </c>
      <c r="G50" s="12">
        <f t="shared" si="18"/>
        <v>2368.54</v>
      </c>
      <c r="H50" s="26"/>
      <c r="I50" s="26"/>
      <c r="J50" s="51"/>
      <c r="K50" s="51"/>
    </row>
    <row r="51" spans="1:11" ht="30" customHeight="1" x14ac:dyDescent="0.25">
      <c r="A51" s="7" t="s">
        <v>103</v>
      </c>
      <c r="B51" s="10" t="s">
        <v>192</v>
      </c>
      <c r="C51" s="9" t="s">
        <v>190</v>
      </c>
      <c r="D51" s="27" t="s">
        <v>68</v>
      </c>
      <c r="E51" s="11">
        <v>24.8</v>
      </c>
      <c r="F51" s="36">
        <v>110.04</v>
      </c>
      <c r="G51" s="12">
        <f t="shared" si="17"/>
        <v>2728.99</v>
      </c>
      <c r="H51" s="26"/>
      <c r="I51" s="26"/>
      <c r="J51" s="51"/>
      <c r="K51" s="51"/>
    </row>
    <row r="52" spans="1:11" ht="30" customHeight="1" thickBot="1" x14ac:dyDescent="0.3">
      <c r="A52" s="7" t="s">
        <v>103</v>
      </c>
      <c r="B52" s="10" t="s">
        <v>193</v>
      </c>
      <c r="C52" s="9" t="s">
        <v>115</v>
      </c>
      <c r="D52" s="27" t="s">
        <v>86</v>
      </c>
      <c r="E52" s="11">
        <v>209</v>
      </c>
      <c r="F52" s="36">
        <v>1.96</v>
      </c>
      <c r="G52" s="12">
        <f t="shared" ref="G52" si="19">ROUND((E52*F52),2)</f>
        <v>409.64</v>
      </c>
      <c r="H52" s="26"/>
      <c r="I52" s="26"/>
      <c r="J52" s="51"/>
      <c r="K52" s="51"/>
    </row>
    <row r="53" spans="1:11" ht="30" customHeight="1" thickBot="1" x14ac:dyDescent="0.3">
      <c r="A53" s="13" t="s">
        <v>103</v>
      </c>
      <c r="B53" s="16" t="s">
        <v>194</v>
      </c>
      <c r="C53" s="15" t="s">
        <v>113</v>
      </c>
      <c r="D53" s="30" t="s">
        <v>86</v>
      </c>
      <c r="E53" s="17">
        <v>74</v>
      </c>
      <c r="F53" s="38">
        <v>12.07</v>
      </c>
      <c r="G53" s="18">
        <f t="shared" si="17"/>
        <v>893.18</v>
      </c>
      <c r="H53" s="71" t="s">
        <v>41</v>
      </c>
      <c r="I53" s="40">
        <f>ROUND(SUM(G41:G53),2)</f>
        <v>11067.83</v>
      </c>
      <c r="J53" s="51"/>
      <c r="K53" s="51"/>
    </row>
    <row r="54" spans="1:11" ht="30" customHeight="1" thickBot="1" x14ac:dyDescent="0.3">
      <c r="A54" s="2" t="s">
        <v>65</v>
      </c>
      <c r="B54" s="4" t="s">
        <v>42</v>
      </c>
      <c r="C54" s="3" t="s">
        <v>116</v>
      </c>
      <c r="D54" s="33" t="s">
        <v>2</v>
      </c>
      <c r="E54" s="5">
        <v>25.4</v>
      </c>
      <c r="F54" s="34">
        <v>242.85</v>
      </c>
      <c r="G54" s="6">
        <f t="shared" ref="G54:G56" si="20">ROUND((E54*F54),2)</f>
        <v>6168.39</v>
      </c>
      <c r="H54" s="26"/>
      <c r="I54" s="26"/>
      <c r="J54" s="51"/>
      <c r="K54" s="51"/>
    </row>
    <row r="55" spans="1:11" ht="30" customHeight="1" thickBot="1" x14ac:dyDescent="0.3">
      <c r="A55" s="13" t="s">
        <v>65</v>
      </c>
      <c r="B55" s="16" t="s">
        <v>43</v>
      </c>
      <c r="C55" s="15" t="s">
        <v>117</v>
      </c>
      <c r="D55" s="30" t="s">
        <v>86</v>
      </c>
      <c r="E55" s="17">
        <v>293</v>
      </c>
      <c r="F55" s="38">
        <v>3.99</v>
      </c>
      <c r="G55" s="18">
        <f t="shared" ref="G55" si="21">ROUND((E55*F55),2)</f>
        <v>1169.07</v>
      </c>
      <c r="H55" s="71" t="s">
        <v>44</v>
      </c>
      <c r="I55" s="40">
        <f>ROUND(SUM(G54:G55),2)</f>
        <v>7337.46</v>
      </c>
      <c r="J55" s="51"/>
      <c r="K55" s="51"/>
    </row>
    <row r="56" spans="1:11" ht="60" customHeight="1" thickBot="1" x14ac:dyDescent="0.3">
      <c r="A56" s="88" t="s">
        <v>66</v>
      </c>
      <c r="B56" s="89" t="s">
        <v>45</v>
      </c>
      <c r="C56" s="90" t="s">
        <v>46</v>
      </c>
      <c r="D56" s="91" t="s">
        <v>3</v>
      </c>
      <c r="E56" s="91">
        <v>1</v>
      </c>
      <c r="F56" s="92">
        <v>5135.8500000000004</v>
      </c>
      <c r="G56" s="78">
        <f t="shared" si="20"/>
        <v>5135.8500000000004</v>
      </c>
      <c r="H56" s="19" t="s">
        <v>47</v>
      </c>
      <c r="I56" s="20">
        <f>ROUND(SUM(G56:G56),2)</f>
        <v>5135.8500000000004</v>
      </c>
      <c r="J56" s="51"/>
      <c r="K56" s="51"/>
    </row>
    <row r="57" spans="1:11" ht="45" customHeight="1" thickBot="1" x14ac:dyDescent="0.3">
      <c r="A57" s="44"/>
      <c r="B57" s="45"/>
      <c r="C57" s="44"/>
      <c r="D57" s="45"/>
      <c r="E57" s="45"/>
      <c r="F57" s="60" t="s">
        <v>48</v>
      </c>
      <c r="G57" s="61">
        <f>SUM(G5:G56)</f>
        <v>195503.49999999997</v>
      </c>
      <c r="H57" s="46"/>
      <c r="I57" s="43"/>
      <c r="J57" s="48"/>
      <c r="K57" s="48"/>
    </row>
    <row r="58" spans="1:11" x14ac:dyDescent="0.25">
      <c r="A58" s="53"/>
      <c r="B58" s="54"/>
      <c r="C58" s="54"/>
      <c r="D58" s="54"/>
      <c r="E58" s="55"/>
      <c r="F58" s="54"/>
      <c r="G58" s="56"/>
      <c r="H58" s="47"/>
      <c r="I58" s="48"/>
      <c r="J58" s="48"/>
      <c r="K58" s="48"/>
    </row>
    <row r="59" spans="1:11" x14ac:dyDescent="0.25">
      <c r="A59" s="44"/>
      <c r="B59" s="45"/>
      <c r="C59" s="44"/>
      <c r="D59" s="45"/>
      <c r="E59" s="45"/>
      <c r="F59" s="57"/>
      <c r="G59" s="56"/>
      <c r="H59" s="47"/>
      <c r="I59" s="48"/>
      <c r="J59" s="48"/>
      <c r="K59" s="48"/>
    </row>
  </sheetData>
  <mergeCells count="2">
    <mergeCell ref="A1:G1"/>
    <mergeCell ref="A3:G3"/>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topLeftCell="A28" zoomScale="60" zoomScaleNormal="70" workbookViewId="0">
      <selection activeCell="I38" sqref="I38"/>
    </sheetView>
  </sheetViews>
  <sheetFormatPr defaultColWidth="8.85546875" defaultRowHeight="15" x14ac:dyDescent="0.25"/>
  <cols>
    <col min="1" max="1" width="53.28515625" style="177" customWidth="1"/>
    <col min="2" max="2" width="8.85546875" style="177"/>
    <col min="3" max="3" width="79.7109375" style="177" customWidth="1"/>
    <col min="4" max="4" width="12" style="177" customWidth="1"/>
    <col min="5" max="5" width="8.85546875" style="177"/>
    <col min="6" max="6" width="19.140625" style="116" customWidth="1"/>
    <col min="7" max="7" width="17.5703125" style="177" customWidth="1"/>
    <col min="8" max="8" width="19.85546875" style="177" customWidth="1"/>
    <col min="9" max="9" width="15.7109375" style="177" customWidth="1"/>
    <col min="10" max="16384" width="8.85546875" style="116"/>
  </cols>
  <sheetData>
    <row r="1" spans="1:11" ht="15.6" customHeight="1" x14ac:dyDescent="0.25">
      <c r="A1" s="115" t="s">
        <v>179</v>
      </c>
      <c r="B1" s="115"/>
      <c r="C1" s="115"/>
      <c r="D1" s="115"/>
      <c r="E1" s="115"/>
      <c r="F1" s="115"/>
      <c r="G1" s="115"/>
      <c r="H1" s="178"/>
      <c r="I1" s="179"/>
      <c r="J1" s="48"/>
      <c r="K1" s="48"/>
    </row>
    <row r="2" spans="1:11" ht="15.75" thickBot="1" x14ac:dyDescent="0.3">
      <c r="A2" s="49"/>
      <c r="B2" s="49"/>
      <c r="C2" s="49"/>
      <c r="D2" s="49"/>
      <c r="E2" s="50"/>
      <c r="F2" s="49"/>
      <c r="G2" s="49"/>
      <c r="H2" s="178"/>
      <c r="I2" s="179"/>
      <c r="J2" s="48"/>
      <c r="K2" s="48"/>
    </row>
    <row r="3" spans="1:11" ht="15.75" thickBot="1" x14ac:dyDescent="0.3">
      <c r="A3" s="112" t="s">
        <v>150</v>
      </c>
      <c r="B3" s="113"/>
      <c r="C3" s="113"/>
      <c r="D3" s="113"/>
      <c r="E3" s="113"/>
      <c r="F3" s="113"/>
      <c r="G3" s="114"/>
      <c r="H3" s="180"/>
      <c r="I3" s="180"/>
      <c r="J3" s="48"/>
      <c r="K3" s="48"/>
    </row>
    <row r="4" spans="1:11" ht="45" customHeight="1" thickBot="1" x14ac:dyDescent="0.3">
      <c r="A4" s="79" t="s">
        <v>5</v>
      </c>
      <c r="B4" s="82" t="s">
        <v>6</v>
      </c>
      <c r="C4" s="83" t="s">
        <v>7</v>
      </c>
      <c r="D4" s="83" t="s">
        <v>8</v>
      </c>
      <c r="E4" s="84" t="s">
        <v>0</v>
      </c>
      <c r="F4" s="85" t="s">
        <v>9</v>
      </c>
      <c r="G4" s="86" t="s">
        <v>10</v>
      </c>
      <c r="H4" s="180"/>
      <c r="I4" s="180"/>
      <c r="J4" s="48"/>
      <c r="K4" s="48"/>
    </row>
    <row r="5" spans="1:11" ht="30" customHeight="1" x14ac:dyDescent="0.25">
      <c r="A5" s="119" t="s">
        <v>11</v>
      </c>
      <c r="B5" s="120" t="s">
        <v>12</v>
      </c>
      <c r="C5" s="121" t="s">
        <v>118</v>
      </c>
      <c r="D5" s="122" t="s">
        <v>119</v>
      </c>
      <c r="E5" s="123">
        <v>1.2E-2</v>
      </c>
      <c r="F5" s="81">
        <v>314.52</v>
      </c>
      <c r="G5" s="181">
        <f t="shared" ref="G5:G29" si="0">ROUND((E5*F5),2)</f>
        <v>3.77</v>
      </c>
      <c r="H5" s="180"/>
      <c r="I5" s="180"/>
      <c r="J5" s="48"/>
      <c r="K5" s="48"/>
    </row>
    <row r="6" spans="1:11" ht="30" customHeight="1" x14ac:dyDescent="0.25">
      <c r="A6" s="124" t="s">
        <v>11</v>
      </c>
      <c r="B6" s="125" t="s">
        <v>13</v>
      </c>
      <c r="C6" s="126" t="s">
        <v>195</v>
      </c>
      <c r="D6" s="127" t="s">
        <v>1</v>
      </c>
      <c r="E6" s="128">
        <v>4</v>
      </c>
      <c r="F6" s="29">
        <v>23.6</v>
      </c>
      <c r="G6" s="182">
        <f t="shared" ref="G6:G7" si="1">ROUND((E6*F6),2)</f>
        <v>94.4</v>
      </c>
      <c r="H6" s="183"/>
      <c r="I6" s="183"/>
      <c r="J6" s="51"/>
      <c r="K6" s="51"/>
    </row>
    <row r="7" spans="1:11" ht="30" customHeight="1" thickBot="1" x14ac:dyDescent="0.3">
      <c r="A7" s="124" t="s">
        <v>11</v>
      </c>
      <c r="B7" s="125" t="s">
        <v>14</v>
      </c>
      <c r="C7" s="126" t="s">
        <v>174</v>
      </c>
      <c r="D7" s="127" t="s">
        <v>1</v>
      </c>
      <c r="E7" s="128">
        <v>4</v>
      </c>
      <c r="F7" s="29">
        <v>23.6</v>
      </c>
      <c r="G7" s="182">
        <f t="shared" si="1"/>
        <v>94.4</v>
      </c>
      <c r="H7" s="183"/>
      <c r="I7" s="183"/>
      <c r="J7" s="51"/>
      <c r="K7" s="51"/>
    </row>
    <row r="8" spans="1:11" ht="30" customHeight="1" thickBot="1" x14ac:dyDescent="0.3">
      <c r="A8" s="129" t="s">
        <v>11</v>
      </c>
      <c r="B8" s="130" t="s">
        <v>172</v>
      </c>
      <c r="C8" s="126" t="s">
        <v>175</v>
      </c>
      <c r="D8" s="127" t="s">
        <v>171</v>
      </c>
      <c r="E8" s="128">
        <v>0.3</v>
      </c>
      <c r="F8" s="93">
        <v>1135.74</v>
      </c>
      <c r="G8" s="184">
        <f t="shared" si="0"/>
        <v>340.72</v>
      </c>
      <c r="H8" s="185" t="s">
        <v>15</v>
      </c>
      <c r="I8" s="186">
        <f>ROUND(SUM(G5:G8),2)</f>
        <v>533.29</v>
      </c>
      <c r="J8" s="48"/>
      <c r="K8" s="48"/>
    </row>
    <row r="9" spans="1:11" ht="30" customHeight="1" x14ac:dyDescent="0.25">
      <c r="A9" s="131" t="s">
        <v>120</v>
      </c>
      <c r="B9" s="132" t="s">
        <v>16</v>
      </c>
      <c r="C9" s="133" t="s">
        <v>160</v>
      </c>
      <c r="D9" s="134" t="s">
        <v>68</v>
      </c>
      <c r="E9" s="135">
        <v>126</v>
      </c>
      <c r="F9" s="59">
        <v>7.12</v>
      </c>
      <c r="G9" s="187">
        <f t="shared" si="0"/>
        <v>897.12</v>
      </c>
      <c r="H9" s="183"/>
      <c r="I9" s="183"/>
      <c r="J9" s="51"/>
      <c r="K9" s="51"/>
    </row>
    <row r="10" spans="1:11" ht="30" customHeight="1" x14ac:dyDescent="0.25">
      <c r="A10" s="136" t="s">
        <v>120</v>
      </c>
      <c r="B10" s="125" t="s">
        <v>17</v>
      </c>
      <c r="C10" s="126" t="s">
        <v>129</v>
      </c>
      <c r="D10" s="127" t="s">
        <v>68</v>
      </c>
      <c r="E10" s="128">
        <v>819</v>
      </c>
      <c r="F10" s="29">
        <v>8.6</v>
      </c>
      <c r="G10" s="182">
        <f t="shared" ref="G10:G14" si="2">ROUND((E10*F10),2)</f>
        <v>7043.4</v>
      </c>
      <c r="H10" s="183"/>
      <c r="I10" s="183"/>
      <c r="J10" s="51"/>
      <c r="K10" s="51"/>
    </row>
    <row r="11" spans="1:11" ht="30" customHeight="1" x14ac:dyDescent="0.25">
      <c r="A11" s="136" t="s">
        <v>120</v>
      </c>
      <c r="B11" s="125" t="s">
        <v>18</v>
      </c>
      <c r="C11" s="126" t="s">
        <v>197</v>
      </c>
      <c r="D11" s="127" t="s">
        <v>68</v>
      </c>
      <c r="E11" s="128">
        <v>1333</v>
      </c>
      <c r="F11" s="29">
        <v>8.14</v>
      </c>
      <c r="G11" s="182">
        <f t="shared" si="2"/>
        <v>10850.62</v>
      </c>
      <c r="H11" s="183"/>
      <c r="I11" s="183"/>
      <c r="J11" s="51"/>
      <c r="K11" s="51"/>
    </row>
    <row r="12" spans="1:11" ht="30" customHeight="1" x14ac:dyDescent="0.25">
      <c r="A12" s="136" t="s">
        <v>120</v>
      </c>
      <c r="B12" s="125" t="s">
        <v>18</v>
      </c>
      <c r="C12" s="126" t="s">
        <v>198</v>
      </c>
      <c r="D12" s="127" t="s">
        <v>86</v>
      </c>
      <c r="E12" s="128">
        <v>1289</v>
      </c>
      <c r="F12" s="29">
        <v>1.76</v>
      </c>
      <c r="G12" s="182">
        <f t="shared" si="2"/>
        <v>2268.64</v>
      </c>
      <c r="H12" s="183"/>
      <c r="I12" s="183"/>
      <c r="J12" s="51"/>
      <c r="K12" s="51"/>
    </row>
    <row r="13" spans="1:11" ht="30" customHeight="1" x14ac:dyDescent="0.25">
      <c r="A13" s="136" t="s">
        <v>120</v>
      </c>
      <c r="B13" s="125" t="s">
        <v>18</v>
      </c>
      <c r="C13" s="126" t="s">
        <v>130</v>
      </c>
      <c r="D13" s="127" t="s">
        <v>68</v>
      </c>
      <c r="E13" s="128">
        <v>1333</v>
      </c>
      <c r="F13" s="29">
        <v>12.35</v>
      </c>
      <c r="G13" s="182">
        <f t="shared" ref="G13" si="3">ROUND((E13*F13),2)</f>
        <v>16462.55</v>
      </c>
      <c r="H13" s="183"/>
      <c r="I13" s="183"/>
      <c r="J13" s="51"/>
      <c r="K13" s="51"/>
    </row>
    <row r="14" spans="1:11" ht="30" customHeight="1" x14ac:dyDescent="0.25">
      <c r="A14" s="136" t="s">
        <v>120</v>
      </c>
      <c r="B14" s="125" t="s">
        <v>19</v>
      </c>
      <c r="C14" s="126" t="s">
        <v>128</v>
      </c>
      <c r="D14" s="127" t="s">
        <v>68</v>
      </c>
      <c r="E14" s="128">
        <v>1019</v>
      </c>
      <c r="F14" s="29">
        <v>1.93</v>
      </c>
      <c r="G14" s="182">
        <f t="shared" si="2"/>
        <v>1966.67</v>
      </c>
      <c r="H14" s="183"/>
      <c r="I14" s="183"/>
      <c r="J14" s="51"/>
      <c r="K14" s="51"/>
    </row>
    <row r="15" spans="1:11" ht="30" customHeight="1" x14ac:dyDescent="0.25">
      <c r="A15" s="136" t="s">
        <v>120</v>
      </c>
      <c r="B15" s="125" t="s">
        <v>61</v>
      </c>
      <c r="C15" s="126" t="s">
        <v>131</v>
      </c>
      <c r="D15" s="127" t="s">
        <v>86</v>
      </c>
      <c r="E15" s="128">
        <v>574</v>
      </c>
      <c r="F15" s="29">
        <v>1.72</v>
      </c>
      <c r="G15" s="182">
        <f t="shared" ref="G15" si="4">ROUND((E15*F15),2)</f>
        <v>987.28</v>
      </c>
      <c r="H15" s="183"/>
      <c r="I15" s="183"/>
      <c r="J15" s="51"/>
      <c r="K15" s="51"/>
    </row>
    <row r="16" spans="1:11" ht="30" customHeight="1" thickBot="1" x14ac:dyDescent="0.3">
      <c r="A16" s="136" t="s">
        <v>120</v>
      </c>
      <c r="B16" s="125" t="s">
        <v>62</v>
      </c>
      <c r="C16" s="126" t="s">
        <v>132</v>
      </c>
      <c r="D16" s="127" t="s">
        <v>86</v>
      </c>
      <c r="E16" s="128">
        <v>57</v>
      </c>
      <c r="F16" s="29">
        <v>4.2</v>
      </c>
      <c r="G16" s="182">
        <f t="shared" si="0"/>
        <v>239.4</v>
      </c>
      <c r="H16" s="183"/>
      <c r="I16" s="183"/>
      <c r="J16" s="51"/>
      <c r="K16" s="51"/>
    </row>
    <row r="17" spans="1:11" ht="30" customHeight="1" thickBot="1" x14ac:dyDescent="0.3">
      <c r="A17" s="137" t="s">
        <v>120</v>
      </c>
      <c r="B17" s="138" t="s">
        <v>63</v>
      </c>
      <c r="C17" s="139" t="s">
        <v>133</v>
      </c>
      <c r="D17" s="140" t="s">
        <v>86</v>
      </c>
      <c r="E17" s="141">
        <v>1843.1</v>
      </c>
      <c r="F17" s="32">
        <v>2.12</v>
      </c>
      <c r="G17" s="188">
        <f t="shared" si="0"/>
        <v>3907.37</v>
      </c>
      <c r="H17" s="185" t="s">
        <v>22</v>
      </c>
      <c r="I17" s="186">
        <f>ROUND(SUM(G9:G17),2)</f>
        <v>44623.05</v>
      </c>
      <c r="J17" s="51"/>
      <c r="K17" s="51"/>
    </row>
    <row r="18" spans="1:11" ht="30" customHeight="1" x14ac:dyDescent="0.25">
      <c r="A18" s="131" t="s">
        <v>134</v>
      </c>
      <c r="B18" s="132" t="s">
        <v>23</v>
      </c>
      <c r="C18" s="133" t="s">
        <v>199</v>
      </c>
      <c r="D18" s="134" t="s">
        <v>68</v>
      </c>
      <c r="E18" s="142">
        <v>322.2</v>
      </c>
      <c r="F18" s="34">
        <v>34.33</v>
      </c>
      <c r="G18" s="187">
        <f t="shared" si="0"/>
        <v>11061.13</v>
      </c>
      <c r="H18" s="211"/>
      <c r="I18" s="183"/>
      <c r="J18" s="51"/>
      <c r="K18" s="51"/>
    </row>
    <row r="19" spans="1:11" ht="30" customHeight="1" x14ac:dyDescent="0.25">
      <c r="A19" s="136" t="s">
        <v>134</v>
      </c>
      <c r="B19" s="143" t="s">
        <v>24</v>
      </c>
      <c r="C19" s="126" t="s">
        <v>138</v>
      </c>
      <c r="D19" s="127" t="s">
        <v>86</v>
      </c>
      <c r="E19" s="128">
        <v>660.8</v>
      </c>
      <c r="F19" s="36">
        <v>15.2</v>
      </c>
      <c r="G19" s="182">
        <f t="shared" si="0"/>
        <v>10044.16</v>
      </c>
      <c r="H19" s="211"/>
      <c r="I19" s="183"/>
      <c r="J19" s="51"/>
      <c r="K19" s="51"/>
    </row>
    <row r="20" spans="1:11" ht="30" customHeight="1" x14ac:dyDescent="0.25">
      <c r="A20" s="136" t="s">
        <v>134</v>
      </c>
      <c r="B20" s="125" t="s">
        <v>25</v>
      </c>
      <c r="C20" s="126" t="s">
        <v>139</v>
      </c>
      <c r="D20" s="122" t="s">
        <v>86</v>
      </c>
      <c r="E20" s="128">
        <v>416.9</v>
      </c>
      <c r="F20" s="36">
        <v>37.64</v>
      </c>
      <c r="G20" s="182">
        <f t="shared" si="0"/>
        <v>15692.12</v>
      </c>
      <c r="H20" s="211"/>
      <c r="I20" s="183"/>
      <c r="J20" s="51"/>
      <c r="K20" s="51"/>
    </row>
    <row r="21" spans="1:11" ht="30" customHeight="1" x14ac:dyDescent="0.25">
      <c r="A21" s="136" t="s">
        <v>134</v>
      </c>
      <c r="B21" s="125" t="s">
        <v>26</v>
      </c>
      <c r="C21" s="126" t="s">
        <v>137</v>
      </c>
      <c r="D21" s="127" t="s">
        <v>86</v>
      </c>
      <c r="E21" s="128">
        <v>413</v>
      </c>
      <c r="F21" s="36">
        <v>2.21</v>
      </c>
      <c r="G21" s="182">
        <f t="shared" ref="G21:G23" si="5">ROUND((E21*F21),2)</f>
        <v>912.73</v>
      </c>
      <c r="H21" s="211"/>
      <c r="I21" s="183"/>
      <c r="J21" s="51"/>
      <c r="K21" s="51"/>
    </row>
    <row r="22" spans="1:11" ht="30" customHeight="1" x14ac:dyDescent="0.25">
      <c r="A22" s="136" t="s">
        <v>134</v>
      </c>
      <c r="B22" s="143" t="s">
        <v>27</v>
      </c>
      <c r="C22" s="126" t="s">
        <v>200</v>
      </c>
      <c r="D22" s="122" t="s">
        <v>86</v>
      </c>
      <c r="E22" s="128">
        <v>413</v>
      </c>
      <c r="F22" s="36">
        <v>24.38</v>
      </c>
      <c r="G22" s="182">
        <f t="shared" si="5"/>
        <v>10068.94</v>
      </c>
      <c r="H22" s="211"/>
      <c r="I22" s="183"/>
      <c r="J22" s="52"/>
      <c r="K22" s="52"/>
    </row>
    <row r="23" spans="1:11" ht="30" customHeight="1" thickBot="1" x14ac:dyDescent="0.3">
      <c r="A23" s="137" t="s">
        <v>134</v>
      </c>
      <c r="B23" s="138" t="s">
        <v>28</v>
      </c>
      <c r="C23" s="139" t="s">
        <v>140</v>
      </c>
      <c r="D23" s="140" t="s">
        <v>86</v>
      </c>
      <c r="E23" s="141">
        <v>413</v>
      </c>
      <c r="F23" s="38">
        <v>0.13</v>
      </c>
      <c r="G23" s="188">
        <f t="shared" si="5"/>
        <v>53.69</v>
      </c>
      <c r="H23" s="211"/>
      <c r="I23" s="183"/>
      <c r="J23" s="52"/>
      <c r="K23" s="52"/>
    </row>
    <row r="24" spans="1:11" ht="30" customHeight="1" x14ac:dyDescent="0.25">
      <c r="A24" s="136" t="s">
        <v>141</v>
      </c>
      <c r="B24" s="132" t="s">
        <v>23</v>
      </c>
      <c r="C24" s="126" t="s">
        <v>201</v>
      </c>
      <c r="D24" s="127" t="s">
        <v>68</v>
      </c>
      <c r="E24" s="128">
        <v>288.39999999999998</v>
      </c>
      <c r="F24" s="36"/>
      <c r="G24" s="182">
        <f t="shared" ref="G24:G26" si="6">ROUND((E24*F24),2)</f>
        <v>0</v>
      </c>
      <c r="H24" s="211"/>
      <c r="I24" s="183"/>
      <c r="J24" s="51"/>
      <c r="K24" s="51"/>
    </row>
    <row r="25" spans="1:11" ht="30" customHeight="1" x14ac:dyDescent="0.25">
      <c r="A25" s="136" t="s">
        <v>141</v>
      </c>
      <c r="B25" s="143" t="s">
        <v>24</v>
      </c>
      <c r="C25" s="126" t="s">
        <v>202</v>
      </c>
      <c r="D25" s="127" t="s">
        <v>86</v>
      </c>
      <c r="E25" s="128">
        <v>667.9</v>
      </c>
      <c r="F25" s="36"/>
      <c r="G25" s="182">
        <f t="shared" si="6"/>
        <v>0</v>
      </c>
      <c r="H25" s="211"/>
      <c r="I25" s="183"/>
      <c r="J25" s="52"/>
      <c r="K25" s="52"/>
    </row>
    <row r="26" spans="1:11" ht="30" customHeight="1" x14ac:dyDescent="0.25">
      <c r="A26" s="136" t="s">
        <v>141</v>
      </c>
      <c r="B26" s="125" t="s">
        <v>25</v>
      </c>
      <c r="C26" s="126" t="s">
        <v>139</v>
      </c>
      <c r="D26" s="122" t="s">
        <v>86</v>
      </c>
      <c r="E26" s="128">
        <v>416.9</v>
      </c>
      <c r="F26" s="36"/>
      <c r="G26" s="182">
        <f t="shared" si="6"/>
        <v>0</v>
      </c>
      <c r="H26" s="211"/>
      <c r="I26" s="183"/>
      <c r="J26" s="51"/>
      <c r="K26" s="51"/>
    </row>
    <row r="27" spans="1:11" ht="30" customHeight="1" x14ac:dyDescent="0.25">
      <c r="A27" s="136" t="s">
        <v>141</v>
      </c>
      <c r="B27" s="125" t="s">
        <v>26</v>
      </c>
      <c r="C27" s="126" t="s">
        <v>137</v>
      </c>
      <c r="D27" s="127" t="s">
        <v>86</v>
      </c>
      <c r="E27" s="128">
        <v>413</v>
      </c>
      <c r="F27" s="36"/>
      <c r="G27" s="182">
        <f t="shared" si="0"/>
        <v>0</v>
      </c>
      <c r="H27" s="211"/>
      <c r="I27" s="183"/>
      <c r="J27" s="52"/>
      <c r="K27" s="52"/>
    </row>
    <row r="28" spans="1:11" ht="30" customHeight="1" thickBot="1" x14ac:dyDescent="0.3">
      <c r="A28" s="136" t="s">
        <v>141</v>
      </c>
      <c r="B28" s="143" t="s">
        <v>27</v>
      </c>
      <c r="C28" s="126" t="s">
        <v>200</v>
      </c>
      <c r="D28" s="122" t="s">
        <v>86</v>
      </c>
      <c r="E28" s="128">
        <v>413</v>
      </c>
      <c r="F28" s="36"/>
      <c r="G28" s="182">
        <f t="shared" si="0"/>
        <v>0</v>
      </c>
      <c r="H28" s="211"/>
      <c r="I28" s="183"/>
      <c r="J28" s="51"/>
      <c r="K28" s="51"/>
    </row>
    <row r="29" spans="1:11" ht="30" customHeight="1" thickBot="1" x14ac:dyDescent="0.3">
      <c r="A29" s="129" t="s">
        <v>141</v>
      </c>
      <c r="B29" s="138" t="s">
        <v>28</v>
      </c>
      <c r="C29" s="126" t="s">
        <v>136</v>
      </c>
      <c r="D29" s="127" t="s">
        <v>86</v>
      </c>
      <c r="E29" s="128">
        <v>413</v>
      </c>
      <c r="F29" s="77"/>
      <c r="G29" s="184">
        <f t="shared" si="0"/>
        <v>0</v>
      </c>
      <c r="H29" s="189" t="s">
        <v>32</v>
      </c>
      <c r="I29" s="190">
        <f>ROUND(SUM(G18:G29),2)</f>
        <v>47832.77</v>
      </c>
      <c r="J29" s="51"/>
      <c r="K29" s="51"/>
    </row>
    <row r="30" spans="1:11" ht="30" customHeight="1" x14ac:dyDescent="0.25">
      <c r="A30" s="119" t="s">
        <v>143</v>
      </c>
      <c r="B30" s="132" t="s">
        <v>33</v>
      </c>
      <c r="C30" s="133" t="s">
        <v>138</v>
      </c>
      <c r="D30" s="134" t="s">
        <v>86</v>
      </c>
      <c r="E30" s="142">
        <v>40</v>
      </c>
      <c r="F30" s="34">
        <v>25.05</v>
      </c>
      <c r="G30" s="187">
        <f t="shared" ref="G30:G36" si="7">ROUND((E30*F30),2)</f>
        <v>1002</v>
      </c>
      <c r="H30" s="212" t="s">
        <v>142</v>
      </c>
      <c r="I30" s="183"/>
      <c r="J30" s="51"/>
      <c r="K30" s="51"/>
    </row>
    <row r="31" spans="1:11" ht="30" customHeight="1" x14ac:dyDescent="0.25">
      <c r="A31" s="136" t="s">
        <v>143</v>
      </c>
      <c r="B31" s="143" t="s">
        <v>34</v>
      </c>
      <c r="C31" s="121" t="s">
        <v>139</v>
      </c>
      <c r="D31" s="127" t="s">
        <v>86</v>
      </c>
      <c r="E31" s="144">
        <v>50.3</v>
      </c>
      <c r="F31" s="58">
        <v>37.64</v>
      </c>
      <c r="G31" s="181">
        <f t="shared" si="7"/>
        <v>1893.29</v>
      </c>
      <c r="H31" s="211"/>
      <c r="I31" s="183"/>
      <c r="J31" s="51"/>
      <c r="K31" s="51"/>
    </row>
    <row r="32" spans="1:11" ht="30" customHeight="1" x14ac:dyDescent="0.25">
      <c r="A32" s="136" t="s">
        <v>143</v>
      </c>
      <c r="B32" s="125" t="s">
        <v>35</v>
      </c>
      <c r="C32" s="126" t="s">
        <v>137</v>
      </c>
      <c r="D32" s="127" t="s">
        <v>86</v>
      </c>
      <c r="E32" s="128">
        <v>49.5</v>
      </c>
      <c r="F32" s="36">
        <v>2.21</v>
      </c>
      <c r="G32" s="182">
        <f t="shared" si="7"/>
        <v>109.4</v>
      </c>
      <c r="H32" s="211"/>
      <c r="I32" s="183"/>
      <c r="J32" s="51"/>
      <c r="K32" s="51"/>
    </row>
    <row r="33" spans="1:11" ht="30" customHeight="1" x14ac:dyDescent="0.25">
      <c r="A33" s="136" t="s">
        <v>143</v>
      </c>
      <c r="B33" s="125" t="s">
        <v>36</v>
      </c>
      <c r="C33" s="126" t="s">
        <v>203</v>
      </c>
      <c r="D33" s="127" t="s">
        <v>86</v>
      </c>
      <c r="E33" s="128">
        <v>49.5</v>
      </c>
      <c r="F33" s="36">
        <v>24.38</v>
      </c>
      <c r="G33" s="182">
        <f t="shared" si="7"/>
        <v>1206.81</v>
      </c>
      <c r="H33" s="211"/>
      <c r="I33" s="183"/>
      <c r="J33" s="51"/>
      <c r="K33" s="51"/>
    </row>
    <row r="34" spans="1:11" ht="30" customHeight="1" x14ac:dyDescent="0.25">
      <c r="A34" s="136" t="s">
        <v>143</v>
      </c>
      <c r="B34" s="143" t="s">
        <v>64</v>
      </c>
      <c r="C34" s="126" t="s">
        <v>136</v>
      </c>
      <c r="D34" s="127" t="s">
        <v>86</v>
      </c>
      <c r="E34" s="128">
        <v>49.5</v>
      </c>
      <c r="F34" s="36">
        <v>0.13</v>
      </c>
      <c r="G34" s="182">
        <f t="shared" si="7"/>
        <v>6.44</v>
      </c>
      <c r="H34" s="211"/>
      <c r="I34" s="183"/>
      <c r="J34" s="51"/>
      <c r="K34" s="51"/>
    </row>
    <row r="35" spans="1:11" ht="30" customHeight="1" x14ac:dyDescent="0.25">
      <c r="A35" s="136" t="s">
        <v>143</v>
      </c>
      <c r="B35" s="125" t="s">
        <v>77</v>
      </c>
      <c r="C35" s="126" t="s">
        <v>145</v>
      </c>
      <c r="D35" s="127" t="s">
        <v>86</v>
      </c>
      <c r="E35" s="128">
        <v>74.8</v>
      </c>
      <c r="F35" s="36">
        <v>8.2799999999999994</v>
      </c>
      <c r="G35" s="182">
        <f t="shared" si="7"/>
        <v>619.34</v>
      </c>
      <c r="H35" s="211"/>
      <c r="I35" s="183"/>
      <c r="J35" s="51"/>
      <c r="K35" s="51"/>
    </row>
    <row r="36" spans="1:11" ht="30" customHeight="1" thickBot="1" x14ac:dyDescent="0.3">
      <c r="A36" s="137" t="s">
        <v>143</v>
      </c>
      <c r="B36" s="145" t="s">
        <v>78</v>
      </c>
      <c r="C36" s="139" t="s">
        <v>146</v>
      </c>
      <c r="D36" s="146" t="s">
        <v>86</v>
      </c>
      <c r="E36" s="141">
        <v>12</v>
      </c>
      <c r="F36" s="38">
        <v>12.52</v>
      </c>
      <c r="G36" s="188">
        <f t="shared" si="7"/>
        <v>150.24</v>
      </c>
      <c r="H36" s="211"/>
      <c r="I36" s="183"/>
      <c r="J36" s="52"/>
      <c r="K36" s="52"/>
    </row>
    <row r="37" spans="1:11" ht="30" customHeight="1" x14ac:dyDescent="0.25">
      <c r="A37" s="119" t="s">
        <v>144</v>
      </c>
      <c r="B37" s="132" t="s">
        <v>33</v>
      </c>
      <c r="C37" s="133" t="s">
        <v>204</v>
      </c>
      <c r="D37" s="134" t="s">
        <v>86</v>
      </c>
      <c r="E37" s="142">
        <v>40.9</v>
      </c>
      <c r="F37" s="34"/>
      <c r="G37" s="187">
        <f t="shared" ref="G37:G47" si="8">ROUND((E37*F37),2)</f>
        <v>0</v>
      </c>
      <c r="H37" s="211"/>
      <c r="I37" s="183"/>
      <c r="J37" s="51"/>
      <c r="K37" s="51"/>
    </row>
    <row r="38" spans="1:11" ht="30" customHeight="1" x14ac:dyDescent="0.25">
      <c r="A38" s="136" t="s">
        <v>144</v>
      </c>
      <c r="B38" s="143" t="s">
        <v>34</v>
      </c>
      <c r="C38" s="121" t="s">
        <v>135</v>
      </c>
      <c r="D38" s="127" t="s">
        <v>86</v>
      </c>
      <c r="E38" s="144">
        <v>50.3</v>
      </c>
      <c r="F38" s="58"/>
      <c r="G38" s="181">
        <f t="shared" si="8"/>
        <v>0</v>
      </c>
      <c r="H38" s="211"/>
      <c r="I38" s="183"/>
      <c r="J38" s="52"/>
      <c r="K38" s="52"/>
    </row>
    <row r="39" spans="1:11" ht="30" customHeight="1" x14ac:dyDescent="0.25">
      <c r="A39" s="136" t="s">
        <v>144</v>
      </c>
      <c r="B39" s="125" t="s">
        <v>35</v>
      </c>
      <c r="C39" s="126" t="s">
        <v>137</v>
      </c>
      <c r="D39" s="127" t="s">
        <v>86</v>
      </c>
      <c r="E39" s="128">
        <v>49.5</v>
      </c>
      <c r="F39" s="36"/>
      <c r="G39" s="182">
        <f t="shared" si="8"/>
        <v>0</v>
      </c>
      <c r="H39" s="211"/>
      <c r="I39" s="183"/>
      <c r="J39" s="52"/>
      <c r="K39" s="52"/>
    </row>
    <row r="40" spans="1:11" ht="30" customHeight="1" x14ac:dyDescent="0.25">
      <c r="A40" s="136" t="s">
        <v>144</v>
      </c>
      <c r="B40" s="125" t="s">
        <v>36</v>
      </c>
      <c r="C40" s="126" t="s">
        <v>205</v>
      </c>
      <c r="D40" s="127" t="s">
        <v>86</v>
      </c>
      <c r="E40" s="128">
        <v>49.5</v>
      </c>
      <c r="F40" s="36"/>
      <c r="G40" s="182">
        <f t="shared" si="8"/>
        <v>0</v>
      </c>
      <c r="H40" s="211"/>
      <c r="I40" s="183"/>
      <c r="J40" s="51"/>
      <c r="K40" s="51"/>
    </row>
    <row r="41" spans="1:11" ht="30" customHeight="1" x14ac:dyDescent="0.25">
      <c r="A41" s="136" t="s">
        <v>144</v>
      </c>
      <c r="B41" s="143" t="s">
        <v>64</v>
      </c>
      <c r="C41" s="126" t="s">
        <v>136</v>
      </c>
      <c r="D41" s="127" t="s">
        <v>86</v>
      </c>
      <c r="E41" s="128">
        <v>49.5</v>
      </c>
      <c r="F41" s="36"/>
      <c r="G41" s="182">
        <f t="shared" si="8"/>
        <v>0</v>
      </c>
      <c r="H41" s="211"/>
      <c r="I41" s="183"/>
      <c r="J41" s="52"/>
      <c r="K41" s="52"/>
    </row>
    <row r="42" spans="1:11" ht="30" customHeight="1" thickBot="1" x14ac:dyDescent="0.3">
      <c r="A42" s="136" t="s">
        <v>144</v>
      </c>
      <c r="B42" s="125" t="s">
        <v>77</v>
      </c>
      <c r="C42" s="126" t="s">
        <v>147</v>
      </c>
      <c r="D42" s="127" t="s">
        <v>86</v>
      </c>
      <c r="E42" s="128">
        <v>74.8</v>
      </c>
      <c r="F42" s="36"/>
      <c r="G42" s="182">
        <f t="shared" si="8"/>
        <v>0</v>
      </c>
      <c r="H42" s="211"/>
      <c r="I42" s="183"/>
      <c r="J42" s="51"/>
      <c r="K42" s="51"/>
    </row>
    <row r="43" spans="1:11" ht="30" customHeight="1" thickBot="1" x14ac:dyDescent="0.3">
      <c r="A43" s="137" t="s">
        <v>144</v>
      </c>
      <c r="B43" s="145" t="s">
        <v>78</v>
      </c>
      <c r="C43" s="139" t="s">
        <v>146</v>
      </c>
      <c r="D43" s="146" t="s">
        <v>86</v>
      </c>
      <c r="E43" s="141">
        <v>12.1</v>
      </c>
      <c r="F43" s="38"/>
      <c r="G43" s="188">
        <f t="shared" si="8"/>
        <v>0</v>
      </c>
      <c r="H43" s="189" t="s">
        <v>37</v>
      </c>
      <c r="I43" s="190">
        <f>ROUND(SUM(G30:G43),2)</f>
        <v>4987.5200000000004</v>
      </c>
      <c r="J43" s="51"/>
      <c r="K43" s="51"/>
    </row>
    <row r="44" spans="1:11" ht="30" customHeight="1" thickBot="1" x14ac:dyDescent="0.3">
      <c r="A44" s="131" t="s">
        <v>164</v>
      </c>
      <c r="B44" s="147" t="s">
        <v>38</v>
      </c>
      <c r="C44" s="133" t="s">
        <v>148</v>
      </c>
      <c r="D44" s="134" t="s">
        <v>68</v>
      </c>
      <c r="E44" s="135">
        <v>37.4</v>
      </c>
      <c r="F44" s="34">
        <v>60.56</v>
      </c>
      <c r="G44" s="187">
        <f t="shared" si="8"/>
        <v>2264.94</v>
      </c>
      <c r="H44" s="183"/>
      <c r="I44" s="183"/>
      <c r="J44" s="51"/>
      <c r="K44" s="51"/>
    </row>
    <row r="45" spans="1:11" ht="30" customHeight="1" thickBot="1" x14ac:dyDescent="0.3">
      <c r="A45" s="137" t="s">
        <v>164</v>
      </c>
      <c r="B45" s="148" t="s">
        <v>39</v>
      </c>
      <c r="C45" s="139" t="s">
        <v>206</v>
      </c>
      <c r="D45" s="140" t="s">
        <v>86</v>
      </c>
      <c r="E45" s="149">
        <v>166</v>
      </c>
      <c r="F45" s="38">
        <v>11.12</v>
      </c>
      <c r="G45" s="188">
        <f t="shared" si="8"/>
        <v>1845.92</v>
      </c>
      <c r="H45" s="191" t="s">
        <v>41</v>
      </c>
      <c r="I45" s="190">
        <f>ROUND(SUM(G44:G45),2)</f>
        <v>4110.8599999999997</v>
      </c>
      <c r="J45" s="51"/>
      <c r="K45" s="51"/>
    </row>
    <row r="46" spans="1:11" ht="30" customHeight="1" thickBot="1" x14ac:dyDescent="0.3">
      <c r="A46" s="150" t="s">
        <v>176</v>
      </c>
      <c r="B46" s="151" t="s">
        <v>42</v>
      </c>
      <c r="C46" s="152" t="s">
        <v>206</v>
      </c>
      <c r="D46" s="153" t="s">
        <v>86</v>
      </c>
      <c r="E46" s="154">
        <v>41.2</v>
      </c>
      <c r="F46" s="109">
        <v>12.3</v>
      </c>
      <c r="G46" s="192">
        <f t="shared" si="8"/>
        <v>506.76</v>
      </c>
      <c r="H46" s="191" t="s">
        <v>44</v>
      </c>
      <c r="I46" s="190">
        <f>ROUND(SUM(G46:G46),2)</f>
        <v>506.76</v>
      </c>
      <c r="J46" s="51"/>
      <c r="K46" s="51"/>
    </row>
    <row r="47" spans="1:11" ht="30" customHeight="1" thickBot="1" x14ac:dyDescent="0.3">
      <c r="A47" s="155" t="s">
        <v>177</v>
      </c>
      <c r="B47" s="156" t="s">
        <v>45</v>
      </c>
      <c r="C47" s="157" t="s">
        <v>152</v>
      </c>
      <c r="D47" s="158" t="s">
        <v>86</v>
      </c>
      <c r="E47" s="159">
        <v>28.2</v>
      </c>
      <c r="F47" s="99">
        <v>5.22</v>
      </c>
      <c r="G47" s="193">
        <f t="shared" si="8"/>
        <v>147.19999999999999</v>
      </c>
      <c r="H47" s="191" t="s">
        <v>47</v>
      </c>
      <c r="I47" s="190">
        <f>ROUND(SUM(G47:G47),2)</f>
        <v>147.19999999999999</v>
      </c>
      <c r="J47" s="51"/>
      <c r="K47" s="51"/>
    </row>
    <row r="48" spans="1:11" ht="30" customHeight="1" x14ac:dyDescent="0.25">
      <c r="A48" s="131" t="s">
        <v>207</v>
      </c>
      <c r="B48" s="147" t="s">
        <v>151</v>
      </c>
      <c r="C48" s="133" t="s">
        <v>154</v>
      </c>
      <c r="D48" s="134" t="s">
        <v>1</v>
      </c>
      <c r="E48" s="135">
        <v>4</v>
      </c>
      <c r="F48" s="34">
        <v>20.54</v>
      </c>
      <c r="G48" s="187">
        <f t="shared" ref="G48:G52" si="9">ROUND((E48*F48),2)</f>
        <v>82.16</v>
      </c>
      <c r="H48" s="183"/>
      <c r="I48" s="183"/>
      <c r="J48" s="51"/>
      <c r="K48" s="51"/>
    </row>
    <row r="49" spans="1:11" ht="30" customHeight="1" x14ac:dyDescent="0.25">
      <c r="A49" s="136" t="s">
        <v>207</v>
      </c>
      <c r="B49" s="160" t="s">
        <v>208</v>
      </c>
      <c r="C49" s="126" t="s">
        <v>155</v>
      </c>
      <c r="D49" s="127" t="s">
        <v>2</v>
      </c>
      <c r="E49" s="161">
        <v>72.099999999999994</v>
      </c>
      <c r="F49" s="36">
        <v>18.829999999999998</v>
      </c>
      <c r="G49" s="182">
        <f t="shared" si="9"/>
        <v>1357.64</v>
      </c>
      <c r="H49" s="183"/>
      <c r="I49" s="183"/>
      <c r="J49" s="51"/>
      <c r="K49" s="51"/>
    </row>
    <row r="50" spans="1:11" ht="30" customHeight="1" x14ac:dyDescent="0.25">
      <c r="A50" s="136" t="s">
        <v>207</v>
      </c>
      <c r="B50" s="160" t="s">
        <v>209</v>
      </c>
      <c r="C50" s="126" t="s">
        <v>212</v>
      </c>
      <c r="D50" s="127" t="s">
        <v>2</v>
      </c>
      <c r="E50" s="161">
        <v>11.6</v>
      </c>
      <c r="F50" s="36">
        <v>18.829999999999998</v>
      </c>
      <c r="G50" s="182">
        <f t="shared" si="9"/>
        <v>218.43</v>
      </c>
      <c r="H50" s="183"/>
      <c r="I50" s="183"/>
      <c r="J50" s="51"/>
      <c r="K50" s="51"/>
    </row>
    <row r="51" spans="1:11" ht="30" customHeight="1" thickBot="1" x14ac:dyDescent="0.3">
      <c r="A51" s="162" t="s">
        <v>207</v>
      </c>
      <c r="B51" s="163" t="s">
        <v>210</v>
      </c>
      <c r="C51" s="164" t="s">
        <v>216</v>
      </c>
      <c r="D51" s="165" t="s">
        <v>2</v>
      </c>
      <c r="E51" s="166">
        <v>88</v>
      </c>
      <c r="F51" s="110">
        <v>134.32</v>
      </c>
      <c r="G51" s="194">
        <f t="shared" si="9"/>
        <v>11820.16</v>
      </c>
      <c r="H51" s="183"/>
      <c r="I51" s="183"/>
      <c r="J51" s="51"/>
      <c r="K51" s="51"/>
    </row>
    <row r="52" spans="1:11" ht="30" customHeight="1" thickBot="1" x14ac:dyDescent="0.3">
      <c r="A52" s="167" t="s">
        <v>207</v>
      </c>
      <c r="B52" s="168" t="s">
        <v>211</v>
      </c>
      <c r="C52" s="169" t="s">
        <v>217</v>
      </c>
      <c r="D52" s="170" t="s">
        <v>2</v>
      </c>
      <c r="E52" s="171">
        <v>48</v>
      </c>
      <c r="F52" s="111">
        <v>172.13</v>
      </c>
      <c r="G52" s="195">
        <f t="shared" si="9"/>
        <v>8262.24</v>
      </c>
      <c r="H52" s="191" t="s">
        <v>156</v>
      </c>
      <c r="I52" s="190">
        <f>ROUND(SUM(G48:G52),2)</f>
        <v>21740.63</v>
      </c>
      <c r="J52" s="51"/>
      <c r="K52" s="51"/>
    </row>
    <row r="53" spans="1:11" ht="45" customHeight="1" thickBot="1" x14ac:dyDescent="0.3">
      <c r="A53" s="172"/>
      <c r="B53" s="173"/>
      <c r="C53" s="172"/>
      <c r="D53" s="173"/>
      <c r="E53" s="173"/>
      <c r="F53" s="200" t="s">
        <v>149</v>
      </c>
      <c r="G53" s="196">
        <f>SUM(G5:G52)</f>
        <v>124482.07999999997</v>
      </c>
      <c r="H53" s="197"/>
      <c r="I53" s="198"/>
      <c r="J53" s="48"/>
      <c r="K53" s="48"/>
    </row>
    <row r="54" spans="1:11" x14ac:dyDescent="0.25">
      <c r="A54" s="174"/>
      <c r="B54" s="175"/>
      <c r="C54" s="175"/>
      <c r="D54" s="175"/>
      <c r="E54" s="176"/>
      <c r="F54" s="175"/>
      <c r="G54" s="199"/>
      <c r="H54" s="178"/>
      <c r="I54" s="179"/>
      <c r="J54" s="48"/>
      <c r="K54" s="48"/>
    </row>
    <row r="55" spans="1:11" x14ac:dyDescent="0.25">
      <c r="A55" s="172"/>
      <c r="B55" s="173"/>
      <c r="C55" s="172"/>
      <c r="D55" s="173" t="s">
        <v>178</v>
      </c>
      <c r="E55" s="173"/>
      <c r="F55" s="201"/>
      <c r="G55" s="199"/>
      <c r="H55" s="178"/>
      <c r="I55" s="179"/>
      <c r="J55" s="48"/>
      <c r="K55" s="48"/>
    </row>
  </sheetData>
  <sheetProtection algorithmName="SHA-512" hashValue="V6sPc/Wr6cVA3oerzXP9cm/8J+vpOskAJ3Ba57J41CrGL6gt7gFIVG4mY9r/HR5K5yg2XZ2PTIrl28UTda3h9A==" saltValue="I2aR/04WHLs6jTjkRLsBZQ==" spinCount="100000" sheet="1" objects="1" scenarios="1"/>
  <mergeCells count="2">
    <mergeCell ref="H18:H28"/>
    <mergeCell ref="H30:H42"/>
  </mergeCells>
  <phoneticPr fontId="2" type="noConversion"/>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60" zoomScaleNormal="70" workbookViewId="0">
      <selection activeCell="F5" sqref="F5:F14"/>
    </sheetView>
  </sheetViews>
  <sheetFormatPr defaultColWidth="8.85546875" defaultRowHeight="15" x14ac:dyDescent="0.25"/>
  <cols>
    <col min="1" max="1" width="53.28515625" style="177" customWidth="1"/>
    <col min="2" max="2" width="8.85546875" style="177"/>
    <col min="3" max="3" width="79.7109375" style="177" customWidth="1"/>
    <col min="4" max="4" width="12" style="177" customWidth="1"/>
    <col min="5" max="5" width="8.85546875" style="177"/>
    <col min="6" max="6" width="19.140625" style="116" customWidth="1"/>
    <col min="7" max="7" width="17.5703125" style="177" customWidth="1"/>
    <col min="8" max="8" width="19.85546875" style="177" customWidth="1"/>
    <col min="9" max="9" width="15.7109375" style="177" customWidth="1"/>
    <col min="10" max="16384" width="8.85546875" style="116"/>
  </cols>
  <sheetData>
    <row r="1" spans="1:11" ht="15.6" customHeight="1" x14ac:dyDescent="0.25">
      <c r="A1" s="115" t="s">
        <v>179</v>
      </c>
      <c r="B1" s="115"/>
      <c r="C1" s="115"/>
      <c r="D1" s="115"/>
      <c r="E1" s="115"/>
      <c r="F1" s="115"/>
      <c r="G1" s="115"/>
      <c r="H1" s="178"/>
      <c r="I1" s="179"/>
      <c r="J1" s="48"/>
      <c r="K1" s="48"/>
    </row>
    <row r="2" spans="1:11" ht="15.75" thickBot="1" x14ac:dyDescent="0.3">
      <c r="A2" s="49"/>
      <c r="B2" s="49"/>
      <c r="C2" s="49"/>
      <c r="D2" s="49"/>
      <c r="E2" s="50"/>
      <c r="F2" s="49"/>
      <c r="G2" s="49"/>
      <c r="H2" s="178"/>
      <c r="I2" s="179"/>
      <c r="J2" s="48"/>
      <c r="K2" s="48"/>
    </row>
    <row r="3" spans="1:11" ht="15.75" thickBot="1" x14ac:dyDescent="0.3">
      <c r="A3" s="112" t="s">
        <v>157</v>
      </c>
      <c r="B3" s="113"/>
      <c r="C3" s="113"/>
      <c r="D3" s="113"/>
      <c r="E3" s="113"/>
      <c r="F3" s="113"/>
      <c r="G3" s="114"/>
      <c r="H3" s="180"/>
      <c r="I3" s="180"/>
      <c r="J3" s="48"/>
      <c r="K3" s="48"/>
    </row>
    <row r="4" spans="1:11" ht="45" customHeight="1" thickBot="1" x14ac:dyDescent="0.3">
      <c r="A4" s="79" t="s">
        <v>5</v>
      </c>
      <c r="B4" s="82" t="s">
        <v>6</v>
      </c>
      <c r="C4" s="83" t="s">
        <v>7</v>
      </c>
      <c r="D4" s="83" t="s">
        <v>8</v>
      </c>
      <c r="E4" s="84" t="s">
        <v>0</v>
      </c>
      <c r="F4" s="85" t="s">
        <v>9</v>
      </c>
      <c r="G4" s="86" t="s">
        <v>10</v>
      </c>
      <c r="H4" s="180"/>
      <c r="I4" s="180"/>
      <c r="J4" s="48"/>
      <c r="K4" s="48"/>
    </row>
    <row r="5" spans="1:11" ht="30" customHeight="1" thickBot="1" x14ac:dyDescent="0.3">
      <c r="A5" s="119" t="s">
        <v>11</v>
      </c>
      <c r="B5" s="120" t="s">
        <v>12</v>
      </c>
      <c r="C5" s="121" t="s">
        <v>158</v>
      </c>
      <c r="D5" s="122" t="s">
        <v>3</v>
      </c>
      <c r="E5" s="202">
        <v>2</v>
      </c>
      <c r="F5" s="81">
        <v>473.6</v>
      </c>
      <c r="G5" s="181">
        <f t="shared" ref="G5" si="0">ROUND((E5*F5),2)</f>
        <v>947.2</v>
      </c>
      <c r="H5" s="185" t="s">
        <v>15</v>
      </c>
      <c r="I5" s="186">
        <f>ROUND(SUM(G5:G5),2)</f>
        <v>947.2</v>
      </c>
      <c r="J5" s="48"/>
      <c r="K5" s="48"/>
    </row>
    <row r="6" spans="1:11" ht="30" customHeight="1" x14ac:dyDescent="0.25">
      <c r="A6" s="131" t="s">
        <v>120</v>
      </c>
      <c r="B6" s="132" t="s">
        <v>16</v>
      </c>
      <c r="C6" s="133" t="s">
        <v>160</v>
      </c>
      <c r="D6" s="134" t="s">
        <v>68</v>
      </c>
      <c r="E6" s="135">
        <v>58.3</v>
      </c>
      <c r="F6" s="59">
        <v>5.09</v>
      </c>
      <c r="G6" s="187">
        <f t="shared" ref="G6:G13" si="1">ROUND((E6*F6),2)</f>
        <v>296.75</v>
      </c>
      <c r="H6" s="183"/>
      <c r="I6" s="183"/>
      <c r="J6" s="51"/>
      <c r="K6" s="51"/>
    </row>
    <row r="7" spans="1:11" ht="30" customHeight="1" thickBot="1" x14ac:dyDescent="0.3">
      <c r="A7" s="136" t="s">
        <v>120</v>
      </c>
      <c r="B7" s="125" t="s">
        <v>17</v>
      </c>
      <c r="C7" s="126" t="s">
        <v>213</v>
      </c>
      <c r="D7" s="127" t="s">
        <v>68</v>
      </c>
      <c r="E7" s="128">
        <v>1068</v>
      </c>
      <c r="F7" s="29">
        <v>7.53</v>
      </c>
      <c r="G7" s="182">
        <f t="shared" si="1"/>
        <v>8042.04</v>
      </c>
      <c r="H7" s="183"/>
      <c r="I7" s="183"/>
      <c r="J7" s="51"/>
      <c r="K7" s="51"/>
    </row>
    <row r="8" spans="1:11" ht="30" customHeight="1" thickBot="1" x14ac:dyDescent="0.3">
      <c r="A8" s="129" t="s">
        <v>120</v>
      </c>
      <c r="B8" s="130" t="s">
        <v>18</v>
      </c>
      <c r="C8" s="203" t="s">
        <v>159</v>
      </c>
      <c r="D8" s="204" t="s">
        <v>86</v>
      </c>
      <c r="E8" s="205">
        <v>560.6</v>
      </c>
      <c r="F8" s="100">
        <v>1.76</v>
      </c>
      <c r="G8" s="184">
        <f t="shared" ref="G8" si="2">ROUND((E8*F8),2)</f>
        <v>986.66</v>
      </c>
      <c r="H8" s="185" t="s">
        <v>22</v>
      </c>
      <c r="I8" s="186">
        <f>ROUND(SUM(G6:G8),2)</f>
        <v>9325.4500000000007</v>
      </c>
      <c r="J8" s="51"/>
      <c r="K8" s="51"/>
    </row>
    <row r="9" spans="1:11" ht="30" customHeight="1" x14ac:dyDescent="0.25">
      <c r="A9" s="131" t="s">
        <v>214</v>
      </c>
      <c r="B9" s="132" t="s">
        <v>23</v>
      </c>
      <c r="C9" s="133" t="s">
        <v>161</v>
      </c>
      <c r="D9" s="134" t="s">
        <v>68</v>
      </c>
      <c r="E9" s="135">
        <v>246.2</v>
      </c>
      <c r="F9" s="34">
        <v>34.33</v>
      </c>
      <c r="G9" s="187">
        <f t="shared" si="1"/>
        <v>8452.0499999999993</v>
      </c>
      <c r="H9" s="183"/>
      <c r="I9" s="183"/>
      <c r="J9" s="51"/>
      <c r="K9" s="51"/>
    </row>
    <row r="10" spans="1:11" ht="30" customHeight="1" thickBot="1" x14ac:dyDescent="0.3">
      <c r="A10" s="136" t="s">
        <v>214</v>
      </c>
      <c r="B10" s="143" t="s">
        <v>24</v>
      </c>
      <c r="C10" s="126" t="s">
        <v>162</v>
      </c>
      <c r="D10" s="127" t="s">
        <v>86</v>
      </c>
      <c r="E10" s="161">
        <v>789.6</v>
      </c>
      <c r="F10" s="36">
        <v>19.12</v>
      </c>
      <c r="G10" s="182">
        <f t="shared" si="1"/>
        <v>15097.15</v>
      </c>
      <c r="H10" s="183"/>
      <c r="I10" s="183"/>
      <c r="J10" s="51"/>
      <c r="K10" s="51"/>
    </row>
    <row r="11" spans="1:11" ht="30" customHeight="1" thickBot="1" x14ac:dyDescent="0.3">
      <c r="A11" s="129" t="s">
        <v>214</v>
      </c>
      <c r="B11" s="125" t="s">
        <v>25</v>
      </c>
      <c r="C11" s="203" t="s">
        <v>163</v>
      </c>
      <c r="D11" s="204" t="s">
        <v>86</v>
      </c>
      <c r="E11" s="206">
        <v>652.9</v>
      </c>
      <c r="F11" s="77">
        <v>8.59</v>
      </c>
      <c r="G11" s="184">
        <f t="shared" si="1"/>
        <v>5608.41</v>
      </c>
      <c r="H11" s="191" t="s">
        <v>44</v>
      </c>
      <c r="I11" s="190">
        <f>ROUND(SUM(G9:G11),2)</f>
        <v>29157.61</v>
      </c>
      <c r="J11" s="51"/>
      <c r="K11" s="51"/>
    </row>
    <row r="12" spans="1:11" ht="30" customHeight="1" thickBot="1" x14ac:dyDescent="0.3">
      <c r="A12" s="131" t="s">
        <v>164</v>
      </c>
      <c r="B12" s="147" t="s">
        <v>38</v>
      </c>
      <c r="C12" s="133" t="s">
        <v>148</v>
      </c>
      <c r="D12" s="134" t="s">
        <v>68</v>
      </c>
      <c r="E12" s="135">
        <v>3.7</v>
      </c>
      <c r="F12" s="34">
        <v>194.72</v>
      </c>
      <c r="G12" s="187">
        <f t="shared" si="1"/>
        <v>720.46</v>
      </c>
      <c r="H12" s="183"/>
      <c r="I12" s="183"/>
      <c r="J12" s="51"/>
      <c r="K12" s="51"/>
    </row>
    <row r="13" spans="1:11" ht="30" customHeight="1" thickBot="1" x14ac:dyDescent="0.3">
      <c r="A13" s="137" t="s">
        <v>164</v>
      </c>
      <c r="B13" s="160" t="s">
        <v>39</v>
      </c>
      <c r="C13" s="126" t="s">
        <v>206</v>
      </c>
      <c r="D13" s="127" t="s">
        <v>86</v>
      </c>
      <c r="E13" s="161">
        <v>111.82</v>
      </c>
      <c r="F13" s="38">
        <v>11.63</v>
      </c>
      <c r="G13" s="188">
        <f t="shared" si="1"/>
        <v>1300.47</v>
      </c>
      <c r="H13" s="191" t="s">
        <v>47</v>
      </c>
      <c r="I13" s="190">
        <f>ROUND(SUM(G12:G13),2)</f>
        <v>2020.93</v>
      </c>
      <c r="J13" s="51"/>
      <c r="K13" s="51"/>
    </row>
    <row r="14" spans="1:11" ht="30" customHeight="1" thickBot="1" x14ac:dyDescent="0.3">
      <c r="A14" s="155" t="s">
        <v>165</v>
      </c>
      <c r="B14" s="156" t="s">
        <v>42</v>
      </c>
      <c r="C14" s="157" t="s">
        <v>166</v>
      </c>
      <c r="D14" s="158" t="s">
        <v>3</v>
      </c>
      <c r="E14" s="159">
        <v>1</v>
      </c>
      <c r="F14" s="99">
        <v>3691.56</v>
      </c>
      <c r="G14" s="193">
        <f t="shared" ref="G14" si="3">ROUND((E14*F14),2)</f>
        <v>3691.56</v>
      </c>
      <c r="H14" s="191" t="s">
        <v>153</v>
      </c>
      <c r="I14" s="190">
        <f>ROUND(SUM(G14:G14),2)</f>
        <v>3691.56</v>
      </c>
      <c r="J14" s="51"/>
      <c r="K14" s="51"/>
    </row>
    <row r="15" spans="1:11" ht="45" customHeight="1" thickBot="1" x14ac:dyDescent="0.3">
      <c r="A15" s="172"/>
      <c r="B15" s="173"/>
      <c r="C15" s="172"/>
      <c r="D15" s="173"/>
      <c r="E15" s="173"/>
      <c r="F15" s="200" t="s">
        <v>167</v>
      </c>
      <c r="G15" s="196">
        <f>SUM(G5:G14)</f>
        <v>45142.749999999993</v>
      </c>
      <c r="H15" s="197"/>
      <c r="I15" s="198"/>
      <c r="J15" s="48"/>
      <c r="K15" s="48"/>
    </row>
    <row r="16" spans="1:11" x14ac:dyDescent="0.25">
      <c r="A16" s="174"/>
      <c r="B16" s="175"/>
      <c r="C16" s="175"/>
      <c r="D16" s="175"/>
      <c r="E16" s="176"/>
      <c r="F16" s="117"/>
      <c r="G16" s="199"/>
      <c r="H16" s="178"/>
      <c r="I16" s="179"/>
      <c r="J16" s="48"/>
      <c r="K16" s="48"/>
    </row>
    <row r="17" spans="1:11" x14ac:dyDescent="0.25">
      <c r="A17" s="172"/>
      <c r="B17" s="173"/>
      <c r="C17" s="172"/>
      <c r="D17" s="173"/>
      <c r="E17" s="173"/>
      <c r="F17" s="118"/>
      <c r="G17" s="199"/>
      <c r="H17" s="178"/>
      <c r="I17" s="179"/>
      <c r="J17" s="48"/>
      <c r="K17" s="48"/>
    </row>
  </sheetData>
  <sheetProtection algorithmName="SHA-512" hashValue="ak+kz4cERutzgKtn4IzdNkegjczdvS+t/+PXNA9MY05LTC2oysYC7es8RdFvwEqP2t3cFy+l9A3HZK7MXHybZQ==" saltValue="Zw2EKiGwqRZ0Wh0LChK3Pw==" spinCount="100000" sheet="1" objects="1" scenarios="1"/>
  <pageMargins left="0.7" right="0.7" top="0.75" bottom="0.75" header="0.3" footer="0.3"/>
  <pageSetup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tabSelected="1" view="pageBreakPreview" zoomScaleNormal="70" zoomScaleSheetLayoutView="100" workbookViewId="0">
      <selection activeCell="B11" sqref="B11:D11"/>
    </sheetView>
  </sheetViews>
  <sheetFormatPr defaultRowHeight="15" x14ac:dyDescent="0.25"/>
  <cols>
    <col min="1" max="1" width="8.7109375" customWidth="1"/>
    <col min="2" max="2" width="18.28515625" customWidth="1"/>
    <col min="3" max="3" width="71.28515625" customWidth="1"/>
    <col min="4" max="4" width="14.28515625" customWidth="1"/>
  </cols>
  <sheetData>
    <row r="2" spans="2:4" ht="15.75" x14ac:dyDescent="0.25">
      <c r="B2" s="215"/>
      <c r="C2" s="215"/>
      <c r="D2" s="215"/>
    </row>
    <row r="3" spans="2:4" x14ac:dyDescent="0.25">
      <c r="B3" s="216" t="s">
        <v>50</v>
      </c>
      <c r="C3" s="217"/>
      <c r="D3" s="218"/>
    </row>
    <row r="4" spans="2:4" ht="25.5" x14ac:dyDescent="0.25">
      <c r="B4" s="62" t="s">
        <v>51</v>
      </c>
      <c r="C4" s="62" t="s">
        <v>52</v>
      </c>
      <c r="D4" s="62" t="s">
        <v>53</v>
      </c>
    </row>
    <row r="5" spans="2:4" ht="60" customHeight="1" x14ac:dyDescent="0.25">
      <c r="B5" s="219" t="s">
        <v>179</v>
      </c>
      <c r="C5" s="220"/>
      <c r="D5" s="221"/>
    </row>
    <row r="6" spans="2:4" x14ac:dyDescent="0.25">
      <c r="B6" s="63">
        <v>1</v>
      </c>
      <c r="C6" s="64" t="s">
        <v>54</v>
      </c>
      <c r="D6" s="65">
        <f>'DKŽ Konstrukcinė dalis'!G57</f>
        <v>195503.49999999997</v>
      </c>
    </row>
    <row r="7" spans="2:4" x14ac:dyDescent="0.25">
      <c r="B7" s="63">
        <v>2</v>
      </c>
      <c r="C7" s="64" t="s">
        <v>168</v>
      </c>
      <c r="D7" s="65">
        <f>'DKŽ Susisiekimo dalis'!G53</f>
        <v>124482.07999999997</v>
      </c>
    </row>
    <row r="8" spans="2:4" x14ac:dyDescent="0.25">
      <c r="B8" s="63">
        <v>3</v>
      </c>
      <c r="C8" s="64" t="s">
        <v>169</v>
      </c>
      <c r="D8" s="65">
        <f>'DKŽ Susisiekimo dalis laikinas'!G15</f>
        <v>45142.749999999993</v>
      </c>
    </row>
    <row r="9" spans="2:4" ht="25.5" x14ac:dyDescent="0.25">
      <c r="B9" s="62" t="s">
        <v>55</v>
      </c>
      <c r="C9" s="66" t="s">
        <v>56</v>
      </c>
      <c r="D9" s="65">
        <f>SUM(D6:D8)</f>
        <v>365128.32999999996</v>
      </c>
    </row>
    <row r="10" spans="2:4" x14ac:dyDescent="0.25">
      <c r="B10" s="67"/>
      <c r="C10" s="67"/>
      <c r="D10" s="67"/>
    </row>
    <row r="11" spans="2:4" ht="33" customHeight="1" x14ac:dyDescent="0.25">
      <c r="B11" s="222"/>
      <c r="C11" s="222"/>
      <c r="D11" s="222"/>
    </row>
    <row r="12" spans="2:4" x14ac:dyDescent="0.25">
      <c r="B12" s="68"/>
      <c r="C12" s="68"/>
      <c r="D12" s="68"/>
    </row>
    <row r="13" spans="2:4" ht="63.4" customHeight="1" x14ac:dyDescent="0.25">
      <c r="B13" s="222" t="s">
        <v>60</v>
      </c>
      <c r="C13" s="222"/>
      <c r="D13" s="222"/>
    </row>
    <row r="14" spans="2:4" x14ac:dyDescent="0.25">
      <c r="B14" s="222"/>
      <c r="C14" s="222"/>
      <c r="D14" s="222"/>
    </row>
    <row r="15" spans="2:4" x14ac:dyDescent="0.25">
      <c r="B15" s="67"/>
      <c r="C15" s="67"/>
      <c r="D15" s="69" t="s">
        <v>57</v>
      </c>
    </row>
    <row r="16" spans="2:4" x14ac:dyDescent="0.25">
      <c r="B16" s="67"/>
      <c r="C16" s="67"/>
      <c r="D16" s="67"/>
    </row>
    <row r="17" spans="2:4" ht="210.4" customHeight="1" x14ac:dyDescent="0.25">
      <c r="B17" s="213" t="s">
        <v>215</v>
      </c>
      <c r="C17" s="214"/>
      <c r="D17" s="214"/>
    </row>
    <row r="18" spans="2:4" ht="166.15" customHeight="1" x14ac:dyDescent="0.25">
      <c r="B18" s="213" t="s">
        <v>58</v>
      </c>
      <c r="C18" s="214"/>
      <c r="D18" s="214"/>
    </row>
    <row r="19" spans="2:4" ht="100.5" customHeight="1" x14ac:dyDescent="0.25">
      <c r="B19" s="213" t="s">
        <v>59</v>
      </c>
      <c r="C19" s="214"/>
      <c r="D19" s="214"/>
    </row>
  </sheetData>
  <sheetProtection algorithmName="SHA-512" hashValue="U1HaHyAzbNPvnkzRH2teNdiApKiQfq7KqFGQ9D4UkJUt7G7T5cmTITIBWKRbEgIYfYlgbiYoVoQWAvF65EjKLw==" saltValue="BMO/BmlP9iAn0UftbDHW6g==" spinCount="100000" sheet="1" objects="1" scenarios="1"/>
  <mergeCells count="9">
    <mergeCell ref="B19:D19"/>
    <mergeCell ref="B2:D2"/>
    <mergeCell ref="B3:D3"/>
    <mergeCell ref="B5:D5"/>
    <mergeCell ref="B11:D11"/>
    <mergeCell ref="B13:D13"/>
    <mergeCell ref="B14:D14"/>
    <mergeCell ref="B17:D17"/>
    <mergeCell ref="B18:D18"/>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DKŽ Konstrukcinė dalis</vt:lpstr>
      <vt:lpstr>DKŽ Susisiekimo dalis</vt:lpstr>
      <vt:lpstr>DKŽ Susisiekimo dalis laikinas</vt:lpstr>
      <vt:lpstr>Santrauka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Vytautas Brūzga</dc:creator>
  <cp:keywords/>
  <dc:description/>
  <cp:lastModifiedBy>Svajune</cp:lastModifiedBy>
  <cp:revision/>
  <dcterms:created xsi:type="dcterms:W3CDTF">2020-03-12T06:20:09Z</dcterms:created>
  <dcterms:modified xsi:type="dcterms:W3CDTF">2022-06-28T13:04:24Z</dcterms:modified>
  <cp:category/>
  <cp:contentStatus/>
</cp:coreProperties>
</file>