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fegdos-my.sharepoint.com/personal/v_aukstakojis_fegda_lt/Documents/Darbalaukis/Samatos/2022/02/LAKD A15 Vilnius - Lyda/"/>
    </mc:Choice>
  </mc:AlternateContent>
  <xr:revisionPtr revIDLastSave="24" documentId="8_{8BD0B1CA-4412-47B0-9F5C-4EC4F639882D}" xr6:coauthVersionLast="47" xr6:coauthVersionMax="47" xr10:uidLastSave="{5A3E7B75-016A-4A20-AD87-2488A17BCA43}"/>
  <bookViews>
    <workbookView xWindow="13935" yWindow="90" windowWidth="14835" windowHeight="15495" activeTab="4" xr2:uid="{00000000-000D-0000-FFFF-FFFF00000000}"/>
  </bookViews>
  <sheets>
    <sheet name="DKŽ_1" sheetId="1" r:id="rId1"/>
    <sheet name="DKŽ_2" sheetId="4" r:id="rId2"/>
    <sheet name="DKŽ_3" sheetId="5" r:id="rId3"/>
    <sheet name="DKŽ_4" sheetId="6" r:id="rId4"/>
    <sheet name="santrauka" sheetId="2" r:id="rId5"/>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36" i="5" l="1"/>
  <c r="G35" i="5"/>
  <c r="G23" i="6"/>
  <c r="G7" i="1"/>
  <c r="G8" i="1"/>
  <c r="G9" i="1"/>
  <c r="G10" i="1"/>
  <c r="G11" i="1"/>
  <c r="G12" i="1"/>
  <c r="G13" i="1"/>
  <c r="G14" i="1"/>
  <c r="G15" i="1"/>
  <c r="G16" i="1"/>
  <c r="G17" i="1"/>
  <c r="G18" i="1"/>
  <c r="G19" i="1"/>
  <c r="G20" i="1"/>
  <c r="G21" i="1"/>
  <c r="G22" i="1"/>
  <c r="G23" i="1"/>
  <c r="G24" i="1"/>
  <c r="G25" i="1"/>
  <c r="G26" i="1"/>
  <c r="G27" i="1"/>
  <c r="G28" i="1"/>
  <c r="G29" i="1"/>
  <c r="G30" i="1"/>
  <c r="G6" i="1"/>
  <c r="C7" i="2" l="1"/>
  <c r="G21" i="6"/>
  <c r="G22" i="6"/>
  <c r="G24" i="6"/>
  <c r="G25" i="6"/>
  <c r="G6" i="6"/>
  <c r="G7" i="6"/>
  <c r="G8" i="6"/>
  <c r="G9" i="6"/>
  <c r="G10" i="6"/>
  <c r="G11" i="6"/>
  <c r="G12" i="6"/>
  <c r="G13" i="6"/>
  <c r="G14" i="6"/>
  <c r="G15" i="6"/>
  <c r="G16" i="6"/>
  <c r="G5" i="6"/>
  <c r="G40" i="5"/>
  <c r="G41" i="5"/>
  <c r="G46" i="5"/>
  <c r="G38" i="5"/>
  <c r="G39" i="5"/>
  <c r="G42" i="5"/>
  <c r="G43" i="5"/>
  <c r="G44" i="5"/>
  <c r="G45" i="5"/>
  <c r="G34" i="5"/>
  <c r="G37" i="5"/>
  <c r="G6" i="5"/>
  <c r="G7" i="5"/>
  <c r="G8" i="5"/>
  <c r="G9" i="5"/>
  <c r="G10" i="5"/>
  <c r="G11" i="5"/>
  <c r="G12" i="5"/>
  <c r="G13" i="5"/>
  <c r="G14" i="5"/>
  <c r="G15" i="5"/>
  <c r="G16" i="5"/>
  <c r="G5" i="5"/>
  <c r="G18" i="5"/>
  <c r="G19" i="5"/>
  <c r="G20" i="5"/>
  <c r="G21" i="5"/>
  <c r="G22" i="5"/>
  <c r="G17" i="5"/>
  <c r="G169" i="1"/>
  <c r="G170" i="1"/>
  <c r="G171" i="1"/>
  <c r="G172" i="1"/>
  <c r="G173" i="1"/>
  <c r="G174" i="1"/>
  <c r="G175" i="1"/>
  <c r="G176" i="1"/>
  <c r="G155" i="1"/>
  <c r="G156" i="1"/>
  <c r="G157" i="1"/>
  <c r="G158" i="1"/>
  <c r="G159" i="1"/>
  <c r="G160" i="1"/>
  <c r="G161" i="1"/>
  <c r="G162" i="1"/>
  <c r="G163" i="1"/>
  <c r="G164" i="1"/>
  <c r="G165" i="1"/>
  <c r="G166" i="1"/>
  <c r="G167" i="1"/>
  <c r="G168" i="1"/>
  <c r="G145" i="1"/>
  <c r="G146" i="1"/>
  <c r="G147" i="1"/>
  <c r="G148" i="1"/>
  <c r="G149" i="1"/>
  <c r="G150" i="1"/>
  <c r="G151" i="1"/>
  <c r="G152" i="1"/>
  <c r="G153" i="1"/>
  <c r="G154" i="1"/>
  <c r="G137" i="1"/>
  <c r="G138" i="1"/>
  <c r="G139" i="1"/>
  <c r="G140" i="1"/>
  <c r="G141" i="1"/>
  <c r="G142" i="1"/>
  <c r="G143" i="1"/>
  <c r="G144" i="1"/>
  <c r="G177"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00" i="1"/>
  <c r="G76" i="1"/>
  <c r="G77" i="1"/>
  <c r="G78" i="1"/>
  <c r="G79" i="1"/>
  <c r="G80" i="1"/>
  <c r="G81" i="1"/>
  <c r="G82" i="1"/>
  <c r="G83" i="1"/>
  <c r="G84" i="1"/>
  <c r="G85" i="1"/>
  <c r="G86" i="1"/>
  <c r="G62" i="1"/>
  <c r="G63" i="1"/>
  <c r="G64" i="1"/>
  <c r="G67" i="1"/>
  <c r="G68" i="1"/>
  <c r="G69" i="1"/>
  <c r="G70" i="1"/>
  <c r="G71" i="1"/>
  <c r="G72" i="1"/>
  <c r="G73" i="1"/>
  <c r="G46" i="1"/>
  <c r="G47" i="1"/>
  <c r="G48" i="1"/>
  <c r="G49" i="1"/>
  <c r="G50" i="1"/>
  <c r="G51" i="1"/>
  <c r="G52" i="1"/>
  <c r="G53" i="1"/>
  <c r="G54" i="1"/>
  <c r="G55" i="1"/>
  <c r="G39" i="1"/>
  <c r="G40" i="1"/>
  <c r="G41" i="1"/>
  <c r="G42" i="1"/>
  <c r="G43" i="1"/>
  <c r="G44" i="1"/>
  <c r="I144" i="1" l="1"/>
  <c r="I136" i="1"/>
  <c r="I154" i="1"/>
  <c r="I171" i="1"/>
  <c r="I122" i="1"/>
  <c r="I165" i="1"/>
  <c r="I86" i="1"/>
  <c r="I8" i="6"/>
  <c r="I176" i="1"/>
  <c r="I46" i="5"/>
  <c r="G31" i="4"/>
  <c r="G30" i="4"/>
  <c r="G29" i="4"/>
  <c r="G57" i="4"/>
  <c r="G56" i="4"/>
  <c r="G45" i="1" l="1"/>
  <c r="G38" i="1"/>
  <c r="G65" i="1"/>
  <c r="G60" i="1"/>
  <c r="G98" i="1" l="1"/>
  <c r="G97" i="1"/>
  <c r="G96" i="1"/>
  <c r="G99" i="1"/>
  <c r="G33" i="5" l="1"/>
  <c r="G32" i="5"/>
  <c r="G31" i="5"/>
  <c r="G30" i="5"/>
  <c r="G8" i="4"/>
  <c r="G9" i="4"/>
  <c r="G10" i="4"/>
  <c r="G11" i="4"/>
  <c r="G12" i="4"/>
  <c r="G13" i="4"/>
  <c r="G14" i="4"/>
  <c r="G15" i="4"/>
  <c r="G16" i="4"/>
  <c r="G17" i="4"/>
  <c r="G18" i="4"/>
  <c r="G19" i="4"/>
  <c r="G20" i="4"/>
  <c r="G21" i="4"/>
  <c r="G22" i="4"/>
  <c r="G23" i="4"/>
  <c r="G24" i="4"/>
  <c r="G25" i="4"/>
  <c r="G26" i="4"/>
  <c r="G27" i="4"/>
  <c r="G28" i="4"/>
  <c r="G32" i="4"/>
  <c r="G36" i="4"/>
  <c r="G37" i="4"/>
  <c r="G38" i="4"/>
  <c r="G39" i="4"/>
  <c r="G40" i="4"/>
  <c r="G41" i="4"/>
  <c r="G42" i="4"/>
  <c r="G43" i="4"/>
  <c r="G44" i="4"/>
  <c r="G45" i="4"/>
  <c r="G46" i="4"/>
  <c r="G47" i="4"/>
  <c r="G48" i="4"/>
  <c r="G49" i="4"/>
  <c r="G50" i="4"/>
  <c r="G51" i="4"/>
  <c r="G52" i="4"/>
  <c r="G53" i="4"/>
  <c r="G54" i="4"/>
  <c r="G55" i="4"/>
  <c r="G5" i="4"/>
  <c r="G6" i="4" l="1"/>
  <c r="G27" i="6" l="1"/>
  <c r="G26" i="6"/>
  <c r="G20" i="6"/>
  <c r="G19" i="6"/>
  <c r="G18" i="6"/>
  <c r="G17" i="6"/>
  <c r="G29" i="5"/>
  <c r="G28" i="5"/>
  <c r="G27" i="5"/>
  <c r="G26" i="5"/>
  <c r="G25" i="5"/>
  <c r="G24" i="5"/>
  <c r="G23" i="5"/>
  <c r="G35" i="4"/>
  <c r="G34" i="4"/>
  <c r="I57" i="4" s="1"/>
  <c r="G33" i="4"/>
  <c r="G7" i="4"/>
  <c r="I27" i="6" l="1"/>
  <c r="I20" i="6"/>
  <c r="I37" i="5"/>
  <c r="G47" i="5"/>
  <c r="C6" i="2" s="1"/>
  <c r="I33" i="4"/>
  <c r="G58" i="4"/>
  <c r="C5" i="2" s="1"/>
  <c r="G89" i="1" l="1"/>
  <c r="G88" i="1"/>
  <c r="G75" i="1"/>
  <c r="G74" i="1"/>
  <c r="G66" i="1"/>
  <c r="G57" i="1"/>
  <c r="G56" i="1"/>
  <c r="G37" i="1"/>
  <c r="G36" i="1"/>
  <c r="G35" i="1"/>
  <c r="G34" i="1"/>
  <c r="G33" i="1"/>
  <c r="G61" i="1"/>
  <c r="G59" i="1"/>
  <c r="G58" i="1"/>
  <c r="G32" i="1"/>
  <c r="G94" i="1"/>
  <c r="G93" i="1"/>
  <c r="G92" i="1"/>
  <c r="G91" i="1"/>
  <c r="G95" i="1"/>
  <c r="I100" i="1" s="1"/>
  <c r="G90" i="1"/>
  <c r="G87" i="1"/>
  <c r="G31" i="1"/>
  <c r="I89" i="1" l="1"/>
  <c r="I75" i="1"/>
  <c r="I61" i="1"/>
  <c r="I94" i="1"/>
  <c r="G5" i="1"/>
  <c r="G178" i="1" l="1"/>
  <c r="I178" i="1" s="1"/>
  <c r="I30" i="1" l="1"/>
  <c r="G179" i="1"/>
  <c r="C4" i="2" s="1"/>
  <c r="C8" i="2" s="1"/>
</calcChain>
</file>

<file path=xl/sharedStrings.xml><?xml version="1.0" encoding="utf-8"?>
<sst xmlns="http://schemas.openxmlformats.org/spreadsheetml/2006/main" count="1247" uniqueCount="516">
  <si>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</si>
  <si>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</si>
  <si>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</si>
  <si>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</si>
  <si>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</si>
  <si>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</si>
  <si>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</si>
  <si>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kompl.</t>
  </si>
  <si>
    <t>m2</t>
  </si>
  <si>
    <t>m3</t>
  </si>
  <si>
    <t>m</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</si>
  <si>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</si>
  <si>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6.1</t>
  </si>
  <si>
    <t>1.1</t>
  </si>
  <si>
    <t>1.2</t>
  </si>
  <si>
    <t>1.4</t>
  </si>
  <si>
    <t>1.5</t>
  </si>
  <si>
    <t>1.6</t>
  </si>
  <si>
    <t>1.8</t>
  </si>
  <si>
    <t>vnt.</t>
  </si>
  <si>
    <t>2.1</t>
  </si>
  <si>
    <t>2.2</t>
  </si>
  <si>
    <t>2.3</t>
  </si>
  <si>
    <t>2.4</t>
  </si>
  <si>
    <t>2.5</t>
  </si>
  <si>
    <t>2.6</t>
  </si>
  <si>
    <t>2.7</t>
  </si>
  <si>
    <t>2.8</t>
  </si>
  <si>
    <t>2.9</t>
  </si>
  <si>
    <t>2.10</t>
  </si>
  <si>
    <t>2.11</t>
  </si>
  <si>
    <t>4.1</t>
  </si>
  <si>
    <t>4.2</t>
  </si>
  <si>
    <t>4.3</t>
  </si>
  <si>
    <t>4.4</t>
  </si>
  <si>
    <t>5.1</t>
  </si>
  <si>
    <t>5.2</t>
  </si>
  <si>
    <t>5.3</t>
  </si>
  <si>
    <t>6.2</t>
  </si>
  <si>
    <t>6.3</t>
  </si>
  <si>
    <t>6.4</t>
  </si>
  <si>
    <t>6.5</t>
  </si>
  <si>
    <t>3.1</t>
  </si>
  <si>
    <t>3.2</t>
  </si>
  <si>
    <t>3.3</t>
  </si>
  <si>
    <t>3.4</t>
  </si>
  <si>
    <t>3.5</t>
  </si>
  <si>
    <t>3.6</t>
  </si>
  <si>
    <t>4.5</t>
  </si>
  <si>
    <t>Skyrius</t>
  </si>
  <si>
    <t>Iš viso skyriuje 1, Eur be PVM</t>
  </si>
  <si>
    <t>Iš viso skyriuje 2, Eur be PVM</t>
  </si>
  <si>
    <t>Iš viso skyriuje 3, Eur be PVM</t>
  </si>
  <si>
    <t>Iš viso skyriuje 4, Eur be PVM</t>
  </si>
  <si>
    <t>Iš viso skyriuje 5, Eur be PVM</t>
  </si>
  <si>
    <t>Iš viso skyriuje 7, Eur be PVM</t>
  </si>
  <si>
    <t>IŠ VISO ŽINIARAŠTYJE 1, EUR BE PVM</t>
  </si>
  <si>
    <t>Kelio ašinės linijos ir kelio juostos nužymėjimas trasoje</t>
  </si>
  <si>
    <t>t</t>
  </si>
  <si>
    <t>km</t>
  </si>
  <si>
    <t>2. Žemės darbai</t>
  </si>
  <si>
    <t>1.11</t>
  </si>
  <si>
    <t>1.13</t>
  </si>
  <si>
    <t>1.14</t>
  </si>
  <si>
    <t>1.16</t>
  </si>
  <si>
    <t>1.17</t>
  </si>
  <si>
    <t>1.18</t>
  </si>
  <si>
    <t>1.19</t>
  </si>
  <si>
    <t>1.20</t>
  </si>
  <si>
    <t>1.21</t>
  </si>
  <si>
    <t>1.22</t>
  </si>
  <si>
    <t>1.23</t>
  </si>
  <si>
    <t>1.24</t>
  </si>
  <si>
    <t>1.25</t>
  </si>
  <si>
    <t>2.12</t>
  </si>
  <si>
    <t>2.13</t>
  </si>
  <si>
    <t>2.14</t>
  </si>
  <si>
    <t>2.15</t>
  </si>
  <si>
    <t>2.16</t>
  </si>
  <si>
    <t>2.17</t>
  </si>
  <si>
    <t>4.6</t>
  </si>
  <si>
    <t>4.7</t>
  </si>
  <si>
    <t>4.8</t>
  </si>
  <si>
    <t>4.9</t>
  </si>
  <si>
    <t>4.10</t>
  </si>
  <si>
    <t>4.11</t>
  </si>
  <si>
    <t>DARBŲ KIEKIŲ ŽINIARAŠTIS NR. 1 – SUSISIEKIMO DALIS</t>
  </si>
  <si>
    <t>DARBŲ KIEKIŲ ŽINIARAŠČIŲ SANTRAUKA</t>
  </si>
  <si>
    <t>Darbų kiekių žin. nr.</t>
  </si>
  <si>
    <t>Žiniaraščio pavadinimas</t>
  </si>
  <si>
    <t>Vertė, EUR be PVM</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</si>
  <si>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</si>
  <si>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</si>
  <si>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</si>
  <si>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Žiniaraščio priedas</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</si>
  <si>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Širvintų kelių tarnybą, Zibalų g. 21, Širvintos.</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</si>
  <si>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</si>
  <si>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</si>
  <si>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1.3</t>
  </si>
  <si>
    <t>1.7</t>
  </si>
  <si>
    <t>IŠ VISO ŽINIARAŠTYJE 3, EUR BE PVM</t>
  </si>
  <si>
    <t>IŠ VISO ŽINIARAŠTYJE 5, EUR BE PVM</t>
  </si>
  <si>
    <t>2.18</t>
  </si>
  <si>
    <t>2.19</t>
  </si>
  <si>
    <t>2.20</t>
  </si>
  <si>
    <t>2.21</t>
  </si>
  <si>
    <t>2.22</t>
  </si>
  <si>
    <t>2.23</t>
  </si>
  <si>
    <t>2.24</t>
  </si>
  <si>
    <t>2.25</t>
  </si>
  <si>
    <t>3.7</t>
  </si>
  <si>
    <t>3.8</t>
  </si>
  <si>
    <t>3.9</t>
  </si>
  <si>
    <t>3.10</t>
  </si>
  <si>
    <t>3.11</t>
  </si>
  <si>
    <t>3.12</t>
  </si>
  <si>
    <t>3.13</t>
  </si>
  <si>
    <t>3.14</t>
  </si>
  <si>
    <t>Iš viso skyriuje 6, Eur be PVM</t>
  </si>
  <si>
    <t>1.9</t>
  </si>
  <si>
    <t>1.10</t>
  </si>
  <si>
    <t>1.12</t>
  </si>
  <si>
    <t>1.15</t>
  </si>
  <si>
    <t>7.2</t>
  </si>
  <si>
    <t>7.3</t>
  </si>
  <si>
    <t>7.4</t>
  </si>
  <si>
    <t>7.5</t>
  </si>
  <si>
    <t>Iš viso skyriuje 8, Eur be PVM</t>
  </si>
  <si>
    <t>2.26</t>
  </si>
  <si>
    <t>2.27</t>
  </si>
  <si>
    <t>2.28</t>
  </si>
  <si>
    <t>1.26</t>
  </si>
  <si>
    <t>1.27</t>
  </si>
  <si>
    <t>8.3</t>
  </si>
  <si>
    <t>Magistralinio kelio A15 Vilnius-Lyda 45,44 km esančios sankryžos rekonstravimas į žiedinę</t>
  </si>
  <si>
    <t>1.28</t>
  </si>
  <si>
    <t>Krūmų ir smulkaus miško pjovimas krūmapjove, kai krūmai  reti  k9=1.15</t>
  </si>
  <si>
    <t>ha</t>
  </si>
  <si>
    <t>Nupjautų krūmų ir smulkaus miško sugrėbimas, kai krūmai  reti  k9=1.15</t>
  </si>
  <si>
    <t>Asfaltbetonio dangos nufrezavimas freza su automatiniu aukščio reguliavimu (h-16-32 cm)  k1=3.00,k2=3.00,k3=3.000</t>
  </si>
  <si>
    <t>Asfaltbetonio dangos nufrezavimas freza su automatiniu aukščio reguliavimu  (h-8-16 cm)  k1=1.50,k2=1.50</t>
  </si>
  <si>
    <t>Asfaltbetonio dangos nufrezavimas freza su automatiniu aukščio reguliavimu  (h&lt;8 cm)</t>
  </si>
  <si>
    <t>Betoninių monolitinių konstrukcijų išardymas (bordiūrų, trinkelių ir kitų betoninių elementų)  k8=1.09</t>
  </si>
  <si>
    <t>Suolo išardymas  k1=0.50,k2=0.50,k3=0.000</t>
  </si>
  <si>
    <t>Signalinių stulpelių išardymas, kai stulpeliai  plastikiniai  k1=0.50,k2=0.50,k3=0.000,k9=1.15</t>
  </si>
  <si>
    <t>Lanksčių signalinių plastikinių stulpelių išardymas  k1=0.50,k2=0.50,k3=0.000,k9=1.15</t>
  </si>
  <si>
    <t>Kelio ženklų demontavimas nuo esamų konstrukcijų  (nuo vienstiebių atramų)  k1=0.60,k2=0.70,k3=0.000</t>
  </si>
  <si>
    <t>Kelio ženklų demontavimas nuo esamų konstrukcijų  (nuo dvistiebių atramų)  k1=0.60,k2=0.70,k3=0.000</t>
  </si>
  <si>
    <t>Kelio ženklų demontavimas nuo esamų konstrukcijų  (nuo tristiebių atramų)  k1=0.60,k2=0.70,k3=0.000</t>
  </si>
  <si>
    <t>Kelio ženklų demontavimas nuo esamų konstrukcijų  (nuo keturstiebių atramų)  k1=0.60,k2=0.70,k3=0.000</t>
  </si>
  <si>
    <t>Kelio dangos ženklinimo (polimerine medžiaga) nuvalymas  k8=1.17</t>
  </si>
  <si>
    <t>2. Žemės sankasa</t>
  </si>
  <si>
    <t>2.29</t>
  </si>
  <si>
    <t>2.30</t>
  </si>
  <si>
    <t>2.31</t>
  </si>
  <si>
    <t>Grunto kasimas 0,4 m3 kaušo talpos ekskavatoriais, pakraunant  gruntą į autosavivarčius , kai gruntas I grupės (dirvožemio)  k9=1.15</t>
  </si>
  <si>
    <t>Darbai sąvartoje, atvežant gruntą autosavivarčiais, kai gruntas  I grupės (dirvožemio)  k9=1.15</t>
  </si>
  <si>
    <t>Grunto kasimas 79 kW (108 AG) galios buldozeriais, perstumiant gruntą (atstumas 50 m , gruntas II grupės)(į pylimus)  k9=1.15</t>
  </si>
  <si>
    <t>Supilto grunto tankinimas savaeigiais volais,kai volo masė 25t, praėjimų skaičius viena vėže  9 kartai  k9=1.15</t>
  </si>
  <si>
    <t>Grunto kasimas 79 kW (108 AG) galios buldozeriais, perstumiant gruntą (atstumas 50 m , gruntas II grupės)(paruošiant išvežti)  k9=1.15</t>
  </si>
  <si>
    <t>Grunto kasimas 0,65 m3 kaušo talpos ekskavatoriais, pakraunant  gruntą į autosavivarčius, kai gruntas  II grupės  k9=1.15</t>
  </si>
  <si>
    <t>Iškasto grunto transportavimas 8,5 t autosavivarčiais, pakraunant 0,65 m3 kaušo talpos ekskavatoriumi (gruntas II grupės, transportavimo atstumas  4 km, į išlykį)</t>
  </si>
  <si>
    <t>Darbai sąvartoje, atvežant gruntą autosavivarčiais, kai gruntas  II grupės  k9=1.15</t>
  </si>
  <si>
    <t>Iškasų arba pylimų paviršių planiravimas autogreideriu (žemės sankasos)  k9=1.15</t>
  </si>
  <si>
    <t>Iškasų arba pylimų šlaitų planiravimas autogreideriais  (gruntas  II grupės)  k9=1.15</t>
  </si>
  <si>
    <t>Griovio dugno ir šlaitų planiravimas rankiniu būdu  (gruntas  II grupės)  k9=1.15</t>
  </si>
  <si>
    <t>Centrinės saugumo salelės planiravimas autogreideriais  (gruntas  II grupės, centrinės saugumo salelės)  k9=1.15</t>
  </si>
  <si>
    <t>Centrinės saugumo salelės planiravimas rankiniu būdu ( gruntas II grupės)  k9=1.15</t>
  </si>
  <si>
    <t>Pažeistų pakelės plotų planiravimas autogreideriais  (gruntas  II grupės)  k9=1.15</t>
  </si>
  <si>
    <t>Grunto kasimas 0,65 m3 kaušo talpos ekskavatoriais, pakraunant  gruntą į autosavivarčius, (dirvožemio)  k9=1.15</t>
  </si>
  <si>
    <t>Šlaitų tvirtinimas augaliniu gruntu, paskleidžiant gruntą ekskavatoriumi (sluoksnio storis  10.00 cm)  k9=1.15</t>
  </si>
  <si>
    <t>Šlaitų apsėjimas daugiametėmis žolėmis  mechanizuotai  k9=1.15</t>
  </si>
  <si>
    <t>Šlaitų tvirtinimas augaliniu gruntu, paskleidžiant gruntą rankiniu būdu (sluoksnis 10 cm , nekasant griovelių)  k9=1.15</t>
  </si>
  <si>
    <t>Šlaitų apsėjimas daugiametėmis žolėmis  rankiniu būdu  k9=1.15</t>
  </si>
  <si>
    <t>Centrinės saugumo salelės tvirtinimas augaliniu gruntu, paskleidžiant gruntą ekskavatoriumi (sluoksnio storis  10.00 cm)  k9=1.15</t>
  </si>
  <si>
    <t>Centrinės saugumo salelės apsėjimas daugiametėmis žolėmis  mechanizuotai  k9=1.15</t>
  </si>
  <si>
    <t>Šlaitų tvirtinimas augaliniu gruntu, paskleidžiant gruntą ekskavatoriumi (sluoksnio storis  10.00 cm)(įvertinant dirvožemio kainą)  k9=1.15</t>
  </si>
  <si>
    <t>Pažeistų pakelės plotų tvirtinimas augaliniu gruntu, paskleidžiant gruntą ekskavatoriumi (sluoksnio storis  10.00 cm)(įvertinant dirvožemio kainą)  k9=1.15</t>
  </si>
  <si>
    <t>Pažeistų pakelės plotų apsėjimas daugiametėmis žolėmis  mechanizuotai  k9=1.15</t>
  </si>
  <si>
    <t>Griovių šlaitų ir dugnų tvirtinimas skalda (h-0,10 m, 22/32, įplūktu į gruntą)  k9=1.15</t>
  </si>
  <si>
    <t>Šlaitų tvirtinimas neaustine geotekstile  (įvertinant smeiges - 597 vnt.)  k9=1.15</t>
  </si>
  <si>
    <t>Iškasto grunto transportavimas 8,5 t autosavivarčiais, pakraunant 0,4 m3 kaušo talpos ekskavatoriumi (dirvožemio, transportavimas rangovo pasirinktu atstumu į laikiną rangovo sandėliavimo aikštelę)</t>
  </si>
  <si>
    <t>Iškasto grunto transportavimas 8,5 t autosavivarčiais, pakraunant 0,65 m3 kaušo talpos ekskavatoriumi (dirvožemio, rangovo pasirinktu atstumu, šlaitų, saugumo salelės tvirtinimui)</t>
  </si>
  <si>
    <t>Iškasto grunto transportavimas 8,5 t autosavivarčiais, pakraunant 0,65 m3 kaušo talpos ekskavatoriumi (dirvožemio, rangovo pasirinktu atstumu, saugumo salelės)</t>
  </si>
  <si>
    <t>3. Vandens nuleidimas. Pralaidos</t>
  </si>
  <si>
    <t>Grunto kasimas 0,65 m3 kaušo talpos ekskavatoriais, pakraunant  gruntą į autosavivarčius, kai gruntas  II grupės (pralaidai - 151,23m³, antgaliams - 17,12m³)  k9=1.15</t>
  </si>
  <si>
    <t>Grunto kasimas 0,65 m3 kaušo talpos ekskavatoriais, suverčiant gruntą į sankasą , kai gruntas II grupės (pralaidai - 187,44m³, antgaliams - 74,88m³)  k9=1.15</t>
  </si>
  <si>
    <t>Pagrindų iš biriųjų medžiagų pralaidoms įrengimas  (smėlio)(pralaidai - 15,62m³, antgaliui - 4,08m³)  k8=1.03,k9=1.15</t>
  </si>
  <si>
    <t>Apsauginių šalčiui atsparių kelio pagrindo sluoksnių įrengimas, naudojant savaeigius plentvolius, kai pagrindas smėlio, autogreiderio galia  96 kW (130 AG)(antgaliams)  k9=1.15</t>
  </si>
  <si>
    <t>Metalinių pralaidų Ø 1,0 m montavimas (įvertinant apkabas - 18 vnt.)  k9=1.15</t>
  </si>
  <si>
    <t>Pralaidų konstrukcijų  uždengimas geotekstile (pralaidai - 546,70m², apkabai - 22,68m², prizmei - 182,4m²)  k9=1.15</t>
  </si>
  <si>
    <t>Geomembranos klojimas pralaidos konstrukcijoje  k9=1.15</t>
  </si>
  <si>
    <t>Vamzdynų pirminis (apsauginis) užpylimas ekskavatoriumi, sutankinant gruntą (pralaidai - 187,44m³, antgaliams - 74,88m³, vietiniu gruntu)  k9=1.15</t>
  </si>
  <si>
    <t>Skaldos pagrindo įrengimas (h-10 cm, 22/32, ties įtekamuoju 20,64m³ ir ištekamuoju 16,08m³, antgaliais)  k9=1.15</t>
  </si>
  <si>
    <t>Koriaplasčio įrengimas (ties įtekamuoju pralaidos antgaliu - 206,4m², ties ištekamuoju pralaidos antgaliu - 160,8m²)  k9=1.15</t>
  </si>
  <si>
    <t>Koriaplasčio panelio užpildymas betonu (C12/15, ties įtekamuoju - h-8 cm, ties ištekamuoju - 10 cm)  k9=1.15</t>
  </si>
  <si>
    <t>Griovių šlaitų ir dugnų tvirtinimas skalda (22/32, h-15 cm)  k9=1.15</t>
  </si>
  <si>
    <t>DARBŲ KIEKIŲ ŽINIARAŠTIS NR. 2 – ELEKTROTECHNIKOS DALIS. APŠVIETIMAS</t>
  </si>
  <si>
    <t>DARBŲ KIEKIŲ ŽINIARAŠTIS NR. 4 – ELEKTRONINIAI RYŠIAI. AB „ESO“ TINKLAI</t>
  </si>
  <si>
    <t>4. Vandens nuleidimas. Drenažas</t>
  </si>
  <si>
    <t>Grunto  (tranšėjų) kasimas 0,4 m3 kaušo talpos ekskavatoriais, pakraunant  gruntą į autosavivarčius, kai gruntas  III grupės  k2=1.10,k9=1.15</t>
  </si>
  <si>
    <t>Iškasto grunto transportavimas 8,5 t autosavivarčiais, pakraunant 0,4 m3 kaušo talpos ekskavatoriumi (gruntas III grupės, transportavimo atstumas  4 km,  į išlykį)</t>
  </si>
  <si>
    <t>Darbai sąvartoje, atvežant gruntą autosavivarčiais, kai gruntas  III grupės  k9=1.15</t>
  </si>
  <si>
    <t>Grunto (tranšėjų) kasimas 0,4 m3 kaušo talpos ekskavatoriais, pakraunant  gruntą į autosavivarčius, kai gruntas  II grupės  k2=1.10,k9=1.15</t>
  </si>
  <si>
    <t>Iškasto grunto transportavimas 8,5 t autosavivarčiais, pakraunant 0,4 m3 kaušo talpos ekskavatoriumi (gruntas II grupės, transportavimo atstumas  4 km, į išlykį)</t>
  </si>
  <si>
    <t>Drenažo iš plastikinių gofruotų vamzdžių su filtru įrengimas, užpilant filtracinį sluoksnį rankiniu būdu, kai vamzdžių skersmuo  113/126 mm (pagrindas iš nesurištojo mišinio 5/8 - 10m³, prizmė  iš nesurištojo mišinio  11/16 - 29 m³)  k8=1.04,k9=1.15</t>
  </si>
  <si>
    <t>Filtracinės medžiagos ant drenažo prizmės paklojimas  k9=1.15</t>
  </si>
  <si>
    <t>Vamzdynų pirminis (apsauginis) užpylimas  rankiniu būdu, sutankinant gruntą ( apsauginio šalčiui atspariu gruntu)  k9=1.15</t>
  </si>
  <si>
    <t>Tranšėjų, iškasų ir duobių užpylimas mechanizuotai , perstumiant gruntą (atstumas 10 m , apsauginio šalčiui atspariu gruntu)  k9=1.15</t>
  </si>
  <si>
    <t>Grunto tankinimas mažosios mechanizacijos priemonėmis  (gruntas  I-II grupės)  k8=1.14,k9=1.15</t>
  </si>
  <si>
    <t>100m3</t>
  </si>
  <si>
    <t>5. Vandens nuleidimas. Paviršinių nuotekų tinklai. Vamzdynai</t>
  </si>
  <si>
    <t>Nuotekų surinkimo tinklų plastikinių ir plastikinių armuotų įmovinių vamzdžių klojimas, kai vamzdžių skersmuo  200 mm  k9=1.15</t>
  </si>
  <si>
    <t>Vamzdynų iki 400 mm skersmens praplovimas be dezinfekcijos, kai vamzdžių skersmuo  200 mm  k9=1.15</t>
  </si>
  <si>
    <t>Plastikinių vamzdžių vamzdynų iki 630 mm skersmens hidraulinis bandymas  (vamzdžių skersmuo  200 mm)  k9=1.15</t>
  </si>
  <si>
    <t>6. Vandens nuleidimas. Paviršinių nuotekų tinklai. Šuliniai</t>
  </si>
  <si>
    <t>Apvalių surenkamų gelžbetoninių nuotakyno šulinių įrengimas šlapiuose gruntuose, kai šulinių skersmuo  0,7 m (surenkamos g/b konstrukcijos)(hvid.- 1,0 m, 1 vnt.)  k9=1.15</t>
  </si>
  <si>
    <t>Plastikinių lietaus nuotakyno šulinių montavimas  (kai šulinių skersmuo  daugiau 500 mm iki 600 mm)(600 mm) (h-0,93 m, ketinis šulinio liukas grotelės  - 3 vnt.)  k9=1.15</t>
  </si>
  <si>
    <t>Jungties D200mm  montavimas  k9=1.15</t>
  </si>
  <si>
    <t>Komunikacijų žymėjimo ženklo su metaliniu stulpeliu įrengimas</t>
  </si>
  <si>
    <t>vnt</t>
  </si>
  <si>
    <t>Ištekamojo antg.su sutvirtinimais įrengimas DN200  k9=1.15</t>
  </si>
  <si>
    <t>7. Vandens nuleidimas. Paviršinių nuotekų tinklai. Žemės darbai</t>
  </si>
  <si>
    <t xml:space="preserve">7.1 </t>
  </si>
  <si>
    <t>7.6</t>
  </si>
  <si>
    <t>Grunto kasimas (tranšėjos) 0,4 m3 kaušo talpos ekskavatoriais, suverčiant gruntą į sankasą, kai gruntas  II grupės  k2=1.10,k9=1.15</t>
  </si>
  <si>
    <t>II grupės grunto (tranšėjos)kasimas rankiniu būdu nesutvirtintose tranšėjose (iškasose), kai kasimo gylis  daugiau 1 m iki 2 m  k9=1.15</t>
  </si>
  <si>
    <t>Pagrindų po lietaus nuotakyno vamzdžiais iš biriųjų medžiagų įrengimas  (pagrindų medžiaga  smėlis)(po šuliniais)  k9=1.15</t>
  </si>
  <si>
    <t>Vamzdynų pirminis (apsauginis) užpylimas  ekskavatoriumi, sutankinant gruntą (vietiniu gruntu)  k9=1.15</t>
  </si>
  <si>
    <t>Tranšėjų, iškasų ir duobių užpylimas gruntu iš sankasos 55 kW (75 AG) galios buldozeriais, perstumiant gruntą (atstumas 10 m , gruntas II grupės)  (vietiniu gruntu)  k9=1.15</t>
  </si>
  <si>
    <t>Grunto tankinimas mažosios mechanizacijos priemonėmis ( gruntas I-II grupės)  k8=1.14,k9=1.15</t>
  </si>
  <si>
    <t>8. Kelio dangos konstrukcijos įrengimas</t>
  </si>
  <si>
    <t>8.1</t>
  </si>
  <si>
    <t>8.2</t>
  </si>
  <si>
    <t>8.4</t>
  </si>
  <si>
    <t>8.5</t>
  </si>
  <si>
    <t>8.6</t>
  </si>
  <si>
    <t>8.7</t>
  </si>
  <si>
    <t>8.8</t>
  </si>
  <si>
    <t>8.9</t>
  </si>
  <si>
    <t>8.10</t>
  </si>
  <si>
    <t>8.11</t>
  </si>
  <si>
    <t>8.12</t>
  </si>
  <si>
    <t>8.13</t>
  </si>
  <si>
    <t>8.14</t>
  </si>
  <si>
    <t>8.15</t>
  </si>
  <si>
    <t>8.16</t>
  </si>
  <si>
    <t>8.17</t>
  </si>
  <si>
    <t>8.18</t>
  </si>
  <si>
    <t>8.19</t>
  </si>
  <si>
    <t>8.20</t>
  </si>
  <si>
    <t>8.21</t>
  </si>
  <si>
    <t>8.22</t>
  </si>
  <si>
    <t>Apsauginių šalčiui atsparių kelio pagrindo sluoksnių įrengimas, naudojant savaeigius plentvolius, kai pagrindas smėlio, autogreiderio galia  96 kW (130 AG)  k9=1.15</t>
  </si>
  <si>
    <t>Naudoto asfalto kasimas 0,65 m3 kaušo talpos ekskavatoriais, pakraunant  gruntą į autosavivarčius  k9=1.15</t>
  </si>
  <si>
    <t>Naudoto asfalto transportavimas 8,5 t autosavivarčiais, pakraunant 0,65 m3 kaušo talpos ekskavatoriumi (transportavimo atstumas  1 km)</t>
  </si>
  <si>
    <t>Kelio pagrindo įrengimas iš asfaltbetonio (sluoksnis 10.00 cm storio , klotuvas daugiau 500 t/h) AC 22 PS  k8=1.17,k9=1.15</t>
  </si>
  <si>
    <t>Kelio pagrindo įrengimas iš asfaltbetonio (sluoksnis 10.00 cm storio , klotuvas daugiau 500 t/h) AC 32 PN  k8=1.17,k9=1.15</t>
  </si>
  <si>
    <t>Kelio juodų dangų paviršiaus gruntavimas  bitumo emulsija (prieš klojant apatinį asfalto sluoksnį)  k8=1.17,k9=1.15</t>
  </si>
  <si>
    <t>.Dvisluoksnės kelio dangos apatinio sluoksnio įrengimas iš apatinio dangos sluoksnio asfaltbetonio (sluoksnis 8.00 cm storio , klotuvas daugiau 500 t/h) AC 16 AS  k8=1.17,k9=1.15</t>
  </si>
  <si>
    <t>Kelio juodų dangų paviršiaus gruntavimas  bitumo emulsija (prieš klojant viršutinus asfalto sluoksnius)  k8=1.17,k9=1.15</t>
  </si>
  <si>
    <t>Dvisluoksnės kelio dangos viršutinio sluoksnio įrengimas iš skaldelės ir mastikos asfaltbetonio (sluoksnis 4.00 cm storio , klotuvas daugiau 500 t/h) SMA 8 S su PMB  k8=1.17,k9=1.15</t>
  </si>
  <si>
    <t>Granitinės skaldelės 1/3 frakcijų įterpimas į viršutinį (SMA 8 S) sluoksnį  k8=1.17,k9=1.15</t>
  </si>
  <si>
    <t>Dvisluoksnės kelio dangos viršutinio sluoksnio įrengimas iš viršutinio dangos sluoksnio asfaltbetonio (sluoksnis 4.00 cm storio , klotuvas daugiau 500 t/h) AC 11 VN  k8=1.17,k9=1.15</t>
  </si>
  <si>
    <t>Asfalto sujungimo siūlių (prie bortų), sandarinimas sandarinimo juosta</t>
  </si>
  <si>
    <t>Kelkraščio sustiprinimas iš nesurištojo mineralinių medžiagų mišinio 0/32 (sluoksnio storis  8 cm)  k9=1.15</t>
  </si>
  <si>
    <t>Kelkraščių tvirtinimas augaliniu gruntu, paskleidžiant gruntą rankiniu būdu (sluoksnis 2 cm , nekasant griovelių)(įvertinat dirvožemio kainą)  k9=1.15</t>
  </si>
  <si>
    <t>Kelkraščių apsėjimas daugiametėmis žolėmis  rankiniu būdu  k9=1.15</t>
  </si>
  <si>
    <t>Kelio pagrindo įrengimas iš skaldos nesurištojo mišinio 22/32 (storis 10 cm , viensluoksnis)  k9=1.15</t>
  </si>
  <si>
    <t>Kelkraščių tvirtinimas 1,5x1,5 m  betono C30/37 aikštelėmis (tame skaičiuje armatūra 129,2 kg)  k8=1.04,k9=1.15</t>
  </si>
  <si>
    <t>Betoninių latakų įrengimas  k9=1.15</t>
  </si>
  <si>
    <t>Tvirtinimas betoninėmis plokštėmis  k9=1.15</t>
  </si>
  <si>
    <t>Siūlių ir prijungčių sandarinimas bitumine mase  k8=1.17,k9=1.15</t>
  </si>
  <si>
    <t>Betono bordiūrų įrengimas ant betono (C20/25) pagrindo, kai bordiūrai  150x300x1000 mm  k9=1.15</t>
  </si>
  <si>
    <t>9. Atgrindų ir techninio šaligatvio įrengimas</t>
  </si>
  <si>
    <t>Apsauginio šalčiui atsparaus pagrindo sluoksnio įrengimas iš gamtinio smėlio  k9=1.15</t>
  </si>
  <si>
    <t>Betoninio (C20/25) pagrindo įrengimas po trinkelių danga (h-0,20m)  k8=1.03,k9=1.15</t>
  </si>
  <si>
    <t>Pasluoksnio įrengimas (betono, sluoksnio storis  5 cm)  k9=1.15</t>
  </si>
  <si>
    <t>Grindinio įrengimas iš granitinių trinkelių (h-15 cm) rankiniu būdu, užpilant siūles  cemento skiediniu  k9=1.15</t>
  </si>
  <si>
    <t>Pasluoksnio įrengimas (iš mineralinių medžiagų, sluoksnio storis  3 cm)  k9=1.15</t>
  </si>
  <si>
    <t>Dangos įrengimas iš betoninių plytelių, užpildant mineralinėmis medžiagomis, kai plytelės  500x500x70 mm  k9=1.15</t>
  </si>
  <si>
    <t>Granitinių bordiūrų įrengimas ant betono (C20/25) pagrindo, kai bordiūrai  150x300x1000 mm  k9=1.15</t>
  </si>
  <si>
    <t>Betono bordiūrų (vejos)  įrengimas ant betono (C20/25) pagrindo, kai bordiūrai  80x200x1000 mm  k9=1.15</t>
  </si>
  <si>
    <t>Deformacinių siūlių įrengimas, panaudojant plienines juostas su ankeriais (po dvi juostas, l-1,20m - 46 vnt., 2340 kg)  k9=1.15</t>
  </si>
  <si>
    <t>Siūlių užtaisymas mastikomis  k8=1.13,k9=1.15</t>
  </si>
  <si>
    <t>Kietojo gumos įdėklo įdėjimas tarp plieno juostų  k9=1.15</t>
  </si>
  <si>
    <t>9.1</t>
  </si>
  <si>
    <t>9.2</t>
  </si>
  <si>
    <t>9.3</t>
  </si>
  <si>
    <t>9.4</t>
  </si>
  <si>
    <t>9.5</t>
  </si>
  <si>
    <t>9.6</t>
  </si>
  <si>
    <t>9.7</t>
  </si>
  <si>
    <t>9.8</t>
  </si>
  <si>
    <t>9.9</t>
  </si>
  <si>
    <t>9.10</t>
  </si>
  <si>
    <t>9.11</t>
  </si>
  <si>
    <t>9.12</t>
  </si>
  <si>
    <t>9.13</t>
  </si>
  <si>
    <t>9.14</t>
  </si>
  <si>
    <t>Iš viso skyriuje 9, Eur be PVM</t>
  </si>
  <si>
    <t>10. Saugumo salelių įrengimas</t>
  </si>
  <si>
    <t>10.1</t>
  </si>
  <si>
    <t>10.2</t>
  </si>
  <si>
    <t>10.3</t>
  </si>
  <si>
    <t>10.4</t>
  </si>
  <si>
    <t>10.5</t>
  </si>
  <si>
    <t>10.6</t>
  </si>
  <si>
    <t>10.7</t>
  </si>
  <si>
    <t>10.8</t>
  </si>
  <si>
    <t>Iš viso skyriuje 10, Eur be PVM</t>
  </si>
  <si>
    <t>Pasluoksnio įrengimas (iš mineralinių medžiagų mišinio, sluoksnio storis  3 cm)  k9=1.15</t>
  </si>
  <si>
    <t>Grindinio įrengimas iš betono trinkelių  (h-8 cm, raudonų) rankiniu būdu, užpilant siūles  mineralinėmis medžiagomis  k9=1.15</t>
  </si>
  <si>
    <t>Grindinio įrengimas iš betono trinkelių (h-6 cm) rankiniu būdu, užpilant siūles  mineralinėmis medžiagomis (įspėjamasis paviršius, neregių vedimo sistema)  k9=1.15</t>
  </si>
  <si>
    <t>Granitinių bordiūrų įrengimas ant betono  (C20/25) pagrindo, kai bordiūrai  220x150x1000 mm  k9=1.15</t>
  </si>
  <si>
    <t>Naudoto asfalto transportavimas 8,5 t autosavivarčiais, pakraunant 0,65 m3 kaušo talpos ekskavatoriumi</t>
  </si>
  <si>
    <t>11. Nuovažų įrengimas</t>
  </si>
  <si>
    <t>11.1</t>
  </si>
  <si>
    <t>11.2</t>
  </si>
  <si>
    <t>11.3</t>
  </si>
  <si>
    <t>11.4</t>
  </si>
  <si>
    <t>11.5</t>
  </si>
  <si>
    <t>11.6</t>
  </si>
  <si>
    <t>11.7</t>
  </si>
  <si>
    <t>11.8</t>
  </si>
  <si>
    <t>11.9</t>
  </si>
  <si>
    <t>11.10</t>
  </si>
  <si>
    <t>Iškasų arba pylimų paviršių planiravimas autogreideriu, kai gruntas  II grupės (sankasos viršaus)  k9=1.15</t>
  </si>
  <si>
    <t>Iškasų arba pylimų paviršių planiravimas autogreideriu, kai gruntas  III grupės (sankasos viršaus)  k9=1.15</t>
  </si>
  <si>
    <t>Supilto grunto (II grupės) tankinimas savaeigiais volais,kai volo masė 25t, praėjimų skaičius viena vėže  9 kartai  k9=1.15</t>
  </si>
  <si>
    <t>Supilto grunto (III grupės) tankinimas savaeigiais volais,kai volo masė 25t, praėjimų skaičius viena vėže  9 kartai  k9=1.15</t>
  </si>
  <si>
    <t>Kelio pagrindo įrengimas iš skaldos nesurištojo mišinio 0/45 (storis 20 cm , dvisluoksnis)  k9=1.15</t>
  </si>
  <si>
    <t>Viensluoksnės kelio dangos įrengimas iš pagrindo - dangos sluoksnio asfaltbetonio (sluoksnis 6.00 cm storio , klotuvas daugiau 500 t/h)(AC 16 PD)  k8=1.17,k9=1.15</t>
  </si>
  <si>
    <t>12. Pėsčiųjų-dviračių takų įrengimas</t>
  </si>
  <si>
    <t>Betono bordiūrų įrengimas ant betono (C20/25) pagrindo, kai bordiūrai  80x200x1000 mm  k9=1.15</t>
  </si>
  <si>
    <t>Grindinio įrengimas iš betono trinkelių  (h-6 cm) rankiniu būdu, užpilant siūles  mineralinėmis medžiagomis  k9=1.15</t>
  </si>
  <si>
    <t>Grindinio įrengimas iš betono trinkelių  (h-6 cm) rankiniu būdu, užpilant siūles  akmens atsijomis (vedamasis paviršius, neregių vedimo sistema)  k9=1.15</t>
  </si>
  <si>
    <t>Suolo įrengimas</t>
  </si>
  <si>
    <t>Šiukšlių  dėžės  įrengimas</t>
  </si>
  <si>
    <t>12.1</t>
  </si>
  <si>
    <t>12.2</t>
  </si>
  <si>
    <t>12.3</t>
  </si>
  <si>
    <t>12.4</t>
  </si>
  <si>
    <t>12.5</t>
  </si>
  <si>
    <t>12.6</t>
  </si>
  <si>
    <t>12.7</t>
  </si>
  <si>
    <t>12.8</t>
  </si>
  <si>
    <t>12.9</t>
  </si>
  <si>
    <t>12.10</t>
  </si>
  <si>
    <t>12.11</t>
  </si>
  <si>
    <t>13. Kelio ženklai</t>
  </si>
  <si>
    <t>13.1</t>
  </si>
  <si>
    <t>13.2</t>
  </si>
  <si>
    <t>13.3</t>
  </si>
  <si>
    <t>13.4</t>
  </si>
  <si>
    <t>13.5</t>
  </si>
  <si>
    <t>13.6</t>
  </si>
  <si>
    <t>Iš viso skyriuje 11, Eur be PVM</t>
  </si>
  <si>
    <t>Iš viso skyriuje 12, Eur be PVM</t>
  </si>
  <si>
    <t>Iš viso skyriuje 13, Eur be PVM</t>
  </si>
  <si>
    <t>Darbo projekto parengimas</t>
  </si>
  <si>
    <t>Kelio ženklų su metalinėmis atramomis įrengimas, gręžiant duobes ir betonuojant pamatus  (stiebų skaičius atramoje  1 vnt)  k9=1.15</t>
  </si>
  <si>
    <t>Kelio ženklų montavimas ant esamų konstrukcijų  (montavimo aukštis daugiau 3,5 m, skydo ilgis  iki 1,0 m, prie vienstiebių atramų)</t>
  </si>
  <si>
    <t>Kelio ženklų su metalinėmis atramomis įrengimas, gręžiant duobes ir betonuojant pamatus  (stiebų skaičius atramoje  2 vnt)  k9=1.15</t>
  </si>
  <si>
    <t>Kelio ženklų su metalinėmis atramomis įrengimas, gręžiant duobes ir betonuojant pamatus  (stiebų skaičius atramoje  3 vnt)  k9=1.15</t>
  </si>
  <si>
    <t>Kelio ženklų su metalinėmis atramomis įrengimas, gręžiant duobes ir betonuojant pamatus  (stiebų skaičius atramoje  4 vnt)  k9=1.15</t>
  </si>
  <si>
    <t>Lanksčių signalinių plastikinių stulpelių įrengimas  k9=1.15</t>
  </si>
  <si>
    <t>14. Kelio dangos ženklinimas</t>
  </si>
  <si>
    <t>14.1</t>
  </si>
  <si>
    <t>14.2</t>
  </si>
  <si>
    <t>14.3</t>
  </si>
  <si>
    <t>14.4</t>
  </si>
  <si>
    <t>14.5</t>
  </si>
  <si>
    <t>Kelio dangos ženklinimas šaltu plastiku su stiklo rutuliukais ištisine linija kelių ženklinimo mašinomis (linijos plotis  12.00 cm)(1.1, reaktyviosiomis ar termoplastinėmis medžiagomis, II tipas)  k9=1.15</t>
  </si>
  <si>
    <t>Kelio dangos ženklinimas šaltu plastiku su stiklo rutuliukais pertraukiama linija kelių ženklinimo mašinomis (brūkšnio ir tarpo santykis 1:1, linijos plotis  12 cm)(1.7, reaktyviosiomis ar termoplastinėmis medžiagomis, II tipas)  k9=1.15</t>
  </si>
  <si>
    <t>Kelio dangos ženklinimas šaltu plastiku su stiklo rutuliukais (1.12, reaktyviosiomis ar termoplastinėmis medžiagomis, II tipas)  k9=1.15</t>
  </si>
  <si>
    <t>Kelio dangos ženklinimas šaltu plastiku su stiklo rutuliukais rankiniu būdu  (1.15.1, reaktyviosiomis ar termoplastinėmis medžiagomis, II tipas)  k9=1.15</t>
  </si>
  <si>
    <t>Kelio dangos ženklinimas šaltu plastiku su stiklo rutuliukais (1.18, reaktyviosiomis ar termoplastinėmis medžiagomis, II tipas)  k9=1.15</t>
  </si>
  <si>
    <t>Iš viso skyriuje 14, Eur be PVM</t>
  </si>
  <si>
    <t>15.1</t>
  </si>
  <si>
    <t>15.2</t>
  </si>
  <si>
    <t>15. Kitos paslaugos</t>
  </si>
  <si>
    <t xml:space="preserve"> 15. Kitos paslaugos</t>
  </si>
  <si>
    <t>1. Montavimo darbai</t>
  </si>
  <si>
    <t>Tranšėjų 1m gylio 1-2 kabeliams kasimas 0,25m3 talpos kaušu ekskavatoriais I-II grupės grunte  k9=1.15</t>
  </si>
  <si>
    <t>Tranšėjų 1m gylio 1-2 kabeliams užpylimas buldozeriais 59 kW(80AJ)  I-II grupės grunte iš sankasos  k9=1.15</t>
  </si>
  <si>
    <t>Tranšėjų kasimas rankiniu būdu 1-2 kabeliams I-II grupės grunte iki 1m gylio  k9=1.15</t>
  </si>
  <si>
    <t>Tranšėjų užpylimas rankiniu būdu 1-2 kabeliams I-II grupės grunte  k9=1.15</t>
  </si>
  <si>
    <t>Tranšėjų kasimas rankiniu būdu 1-2 kabeliams I-II grupės grunte iki 1m gylio  k1=0.30,k9=1.15</t>
  </si>
  <si>
    <t>Polietileninių iki 110 mm skersmens vamzdžių paklojimas  k9=1.15</t>
  </si>
  <si>
    <t>Kabelio tiesimas vamzdžiuose, blokuose, laidadėžėse, kai kabelio masė iki 3kg</t>
  </si>
  <si>
    <t>Kabelio tiesimas įrengtom konstrukcijom arba loviais, tvirtinant visu ilgiu, kai 1m kabelio masė iki 3kg</t>
  </si>
  <si>
    <t>Prijungimas prie įžeminimo kontūro</t>
  </si>
  <si>
    <t>Įžemiklių, surenkamų iš atskirų grandžių, įgilinimas daugiau 5m iki 10m gylio I-II gr. grunte</t>
  </si>
  <si>
    <t>Įžeminimo kontūro varžos matavimas</t>
  </si>
  <si>
    <t>Cinkuotų apšvietimo stulpų montavimas gelžbetoniniuose pamatuose, kasant duobes rankiniu būdu , kai apšvietimo stulpų aukštis daugiau 8,5m iki 10,5m</t>
  </si>
  <si>
    <t>Cinkuotų apšvietimo stulpų montavimas gelžbetoniniuose pamatuose, kasant duobes rankiniu būdu , kai apšvietimo stulpų aukštis iki 6,5m</t>
  </si>
  <si>
    <t>Cinkuotų gembių montavimas ant apšvietimo stulpų iš autobokštelių , kai gembės lenktos</t>
  </si>
  <si>
    <t>Šviesos diodų lempų šviestuvų gatvių apšvietimui montavimas ant įrengtų apšvietimo atramų</t>
  </si>
  <si>
    <t>Iki 1000 V įtampos iki 70mm2 skersp.kabeliui galinės movos su terminiais vamzdeliais montavimas</t>
  </si>
  <si>
    <t>Kabelio izoliacijos varžos matavimas</t>
  </si>
  <si>
    <t>Pakloto kabeliui įrengimas, kai tranšėjoje tiesiamas vienas kabelis  k9=1.15</t>
  </si>
  <si>
    <t>Kabelio gyslų apdirbimas (pritaikyta)</t>
  </si>
  <si>
    <t>Valdymo ir reguliavimo spintos montavimas</t>
  </si>
  <si>
    <t>Iki 0.7m gylio duobių stulpams ir statramsčiams kasimas rankiniu būdu II grupės grunte  k9=1.15</t>
  </si>
  <si>
    <t>Tranšėjų, iškasų ir duobių užpylimas II grupės gruntu rankiniu būdu  k9=1.15</t>
  </si>
  <si>
    <t>Pamato betonavimas  k8=1.03,k9=1.15</t>
  </si>
  <si>
    <t>Kabelių apsauga metaliniais gaubtais</t>
  </si>
  <si>
    <t>Plotų išlyginimas rankiniu būdu, kai gruntas II grupės  k9=1.15</t>
  </si>
  <si>
    <t>I-II grupės grunto tankinimas vibroplokštėmis  k8=1.14,k9=1.15</t>
  </si>
  <si>
    <t>Apšviestumo (skaisčio), akinimo matavimai</t>
  </si>
  <si>
    <t>Paleidimo - reguliavimo įtaisų skydelių montavimas, tvirtinant prie atramos</t>
  </si>
  <si>
    <t>1.29</t>
  </si>
  <si>
    <t>2. Medžiagos</t>
  </si>
  <si>
    <t>Metalinis, smūgio energiją absorbuojantis gatvių apšvietimo stulpas 10m su pamatu ir su viengubos formos gembe 1,0m</t>
  </si>
  <si>
    <t>Metalinis, smūgio energiją absorbuojantis gatvių apšvietimo stulpas 6m su pamatu</t>
  </si>
  <si>
    <t>Šviestuvas 57W LED</t>
  </si>
  <si>
    <t>Šviestuvas 62W LED</t>
  </si>
  <si>
    <t>Šviestuvas 40W LED</t>
  </si>
  <si>
    <t>Kronšteinas pėsčiųjų perėjos šviestuvo tvirtinimui prie gatvės apšvietimo atramos</t>
  </si>
  <si>
    <t>Ranktas cinkuotai atramai</t>
  </si>
  <si>
    <t>Vertikalumą reguliuojamų varžtų kompl.</t>
  </si>
  <si>
    <t>Apsauginė guma pamatui</t>
  </si>
  <si>
    <t>Gnybtų dėžutė su automatiniais jungikliais</t>
  </si>
  <si>
    <t>Kabelis Cu 3x1,5mm2</t>
  </si>
  <si>
    <t>HDPE vamzdis d50</t>
  </si>
  <si>
    <t>HDPE vamzdis d110</t>
  </si>
  <si>
    <t>Įžeminimo elektrodas</t>
  </si>
  <si>
    <t>Plieninis antgalis</t>
  </si>
  <si>
    <t>Įkalimo galvutė</t>
  </si>
  <si>
    <t>Kryžminė jungtis</t>
  </si>
  <si>
    <t>Cinkuota juosta 25x4mm</t>
  </si>
  <si>
    <t>kg</t>
  </si>
  <si>
    <t>Gatvių apšvietimo valdymo spinta IP44 su įmontuota valdymo įranga</t>
  </si>
  <si>
    <t>Gaubtas kabeliui GKi</t>
  </si>
  <si>
    <t>Apkaba gaubto tvirtinimui</t>
  </si>
  <si>
    <t>IŠ VISO ŽINIARAŠTYJE 2, EUR BE PVM</t>
  </si>
  <si>
    <t>DARBŲ KIEKIŲ ŽINIARAŠTIS NR. 3 – ELEKTRONINIAI RYŠIAI. TELEKOMUNIKACIJŲ DALIS</t>
  </si>
  <si>
    <t>Uždaro perėjimo iki 50 m ilgio įrengimas kryptinio gręžimo įrenginiu, įtraukiant plastikinį vamzdį , kai vamzdžių skersmuo 75-110 mm  (trasos ilgis)  k9=1.15</t>
  </si>
  <si>
    <t>Iki 75 mm skersmens plastikinių vamzdžių klojimas, prakalant iki 30m  k9=1.15</t>
  </si>
  <si>
    <t>Iki 110 mm sudedamųjų vamzdžių montavimas ant esamų kabelių  k9=1.15</t>
  </si>
  <si>
    <t>Jungiamųjų movų 30x2 talpos kabeliui su plastmasiniu  apvalkalu montavimas</t>
  </si>
  <si>
    <t>Jungiamųjų movų 10x2 talpos kabeliui su plastmasiniu  apvalkalu montavimas</t>
  </si>
  <si>
    <t>G/b kabelio trasos žymėjimo stulpelio pastatymas I-II grupės grunte  k9=1.15</t>
  </si>
  <si>
    <t>Duobės gręžimas g/b stulpeliams  k9=1.15</t>
  </si>
  <si>
    <t>Signalinės juostos paklojimas tranšėjoje virš pakloto kabelio  k9=1.15</t>
  </si>
  <si>
    <t>Iki 0.7m gylio duobių  kasimas rankiniu būdu II grupės grunte  k9=1.15</t>
  </si>
  <si>
    <t>Vamzdigalių sandarinimas  k8=1.17</t>
  </si>
  <si>
    <t>Sumontuotame stiprinimo ruože izoliacijos varžos matavimas (10x4 gyslų)  k9=1.15</t>
  </si>
  <si>
    <t>Sumontuotame stiprinimo ruože šleifo ominės varžos matavimas (10x4 gyslų)  k9=1.15</t>
  </si>
  <si>
    <t>Sumontuotame stiprinimo ruože gyslų ominės asimetrijos matavimas (10x4 gyslų)  k9=1.15</t>
  </si>
  <si>
    <t>Sumontuotame stiprinimo ruože pereinamojo slopinimo artimajame gale matavimas  k9=1.15</t>
  </si>
  <si>
    <t>Sumontuotame stiprinimo ruože pereinamojo slopinimo tolimajame gale matavimas  k9=1.15</t>
  </si>
  <si>
    <t>Sumontuotame stiprinimo ruože įėjimo varžos matavimas (10x4 gyslų)  k9=1.15</t>
  </si>
  <si>
    <t>Sumontuotame stiprinimo ruože darbinio slopinimo matavimas (10x4 gyslų)  k9=1.15</t>
  </si>
  <si>
    <t>1x4 talpos simetrinio kabelio izoliacijos elektrinio atsparumo išbandymas stiprinimo ruože nuo galinių įrengimų  k9=1.15</t>
  </si>
  <si>
    <t>Mechanizuotas grunto kasimas, pakraunant ir vežant gruntą 5 km atstumu bei darbas sąvartoje  k9=1.15</t>
  </si>
  <si>
    <t>Paklotų kabelių apsauga surenkamais gaubtais, atkasant kabelius, kai surenkamo gaubto skersmuo  110 mm  k9=1.15</t>
  </si>
  <si>
    <t>1.30</t>
  </si>
  <si>
    <t>1.31</t>
  </si>
  <si>
    <t>1.32</t>
  </si>
  <si>
    <t>Vamzdis HDPE d75</t>
  </si>
  <si>
    <t/>
  </si>
  <si>
    <t>Ryšio kabelis Cu 1x2x1,2</t>
  </si>
  <si>
    <t>Movos variniam kabeliui 2=2</t>
  </si>
  <si>
    <t>Movos variniam kabeliui 30=30</t>
  </si>
  <si>
    <t>G/b stulpelis su nurodomaisiais įspėjamaisiais ženklais</t>
  </si>
  <si>
    <t>PE gaubės kabelio apsaugai nuo mechaninių pažeidimų</t>
  </si>
  <si>
    <t>Apgaubiamasis vamzdis PED 110/100</t>
  </si>
  <si>
    <t>1. Demontavimo darbai</t>
  </si>
  <si>
    <t>Įvadinių vieno skaitiklio apskaitos spintų demontavimas</t>
  </si>
  <si>
    <t>Kabelių demontavimas nuo įrengtų konstrukcijų, kai 1m kabelio masė iki 2kg</t>
  </si>
  <si>
    <t>Laidų ir kabelių vienvielių iki 16 mm2 skersp. gyslų su antgaliais atjungimas nuo aparatų gnybtų</t>
  </si>
  <si>
    <t>Statybinių šiukšlių išvežimas 10 km atstumu automobiliais-savivarčiais, pakraunant ekskavatoriais 0,25 m3 talpos kaušais</t>
  </si>
  <si>
    <t>Įvadinių dviejų trifazių skaitiklių apskaitos spintų įrengimas, tvirtinant prie atramų</t>
  </si>
  <si>
    <t>Įžeminimo kontūro įrengimas iš vieno elektrodo iki 5 m ilgio su horizontalia įžeminimo šyna iki 1m ilgio</t>
  </si>
  <si>
    <t>Kiekvienam papildomam elektrodo iki 5 m ilgio įrengimui pridėti</t>
  </si>
  <si>
    <t>Kiekvienam sekančiam horizontalios įžeminimo šynos metrui virš 1 m įrengimui pridėti</t>
  </si>
  <si>
    <t>Cinkuoti metaliniai gaminiai</t>
  </si>
  <si>
    <t>Elektros įrenginių žymenų montavimas (pritaikyta)</t>
  </si>
  <si>
    <t>Esamo kabelio tiesimas įrengtom konstrukcijom arba loviais, tvirtinant visu ilgiu, kai 1m kabelio masė iki 3kg</t>
  </si>
  <si>
    <t>2. Montavimo darbai</t>
  </si>
  <si>
    <t>*Pastaba dėl  AB ,,Energijos skirstymo operatorius'' (toliau – ESO): rangovas savo konkursiniame pasiūlyme turi įsivertinti eilutėje nurodytą sumą (darbų kiekių žiniaraščio Nr.4 pildyti neprivalo). Rangovas, pasirašęs sutartį su VĮ Lietuvos automobilių kelių direkcija dėl kelio remonto (rekonstrukcijos) darbų, turės sudaryti sutartį su ESO dėl jiems priklausančių tinklų pertvarkymo.  Rangovui už ESO  priklausančių tinklų pertvarkymą VĮ Lietuvos automobilių kelių direkcija apmokės už faktiškai atliktus darbus.</t>
  </si>
  <si>
    <t xml:space="preserve"> SUSISIEKIMO DALIS</t>
  </si>
  <si>
    <t>ELEKTROTECHNIKOS DALIS. APŠVIETIMAS</t>
  </si>
  <si>
    <t>ELEKTRONINIAI RYŠIAI. TELEKOMUNIKACIJŲ DALIS</t>
  </si>
  <si>
    <t>ELEKTRONINIAI RYŠIAI. AB „ESO“ TINKLAI</t>
  </si>
  <si>
    <t>Šakų, nupjautų krūmų ir smulkaus miško smulkinimas šakų smulkintuvu. Pakrovimas į autosavivarčius ir išvežimas rangovo pasirinktu astumu utilizavimui</t>
  </si>
  <si>
    <t>Nufrezuoto asfalto išvežimas į laikiną rangovo sandėliavimo aikštelę</t>
  </si>
  <si>
    <t>Grįžtamosios medžiagos (nufrezuotas asfaltas), įkainis 5,99 Eur/t (sąmatoje įvertinamas su minuso ženklu)</t>
  </si>
  <si>
    <t>Išardytų betoninių gaminių ir suoliuko išvežimas automobiliais-savivarčiais, pakraunant mechanizuotai (žiūrėti žiniaraščio priedą dėl išvežimo)</t>
  </si>
  <si>
    <t>Išardytų signalinių stulpelių išvežimas automobiliais-savivarčiais, pakraunant rankiniu būdu (žiūrėti žiniaraščio priedą dėl išvežimo)</t>
  </si>
  <si>
    <t>Kelio ženklų su metalinėmis atramomis demontavimas (stiebų skaičius atramoje 1 vnt)</t>
  </si>
  <si>
    <t>Kelio ženklų su metalinėmis atramomis demontavimas (stiebų skaičius atramoje  2 vnt)</t>
  </si>
  <si>
    <t>Kelio ženklų su metalinėmis atramomis demontavimas  (stiebų skaičius atramoje  3 vnt)</t>
  </si>
  <si>
    <t>Kelio ženklų su metalinėmis atramomis demontavimas  (stiebų skaičius atramoje  4 vnt)</t>
  </si>
  <si>
    <t>Išardytų kelio ženklų išvežimas automobiliais-savivarčiais, pakraunant mechanizuotai (žiūrėti žiniaraščio priedą dėl išvežimo)</t>
  </si>
  <si>
    <t>Išardytų kelio ženklų išvežimas automobiliais-savivarčiais, pakraunant rankiniu būdu (žiūrėti žiniaraščio priedą dėl išvežimo)</t>
  </si>
  <si>
    <t>3. Medžiagos</t>
  </si>
  <si>
    <t>Iki 1000V kabelis Al 4x35mm2</t>
  </si>
  <si>
    <t>.0,4kV galinė mova Al 4x35mm2 vidinė</t>
  </si>
  <si>
    <t>Apkabos kabelio tvirtinimui</t>
  </si>
  <si>
    <t>0,4 kV gnybtai kabelio prijungimui</t>
  </si>
  <si>
    <t>ĮAS trifazė 2apskaitų, ant atramos ir automatiniais jungikliais</t>
  </si>
  <si>
    <t>Horizontali plieno juosta 30x4mm</t>
  </si>
  <si>
    <t>Elektros įrengimų žymenys</t>
  </si>
  <si>
    <t>Ryšio kabelis Cu 30x2x0,8</t>
  </si>
  <si>
    <t>1.33</t>
  </si>
  <si>
    <t>Išpildomoji geodezinė nuotrauka</t>
  </si>
  <si>
    <r>
      <t>Kelio pagrindo įrengimas iš skaldos nesurištojo mišinio 0/45 (storis 15 cm , viensluoksnis, pridedant iki 20% naudoto asfalto)</t>
    </r>
    <r>
      <rPr>
        <b/>
        <sz val="11"/>
        <rFont val="Times New Roman"/>
        <family val="1"/>
      </rPr>
      <t xml:space="preserve"> (nufrezuotą asfaltą atvežant iš sandėliavimo aikštelės)</t>
    </r>
    <r>
      <rPr>
        <sz val="11"/>
        <rFont val="Times New Roman"/>
        <family val="1"/>
        <charset val="186"/>
      </rPr>
      <t xml:space="preserve">  k9=1.15</t>
    </r>
  </si>
  <si>
    <r>
      <t xml:space="preserve">Kelio pagrindo įrengimas iš  skaldos nesurištojo mišinio (storis 20 cm , dvisluoksnis, pridedant iki 20% naudoto asfalto)  </t>
    </r>
    <r>
      <rPr>
        <b/>
        <sz val="11"/>
        <rFont val="Times New Roman"/>
        <family val="1"/>
      </rPr>
      <t>(nufrezuotą asfaltą atvežant iš sandėliavimo aikštelės)</t>
    </r>
    <r>
      <rPr>
        <sz val="11"/>
        <rFont val="Times New Roman"/>
        <family val="1"/>
        <charset val="186"/>
      </rPr>
      <t xml:space="preserve">  k9=1.15</t>
    </r>
  </si>
  <si>
    <r>
      <t xml:space="preserve">Kelio pagrindo įrengimas iš skaldos nesurištojo mišinio 0/45 (storis 15 cm , viensluoksnis, pridedant iki 20% naudoto asfalto)  </t>
    </r>
    <r>
      <rPr>
        <b/>
        <sz val="11"/>
        <rFont val="Times New Roman"/>
        <family val="1"/>
      </rPr>
      <t xml:space="preserve">(nufrezuotą asfaltą atvežant iš sandėliavimo aikštelės) </t>
    </r>
    <r>
      <rPr>
        <sz val="11"/>
        <rFont val="Times New Roman"/>
        <family val="1"/>
        <charset val="186"/>
      </rPr>
      <t xml:space="preserve"> k9=1.15</t>
    </r>
  </si>
  <si>
    <r>
      <t xml:space="preserve">Kelio pagrindo įrengimas iš  skaldos nesurištojo mišinio (storis 20 cm , dvisluoksnis, pridedant iki 20% naudoto asfalto) </t>
    </r>
    <r>
      <rPr>
        <b/>
        <sz val="11"/>
        <rFont val="Times New Roman"/>
        <family val="1"/>
      </rPr>
      <t xml:space="preserve"> (nufrezuotą asfaltą atvežant iš sandėliavimo aikštelės)</t>
    </r>
    <r>
      <rPr>
        <sz val="11"/>
        <rFont val="Times New Roman"/>
        <family val="1"/>
        <charset val="186"/>
      </rPr>
      <t xml:space="preserve">  k9=1.15</t>
    </r>
  </si>
  <si>
    <t>0,6/1kV kabelis Al 4x10mm2</t>
  </si>
  <si>
    <t>Galinė mova Al 4x10-16mm2 vidaus</t>
  </si>
  <si>
    <t>0,6/1kV kabelis Al 4x16mm2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</si>
</sst>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
    <numFmt numFmtId="165" formatCode="??0.0?????;\-?0.0?????;?"/>
    <numFmt numFmtId="166" formatCode="?????0.0??;\-????0.0??;?"/>
  </numFmts>
  <fonts count="26"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i/>
      <sz val="10"/>
      <color theme="1"/>
      <name val="Times New Roman"/>
      <family val="1"/>
      <charset val="186"/>
    </font>
    <font>
      <sz val="10"/>
      <color theme="1"/>
      <name val="Times New Roman"/>
      <family val="1"/>
      <charset val="186"/>
    </font>
    <font>
      <sz val="11"/>
      <color rgb="FF000000"/>
      <name val="Times New Roman"/>
      <family val="1"/>
      <charset val="186"/>
    </font>
    <font>
      <i/>
      <sz val="11"/>
      <color rgb="FF000000"/>
      <name val="Times New Roman"/>
      <family val="1"/>
      <charset val="186"/>
    </font>
    <font>
      <sz val="10"/>
      <name val="Arial"/>
      <family val="2"/>
      <charset val="186"/>
    </font>
    <font>
      <i/>
      <strike/>
      <sz val="11"/>
      <name val="Times New Roman"/>
      <family val="1"/>
      <charset val="186"/>
    </font>
    <font>
      <strike/>
      <sz val="11"/>
      <name val="Times New Roman"/>
      <family val="1"/>
      <charset val="186"/>
    </font>
    <font>
      <b/>
      <strike/>
      <sz val="11"/>
      <name val="Times New Roman"/>
      <family val="1"/>
      <charset val="186"/>
    </font>
    <font>
      <b/>
      <sz val="11"/>
      <name val="Times New Roman"/>
      <family val="1"/>
    </font>
  </fonts>
  <fills count="8">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92D050"/>
        <bgColor indexed="64"/>
      </patternFill>
    </fill>
    <fill>
      <patternFill patternType="solid">
        <fgColor theme="9"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bottom/>
      <diagonal/>
    </border>
    <border>
      <left/>
      <right/>
      <top/>
      <bottom style="thin">
        <color indexed="64"/>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21" fillId="0" borderId="0"/>
  </cellStyleXfs>
  <cellXfs count="271">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0" fontId="4" fillId="0" borderId="0" xfId="4"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164" fontId="5" fillId="4" borderId="1" xfId="0" applyNumberFormat="1" applyFont="1" applyFill="1" applyBorder="1" applyAlignment="1" applyProtection="1">
      <alignment horizontal="center" vertical="center"/>
      <protection locked="0"/>
    </xf>
    <xf numFmtId="0" fontId="4" fillId="0" borderId="0" xfId="4" applyFont="1" applyAlignment="1">
      <alignment vertical="center" wrapText="1"/>
    </xf>
    <xf numFmtId="0" fontId="8" fillId="0" borderId="0" xfId="0" applyFont="1" applyAlignment="1">
      <alignment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4" fontId="4" fillId="0" borderId="0" xfId="3" applyNumberFormat="1" applyFont="1" applyAlignment="1">
      <alignment horizontal="center" vertical="center" wrapText="1"/>
    </xf>
    <xf numFmtId="0" fontId="4" fillId="0" borderId="0" xfId="4"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9" fontId="5" fillId="0" borderId="1" xfId="0" applyNumberFormat="1" applyFont="1" applyFill="1" applyBorder="1" applyAlignment="1">
      <alignment horizontal="left" vertical="center" wrapText="1"/>
    </xf>
    <xf numFmtId="0" fontId="2" fillId="0" borderId="0" xfId="1" applyNumberFormat="1" applyFont="1" applyAlignment="1" applyProtection="1">
      <alignment horizontal="center" vertical="center" wrapText="1"/>
    </xf>
    <xf numFmtId="0" fontId="5" fillId="0" borderId="1" xfId="0" applyNumberFormat="1" applyFont="1" applyFill="1" applyBorder="1" applyAlignment="1">
      <alignment horizontal="center" vertical="center"/>
    </xf>
    <xf numFmtId="0" fontId="4" fillId="0" borderId="0" xfId="4" applyNumberFormat="1" applyFont="1" applyAlignment="1">
      <alignment vertical="center"/>
    </xf>
    <xf numFmtId="0" fontId="7" fillId="0" borderId="0" xfId="0" applyNumberFormat="1" applyFont="1"/>
    <xf numFmtId="0" fontId="8" fillId="0" borderId="0" xfId="0" applyNumberFormat="1" applyFont="1" applyAlignment="1">
      <alignment vertical="center"/>
    </xf>
    <xf numFmtId="0" fontId="8" fillId="0" borderId="0" xfId="0" applyNumberFormat="1" applyFont="1" applyAlignment="1">
      <alignment horizontal="left" vertical="center" wrapText="1"/>
    </xf>
    <xf numFmtId="4" fontId="4" fillId="4" borderId="1" xfId="4" applyNumberFormat="1" applyFont="1" applyFill="1" applyBorder="1" applyAlignment="1" applyProtection="1">
      <alignment horizontal="center" vertical="center" wrapText="1"/>
      <protection locked="0"/>
    </xf>
    <xf numFmtId="0"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0" fontId="7" fillId="0" borderId="0" xfId="0" applyFont="1" applyAlignment="1">
      <alignment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3" xfId="0" applyNumberFormat="1" applyFont="1" applyBorder="1" applyAlignment="1">
      <alignment horizontal="center" vertical="center"/>
    </xf>
    <xf numFmtId="4" fontId="4" fillId="4" borderId="3" xfId="3" applyNumberFormat="1" applyFont="1" applyFill="1" applyBorder="1" applyAlignment="1" applyProtection="1">
      <alignment horizontal="center" vertical="center" wrapText="1"/>
      <protection locked="0"/>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0" fontId="5" fillId="0" borderId="8" xfId="0" applyNumberFormat="1" applyFont="1" applyBorder="1" applyAlignment="1">
      <alignment horizontal="center" vertical="center"/>
    </xf>
    <xf numFmtId="4" fontId="4" fillId="4" borderId="8" xfId="3" applyNumberFormat="1" applyFont="1" applyFill="1" applyBorder="1" applyAlignment="1" applyProtection="1">
      <alignment horizontal="center" vertical="center" wrapText="1"/>
      <protection locked="0"/>
    </xf>
    <xf numFmtId="4" fontId="5" fillId="0" borderId="9" xfId="0" applyNumberFormat="1" applyFont="1" applyBorder="1" applyAlignment="1">
      <alignment horizontal="center" vertical="center" wrapText="1"/>
    </xf>
    <xf numFmtId="164" fontId="5" fillId="4" borderId="3" xfId="0" applyNumberFormat="1" applyFont="1" applyFill="1" applyBorder="1" applyAlignment="1" applyProtection="1">
      <alignment horizontal="center" vertical="center"/>
      <protection locked="0"/>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 fontId="4" fillId="4" borderId="3" xfId="4" applyNumberFormat="1"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2" fillId="0" borderId="14" xfId="0" applyNumberFormat="1" applyFont="1" applyBorder="1" applyAlignment="1" applyProtection="1">
      <alignment horizontal="center" vertical="center"/>
      <protection locked="0"/>
    </xf>
    <xf numFmtId="4" fontId="12" fillId="0" borderId="0" xfId="0" applyNumberFormat="1" applyFont="1" applyBorder="1" applyAlignment="1" applyProtection="1">
      <alignment horizontal="center" vertical="center"/>
      <protection locked="0"/>
    </xf>
    <xf numFmtId="0" fontId="4" fillId="0" borderId="0" xfId="4" applyFont="1" applyBorder="1" applyAlignment="1">
      <alignment vertical="center"/>
    </xf>
    <xf numFmtId="0" fontId="4" fillId="0" borderId="0" xfId="4" applyFont="1" applyBorder="1" applyAlignment="1">
      <alignment vertical="center" wrapText="1"/>
    </xf>
    <xf numFmtId="0" fontId="4" fillId="0" borderId="0" xfId="4" applyNumberFormat="1" applyFont="1" applyBorder="1" applyAlignment="1">
      <alignment vertical="center"/>
    </xf>
    <xf numFmtId="4" fontId="4" fillId="0" borderId="0" xfId="3" applyNumberFormat="1" applyFont="1" applyBorder="1" applyAlignment="1">
      <alignment horizontal="center" vertical="center" wrapText="1"/>
    </xf>
    <xf numFmtId="4" fontId="4" fillId="0" borderId="0" xfId="4" applyNumberFormat="1" applyFont="1" applyBorder="1" applyAlignment="1">
      <alignment horizontal="right" vertical="center"/>
    </xf>
    <xf numFmtId="4" fontId="4" fillId="0" borderId="0" xfId="4" applyNumberFormat="1" applyFont="1" applyBorder="1" applyAlignment="1">
      <alignment horizontal="right" vertical="center" wrapText="1"/>
    </xf>
    <xf numFmtId="0" fontId="4" fillId="0" borderId="0" xfId="4" applyNumberFormat="1" applyFont="1" applyBorder="1" applyAlignment="1">
      <alignment horizontal="right" vertical="center"/>
    </xf>
    <xf numFmtId="0" fontId="4" fillId="0" borderId="15" xfId="3" applyFont="1" applyBorder="1" applyAlignment="1">
      <alignment horizontal="center" vertical="center" wrapText="1"/>
    </xf>
    <xf numFmtId="0" fontId="7" fillId="0" borderId="0" xfId="0" applyFont="1" applyBorder="1" applyProtection="1">
      <protection locked="0"/>
    </xf>
    <xf numFmtId="4" fontId="4" fillId="0" borderId="14" xfId="3" applyNumberFormat="1" applyFont="1" applyBorder="1" applyAlignment="1">
      <alignment horizontal="center" vertical="center" wrapText="1"/>
    </xf>
    <xf numFmtId="49" fontId="5" fillId="0" borderId="17"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17" xfId="0" applyNumberFormat="1" applyFont="1" applyBorder="1" applyAlignment="1">
      <alignment horizontal="center" vertical="center" wrapText="1"/>
    </xf>
    <xf numFmtId="49" fontId="5" fillId="0" borderId="18"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2" fillId="0" borderId="19" xfId="2" applyFont="1" applyBorder="1" applyAlignment="1" applyProtection="1">
      <alignment horizontal="center" vertical="center" wrapText="1"/>
    </xf>
    <xf numFmtId="0" fontId="13" fillId="0" borderId="0" xfId="0" applyFont="1"/>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vertical="center"/>
    </xf>
    <xf numFmtId="4" fontId="15" fillId="0" borderId="1" xfId="0" applyNumberFormat="1" applyFont="1" applyBorder="1" applyAlignment="1">
      <alignment horizontal="center" vertical="center"/>
    </xf>
    <xf numFmtId="0" fontId="14" fillId="0" borderId="1" xfId="0" applyFont="1" applyBorder="1" applyAlignment="1">
      <alignment horizontal="right" vertical="center"/>
    </xf>
    <xf numFmtId="0" fontId="16" fillId="0" borderId="0" xfId="0" applyFont="1" applyAlignment="1">
      <alignment horizontal="left" vertical="center"/>
    </xf>
    <xf numFmtId="0" fontId="13" fillId="0" borderId="0" xfId="0" applyFont="1" applyAlignment="1">
      <alignment horizontal="left" vertical="center"/>
    </xf>
    <xf numFmtId="0" fontId="16" fillId="0" borderId="0" xfId="0" applyFont="1" applyAlignment="1">
      <alignment horizontal="left" vertical="center" wrapText="1"/>
    </xf>
    <xf numFmtId="0" fontId="16" fillId="0" borderId="0" xfId="0" applyFont="1"/>
    <xf numFmtId="0" fontId="13" fillId="0" borderId="0" xfId="0" applyFont="1" applyAlignment="1">
      <alignment horizontal="left" vertical="center"/>
    </xf>
    <xf numFmtId="49" fontId="5" fillId="0" borderId="1" xfId="0" applyNumberFormat="1" applyFont="1" applyBorder="1" applyAlignment="1">
      <alignment horizontal="center" vertical="center"/>
    </xf>
    <xf numFmtId="49" fontId="11" fillId="0" borderId="24" xfId="0" applyNumberFormat="1" applyFont="1" applyBorder="1" applyAlignment="1">
      <alignment horizontal="center" vertical="center" wrapText="1"/>
    </xf>
    <xf numFmtId="49" fontId="5" fillId="0" borderId="25" xfId="0" applyNumberFormat="1" applyFont="1" applyBorder="1" applyAlignment="1">
      <alignment horizontal="left" vertical="center" wrapText="1"/>
    </xf>
    <xf numFmtId="49" fontId="5" fillId="0" borderId="25" xfId="0" applyNumberFormat="1" applyFont="1" applyBorder="1" applyAlignment="1">
      <alignment horizontal="center" vertical="center" wrapText="1"/>
    </xf>
    <xf numFmtId="4" fontId="5" fillId="0" borderId="26" xfId="0" applyNumberFormat="1" applyFont="1" applyBorder="1" applyAlignment="1">
      <alignment horizontal="center" vertical="center" wrapText="1"/>
    </xf>
    <xf numFmtId="4" fontId="4" fillId="4" borderId="25" xfId="3" applyNumberFormat="1" applyFont="1" applyFill="1" applyBorder="1" applyAlignment="1" applyProtection="1">
      <alignment horizontal="center" vertical="center" wrapText="1"/>
      <protection locked="0"/>
    </xf>
    <xf numFmtId="0" fontId="4" fillId="0" borderId="27" xfId="3" applyFont="1" applyBorder="1" applyAlignment="1">
      <alignment horizontal="center" vertical="center" wrapText="1"/>
    </xf>
    <xf numFmtId="4" fontId="4" fillId="0" borderId="28" xfId="3" applyNumberFormat="1" applyFont="1" applyBorder="1" applyAlignment="1">
      <alignment horizontal="center" vertical="center" wrapText="1"/>
    </xf>
    <xf numFmtId="0" fontId="5" fillId="0" borderId="8" xfId="0" applyNumberFormat="1" applyFont="1" applyFill="1" applyBorder="1" applyAlignment="1">
      <alignment horizontal="center" vertical="center"/>
    </xf>
    <xf numFmtId="49" fontId="5" fillId="0" borderId="29" xfId="0" applyNumberFormat="1" applyFont="1" applyBorder="1" applyAlignment="1">
      <alignment horizontal="left" vertical="center" wrapText="1"/>
    </xf>
    <xf numFmtId="0" fontId="5" fillId="0" borderId="0" xfId="0" applyNumberFormat="1" applyFont="1" applyBorder="1" applyAlignment="1">
      <alignment horizontal="center" vertical="center"/>
    </xf>
    <xf numFmtId="0" fontId="5" fillId="0" borderId="0" xfId="0" applyNumberFormat="1" applyFont="1" applyFill="1" applyBorder="1" applyAlignment="1">
      <alignment horizontal="center" vertical="center"/>
    </xf>
    <xf numFmtId="4" fontId="5" fillId="0" borderId="32" xfId="0" applyNumberFormat="1" applyFont="1" applyBorder="1" applyAlignment="1">
      <alignment horizontal="center" vertical="center" wrapText="1"/>
    </xf>
    <xf numFmtId="4" fontId="4" fillId="0" borderId="20" xfId="0" applyNumberFormat="1" applyFont="1" applyBorder="1" applyAlignment="1" applyProtection="1">
      <alignment horizontal="center" vertical="center" wrapText="1"/>
      <protection locked="0"/>
    </xf>
    <xf numFmtId="49" fontId="5" fillId="0" borderId="25" xfId="0" applyNumberFormat="1" applyFont="1" applyBorder="1" applyAlignment="1">
      <alignment horizontal="center" vertical="center"/>
    </xf>
    <xf numFmtId="0" fontId="5" fillId="0" borderId="25" xfId="0" applyNumberFormat="1" applyFont="1" applyFill="1" applyBorder="1" applyAlignment="1">
      <alignment horizontal="center" vertical="center"/>
    </xf>
    <xf numFmtId="0" fontId="4" fillId="0" borderId="0" xfId="1" applyNumberFormat="1" applyFont="1" applyAlignment="1" applyProtection="1">
      <alignment horizontal="center" vertical="center" wrapText="1"/>
    </xf>
    <xf numFmtId="0" fontId="4" fillId="0" borderId="8" xfId="2" applyNumberFormat="1" applyFont="1" applyBorder="1" applyAlignment="1" applyProtection="1">
      <alignment horizontal="center" vertical="center" wrapText="1"/>
    </xf>
    <xf numFmtId="0" fontId="5" fillId="0" borderId="0" xfId="0" applyNumberFormat="1" applyFont="1"/>
    <xf numFmtId="0" fontId="11" fillId="0" borderId="0" xfId="0" applyNumberFormat="1" applyFont="1" applyAlignment="1">
      <alignment vertical="center"/>
    </xf>
    <xf numFmtId="0" fontId="11" fillId="0" borderId="0" xfId="0" applyNumberFormat="1" applyFont="1" applyAlignment="1">
      <alignment horizontal="left" vertical="center" wrapText="1"/>
    </xf>
    <xf numFmtId="49" fontId="5" fillId="0" borderId="8" xfId="0" applyNumberFormat="1" applyFont="1" applyBorder="1" applyAlignment="1">
      <alignment horizontal="center" vertical="center"/>
    </xf>
    <xf numFmtId="4" fontId="4" fillId="4" borderId="30" xfId="3" applyNumberFormat="1" applyFont="1" applyFill="1" applyBorder="1" applyAlignment="1" applyProtection="1">
      <alignment horizontal="center" vertical="center" wrapText="1"/>
      <protection locked="0"/>
    </xf>
    <xf numFmtId="4" fontId="5" fillId="0" borderId="28" xfId="0" applyNumberFormat="1" applyFont="1" applyBorder="1" applyAlignment="1">
      <alignment horizontal="center" vertical="center" wrapText="1"/>
    </xf>
    <xf numFmtId="4" fontId="4" fillId="0" borderId="0" xfId="0" applyNumberFormat="1" applyFont="1" applyBorder="1" applyAlignment="1" applyProtection="1">
      <alignment horizontal="center" vertical="center" wrapText="1"/>
      <protection locked="0"/>
    </xf>
    <xf numFmtId="4" fontId="3" fillId="4" borderId="1" xfId="3" applyNumberFormat="1" applyFont="1" applyFill="1" applyBorder="1" applyAlignment="1" applyProtection="1">
      <alignment horizontal="center" vertical="center" wrapText="1"/>
      <protection locked="0"/>
    </xf>
    <xf numFmtId="49" fontId="11" fillId="0" borderId="33"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29"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3"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49" fontId="5" fillId="0" borderId="8" xfId="0" applyNumberFormat="1" applyFont="1" applyBorder="1" applyAlignment="1">
      <alignment horizontal="left" vertical="top" wrapText="1"/>
    </xf>
    <xf numFmtId="49" fontId="5" fillId="0" borderId="3" xfId="0" applyNumberFormat="1" applyFont="1" applyBorder="1" applyAlignment="1">
      <alignment horizontal="center" vertical="top" wrapText="1"/>
    </xf>
    <xf numFmtId="49" fontId="5" fillId="0" borderId="1" xfId="0" applyNumberFormat="1" applyFont="1" applyBorder="1" applyAlignment="1">
      <alignment horizontal="center" vertical="top" wrapText="1"/>
    </xf>
    <xf numFmtId="165" fontId="5" fillId="0" borderId="3"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166" fontId="5" fillId="0" borderId="8"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25"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6" fillId="0" borderId="2" xfId="0" applyFont="1" applyBorder="1" applyAlignment="1" applyProtection="1">
      <alignment vertical="center" wrapText="1"/>
      <protection locked="0"/>
    </xf>
    <xf numFmtId="0" fontId="6" fillId="0" borderId="5" xfId="0" applyFont="1" applyBorder="1" applyAlignment="1" applyProtection="1">
      <alignment vertical="center" wrapText="1"/>
      <protection locked="0"/>
    </xf>
    <xf numFmtId="4" fontId="4" fillId="0" borderId="16" xfId="0" applyNumberFormat="1" applyFont="1" applyBorder="1" applyAlignment="1" applyProtection="1">
      <alignment horizontal="center" vertical="center" wrapText="1"/>
      <protection locked="0"/>
    </xf>
    <xf numFmtId="4" fontId="12" fillId="0" borderId="28" xfId="0" applyNumberFormat="1" applyFont="1" applyBorder="1" applyAlignment="1" applyProtection="1">
      <alignment horizontal="center" vertical="center"/>
      <protection locked="0"/>
    </xf>
    <xf numFmtId="4" fontId="4" fillId="4" borderId="8" xfId="4" applyNumberFormat="1" applyFont="1" applyFill="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4" fontId="12" fillId="0" borderId="36" xfId="0" applyNumberFormat="1" applyFont="1" applyBorder="1" applyAlignment="1" applyProtection="1">
      <alignment horizontal="center" vertical="center"/>
      <protection locked="0"/>
    </xf>
    <xf numFmtId="0" fontId="5" fillId="0" borderId="30" xfId="4" applyFont="1" applyBorder="1" applyAlignment="1">
      <alignment horizontal="left" vertical="center" wrapText="1"/>
    </xf>
    <xf numFmtId="0" fontId="5" fillId="0" borderId="30" xfId="0" applyFont="1" applyBorder="1" applyAlignment="1">
      <alignment horizontal="center" vertical="center" wrapText="1"/>
    </xf>
    <xf numFmtId="0" fontId="5" fillId="0" borderId="38" xfId="0" applyNumberFormat="1" applyFont="1" applyBorder="1" applyAlignment="1">
      <alignment horizontal="center" vertical="center" wrapText="1"/>
    </xf>
    <xf numFmtId="4" fontId="5" fillId="0" borderId="39" xfId="0" applyNumberFormat="1" applyFont="1" applyBorder="1" applyAlignment="1">
      <alignment horizontal="center" vertical="center" wrapText="1"/>
    </xf>
    <xf numFmtId="4" fontId="4" fillId="4" borderId="40" xfId="4" applyNumberFormat="1" applyFont="1" applyFill="1" applyBorder="1" applyAlignment="1" applyProtection="1">
      <alignment horizontal="center" vertical="center" wrapText="1"/>
      <protection locked="0"/>
    </xf>
    <xf numFmtId="4" fontId="4" fillId="4" borderId="41" xfId="4" applyNumberFormat="1" applyFont="1" applyFill="1" applyBorder="1" applyAlignment="1" applyProtection="1">
      <alignment horizontal="center" vertical="center" wrapText="1"/>
      <protection locked="0"/>
    </xf>
    <xf numFmtId="4" fontId="5" fillId="4" borderId="35" xfId="4" applyNumberFormat="1" applyFont="1" applyFill="1" applyBorder="1" applyAlignment="1" applyProtection="1">
      <alignment horizontal="center" vertical="center" wrapText="1"/>
      <protection locked="0"/>
    </xf>
    <xf numFmtId="4" fontId="5" fillId="0" borderId="40"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4" fontId="5" fillId="0" borderId="35" xfId="0" applyNumberFormat="1" applyFont="1" applyBorder="1" applyAlignment="1">
      <alignment horizontal="center" vertical="center" wrapText="1"/>
    </xf>
    <xf numFmtId="4" fontId="4" fillId="4" borderId="4" xfId="4" applyNumberFormat="1" applyFont="1" applyFill="1" applyBorder="1" applyAlignment="1" applyProtection="1">
      <alignment horizontal="center" vertical="center" wrapText="1"/>
      <protection locked="0"/>
    </xf>
    <xf numFmtId="4" fontId="4" fillId="4" borderId="6" xfId="4" applyNumberFormat="1" applyFont="1" applyFill="1" applyBorder="1" applyAlignment="1" applyProtection="1">
      <alignment horizontal="center" vertical="center" wrapText="1"/>
      <protection locked="0"/>
    </xf>
    <xf numFmtId="4" fontId="4" fillId="4" borderId="9" xfId="4" applyNumberFormat="1" applyFont="1" applyFill="1" applyBorder="1" applyAlignment="1" applyProtection="1">
      <alignment horizontal="center" vertical="center" wrapText="1"/>
      <protection locked="0"/>
    </xf>
    <xf numFmtId="49" fontId="11" fillId="0" borderId="17" xfId="0" applyNumberFormat="1" applyFont="1" applyBorder="1" applyAlignment="1">
      <alignment horizontal="center" vertical="center" wrapText="1"/>
    </xf>
    <xf numFmtId="0" fontId="5" fillId="0" borderId="4" xfId="0" applyNumberFormat="1" applyFont="1" applyBorder="1" applyAlignment="1">
      <alignment horizontal="center" vertical="center"/>
    </xf>
    <xf numFmtId="49" fontId="11" fillId="0" borderId="18" xfId="0" applyNumberFormat="1" applyFont="1" applyBorder="1" applyAlignment="1">
      <alignment horizontal="center" vertical="center" wrapText="1"/>
    </xf>
    <xf numFmtId="0" fontId="5" fillId="0" borderId="6" xfId="0" applyNumberFormat="1" applyFont="1" applyBorder="1" applyAlignment="1">
      <alignment horizontal="center" vertical="center"/>
    </xf>
    <xf numFmtId="49" fontId="11" fillId="0" borderId="23" xfId="0" applyNumberFormat="1" applyFont="1" applyBorder="1" applyAlignment="1">
      <alignment horizontal="center" vertical="center" wrapText="1"/>
    </xf>
    <xf numFmtId="0" fontId="5" fillId="0" borderId="34" xfId="0" applyNumberFormat="1" applyFont="1" applyBorder="1" applyAlignment="1">
      <alignment horizontal="center" vertical="center"/>
    </xf>
    <xf numFmtId="4" fontId="5" fillId="0" borderId="43" xfId="0" applyNumberFormat="1" applyFont="1" applyBorder="1" applyAlignment="1">
      <alignment horizontal="center" vertical="center" wrapText="1"/>
    </xf>
    <xf numFmtId="49" fontId="11" fillId="0" borderId="19" xfId="0" applyNumberFormat="1" applyFont="1" applyBorder="1" applyAlignment="1">
      <alignment horizontal="center" vertical="center" wrapText="1"/>
    </xf>
    <xf numFmtId="0" fontId="5" fillId="0" borderId="9" xfId="0" applyNumberFormat="1" applyFont="1" applyBorder="1" applyAlignment="1">
      <alignment horizontal="center" vertical="center"/>
    </xf>
    <xf numFmtId="4" fontId="4" fillId="4" borderId="35" xfId="4" applyNumberFormat="1" applyFont="1" applyFill="1" applyBorder="1" applyAlignment="1" applyProtection="1">
      <alignment horizontal="center" vertical="center" wrapText="1"/>
      <protection locked="0"/>
    </xf>
    <xf numFmtId="4" fontId="5" fillId="0" borderId="42" xfId="0" applyNumberFormat="1" applyFont="1" applyBorder="1" applyAlignment="1">
      <alignment horizontal="center" vertical="center" wrapText="1"/>
    </xf>
    <xf numFmtId="4" fontId="4" fillId="4" borderId="12" xfId="4" applyNumberFormat="1" applyFont="1" applyFill="1" applyBorder="1" applyAlignment="1" applyProtection="1">
      <alignment horizontal="center" vertical="center" wrapText="1"/>
      <protection locked="0"/>
    </xf>
    <xf numFmtId="4" fontId="4" fillId="4" borderId="44" xfId="4" applyNumberFormat="1" applyFont="1" applyFill="1" applyBorder="1" applyAlignment="1" applyProtection="1">
      <alignment horizontal="center" vertical="center" wrapText="1"/>
      <protection locked="0"/>
    </xf>
    <xf numFmtId="49" fontId="11" fillId="0" borderId="29" xfId="0" applyNumberFormat="1" applyFont="1" applyBorder="1" applyAlignment="1">
      <alignment horizontal="center" vertical="center" wrapText="1"/>
    </xf>
    <xf numFmtId="4" fontId="4" fillId="4" borderId="45" xfId="4" applyNumberFormat="1" applyFont="1" applyFill="1" applyBorder="1" applyAlignment="1" applyProtection="1">
      <alignment horizontal="center" vertical="center" wrapText="1"/>
      <protection locked="0"/>
    </xf>
    <xf numFmtId="4" fontId="4" fillId="0" borderId="27" xfId="0" applyNumberFormat="1" applyFont="1" applyBorder="1" applyAlignment="1" applyProtection="1">
      <alignment horizontal="center" vertical="center" wrapText="1"/>
      <protection locked="0"/>
    </xf>
    <xf numFmtId="49" fontId="11" fillId="0" borderId="7" xfId="4" applyNumberFormat="1" applyFont="1" applyBorder="1" applyAlignment="1">
      <alignment horizontal="center" vertical="center" wrapText="1"/>
    </xf>
    <xf numFmtId="49" fontId="5" fillId="0" borderId="8" xfId="4" applyNumberFormat="1" applyFont="1" applyBorder="1" applyAlignment="1">
      <alignment horizontal="center" vertical="center" wrapText="1"/>
    </xf>
    <xf numFmtId="4" fontId="5" fillId="0" borderId="37" xfId="0" applyNumberFormat="1" applyFont="1" applyBorder="1" applyAlignment="1">
      <alignment horizontal="center" vertical="center" wrapText="1"/>
    </xf>
    <xf numFmtId="4" fontId="4" fillId="0" borderId="46" xfId="0" applyNumberFormat="1" applyFont="1" applyBorder="1" applyAlignment="1" applyProtection="1">
      <alignment horizontal="center" vertical="center" wrapText="1"/>
      <protection locked="0"/>
    </xf>
    <xf numFmtId="4" fontId="4" fillId="4" borderId="31" xfId="3" applyNumberFormat="1" applyFont="1" applyFill="1" applyBorder="1" applyAlignment="1" applyProtection="1">
      <alignment horizontal="center" vertical="center" wrapText="1"/>
      <protection locked="0"/>
    </xf>
    <xf numFmtId="4" fontId="4" fillId="4" borderId="18" xfId="3" applyNumberFormat="1" applyFont="1" applyFill="1" applyBorder="1" applyAlignment="1" applyProtection="1">
      <alignment horizontal="center" vertical="center" wrapText="1"/>
      <protection locked="0"/>
    </xf>
    <xf numFmtId="4" fontId="4" fillId="4" borderId="19" xfId="3" applyNumberFormat="1" applyFont="1" applyFill="1" applyBorder="1" applyAlignment="1" applyProtection="1">
      <alignment horizontal="center" vertical="center" wrapText="1"/>
      <protection locked="0"/>
    </xf>
    <xf numFmtId="49" fontId="5" fillId="0" borderId="3" xfId="0" applyNumberFormat="1" applyFont="1" applyBorder="1" applyAlignment="1">
      <alignment horizontal="center" vertical="center"/>
    </xf>
    <xf numFmtId="0" fontId="5" fillId="0" borderId="6" xfId="0" applyNumberFormat="1" applyFont="1" applyFill="1" applyBorder="1" applyAlignment="1">
      <alignment horizontal="center" vertical="center"/>
    </xf>
    <xf numFmtId="0" fontId="19" fillId="0" borderId="3" xfId="2" applyFont="1" applyBorder="1" applyAlignment="1" applyProtection="1">
      <alignment horizontal="center" vertical="center" wrapText="1"/>
    </xf>
    <xf numFmtId="0" fontId="20" fillId="0" borderId="2" xfId="2" applyFont="1" applyBorder="1" applyAlignment="1" applyProtection="1">
      <alignment horizontal="center" vertical="center" wrapText="1"/>
    </xf>
    <xf numFmtId="0" fontId="19" fillId="0" borderId="3" xfId="2" applyNumberFormat="1" applyFont="1" applyBorder="1" applyAlignment="1" applyProtection="1">
      <alignment horizontal="center" vertical="center" wrapText="1"/>
    </xf>
    <xf numFmtId="0" fontId="19" fillId="0" borderId="1" xfId="2" applyFont="1" applyBorder="1" applyAlignment="1" applyProtection="1">
      <alignment horizontal="center" vertical="center" wrapText="1"/>
    </xf>
    <xf numFmtId="0" fontId="19" fillId="0" borderId="1" xfId="2" applyNumberFormat="1" applyFont="1" applyBorder="1" applyAlignment="1" applyProtection="1">
      <alignment horizontal="center" vertical="center" wrapText="1"/>
    </xf>
    <xf numFmtId="0" fontId="19" fillId="0" borderId="3" xfId="2" applyFont="1" applyBorder="1" applyAlignment="1" applyProtection="1">
      <alignment horizontal="left" vertical="center" wrapText="1"/>
    </xf>
    <xf numFmtId="0" fontId="19" fillId="0" borderId="1" xfId="2" applyFont="1" applyBorder="1" applyAlignment="1" applyProtection="1">
      <alignment horizontal="left" vertical="center" wrapText="1"/>
    </xf>
    <xf numFmtId="4" fontId="4" fillId="4" borderId="29" xfId="3" applyNumberFormat="1" applyFont="1" applyFill="1" applyBorder="1" applyAlignment="1" applyProtection="1">
      <alignment horizontal="center" vertical="center" wrapText="1"/>
      <protection locked="0"/>
    </xf>
    <xf numFmtId="0" fontId="5" fillId="0" borderId="1" xfId="4" applyFont="1" applyBorder="1" applyAlignment="1">
      <alignment horizontal="left" vertical="center" wrapText="1"/>
    </xf>
    <xf numFmtId="4" fontId="5" fillId="0" borderId="1" xfId="4" applyNumberFormat="1" applyFont="1" applyBorder="1" applyAlignment="1">
      <alignment horizontal="left" vertical="center"/>
    </xf>
    <xf numFmtId="0" fontId="5" fillId="0" borderId="8" xfId="4"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0" fontId="7" fillId="0" borderId="3" xfId="0" applyFont="1" applyBorder="1" applyAlignment="1">
      <alignment vertical="center" wrapText="1"/>
    </xf>
    <xf numFmtId="0" fontId="7" fillId="0" borderId="1" xfId="0" applyFont="1" applyBorder="1" applyAlignment="1">
      <alignment horizontal="left" vertical="center" wrapText="1"/>
    </xf>
    <xf numFmtId="0" fontId="7" fillId="0" borderId="3" xfId="0" applyFont="1" applyBorder="1" applyAlignment="1">
      <alignment horizontal="center"/>
    </xf>
    <xf numFmtId="0" fontId="7" fillId="0" borderId="3" xfId="0" applyNumberFormat="1" applyFont="1" applyBorder="1" applyAlignment="1">
      <alignment horizontal="center"/>
    </xf>
    <xf numFmtId="0" fontId="7" fillId="0" borderId="1" xfId="0" applyFont="1" applyBorder="1" applyAlignment="1">
      <alignment horizontal="center"/>
    </xf>
    <xf numFmtId="0" fontId="7" fillId="0" borderId="1" xfId="0" applyNumberFormat="1" applyFont="1" applyBorder="1" applyAlignment="1">
      <alignment horizontal="center"/>
    </xf>
    <xf numFmtId="0"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NumberFormat="1" applyFont="1" applyBorder="1" applyAlignment="1">
      <alignment horizontal="center" vertical="center" wrapText="1"/>
    </xf>
    <xf numFmtId="0" fontId="5" fillId="0" borderId="1" xfId="4" applyFont="1" applyBorder="1" applyAlignment="1">
      <alignment horizontal="center" vertical="center"/>
    </xf>
    <xf numFmtId="0" fontId="5" fillId="0" borderId="1" xfId="4" applyNumberFormat="1" applyFont="1" applyBorder="1" applyAlignment="1">
      <alignment horizontal="center" vertical="center"/>
    </xf>
    <xf numFmtId="4" fontId="5" fillId="0" borderId="1" xfId="4" applyNumberFormat="1" applyFont="1" applyBorder="1" applyAlignment="1">
      <alignment horizontal="center" vertical="center"/>
    </xf>
    <xf numFmtId="4" fontId="4" fillId="4" borderId="47" xfId="3" applyNumberFormat="1" applyFont="1" applyFill="1" applyBorder="1" applyAlignment="1" applyProtection="1">
      <alignment horizontal="center" vertical="center" wrapText="1"/>
      <protection locked="0"/>
    </xf>
    <xf numFmtId="0" fontId="7" fillId="0" borderId="8" xfId="0" applyFont="1" applyBorder="1" applyAlignment="1">
      <alignment vertical="center" wrapText="1"/>
    </xf>
    <xf numFmtId="0" fontId="7" fillId="0" borderId="8" xfId="0" applyFont="1" applyBorder="1" applyAlignment="1">
      <alignment horizontal="center"/>
    </xf>
    <xf numFmtId="0" fontId="7" fillId="0" borderId="8" xfId="0" applyNumberFormat="1" applyFont="1" applyBorder="1" applyAlignment="1">
      <alignment horizontal="center"/>
    </xf>
    <xf numFmtId="0" fontId="7" fillId="0" borderId="3" xfId="0" applyFont="1" applyBorder="1" applyAlignment="1">
      <alignment horizontal="center" vertical="center" wrapText="1"/>
    </xf>
    <xf numFmtId="0" fontId="8" fillId="0" borderId="2" xfId="0" applyFont="1" applyBorder="1" applyAlignment="1">
      <alignment horizontal="center" wrapText="1"/>
    </xf>
    <xf numFmtId="0" fontId="8" fillId="0" borderId="5" xfId="0" applyFont="1" applyBorder="1" applyAlignment="1">
      <alignment horizontal="center" wrapText="1"/>
    </xf>
    <xf numFmtId="0" fontId="8" fillId="0" borderId="7" xfId="0" applyFont="1" applyBorder="1" applyAlignment="1">
      <alignment horizontal="center" wrapText="1"/>
    </xf>
    <xf numFmtId="0" fontId="7" fillId="0" borderId="8" xfId="0" applyFont="1" applyBorder="1" applyAlignment="1">
      <alignment horizontal="center" vertical="center" wrapText="1"/>
    </xf>
    <xf numFmtId="0" fontId="20" fillId="0" borderId="5" xfId="2" applyFont="1" applyBorder="1" applyAlignment="1" applyProtection="1">
      <alignment horizontal="center" vertical="center" wrapText="1"/>
    </xf>
    <xf numFmtId="0" fontId="20" fillId="0" borderId="7" xfId="2" applyFont="1" applyBorder="1" applyAlignment="1" applyProtection="1">
      <alignment horizontal="center" vertical="center" wrapText="1"/>
    </xf>
    <xf numFmtId="0" fontId="19" fillId="0" borderId="8" xfId="2" applyFont="1" applyBorder="1" applyAlignment="1" applyProtection="1">
      <alignment horizontal="center" vertical="center" wrapText="1"/>
    </xf>
    <xf numFmtId="0" fontId="5" fillId="0" borderId="8" xfId="4" applyFont="1" applyBorder="1" applyAlignment="1">
      <alignment horizontal="center" vertical="center"/>
    </xf>
    <xf numFmtId="0" fontId="5" fillId="0" borderId="8" xfId="4" applyNumberFormat="1" applyFont="1" applyBorder="1" applyAlignment="1">
      <alignment horizontal="center" vertical="center"/>
    </xf>
    <xf numFmtId="0" fontId="19" fillId="0" borderId="8" xfId="2" applyFont="1" applyBorder="1" applyAlignment="1" applyProtection="1">
      <alignment horizontal="left" vertical="center" wrapText="1"/>
    </xf>
    <xf numFmtId="0" fontId="19" fillId="0" borderId="8" xfId="2" applyNumberFormat="1" applyFont="1" applyBorder="1" applyAlignment="1" applyProtection="1">
      <alignment horizontal="center" vertical="center" wrapText="1"/>
    </xf>
    <xf numFmtId="0" fontId="19" fillId="0" borderId="25" xfId="2" applyFont="1" applyBorder="1" applyAlignment="1" applyProtection="1">
      <alignment horizontal="center" vertical="center" wrapText="1"/>
    </xf>
    <xf numFmtId="0" fontId="19" fillId="0" borderId="25" xfId="2" applyNumberFormat="1" applyFont="1" applyBorder="1" applyAlignment="1" applyProtection="1">
      <alignment horizontal="center" vertical="center" wrapText="1"/>
    </xf>
    <xf numFmtId="0" fontId="19" fillId="0" borderId="25" xfId="2" applyFont="1" applyBorder="1" applyAlignment="1" applyProtection="1">
      <alignment horizontal="left" vertical="center" wrapText="1"/>
    </xf>
    <xf numFmtId="0" fontId="20" fillId="0" borderId="24" xfId="2" applyFont="1" applyBorder="1" applyAlignment="1" applyProtection="1">
      <alignment horizontal="center" vertical="center" wrapText="1"/>
    </xf>
    <xf numFmtId="0" fontId="20" fillId="0" borderId="25" xfId="2" applyFont="1" applyBorder="1" applyAlignment="1" applyProtection="1">
      <alignment horizontal="center" vertical="center" wrapText="1"/>
    </xf>
    <xf numFmtId="0" fontId="9" fillId="0" borderId="0" xfId="1" applyFont="1" applyFill="1" applyAlignment="1" applyProtection="1">
      <alignment vertical="center" wrapText="1"/>
    </xf>
    <xf numFmtId="49" fontId="5" fillId="0" borderId="1" xfId="0" applyNumberFormat="1" applyFont="1" applyFill="1" applyBorder="1" applyAlignment="1">
      <alignment horizontal="center" vertical="center" wrapText="1"/>
    </xf>
    <xf numFmtId="49" fontId="5" fillId="0" borderId="3" xfId="5" applyNumberFormat="1" applyFont="1" applyBorder="1" applyAlignment="1">
      <alignment horizontal="left" vertical="top" wrapText="1"/>
    </xf>
    <xf numFmtId="49" fontId="5" fillId="0" borderId="3" xfId="5" applyNumberFormat="1" applyFont="1" applyBorder="1" applyAlignment="1">
      <alignment horizontal="center" vertical="top" wrapText="1"/>
    </xf>
    <xf numFmtId="166" fontId="5" fillId="0" borderId="3" xfId="5" applyNumberFormat="1" applyFont="1" applyBorder="1" applyAlignment="1">
      <alignment horizontal="center" vertical="top"/>
    </xf>
    <xf numFmtId="49" fontId="5" fillId="0" borderId="1" xfId="5" applyNumberFormat="1" applyFont="1" applyBorder="1" applyAlignment="1">
      <alignment horizontal="left" vertical="top" wrapText="1"/>
    </xf>
    <xf numFmtId="49" fontId="5" fillId="0" borderId="1" xfId="5" applyNumberFormat="1" applyFont="1" applyBorder="1" applyAlignment="1">
      <alignment horizontal="center" vertical="top" wrapText="1"/>
    </xf>
    <xf numFmtId="166" fontId="5" fillId="0" borderId="1" xfId="5" applyNumberFormat="1" applyFont="1" applyBorder="1" applyAlignment="1">
      <alignment horizontal="center" vertical="top"/>
    </xf>
    <xf numFmtId="49" fontId="5" fillId="0" borderId="8" xfId="5" applyNumberFormat="1" applyFont="1" applyBorder="1" applyAlignment="1">
      <alignment horizontal="left" vertical="top" wrapText="1"/>
    </xf>
    <xf numFmtId="49" fontId="5" fillId="0" borderId="8" xfId="5" applyNumberFormat="1" applyFont="1" applyBorder="1" applyAlignment="1">
      <alignment horizontal="center" vertical="top" wrapText="1"/>
    </xf>
    <xf numFmtId="166" fontId="5" fillId="0" borderId="8" xfId="5" applyNumberFormat="1" applyFont="1" applyBorder="1" applyAlignment="1">
      <alignment horizontal="center" vertical="top"/>
    </xf>
    <xf numFmtId="49" fontId="11" fillId="0" borderId="1"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5" fillId="6" borderId="1" xfId="0" applyNumberFormat="1" applyFont="1" applyFill="1" applyBorder="1" applyAlignment="1">
      <alignment horizontal="center" vertical="center"/>
    </xf>
    <xf numFmtId="49" fontId="22" fillId="6" borderId="5" xfId="0" applyNumberFormat="1" applyFont="1" applyFill="1" applyBorder="1" applyAlignment="1">
      <alignment horizontal="center" vertical="center" wrapText="1"/>
    </xf>
    <xf numFmtId="49" fontId="23" fillId="6" borderId="1" xfId="0" applyNumberFormat="1" applyFont="1" applyFill="1" applyBorder="1" applyAlignment="1">
      <alignment horizontal="center" vertical="center" wrapText="1"/>
    </xf>
    <xf numFmtId="49" fontId="23" fillId="6" borderId="1" xfId="0" applyNumberFormat="1" applyFont="1" applyFill="1" applyBorder="1" applyAlignment="1">
      <alignment horizontal="left" vertical="center" wrapText="1"/>
    </xf>
    <xf numFmtId="0" fontId="23" fillId="6" borderId="1" xfId="0" applyNumberFormat="1" applyFont="1" applyFill="1" applyBorder="1" applyAlignment="1">
      <alignment horizontal="center" vertical="center"/>
    </xf>
    <xf numFmtId="4" fontId="23" fillId="6" borderId="6" xfId="0" applyNumberFormat="1" applyFont="1" applyFill="1" applyBorder="1" applyAlignment="1">
      <alignment horizontal="center" vertical="center" wrapText="1"/>
    </xf>
    <xf numFmtId="49" fontId="23" fillId="6" borderId="18" xfId="0" applyNumberFormat="1" applyFont="1" applyFill="1" applyBorder="1" applyAlignment="1">
      <alignment horizontal="center" vertical="center" wrapText="1"/>
    </xf>
    <xf numFmtId="4" fontId="23" fillId="6" borderId="41" xfId="0" applyNumberFormat="1" applyFont="1" applyFill="1" applyBorder="1" applyAlignment="1">
      <alignment horizontal="center" vertical="center" wrapText="1"/>
    </xf>
    <xf numFmtId="49" fontId="22" fillId="6" borderId="18" xfId="0" applyNumberFormat="1" applyFont="1" applyFill="1" applyBorder="1" applyAlignment="1">
      <alignment horizontal="center" vertical="center" wrapText="1"/>
    </xf>
    <xf numFmtId="0" fontId="23" fillId="6" borderId="6" xfId="0" applyNumberFormat="1" applyFont="1" applyFill="1" applyBorder="1" applyAlignment="1">
      <alignment horizontal="center" vertical="center"/>
    </xf>
    <xf numFmtId="49" fontId="11" fillId="6" borderId="18" xfId="0" applyNumberFormat="1" applyFont="1" applyFill="1" applyBorder="1" applyAlignment="1">
      <alignment horizontal="center" vertical="center" wrapText="1"/>
    </xf>
    <xf numFmtId="49" fontId="5" fillId="6" borderId="1" xfId="0" applyNumberFormat="1" applyFont="1" applyFill="1" applyBorder="1" applyAlignment="1">
      <alignment horizontal="center" vertical="center" wrapText="1"/>
    </xf>
    <xf numFmtId="49" fontId="5" fillId="6" borderId="1" xfId="0" applyNumberFormat="1" applyFont="1" applyFill="1" applyBorder="1" applyAlignment="1">
      <alignment horizontal="left" vertical="center" wrapText="1"/>
    </xf>
    <xf numFmtId="0" fontId="5" fillId="6" borderId="6" xfId="0" applyNumberFormat="1" applyFont="1" applyFill="1" applyBorder="1" applyAlignment="1">
      <alignment horizontal="center" vertical="center"/>
    </xf>
    <xf numFmtId="4" fontId="4" fillId="6" borderId="44" xfId="4" applyNumberFormat="1" applyFont="1" applyFill="1" applyBorder="1" applyAlignment="1" applyProtection="1">
      <alignment horizontal="center" vertical="center" wrapText="1"/>
      <protection locked="0"/>
    </xf>
    <xf numFmtId="4" fontId="5" fillId="6" borderId="41" xfId="0" applyNumberFormat="1" applyFont="1" applyFill="1" applyBorder="1" applyAlignment="1">
      <alignment horizontal="center" vertical="center" wrapText="1"/>
    </xf>
    <xf numFmtId="4" fontId="4" fillId="6" borderId="41" xfId="4" applyNumberFormat="1" applyFont="1" applyFill="1" applyBorder="1" applyAlignment="1" applyProtection="1">
      <alignment horizontal="center" vertical="center" wrapText="1"/>
      <protection locked="0"/>
    </xf>
    <xf numFmtId="49" fontId="11" fillId="6" borderId="5" xfId="0" applyNumberFormat="1" applyFont="1" applyFill="1" applyBorder="1" applyAlignment="1">
      <alignment horizontal="center" vertical="center" wrapText="1"/>
    </xf>
    <xf numFmtId="49" fontId="5" fillId="6" borderId="18" xfId="0" applyNumberFormat="1" applyFont="1" applyFill="1" applyBorder="1" applyAlignment="1">
      <alignment horizontal="center" vertical="center" wrapText="1"/>
    </xf>
    <xf numFmtId="4" fontId="4" fillId="6" borderId="6" xfId="4" applyNumberFormat="1" applyFont="1" applyFill="1" applyBorder="1" applyAlignment="1" applyProtection="1">
      <alignment horizontal="center" vertical="center" wrapText="1"/>
      <protection locked="0"/>
    </xf>
    <xf numFmtId="4" fontId="4" fillId="6" borderId="1" xfId="4" applyNumberFormat="1" applyFont="1" applyFill="1" applyBorder="1" applyAlignment="1" applyProtection="1">
      <alignment horizontal="center" vertical="center" wrapText="1"/>
      <protection locked="0"/>
    </xf>
    <xf numFmtId="4" fontId="5" fillId="6" borderId="6" xfId="0" applyNumberFormat="1" applyFont="1" applyFill="1" applyBorder="1" applyAlignment="1">
      <alignment horizontal="center" vertical="center" wrapText="1"/>
    </xf>
    <xf numFmtId="4" fontId="4" fillId="4" borderId="1" xfId="3" applyNumberFormat="1" applyFont="1" applyFill="1" applyBorder="1" applyAlignment="1" applyProtection="1">
      <alignment horizontal="center" vertical="center" wrapText="1"/>
    </xf>
    <xf numFmtId="4" fontId="24" fillId="6" borderId="6" xfId="4" applyNumberFormat="1" applyFont="1" applyFill="1" applyBorder="1" applyAlignment="1" applyProtection="1">
      <alignment horizontal="center" vertical="center" wrapText="1"/>
    </xf>
    <xf numFmtId="4" fontId="24" fillId="6" borderId="1" xfId="4" applyNumberFormat="1" applyFont="1" applyFill="1" applyBorder="1" applyAlignment="1" applyProtection="1">
      <alignment horizontal="center" vertical="center" wrapText="1"/>
    </xf>
    <xf numFmtId="4" fontId="24" fillId="6" borderId="41" xfId="4" applyNumberFormat="1" applyFont="1" applyFill="1" applyBorder="1" applyAlignment="1" applyProtection="1">
      <alignment horizontal="center" vertical="center" wrapText="1"/>
    </xf>
    <xf numFmtId="4" fontId="24" fillId="6" borderId="44" xfId="4" applyNumberFormat="1" applyFont="1" applyFill="1" applyBorder="1" applyAlignment="1" applyProtection="1">
      <alignment horizontal="center" vertical="center" wrapText="1"/>
    </xf>
    <xf numFmtId="0" fontId="5" fillId="7" borderId="6" xfId="0" applyNumberFormat="1" applyFont="1" applyFill="1" applyBorder="1" applyAlignment="1">
      <alignment horizontal="center" vertical="center"/>
    </xf>
    <xf numFmtId="0" fontId="9" fillId="2" borderId="0" xfId="1" applyFont="1" applyFill="1" applyAlignment="1" applyProtection="1">
      <alignment horizontal="center" vertical="center" wrapText="1"/>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17" fillId="0" borderId="0" xfId="0" applyFont="1" applyAlignment="1">
      <alignment vertical="center" wrapText="1"/>
    </xf>
    <xf numFmtId="0" fontId="18" fillId="0" borderId="0" xfId="0" applyFont="1" applyAlignment="1">
      <alignment vertical="center" wrapText="1"/>
    </xf>
    <xf numFmtId="0" fontId="9" fillId="2" borderId="48" xfId="1" applyFont="1" applyFill="1" applyBorder="1" applyAlignment="1" applyProtection="1">
      <alignment horizontal="center" vertical="center" wrapText="1"/>
    </xf>
    <xf numFmtId="0" fontId="14"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18" xfId="0" applyFont="1" applyFill="1" applyBorder="1" applyAlignment="1">
      <alignment horizontal="center" vertical="center"/>
    </xf>
    <xf numFmtId="0" fontId="16"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cellXfs>
  <cellStyles count="6">
    <cellStyle name="Įprastas 2" xfId="5" xr:uid="{1CAC1FA2-30C6-489F-B49F-D8F3A127B2B2}"/>
    <cellStyle name="Normal"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5"/>
  <sheetViews>
    <sheetView topLeftCell="A166" zoomScale="70" zoomScaleNormal="70" workbookViewId="0">
      <selection activeCell="A196" sqref="A196"/>
    </sheetView>
  </sheetViews>
  <sheetFormatPr defaultColWidth="9.140625" defaultRowHeight="15" x14ac:dyDescent="0.25"/>
  <cols>
    <col min="1" max="1" width="39.7109375" style="32" customWidth="1"/>
    <col min="2" max="2" width="10.5703125" style="13" customWidth="1"/>
    <col min="3" max="3" width="71.7109375" style="14" customWidth="1"/>
    <col min="4" max="4" width="9.140625" style="13"/>
    <col min="5" max="5" width="13.7109375" style="26" customWidth="1"/>
    <col min="6" max="6" width="20.7109375" style="20" customWidth="1"/>
    <col min="7" max="7" width="14.7109375" style="13" customWidth="1"/>
    <col min="8" max="8" width="21.5703125" style="21" customWidth="1"/>
    <col min="9" max="9" width="16.140625" style="10" customWidth="1"/>
    <col min="10" max="16384" width="9.140625" style="10"/>
  </cols>
  <sheetData>
    <row r="1" spans="1:8" ht="39.950000000000003" customHeight="1" x14ac:dyDescent="0.25">
      <c r="A1" s="258" t="s">
        <v>134</v>
      </c>
      <c r="B1" s="258"/>
      <c r="C1" s="258"/>
      <c r="D1" s="258"/>
      <c r="E1" s="258"/>
      <c r="F1" s="258"/>
      <c r="G1" s="258"/>
    </row>
    <row r="2" spans="1:8" ht="21.75" customHeight="1" thickBot="1" x14ac:dyDescent="0.3">
      <c r="A2" s="1"/>
      <c r="B2" s="1"/>
      <c r="C2" s="1"/>
      <c r="D2" s="1"/>
      <c r="E2" s="23"/>
      <c r="F2" s="1"/>
      <c r="G2" s="1"/>
    </row>
    <row r="3" spans="1:8" ht="21.75" customHeight="1" x14ac:dyDescent="0.25">
      <c r="A3" s="259" t="s">
        <v>86</v>
      </c>
      <c r="B3" s="260"/>
      <c r="C3" s="260"/>
      <c r="D3" s="260"/>
      <c r="E3" s="260"/>
      <c r="F3" s="260"/>
      <c r="G3" s="261"/>
    </row>
    <row r="4" spans="1:8" ht="49.9" customHeight="1" thickBot="1" x14ac:dyDescent="0.3">
      <c r="A4" s="44" t="s">
        <v>49</v>
      </c>
      <c r="B4" s="70" t="s">
        <v>0</v>
      </c>
      <c r="C4" s="45" t="s">
        <v>1</v>
      </c>
      <c r="D4" s="45" t="s">
        <v>2</v>
      </c>
      <c r="E4" s="46" t="s">
        <v>3</v>
      </c>
      <c r="F4" s="47" t="s">
        <v>4</v>
      </c>
      <c r="G4" s="48" t="s">
        <v>5</v>
      </c>
    </row>
    <row r="5" spans="1:8" ht="34.9" customHeight="1" x14ac:dyDescent="0.25">
      <c r="A5" s="68" t="s">
        <v>6</v>
      </c>
      <c r="B5" s="64" t="s">
        <v>13</v>
      </c>
      <c r="C5" s="114" t="s">
        <v>57</v>
      </c>
      <c r="D5" s="117" t="s">
        <v>59</v>
      </c>
      <c r="E5" s="119">
        <v>0.56000000000000005</v>
      </c>
      <c r="F5" s="36">
        <v>700</v>
      </c>
      <c r="G5" s="37">
        <f t="shared" ref="G5:G30" si="0">ROUND((E5*F5),2)</f>
        <v>392</v>
      </c>
    </row>
    <row r="6" spans="1:8" ht="36" customHeight="1" x14ac:dyDescent="0.25">
      <c r="A6" s="69" t="s">
        <v>6</v>
      </c>
      <c r="B6" s="65" t="s">
        <v>14</v>
      </c>
      <c r="C6" s="115" t="s">
        <v>136</v>
      </c>
      <c r="D6" s="118" t="s">
        <v>137</v>
      </c>
      <c r="E6" s="120">
        <v>3.0999999999999999E-3</v>
      </c>
      <c r="F6" s="3">
        <v>5692.5</v>
      </c>
      <c r="G6" s="38">
        <f t="shared" si="0"/>
        <v>17.649999999999999</v>
      </c>
    </row>
    <row r="7" spans="1:8" ht="31.5" customHeight="1" x14ac:dyDescent="0.25">
      <c r="A7" s="69" t="s">
        <v>6</v>
      </c>
      <c r="B7" s="65" t="s">
        <v>98</v>
      </c>
      <c r="C7" s="115" t="s">
        <v>138</v>
      </c>
      <c r="D7" s="31" t="s">
        <v>137</v>
      </c>
      <c r="E7" s="120">
        <v>3.0999999999999999E-3</v>
      </c>
      <c r="F7" s="3">
        <v>5692.5</v>
      </c>
      <c r="G7" s="38">
        <f t="shared" si="0"/>
        <v>17.649999999999999</v>
      </c>
    </row>
    <row r="8" spans="1:8" ht="38.25" customHeight="1" x14ac:dyDescent="0.25">
      <c r="A8" s="69" t="s">
        <v>6</v>
      </c>
      <c r="B8" s="65" t="s">
        <v>15</v>
      </c>
      <c r="C8" s="115" t="s">
        <v>487</v>
      </c>
      <c r="D8" s="31" t="s">
        <v>9</v>
      </c>
      <c r="E8" s="120">
        <v>0.25</v>
      </c>
      <c r="F8" s="3">
        <v>40.25</v>
      </c>
      <c r="G8" s="38">
        <f t="shared" si="0"/>
        <v>10.06</v>
      </c>
    </row>
    <row r="9" spans="1:8" ht="29.25" customHeight="1" x14ac:dyDescent="0.25">
      <c r="A9" s="69" t="s">
        <v>6</v>
      </c>
      <c r="B9" s="65" t="s">
        <v>16</v>
      </c>
      <c r="C9" s="115" t="s">
        <v>139</v>
      </c>
      <c r="D9" s="31" t="s">
        <v>8</v>
      </c>
      <c r="E9" s="121">
        <v>1620</v>
      </c>
      <c r="F9" s="3">
        <v>6.26</v>
      </c>
      <c r="G9" s="38">
        <f t="shared" si="0"/>
        <v>10141.200000000001</v>
      </c>
    </row>
    <row r="10" spans="1:8" ht="33.75" customHeight="1" x14ac:dyDescent="0.25">
      <c r="A10" s="69" t="s">
        <v>6</v>
      </c>
      <c r="B10" s="65" t="s">
        <v>17</v>
      </c>
      <c r="C10" s="115" t="s">
        <v>140</v>
      </c>
      <c r="D10" s="31" t="s">
        <v>8</v>
      </c>
      <c r="E10" s="121">
        <v>3814</v>
      </c>
      <c r="F10" s="3">
        <v>3.43</v>
      </c>
      <c r="G10" s="38">
        <f t="shared" si="0"/>
        <v>13082.02</v>
      </c>
      <c r="H10" s="50"/>
    </row>
    <row r="11" spans="1:8" ht="30.75" customHeight="1" x14ac:dyDescent="0.25">
      <c r="A11" s="69" t="s">
        <v>6</v>
      </c>
      <c r="B11" s="65" t="s">
        <v>99</v>
      </c>
      <c r="C11" s="115" t="s">
        <v>141</v>
      </c>
      <c r="D11" s="31" t="s">
        <v>8</v>
      </c>
      <c r="E11" s="121">
        <v>223</v>
      </c>
      <c r="F11" s="3">
        <v>3.15</v>
      </c>
      <c r="G11" s="38">
        <f t="shared" si="0"/>
        <v>702.45</v>
      </c>
    </row>
    <row r="12" spans="1:8" ht="39" customHeight="1" x14ac:dyDescent="0.25">
      <c r="A12" s="69" t="s">
        <v>6</v>
      </c>
      <c r="B12" s="65" t="s">
        <v>18</v>
      </c>
      <c r="C12" s="22" t="s">
        <v>489</v>
      </c>
      <c r="D12" s="218" t="s">
        <v>58</v>
      </c>
      <c r="E12" s="121">
        <v>1954</v>
      </c>
      <c r="F12" s="252">
        <v>-5.99</v>
      </c>
      <c r="G12" s="38">
        <f t="shared" si="0"/>
        <v>-11704.46</v>
      </c>
    </row>
    <row r="13" spans="1:8" ht="24" customHeight="1" x14ac:dyDescent="0.25">
      <c r="A13" s="69" t="s">
        <v>6</v>
      </c>
      <c r="B13" s="65" t="s">
        <v>119</v>
      </c>
      <c r="C13" s="115" t="s">
        <v>488</v>
      </c>
      <c r="D13" s="31" t="s">
        <v>58</v>
      </c>
      <c r="E13" s="121">
        <v>413</v>
      </c>
      <c r="F13" s="3">
        <v>2.4900000000000002</v>
      </c>
      <c r="G13" s="38">
        <f t="shared" si="0"/>
        <v>1028.3699999999999</v>
      </c>
    </row>
    <row r="14" spans="1:8" ht="36" customHeight="1" x14ac:dyDescent="0.25">
      <c r="A14" s="69" t="s">
        <v>6</v>
      </c>
      <c r="B14" s="65" t="s">
        <v>120</v>
      </c>
      <c r="C14" s="115" t="s">
        <v>142</v>
      </c>
      <c r="D14" s="31" t="s">
        <v>9</v>
      </c>
      <c r="E14" s="121">
        <v>62.5</v>
      </c>
      <c r="F14" s="3">
        <v>29.42</v>
      </c>
      <c r="G14" s="38">
        <f t="shared" si="0"/>
        <v>1838.75</v>
      </c>
    </row>
    <row r="15" spans="1:8" ht="27.75" customHeight="1" x14ac:dyDescent="0.25">
      <c r="A15" s="69" t="s">
        <v>6</v>
      </c>
      <c r="B15" s="65" t="s">
        <v>61</v>
      </c>
      <c r="C15" s="115" t="s">
        <v>143</v>
      </c>
      <c r="D15" s="31" t="s">
        <v>19</v>
      </c>
      <c r="E15" s="121">
        <v>1</v>
      </c>
      <c r="F15" s="3">
        <v>19.670000000000002</v>
      </c>
      <c r="G15" s="38">
        <f t="shared" si="0"/>
        <v>19.670000000000002</v>
      </c>
    </row>
    <row r="16" spans="1:8" ht="39" customHeight="1" x14ac:dyDescent="0.25">
      <c r="A16" s="69" t="s">
        <v>6</v>
      </c>
      <c r="B16" s="65" t="s">
        <v>121</v>
      </c>
      <c r="C16" s="115" t="s">
        <v>490</v>
      </c>
      <c r="D16" s="31" t="s">
        <v>58</v>
      </c>
      <c r="E16" s="121">
        <v>137.5</v>
      </c>
      <c r="F16" s="3">
        <v>21.75</v>
      </c>
      <c r="G16" s="38">
        <f t="shared" si="0"/>
        <v>2990.63</v>
      </c>
    </row>
    <row r="17" spans="1:9" ht="36" customHeight="1" x14ac:dyDescent="0.25">
      <c r="A17" s="69" t="s">
        <v>6</v>
      </c>
      <c r="B17" s="65" t="s">
        <v>62</v>
      </c>
      <c r="C17" s="115" t="s">
        <v>144</v>
      </c>
      <c r="D17" s="31" t="s">
        <v>19</v>
      </c>
      <c r="E17" s="121">
        <v>39</v>
      </c>
      <c r="F17" s="3">
        <v>3.57</v>
      </c>
      <c r="G17" s="38">
        <f t="shared" si="0"/>
        <v>139.22999999999999</v>
      </c>
    </row>
    <row r="18" spans="1:9" ht="38.450000000000003" customHeight="1" x14ac:dyDescent="0.25">
      <c r="A18" s="69" t="s">
        <v>6</v>
      </c>
      <c r="B18" s="65" t="s">
        <v>63</v>
      </c>
      <c r="C18" s="115" t="s">
        <v>145</v>
      </c>
      <c r="D18" s="31" t="s">
        <v>19</v>
      </c>
      <c r="E18" s="121">
        <v>4</v>
      </c>
      <c r="F18" s="3">
        <v>3.57</v>
      </c>
      <c r="G18" s="38">
        <f t="shared" si="0"/>
        <v>14.28</v>
      </c>
    </row>
    <row r="19" spans="1:9" ht="39" customHeight="1" x14ac:dyDescent="0.25">
      <c r="A19" s="69" t="s">
        <v>6</v>
      </c>
      <c r="B19" s="65" t="s">
        <v>122</v>
      </c>
      <c r="C19" s="115" t="s">
        <v>491</v>
      </c>
      <c r="D19" s="31" t="s">
        <v>58</v>
      </c>
      <c r="E19" s="120">
        <v>0.23499999999999999</v>
      </c>
      <c r="F19" s="3">
        <v>21.75</v>
      </c>
      <c r="G19" s="38">
        <f t="shared" si="0"/>
        <v>5.1100000000000003</v>
      </c>
    </row>
    <row r="20" spans="1:9" ht="29.25" customHeight="1" x14ac:dyDescent="0.25">
      <c r="A20" s="69" t="s">
        <v>6</v>
      </c>
      <c r="B20" s="65" t="s">
        <v>64</v>
      </c>
      <c r="C20" s="115" t="s">
        <v>146</v>
      </c>
      <c r="D20" s="31" t="s">
        <v>19</v>
      </c>
      <c r="E20" s="121">
        <v>3</v>
      </c>
      <c r="F20" s="3">
        <v>5.41</v>
      </c>
      <c r="G20" s="38">
        <f t="shared" si="0"/>
        <v>16.23</v>
      </c>
    </row>
    <row r="21" spans="1:9" ht="34.5" customHeight="1" x14ac:dyDescent="0.25">
      <c r="A21" s="69" t="s">
        <v>6</v>
      </c>
      <c r="B21" s="65" t="s">
        <v>65</v>
      </c>
      <c r="C21" s="115" t="s">
        <v>492</v>
      </c>
      <c r="D21" s="31" t="s">
        <v>19</v>
      </c>
      <c r="E21" s="121">
        <v>22</v>
      </c>
      <c r="F21" s="3">
        <v>18.75</v>
      </c>
      <c r="G21" s="38">
        <f t="shared" si="0"/>
        <v>412.5</v>
      </c>
    </row>
    <row r="22" spans="1:9" ht="37.15" customHeight="1" x14ac:dyDescent="0.25">
      <c r="A22" s="69" t="s">
        <v>6</v>
      </c>
      <c r="B22" s="65" t="s">
        <v>66</v>
      </c>
      <c r="C22" s="115" t="s">
        <v>147</v>
      </c>
      <c r="D22" s="31" t="s">
        <v>19</v>
      </c>
      <c r="E22" s="121">
        <v>2</v>
      </c>
      <c r="F22" s="3">
        <v>9.09</v>
      </c>
      <c r="G22" s="38">
        <f t="shared" si="0"/>
        <v>18.18</v>
      </c>
    </row>
    <row r="23" spans="1:9" ht="36" customHeight="1" x14ac:dyDescent="0.25">
      <c r="A23" s="69" t="s">
        <v>6</v>
      </c>
      <c r="B23" s="65" t="s">
        <v>67</v>
      </c>
      <c r="C23" s="115" t="s">
        <v>493</v>
      </c>
      <c r="D23" s="31" t="s">
        <v>19</v>
      </c>
      <c r="E23" s="121">
        <v>4</v>
      </c>
      <c r="F23" s="3">
        <v>35.770000000000003</v>
      </c>
      <c r="G23" s="38">
        <f t="shared" si="0"/>
        <v>143.08000000000001</v>
      </c>
    </row>
    <row r="24" spans="1:9" ht="41.45" customHeight="1" x14ac:dyDescent="0.25">
      <c r="A24" s="69" t="s">
        <v>6</v>
      </c>
      <c r="B24" s="65" t="s">
        <v>68</v>
      </c>
      <c r="C24" s="115" t="s">
        <v>148</v>
      </c>
      <c r="D24" s="31" t="s">
        <v>19</v>
      </c>
      <c r="E24" s="121">
        <v>1</v>
      </c>
      <c r="F24" s="3">
        <v>18.170000000000002</v>
      </c>
      <c r="G24" s="38">
        <f t="shared" si="0"/>
        <v>18.170000000000002</v>
      </c>
    </row>
    <row r="25" spans="1:9" ht="45" customHeight="1" x14ac:dyDescent="0.25">
      <c r="A25" s="69" t="s">
        <v>6</v>
      </c>
      <c r="B25" s="65" t="s">
        <v>69</v>
      </c>
      <c r="C25" s="115" t="s">
        <v>494</v>
      </c>
      <c r="D25" s="31" t="s">
        <v>19</v>
      </c>
      <c r="E25" s="121">
        <v>1</v>
      </c>
      <c r="F25" s="3">
        <v>58.19</v>
      </c>
      <c r="G25" s="38">
        <f t="shared" si="0"/>
        <v>58.19</v>
      </c>
    </row>
    <row r="26" spans="1:9" ht="40.9" customHeight="1" x14ac:dyDescent="0.25">
      <c r="A26" s="69" t="s">
        <v>6</v>
      </c>
      <c r="B26" s="65" t="s">
        <v>70</v>
      </c>
      <c r="C26" s="115" t="s">
        <v>149</v>
      </c>
      <c r="D26" s="31" t="s">
        <v>19</v>
      </c>
      <c r="E26" s="121">
        <v>11</v>
      </c>
      <c r="F26" s="3">
        <v>27.26</v>
      </c>
      <c r="G26" s="38">
        <f t="shared" si="0"/>
        <v>299.86</v>
      </c>
    </row>
    <row r="27" spans="1:9" ht="43.15" customHeight="1" x14ac:dyDescent="0.25">
      <c r="A27" s="69" t="s">
        <v>6</v>
      </c>
      <c r="B27" s="65" t="s">
        <v>71</v>
      </c>
      <c r="C27" s="115" t="s">
        <v>495</v>
      </c>
      <c r="D27" s="31" t="s">
        <v>19</v>
      </c>
      <c r="E27" s="121">
        <v>5</v>
      </c>
      <c r="F27" s="3">
        <v>80.62</v>
      </c>
      <c r="G27" s="38">
        <f t="shared" si="0"/>
        <v>403.1</v>
      </c>
    </row>
    <row r="28" spans="1:9" ht="40.15" customHeight="1" x14ac:dyDescent="0.25">
      <c r="A28" s="69" t="s">
        <v>6</v>
      </c>
      <c r="B28" s="65" t="s">
        <v>72</v>
      </c>
      <c r="C28" s="115" t="s">
        <v>496</v>
      </c>
      <c r="D28" s="31" t="s">
        <v>58</v>
      </c>
      <c r="E28" s="120">
        <v>0.77500000000000002</v>
      </c>
      <c r="F28" s="3">
        <v>21.75</v>
      </c>
      <c r="G28" s="38">
        <f t="shared" si="0"/>
        <v>16.86</v>
      </c>
    </row>
    <row r="29" spans="1:9" ht="39.6" customHeight="1" thickBot="1" x14ac:dyDescent="0.3">
      <c r="A29" s="69" t="s">
        <v>6</v>
      </c>
      <c r="B29" s="65" t="s">
        <v>73</v>
      </c>
      <c r="C29" s="115" t="s">
        <v>497</v>
      </c>
      <c r="D29" s="31" t="s">
        <v>58</v>
      </c>
      <c r="E29" s="120">
        <v>0.82</v>
      </c>
      <c r="F29" s="3">
        <v>21.75</v>
      </c>
      <c r="G29" s="38">
        <f t="shared" si="0"/>
        <v>17.84</v>
      </c>
    </row>
    <row r="30" spans="1:9" ht="37.9" customHeight="1" thickBot="1" x14ac:dyDescent="0.3">
      <c r="A30" s="112" t="s">
        <v>6</v>
      </c>
      <c r="B30" s="65" t="s">
        <v>131</v>
      </c>
      <c r="C30" s="116" t="s">
        <v>150</v>
      </c>
      <c r="D30" s="111" t="s">
        <v>8</v>
      </c>
      <c r="E30" s="122">
        <v>260</v>
      </c>
      <c r="F30" s="3">
        <v>18.149999999999999</v>
      </c>
      <c r="G30" s="38">
        <f t="shared" si="0"/>
        <v>4719</v>
      </c>
      <c r="H30" s="51" t="s">
        <v>50</v>
      </c>
      <c r="I30" s="52">
        <f>ROUND(SUM(G5:G30),2)</f>
        <v>24817.62</v>
      </c>
    </row>
    <row r="31" spans="1:9" s="11" customFormat="1" ht="33" customHeight="1" x14ac:dyDescent="0.25">
      <c r="A31" s="124" t="s">
        <v>151</v>
      </c>
      <c r="B31" s="64" t="s">
        <v>20</v>
      </c>
      <c r="C31" s="114" t="s">
        <v>155</v>
      </c>
      <c r="D31" s="113" t="s">
        <v>9</v>
      </c>
      <c r="E31" s="119">
        <v>330</v>
      </c>
      <c r="F31" s="43">
        <v>3</v>
      </c>
      <c r="G31" s="37">
        <f t="shared" ref="G31" si="1">ROUND((E31*F31),2)</f>
        <v>990</v>
      </c>
      <c r="H31" s="12"/>
    </row>
    <row r="32" spans="1:9" s="11" customFormat="1" ht="40.9" customHeight="1" x14ac:dyDescent="0.25">
      <c r="A32" s="123" t="s">
        <v>151</v>
      </c>
      <c r="B32" s="65" t="s">
        <v>21</v>
      </c>
      <c r="C32" s="115" t="s">
        <v>181</v>
      </c>
      <c r="D32" s="31" t="s">
        <v>9</v>
      </c>
      <c r="E32" s="120">
        <v>330</v>
      </c>
      <c r="F32" s="7">
        <v>3.83</v>
      </c>
      <c r="G32" s="38">
        <f t="shared" ref="G32:G57" si="2">ROUND((E32*F32),2)</f>
        <v>1263.9000000000001</v>
      </c>
      <c r="H32" s="12"/>
    </row>
    <row r="33" spans="1:8" s="11" customFormat="1" ht="42.6" customHeight="1" x14ac:dyDescent="0.25">
      <c r="A33" s="123" t="s">
        <v>151</v>
      </c>
      <c r="B33" s="65" t="s">
        <v>22</v>
      </c>
      <c r="C33" s="115" t="s">
        <v>156</v>
      </c>
      <c r="D33" s="31" t="s">
        <v>9</v>
      </c>
      <c r="E33" s="120">
        <v>330</v>
      </c>
      <c r="F33" s="7">
        <v>0.68</v>
      </c>
      <c r="G33" s="38">
        <f t="shared" si="2"/>
        <v>224.4</v>
      </c>
      <c r="H33" s="12"/>
    </row>
    <row r="34" spans="1:8" s="11" customFormat="1" ht="40.15" customHeight="1" x14ac:dyDescent="0.25">
      <c r="A34" s="123" t="s">
        <v>151</v>
      </c>
      <c r="B34" s="65" t="s">
        <v>23</v>
      </c>
      <c r="C34" s="115" t="s">
        <v>157</v>
      </c>
      <c r="D34" s="31" t="s">
        <v>9</v>
      </c>
      <c r="E34" s="121">
        <v>1005</v>
      </c>
      <c r="F34" s="7">
        <v>1.87</v>
      </c>
      <c r="G34" s="38">
        <f t="shared" si="2"/>
        <v>1879.35</v>
      </c>
      <c r="H34" s="12"/>
    </row>
    <row r="35" spans="1:8" s="11" customFormat="1" ht="30" customHeight="1" x14ac:dyDescent="0.25">
      <c r="A35" s="123" t="s">
        <v>151</v>
      </c>
      <c r="B35" s="65" t="s">
        <v>24</v>
      </c>
      <c r="C35" s="115" t="s">
        <v>158</v>
      </c>
      <c r="D35" s="31" t="s">
        <v>9</v>
      </c>
      <c r="E35" s="121">
        <v>1005</v>
      </c>
      <c r="F35" s="7">
        <v>1.55</v>
      </c>
      <c r="G35" s="38">
        <f t="shared" si="2"/>
        <v>1557.75</v>
      </c>
      <c r="H35" s="12"/>
    </row>
    <row r="36" spans="1:8" s="11" customFormat="1" ht="33" customHeight="1" x14ac:dyDescent="0.25">
      <c r="A36" s="123" t="s">
        <v>151</v>
      </c>
      <c r="B36" s="65" t="s">
        <v>25</v>
      </c>
      <c r="C36" s="115" t="s">
        <v>159</v>
      </c>
      <c r="D36" s="31" t="s">
        <v>9</v>
      </c>
      <c r="E36" s="121">
        <v>3410</v>
      </c>
      <c r="F36" s="7">
        <v>0.9</v>
      </c>
      <c r="G36" s="38">
        <f t="shared" si="2"/>
        <v>3069</v>
      </c>
      <c r="H36" s="12"/>
    </row>
    <row r="37" spans="1:8" s="11" customFormat="1" ht="27.75" customHeight="1" x14ac:dyDescent="0.25">
      <c r="A37" s="123" t="s">
        <v>151</v>
      </c>
      <c r="B37" s="65" t="s">
        <v>26</v>
      </c>
      <c r="C37" s="115" t="s">
        <v>160</v>
      </c>
      <c r="D37" s="31" t="s">
        <v>9</v>
      </c>
      <c r="E37" s="121">
        <v>3410</v>
      </c>
      <c r="F37" s="7">
        <v>2.5</v>
      </c>
      <c r="G37" s="38">
        <f t="shared" si="2"/>
        <v>8525</v>
      </c>
      <c r="H37" s="12"/>
    </row>
    <row r="38" spans="1:8" s="11" customFormat="1" ht="27.75" customHeight="1" x14ac:dyDescent="0.25">
      <c r="A38" s="123" t="s">
        <v>151</v>
      </c>
      <c r="B38" s="65" t="s">
        <v>27</v>
      </c>
      <c r="C38" s="115" t="s">
        <v>161</v>
      </c>
      <c r="D38" s="31" t="s">
        <v>9</v>
      </c>
      <c r="E38" s="121">
        <v>3410</v>
      </c>
      <c r="F38" s="7">
        <v>2.87</v>
      </c>
      <c r="G38" s="38">
        <f t="shared" si="2"/>
        <v>9786.7000000000007</v>
      </c>
      <c r="H38" s="12"/>
    </row>
    <row r="39" spans="1:8" s="11" customFormat="1" ht="27.75" customHeight="1" x14ac:dyDescent="0.25">
      <c r="A39" s="123" t="s">
        <v>151</v>
      </c>
      <c r="B39" s="65" t="s">
        <v>28</v>
      </c>
      <c r="C39" s="115" t="s">
        <v>162</v>
      </c>
      <c r="D39" s="31" t="s">
        <v>9</v>
      </c>
      <c r="E39" s="121">
        <v>3410</v>
      </c>
      <c r="F39" s="7">
        <v>0.65</v>
      </c>
      <c r="G39" s="38">
        <f t="shared" si="2"/>
        <v>2216.5</v>
      </c>
      <c r="H39" s="12"/>
    </row>
    <row r="40" spans="1:8" s="11" customFormat="1" ht="27.75" customHeight="1" x14ac:dyDescent="0.25">
      <c r="A40" s="123" t="s">
        <v>151</v>
      </c>
      <c r="B40" s="65" t="s">
        <v>29</v>
      </c>
      <c r="C40" s="115" t="s">
        <v>163</v>
      </c>
      <c r="D40" s="31" t="s">
        <v>8</v>
      </c>
      <c r="E40" s="121">
        <v>7874</v>
      </c>
      <c r="F40" s="7">
        <v>0.22</v>
      </c>
      <c r="G40" s="38">
        <f t="shared" si="2"/>
        <v>1732.28</v>
      </c>
      <c r="H40" s="12"/>
    </row>
    <row r="41" spans="1:8" s="11" customFormat="1" ht="37.9" customHeight="1" x14ac:dyDescent="0.25">
      <c r="A41" s="123" t="s">
        <v>151</v>
      </c>
      <c r="B41" s="65" t="s">
        <v>30</v>
      </c>
      <c r="C41" s="115" t="s">
        <v>158</v>
      </c>
      <c r="D41" s="31" t="s">
        <v>9</v>
      </c>
      <c r="E41" s="121">
        <v>2363</v>
      </c>
      <c r="F41" s="7">
        <v>1.55</v>
      </c>
      <c r="G41" s="38">
        <f t="shared" si="2"/>
        <v>3662.65</v>
      </c>
      <c r="H41" s="12"/>
    </row>
    <row r="42" spans="1:8" s="11" customFormat="1" ht="27.75" customHeight="1" x14ac:dyDescent="0.25">
      <c r="A42" s="123" t="s">
        <v>151</v>
      </c>
      <c r="B42" s="65" t="s">
        <v>74</v>
      </c>
      <c r="C42" s="115" t="s">
        <v>164</v>
      </c>
      <c r="D42" s="31" t="s">
        <v>8</v>
      </c>
      <c r="E42" s="121">
        <v>3580</v>
      </c>
      <c r="F42" s="7">
        <v>0.26</v>
      </c>
      <c r="G42" s="38">
        <f t="shared" si="2"/>
        <v>930.8</v>
      </c>
      <c r="H42" s="12"/>
    </row>
    <row r="43" spans="1:8" s="11" customFormat="1" ht="27.75" customHeight="1" x14ac:dyDescent="0.25">
      <c r="A43" s="123" t="s">
        <v>151</v>
      </c>
      <c r="B43" s="65" t="s">
        <v>75</v>
      </c>
      <c r="C43" s="115" t="s">
        <v>165</v>
      </c>
      <c r="D43" s="31" t="s">
        <v>8</v>
      </c>
      <c r="E43" s="120">
        <v>186</v>
      </c>
      <c r="F43" s="7">
        <v>0.34</v>
      </c>
      <c r="G43" s="38">
        <f t="shared" si="2"/>
        <v>63.24</v>
      </c>
      <c r="H43" s="12"/>
    </row>
    <row r="44" spans="1:8" s="11" customFormat="1" ht="27.75" customHeight="1" x14ac:dyDescent="0.25">
      <c r="A44" s="123" t="s">
        <v>151</v>
      </c>
      <c r="B44" s="65" t="s">
        <v>76</v>
      </c>
      <c r="C44" s="115" t="s">
        <v>166</v>
      </c>
      <c r="D44" s="31" t="s">
        <v>8</v>
      </c>
      <c r="E44" s="120">
        <v>500</v>
      </c>
      <c r="F44" s="7">
        <v>0.26</v>
      </c>
      <c r="G44" s="38">
        <f t="shared" si="2"/>
        <v>130</v>
      </c>
      <c r="H44" s="12"/>
    </row>
    <row r="45" spans="1:8" s="11" customFormat="1" ht="27.75" customHeight="1" x14ac:dyDescent="0.25">
      <c r="A45" s="123" t="s">
        <v>151</v>
      </c>
      <c r="B45" s="65" t="s">
        <v>77</v>
      </c>
      <c r="C45" s="115" t="s">
        <v>167</v>
      </c>
      <c r="D45" s="31" t="s">
        <v>8</v>
      </c>
      <c r="E45" s="120">
        <v>28</v>
      </c>
      <c r="F45" s="7">
        <v>0.34</v>
      </c>
      <c r="G45" s="38">
        <f t="shared" si="2"/>
        <v>9.52</v>
      </c>
      <c r="H45" s="12"/>
    </row>
    <row r="46" spans="1:8" s="11" customFormat="1" ht="27.75" customHeight="1" x14ac:dyDescent="0.25">
      <c r="A46" s="123" t="s">
        <v>151</v>
      </c>
      <c r="B46" s="65" t="s">
        <v>78</v>
      </c>
      <c r="C46" s="115" t="s">
        <v>168</v>
      </c>
      <c r="D46" s="31" t="s">
        <v>8</v>
      </c>
      <c r="E46" s="121">
        <v>1686</v>
      </c>
      <c r="F46" s="7">
        <v>0.26</v>
      </c>
      <c r="G46" s="38">
        <f t="shared" si="2"/>
        <v>438.36</v>
      </c>
      <c r="H46" s="12"/>
    </row>
    <row r="47" spans="1:8" s="11" customFormat="1" ht="27.75" customHeight="1" x14ac:dyDescent="0.25">
      <c r="A47" s="123" t="s">
        <v>151</v>
      </c>
      <c r="B47" s="65" t="s">
        <v>79</v>
      </c>
      <c r="C47" s="115" t="s">
        <v>169</v>
      </c>
      <c r="D47" s="31" t="s">
        <v>9</v>
      </c>
      <c r="E47" s="120">
        <v>330</v>
      </c>
      <c r="F47" s="7">
        <v>1.24</v>
      </c>
      <c r="G47" s="38">
        <f t="shared" si="2"/>
        <v>409.2</v>
      </c>
      <c r="H47" s="12"/>
    </row>
    <row r="48" spans="1:8" s="11" customFormat="1" ht="48" customHeight="1" x14ac:dyDescent="0.25">
      <c r="A48" s="123" t="s">
        <v>151</v>
      </c>
      <c r="B48" s="65" t="s">
        <v>102</v>
      </c>
      <c r="C48" s="115" t="s">
        <v>182</v>
      </c>
      <c r="D48" s="31" t="s">
        <v>9</v>
      </c>
      <c r="E48" s="120">
        <v>280</v>
      </c>
      <c r="F48" s="7">
        <v>2.25</v>
      </c>
      <c r="G48" s="38">
        <f t="shared" si="2"/>
        <v>630</v>
      </c>
      <c r="H48" s="12"/>
    </row>
    <row r="49" spans="1:9" s="11" customFormat="1" ht="53.45" customHeight="1" x14ac:dyDescent="0.25">
      <c r="A49" s="123" t="s">
        <v>151</v>
      </c>
      <c r="B49" s="65" t="s">
        <v>103</v>
      </c>
      <c r="C49" s="115" t="s">
        <v>183</v>
      </c>
      <c r="D49" s="31" t="s">
        <v>9</v>
      </c>
      <c r="E49" s="120">
        <v>50</v>
      </c>
      <c r="F49" s="7">
        <v>2.25</v>
      </c>
      <c r="G49" s="38">
        <f t="shared" si="2"/>
        <v>112.5</v>
      </c>
      <c r="H49" s="12"/>
    </row>
    <row r="50" spans="1:9" s="11" customFormat="1" ht="43.9" customHeight="1" x14ac:dyDescent="0.25">
      <c r="A50" s="123" t="s">
        <v>151</v>
      </c>
      <c r="B50" s="65" t="s">
        <v>104</v>
      </c>
      <c r="C50" s="115" t="s">
        <v>170</v>
      </c>
      <c r="D50" s="31" t="s">
        <v>8</v>
      </c>
      <c r="E50" s="121">
        <v>2580</v>
      </c>
      <c r="F50" s="7">
        <v>1.28</v>
      </c>
      <c r="G50" s="38">
        <f t="shared" si="2"/>
        <v>3302.4</v>
      </c>
      <c r="H50" s="12"/>
    </row>
    <row r="51" spans="1:9" s="11" customFormat="1" ht="34.9" customHeight="1" x14ac:dyDescent="0.25">
      <c r="A51" s="123" t="s">
        <v>151</v>
      </c>
      <c r="B51" s="65" t="s">
        <v>105</v>
      </c>
      <c r="C51" s="115" t="s">
        <v>171</v>
      </c>
      <c r="D51" s="31" t="s">
        <v>8</v>
      </c>
      <c r="E51" s="121">
        <v>2580</v>
      </c>
      <c r="F51" s="7">
        <v>0.25</v>
      </c>
      <c r="G51" s="38">
        <f t="shared" si="2"/>
        <v>645</v>
      </c>
      <c r="H51" s="12"/>
    </row>
    <row r="52" spans="1:9" s="11" customFormat="1" ht="42" customHeight="1" x14ac:dyDescent="0.25">
      <c r="A52" s="123" t="s">
        <v>151</v>
      </c>
      <c r="B52" s="65" t="s">
        <v>106</v>
      </c>
      <c r="C52" s="115" t="s">
        <v>172</v>
      </c>
      <c r="D52" s="31" t="s">
        <v>8</v>
      </c>
      <c r="E52" s="121">
        <v>186</v>
      </c>
      <c r="F52" s="7">
        <v>1.7</v>
      </c>
      <c r="G52" s="38">
        <f t="shared" si="2"/>
        <v>316.2</v>
      </c>
      <c r="H52" s="12"/>
    </row>
    <row r="53" spans="1:9" s="11" customFormat="1" ht="39.6" customHeight="1" x14ac:dyDescent="0.25">
      <c r="A53" s="123" t="s">
        <v>151</v>
      </c>
      <c r="B53" s="65" t="s">
        <v>107</v>
      </c>
      <c r="C53" s="115" t="s">
        <v>173</v>
      </c>
      <c r="D53" s="31" t="s">
        <v>8</v>
      </c>
      <c r="E53" s="121">
        <v>186</v>
      </c>
      <c r="F53" s="7">
        <v>0.25</v>
      </c>
      <c r="G53" s="38">
        <f t="shared" si="2"/>
        <v>46.5</v>
      </c>
      <c r="H53" s="12"/>
    </row>
    <row r="54" spans="1:9" s="11" customFormat="1" ht="37.9" customHeight="1" x14ac:dyDescent="0.25">
      <c r="A54" s="123" t="s">
        <v>151</v>
      </c>
      <c r="B54" s="65" t="s">
        <v>108</v>
      </c>
      <c r="C54" s="115" t="s">
        <v>174</v>
      </c>
      <c r="D54" s="31" t="s">
        <v>8</v>
      </c>
      <c r="E54" s="121">
        <v>528</v>
      </c>
      <c r="F54" s="7">
        <v>1.28</v>
      </c>
      <c r="G54" s="38">
        <f t="shared" si="2"/>
        <v>675.84</v>
      </c>
      <c r="H54" s="12"/>
    </row>
    <row r="55" spans="1:9" s="11" customFormat="1" ht="39.6" customHeight="1" x14ac:dyDescent="0.25">
      <c r="A55" s="123" t="s">
        <v>151</v>
      </c>
      <c r="B55" s="65" t="s">
        <v>109</v>
      </c>
      <c r="C55" s="115" t="s">
        <v>175</v>
      </c>
      <c r="D55" s="31" t="s">
        <v>8</v>
      </c>
      <c r="E55" s="121">
        <v>528</v>
      </c>
      <c r="F55" s="7">
        <v>0.25</v>
      </c>
      <c r="G55" s="38">
        <f t="shared" si="2"/>
        <v>132</v>
      </c>
      <c r="H55" s="12"/>
    </row>
    <row r="56" spans="1:9" s="11" customFormat="1" ht="32.450000000000003" customHeight="1" x14ac:dyDescent="0.25">
      <c r="A56" s="123" t="s">
        <v>151</v>
      </c>
      <c r="B56" s="65" t="s">
        <v>128</v>
      </c>
      <c r="C56" s="115" t="s">
        <v>176</v>
      </c>
      <c r="D56" s="31" t="s">
        <v>8</v>
      </c>
      <c r="E56" s="121">
        <v>1020</v>
      </c>
      <c r="F56" s="7">
        <v>2.65</v>
      </c>
      <c r="G56" s="38">
        <f t="shared" si="2"/>
        <v>2703</v>
      </c>
      <c r="H56" s="12"/>
    </row>
    <row r="57" spans="1:9" s="11" customFormat="1" ht="38.25" customHeight="1" x14ac:dyDescent="0.25">
      <c r="A57" s="123" t="s">
        <v>151</v>
      </c>
      <c r="B57" s="65" t="s">
        <v>129</v>
      </c>
      <c r="C57" s="115" t="s">
        <v>171</v>
      </c>
      <c r="D57" s="31" t="s">
        <v>8</v>
      </c>
      <c r="E57" s="121">
        <v>1020</v>
      </c>
      <c r="F57" s="7">
        <v>0.25</v>
      </c>
      <c r="G57" s="38">
        <f t="shared" si="2"/>
        <v>255</v>
      </c>
      <c r="H57" s="12"/>
    </row>
    <row r="58" spans="1:9" s="11" customFormat="1" ht="32.450000000000003" customHeight="1" x14ac:dyDescent="0.25">
      <c r="A58" s="123" t="s">
        <v>151</v>
      </c>
      <c r="B58" s="65" t="s">
        <v>130</v>
      </c>
      <c r="C58" s="115" t="s">
        <v>177</v>
      </c>
      <c r="D58" s="31" t="s">
        <v>8</v>
      </c>
      <c r="E58" s="121">
        <v>1686</v>
      </c>
      <c r="F58" s="7">
        <v>2.0299999999999998</v>
      </c>
      <c r="G58" s="38">
        <f t="shared" ref="G58:G61" si="3">ROUND((E58*F58),2)</f>
        <v>3422.58</v>
      </c>
      <c r="H58" s="12"/>
    </row>
    <row r="59" spans="1:9" s="12" customFormat="1" ht="38.25" customHeight="1" x14ac:dyDescent="0.25">
      <c r="A59" s="123" t="s">
        <v>151</v>
      </c>
      <c r="B59" s="65" t="s">
        <v>152</v>
      </c>
      <c r="C59" s="115" t="s">
        <v>178</v>
      </c>
      <c r="D59" s="31" t="s">
        <v>8</v>
      </c>
      <c r="E59" s="121">
        <v>1686</v>
      </c>
      <c r="F59" s="7">
        <v>0.25</v>
      </c>
      <c r="G59" s="38">
        <f t="shared" si="3"/>
        <v>421.5</v>
      </c>
    </row>
    <row r="60" spans="1:9" s="12" customFormat="1" ht="39.6" customHeight="1" thickBot="1" x14ac:dyDescent="0.3">
      <c r="A60" s="69" t="s">
        <v>60</v>
      </c>
      <c r="B60" s="65" t="s">
        <v>153</v>
      </c>
      <c r="C60" s="115" t="s">
        <v>179</v>
      </c>
      <c r="D60" s="31" t="s">
        <v>9</v>
      </c>
      <c r="E60" s="121">
        <v>12</v>
      </c>
      <c r="F60" s="7">
        <v>81.760000000000005</v>
      </c>
      <c r="G60" s="38">
        <f t="shared" ref="G60" si="4">ROUND((E60*F60),2)</f>
        <v>981.12</v>
      </c>
    </row>
    <row r="61" spans="1:9" s="12" customFormat="1" ht="36.6" customHeight="1" thickBot="1" x14ac:dyDescent="0.3">
      <c r="A61" s="108" t="s">
        <v>60</v>
      </c>
      <c r="B61" s="65" t="s">
        <v>154</v>
      </c>
      <c r="C61" s="116" t="s">
        <v>180</v>
      </c>
      <c r="D61" s="111" t="s">
        <v>8</v>
      </c>
      <c r="E61" s="122">
        <v>285</v>
      </c>
      <c r="F61" s="7">
        <v>7.2</v>
      </c>
      <c r="G61" s="38">
        <f t="shared" si="3"/>
        <v>2052</v>
      </c>
      <c r="H61" s="51" t="s">
        <v>51</v>
      </c>
      <c r="I61" s="52">
        <f>ROUND(SUM(G31:G61),2)</f>
        <v>52584.29</v>
      </c>
    </row>
    <row r="62" spans="1:9" s="11" customFormat="1" ht="49.15" customHeight="1" x14ac:dyDescent="0.25">
      <c r="A62" s="68" t="s">
        <v>184</v>
      </c>
      <c r="B62" s="64" t="s">
        <v>42</v>
      </c>
      <c r="C62" s="114" t="s">
        <v>185</v>
      </c>
      <c r="D62" s="113" t="s">
        <v>9</v>
      </c>
      <c r="E62" s="119">
        <v>168.4</v>
      </c>
      <c r="F62" s="49">
        <v>2.17</v>
      </c>
      <c r="G62" s="37">
        <f t="shared" ref="G62:G75" si="5">ROUND((E62*F62),2)</f>
        <v>365.43</v>
      </c>
      <c r="H62" s="12"/>
    </row>
    <row r="63" spans="1:9" s="11" customFormat="1" ht="37.15" customHeight="1" x14ac:dyDescent="0.25">
      <c r="A63" s="69" t="s">
        <v>184</v>
      </c>
      <c r="B63" s="65" t="s">
        <v>43</v>
      </c>
      <c r="C63" s="115" t="s">
        <v>161</v>
      </c>
      <c r="D63" s="31" t="s">
        <v>9</v>
      </c>
      <c r="E63" s="120">
        <v>168.4</v>
      </c>
      <c r="F63" s="29">
        <v>3.28</v>
      </c>
      <c r="G63" s="38">
        <f t="shared" si="5"/>
        <v>552.35</v>
      </c>
      <c r="H63" s="12"/>
    </row>
    <row r="64" spans="1:9" s="11" customFormat="1" ht="38.450000000000003" customHeight="1" x14ac:dyDescent="0.25">
      <c r="A64" s="69" t="s">
        <v>184</v>
      </c>
      <c r="B64" s="65" t="s">
        <v>44</v>
      </c>
      <c r="C64" s="115" t="s">
        <v>162</v>
      </c>
      <c r="D64" s="31" t="s">
        <v>9</v>
      </c>
      <c r="E64" s="120">
        <v>168.4</v>
      </c>
      <c r="F64" s="29">
        <v>0.56999999999999995</v>
      </c>
      <c r="G64" s="38">
        <f t="shared" si="5"/>
        <v>95.99</v>
      </c>
      <c r="H64" s="12"/>
    </row>
    <row r="65" spans="1:9" s="11" customFormat="1" ht="36.6" customHeight="1" x14ac:dyDescent="0.25">
      <c r="A65" s="69" t="s">
        <v>184</v>
      </c>
      <c r="B65" s="65" t="s">
        <v>45</v>
      </c>
      <c r="C65" s="115" t="s">
        <v>186</v>
      </c>
      <c r="D65" s="31" t="s">
        <v>9</v>
      </c>
      <c r="E65" s="120">
        <v>262.32</v>
      </c>
      <c r="F65" s="29">
        <v>3.56</v>
      </c>
      <c r="G65" s="38">
        <f t="shared" si="5"/>
        <v>933.86</v>
      </c>
      <c r="H65" s="12"/>
    </row>
    <row r="66" spans="1:9" s="11" customFormat="1" ht="34.15" customHeight="1" x14ac:dyDescent="0.25">
      <c r="A66" s="69" t="s">
        <v>184</v>
      </c>
      <c r="B66" s="65" t="s">
        <v>46</v>
      </c>
      <c r="C66" s="115" t="s">
        <v>187</v>
      </c>
      <c r="D66" s="31" t="s">
        <v>9</v>
      </c>
      <c r="E66" s="121">
        <v>19.7</v>
      </c>
      <c r="F66" s="29">
        <v>34.68</v>
      </c>
      <c r="G66" s="38">
        <f t="shared" si="5"/>
        <v>683.2</v>
      </c>
      <c r="H66" s="12"/>
    </row>
    <row r="67" spans="1:9" s="11" customFormat="1" ht="39.6" customHeight="1" x14ac:dyDescent="0.25">
      <c r="A67" s="69" t="s">
        <v>184</v>
      </c>
      <c r="B67" s="65" t="s">
        <v>47</v>
      </c>
      <c r="C67" s="115" t="s">
        <v>188</v>
      </c>
      <c r="D67" s="31" t="s">
        <v>9</v>
      </c>
      <c r="E67" s="120">
        <v>57.6</v>
      </c>
      <c r="F67" s="29">
        <v>23.88</v>
      </c>
      <c r="G67" s="38">
        <f t="shared" si="5"/>
        <v>1375.49</v>
      </c>
      <c r="H67" s="12"/>
    </row>
    <row r="68" spans="1:9" s="11" customFormat="1" ht="33.6" customHeight="1" x14ac:dyDescent="0.25">
      <c r="A68" s="69" t="s">
        <v>184</v>
      </c>
      <c r="B68" s="65" t="s">
        <v>110</v>
      </c>
      <c r="C68" s="115" t="s">
        <v>189</v>
      </c>
      <c r="D68" s="31" t="s">
        <v>10</v>
      </c>
      <c r="E68" s="121">
        <v>71</v>
      </c>
      <c r="F68" s="29">
        <v>425.49</v>
      </c>
      <c r="G68" s="38">
        <f t="shared" si="5"/>
        <v>30209.79</v>
      </c>
      <c r="H68" s="12"/>
    </row>
    <row r="69" spans="1:9" s="11" customFormat="1" ht="40.15" customHeight="1" x14ac:dyDescent="0.25">
      <c r="A69" s="69" t="s">
        <v>184</v>
      </c>
      <c r="B69" s="65" t="s">
        <v>111</v>
      </c>
      <c r="C69" s="115" t="s">
        <v>190</v>
      </c>
      <c r="D69" s="31" t="s">
        <v>8</v>
      </c>
      <c r="E69" s="121">
        <v>751.8</v>
      </c>
      <c r="F69" s="29">
        <v>1.77</v>
      </c>
      <c r="G69" s="38">
        <f t="shared" si="5"/>
        <v>1330.69</v>
      </c>
      <c r="H69" s="12"/>
    </row>
    <row r="70" spans="1:9" s="11" customFormat="1" ht="37.15" customHeight="1" x14ac:dyDescent="0.25">
      <c r="A70" s="69" t="s">
        <v>184</v>
      </c>
      <c r="B70" s="65" t="s">
        <v>112</v>
      </c>
      <c r="C70" s="115" t="s">
        <v>191</v>
      </c>
      <c r="D70" s="31" t="s">
        <v>8</v>
      </c>
      <c r="E70" s="120">
        <v>59.2</v>
      </c>
      <c r="F70" s="29">
        <v>11.05</v>
      </c>
      <c r="G70" s="38">
        <f t="shared" si="5"/>
        <v>654.16</v>
      </c>
      <c r="H70" s="12"/>
    </row>
    <row r="71" spans="1:9" s="11" customFormat="1" ht="37.15" customHeight="1" x14ac:dyDescent="0.25">
      <c r="A71" s="69" t="s">
        <v>184</v>
      </c>
      <c r="B71" s="65" t="s">
        <v>113</v>
      </c>
      <c r="C71" s="115" t="s">
        <v>192</v>
      </c>
      <c r="D71" s="31" t="s">
        <v>9</v>
      </c>
      <c r="E71" s="121">
        <v>262.32</v>
      </c>
      <c r="F71" s="29">
        <v>2.37</v>
      </c>
      <c r="G71" s="38">
        <f t="shared" si="5"/>
        <v>621.70000000000005</v>
      </c>
      <c r="H71" s="12"/>
    </row>
    <row r="72" spans="1:9" s="11" customFormat="1" ht="31.15" customHeight="1" x14ac:dyDescent="0.25">
      <c r="A72" s="69" t="s">
        <v>184</v>
      </c>
      <c r="B72" s="65" t="s">
        <v>114</v>
      </c>
      <c r="C72" s="115" t="s">
        <v>193</v>
      </c>
      <c r="D72" s="31" t="s">
        <v>9</v>
      </c>
      <c r="E72" s="121">
        <v>36.72</v>
      </c>
      <c r="F72" s="29">
        <v>81.760000000000005</v>
      </c>
      <c r="G72" s="38">
        <f t="shared" si="5"/>
        <v>3002.23</v>
      </c>
      <c r="H72" s="12"/>
    </row>
    <row r="73" spans="1:9" s="11" customFormat="1" ht="38.450000000000003" customHeight="1" x14ac:dyDescent="0.25">
      <c r="A73" s="69" t="s">
        <v>184</v>
      </c>
      <c r="B73" s="65" t="s">
        <v>115</v>
      </c>
      <c r="C73" s="115" t="s">
        <v>194</v>
      </c>
      <c r="D73" s="31" t="s">
        <v>8</v>
      </c>
      <c r="E73" s="121">
        <v>367.2</v>
      </c>
      <c r="F73" s="29">
        <v>21.2</v>
      </c>
      <c r="G73" s="38">
        <f t="shared" si="5"/>
        <v>7784.64</v>
      </c>
      <c r="H73" s="12"/>
    </row>
    <row r="74" spans="1:9" s="11" customFormat="1" ht="43.15" customHeight="1" thickBot="1" x14ac:dyDescent="0.3">
      <c r="A74" s="69" t="s">
        <v>184</v>
      </c>
      <c r="B74" s="65" t="s">
        <v>116</v>
      </c>
      <c r="C74" s="115" t="s">
        <v>195</v>
      </c>
      <c r="D74" s="31" t="s">
        <v>9</v>
      </c>
      <c r="E74" s="121">
        <v>32.56</v>
      </c>
      <c r="F74" s="29">
        <v>223.2</v>
      </c>
      <c r="G74" s="38">
        <f t="shared" si="5"/>
        <v>7267.39</v>
      </c>
      <c r="H74" s="12"/>
    </row>
    <row r="75" spans="1:9" s="11" customFormat="1" ht="36.6" customHeight="1" thickBot="1" x14ac:dyDescent="0.3">
      <c r="A75" s="108" t="s">
        <v>184</v>
      </c>
      <c r="B75" s="65" t="s">
        <v>117</v>
      </c>
      <c r="C75" s="116" t="s">
        <v>196</v>
      </c>
      <c r="D75" s="111" t="s">
        <v>9</v>
      </c>
      <c r="E75" s="122">
        <v>3.44</v>
      </c>
      <c r="F75" s="29">
        <v>81.760000000000005</v>
      </c>
      <c r="G75" s="38">
        <f t="shared" si="5"/>
        <v>281.25</v>
      </c>
      <c r="H75" s="51" t="s">
        <v>52</v>
      </c>
      <c r="I75" s="52">
        <f>ROUND(SUM(G62:G75),2)</f>
        <v>55158.17</v>
      </c>
    </row>
    <row r="76" spans="1:9" s="11" customFormat="1" ht="41.25" customHeight="1" x14ac:dyDescent="0.25">
      <c r="A76" s="125" t="s">
        <v>199</v>
      </c>
      <c r="B76" s="64" t="s">
        <v>31</v>
      </c>
      <c r="C76" s="33" t="s">
        <v>200</v>
      </c>
      <c r="D76" s="34" t="s">
        <v>9</v>
      </c>
      <c r="E76" s="35">
        <v>42</v>
      </c>
      <c r="F76" s="49">
        <v>9.33</v>
      </c>
      <c r="G76" s="37">
        <f t="shared" ref="G76" si="6">ROUND((E76*F76),2)</f>
        <v>391.86</v>
      </c>
      <c r="H76" s="126"/>
    </row>
    <row r="77" spans="1:9" s="11" customFormat="1" ht="41.25" customHeight="1" x14ac:dyDescent="0.25">
      <c r="A77" s="123" t="s">
        <v>199</v>
      </c>
      <c r="B77" s="65" t="s">
        <v>32</v>
      </c>
      <c r="C77" s="2" t="s">
        <v>201</v>
      </c>
      <c r="D77" s="31" t="s">
        <v>9</v>
      </c>
      <c r="E77" s="30">
        <v>42</v>
      </c>
      <c r="F77" s="29">
        <v>3.28</v>
      </c>
      <c r="G77" s="38">
        <f t="shared" ref="G77" si="7">ROUND((E77*F77),2)</f>
        <v>137.76</v>
      </c>
      <c r="H77" s="127"/>
    </row>
    <row r="78" spans="1:9" s="11" customFormat="1" ht="41.25" customHeight="1" x14ac:dyDescent="0.25">
      <c r="A78" s="123" t="s">
        <v>199</v>
      </c>
      <c r="B78" s="65" t="s">
        <v>33</v>
      </c>
      <c r="C78" s="22" t="s">
        <v>202</v>
      </c>
      <c r="D78" s="31" t="s">
        <v>9</v>
      </c>
      <c r="E78" s="30">
        <v>42</v>
      </c>
      <c r="F78" s="29">
        <v>0.56999999999999995</v>
      </c>
      <c r="G78" s="38">
        <f t="shared" ref="G78:G86" si="8">ROUND((E78*F78),2)</f>
        <v>23.94</v>
      </c>
      <c r="H78" s="127"/>
    </row>
    <row r="79" spans="1:9" s="11" customFormat="1" ht="41.25" customHeight="1" x14ac:dyDescent="0.25">
      <c r="A79" s="123" t="s">
        <v>199</v>
      </c>
      <c r="B79" s="65" t="s">
        <v>34</v>
      </c>
      <c r="C79" s="22" t="s">
        <v>203</v>
      </c>
      <c r="D79" s="31" t="s">
        <v>9</v>
      </c>
      <c r="E79" s="30">
        <v>29</v>
      </c>
      <c r="F79" s="29">
        <v>9.33</v>
      </c>
      <c r="G79" s="38">
        <f t="shared" si="8"/>
        <v>270.57</v>
      </c>
      <c r="H79" s="127"/>
    </row>
    <row r="80" spans="1:9" s="11" customFormat="1" ht="41.25" customHeight="1" x14ac:dyDescent="0.25">
      <c r="A80" s="123" t="s">
        <v>199</v>
      </c>
      <c r="B80" s="65" t="s">
        <v>48</v>
      </c>
      <c r="C80" s="2" t="s">
        <v>204</v>
      </c>
      <c r="D80" s="31" t="s">
        <v>9</v>
      </c>
      <c r="E80" s="30">
        <v>29</v>
      </c>
      <c r="F80" s="29">
        <v>3.28</v>
      </c>
      <c r="G80" s="38">
        <f t="shared" si="8"/>
        <v>95.12</v>
      </c>
      <c r="H80" s="127"/>
    </row>
    <row r="81" spans="1:9" s="11" customFormat="1" ht="41.25" customHeight="1" x14ac:dyDescent="0.25">
      <c r="A81" s="123" t="s">
        <v>199</v>
      </c>
      <c r="B81" s="65" t="s">
        <v>80</v>
      </c>
      <c r="C81" s="22" t="s">
        <v>162</v>
      </c>
      <c r="D81" s="31" t="s">
        <v>9</v>
      </c>
      <c r="E81" s="30">
        <v>29</v>
      </c>
      <c r="F81" s="29">
        <v>0.56999999999999995</v>
      </c>
      <c r="G81" s="38">
        <f t="shared" si="8"/>
        <v>16.53</v>
      </c>
      <c r="H81" s="127"/>
    </row>
    <row r="82" spans="1:9" s="11" customFormat="1" ht="41.25" customHeight="1" x14ac:dyDescent="0.25">
      <c r="A82" s="123" t="s">
        <v>199</v>
      </c>
      <c r="B82" s="65" t="s">
        <v>81</v>
      </c>
      <c r="C82" s="22" t="s">
        <v>205</v>
      </c>
      <c r="D82" s="31" t="s">
        <v>10</v>
      </c>
      <c r="E82" s="30">
        <v>218</v>
      </c>
      <c r="F82" s="29">
        <v>20.54</v>
      </c>
      <c r="G82" s="38">
        <f t="shared" si="8"/>
        <v>4477.72</v>
      </c>
      <c r="H82" s="127"/>
    </row>
    <row r="83" spans="1:9" s="11" customFormat="1" ht="41.25" customHeight="1" x14ac:dyDescent="0.25">
      <c r="A83" s="123" t="s">
        <v>199</v>
      </c>
      <c r="B83" s="65" t="s">
        <v>82</v>
      </c>
      <c r="C83" s="2" t="s">
        <v>206</v>
      </c>
      <c r="D83" s="31" t="s">
        <v>8</v>
      </c>
      <c r="E83" s="30">
        <v>201</v>
      </c>
      <c r="F83" s="29">
        <v>1.77</v>
      </c>
      <c r="G83" s="38">
        <f t="shared" si="8"/>
        <v>355.77</v>
      </c>
      <c r="H83" s="127"/>
    </row>
    <row r="84" spans="1:9" s="11" customFormat="1" ht="41.25" customHeight="1" x14ac:dyDescent="0.25">
      <c r="A84" s="123" t="s">
        <v>199</v>
      </c>
      <c r="B84" s="65" t="s">
        <v>83</v>
      </c>
      <c r="C84" s="22" t="s">
        <v>207</v>
      </c>
      <c r="D84" s="31" t="s">
        <v>9</v>
      </c>
      <c r="E84" s="30">
        <v>9.3000000000000007</v>
      </c>
      <c r="F84" s="29">
        <v>23.88</v>
      </c>
      <c r="G84" s="38">
        <f t="shared" si="8"/>
        <v>222.08</v>
      </c>
      <c r="H84" s="127"/>
    </row>
    <row r="85" spans="1:9" s="11" customFormat="1" ht="41.25" customHeight="1" thickBot="1" x14ac:dyDescent="0.3">
      <c r="A85" s="123" t="s">
        <v>199</v>
      </c>
      <c r="B85" s="65" t="s">
        <v>84</v>
      </c>
      <c r="C85" s="22" t="s">
        <v>208</v>
      </c>
      <c r="D85" s="31" t="s">
        <v>9</v>
      </c>
      <c r="E85" s="30">
        <v>21.7</v>
      </c>
      <c r="F85" s="29">
        <v>24.72</v>
      </c>
      <c r="G85" s="38">
        <f t="shared" si="8"/>
        <v>536.41999999999996</v>
      </c>
      <c r="H85" s="127"/>
    </row>
    <row r="86" spans="1:9" s="11" customFormat="1" ht="41.25" customHeight="1" thickBot="1" x14ac:dyDescent="0.3">
      <c r="A86" s="123" t="s">
        <v>199</v>
      </c>
      <c r="B86" s="65" t="s">
        <v>85</v>
      </c>
      <c r="C86" s="2" t="s">
        <v>209</v>
      </c>
      <c r="D86" s="31" t="s">
        <v>9</v>
      </c>
      <c r="E86" s="30">
        <v>21.7</v>
      </c>
      <c r="F86" s="29">
        <v>2.29</v>
      </c>
      <c r="G86" s="38">
        <f t="shared" si="8"/>
        <v>49.69</v>
      </c>
      <c r="H86" s="51" t="s">
        <v>53</v>
      </c>
      <c r="I86" s="52">
        <f>ROUND(SUM(G76:G86),2)</f>
        <v>6577.46</v>
      </c>
    </row>
    <row r="87" spans="1:9" s="11" customFormat="1" ht="30" x14ac:dyDescent="0.25">
      <c r="A87" s="68" t="s">
        <v>211</v>
      </c>
      <c r="B87" s="66" t="s">
        <v>35</v>
      </c>
      <c r="C87" s="33" t="s">
        <v>212</v>
      </c>
      <c r="D87" s="34" t="s">
        <v>10</v>
      </c>
      <c r="E87" s="35">
        <v>52</v>
      </c>
      <c r="F87" s="49">
        <v>28.2</v>
      </c>
      <c r="G87" s="37">
        <f t="shared" ref="G87" si="9">ROUND((E87*F87),2)</f>
        <v>1466.4</v>
      </c>
      <c r="H87" s="12"/>
    </row>
    <row r="88" spans="1:9" s="11" customFormat="1" ht="30.75" thickBot="1" x14ac:dyDescent="0.3">
      <c r="A88" s="69" t="s">
        <v>211</v>
      </c>
      <c r="B88" s="67" t="s">
        <v>36</v>
      </c>
      <c r="C88" s="2" t="s">
        <v>213</v>
      </c>
      <c r="D88" s="31" t="s">
        <v>10</v>
      </c>
      <c r="E88" s="30">
        <v>52</v>
      </c>
      <c r="F88" s="29">
        <v>2.78</v>
      </c>
      <c r="G88" s="38">
        <f t="shared" ref="G88:G89" si="10">ROUND((E88*F88),2)</f>
        <v>144.56</v>
      </c>
      <c r="H88" s="12"/>
    </row>
    <row r="89" spans="1:9" s="11" customFormat="1" ht="30.75" thickBot="1" x14ac:dyDescent="0.3">
      <c r="A89" s="69" t="s">
        <v>211</v>
      </c>
      <c r="B89" s="67" t="s">
        <v>37</v>
      </c>
      <c r="C89" s="2" t="s">
        <v>214</v>
      </c>
      <c r="D89" s="31" t="s">
        <v>10</v>
      </c>
      <c r="E89" s="30">
        <v>52</v>
      </c>
      <c r="F89" s="29">
        <v>4.2</v>
      </c>
      <c r="G89" s="38">
        <f t="shared" si="10"/>
        <v>218.4</v>
      </c>
      <c r="H89" s="51" t="s">
        <v>54</v>
      </c>
      <c r="I89" s="52">
        <f>ROUND(SUM(G87:G89),2)</f>
        <v>1829.36</v>
      </c>
    </row>
    <row r="90" spans="1:9" s="11" customFormat="1" ht="42" customHeight="1" x14ac:dyDescent="0.25">
      <c r="A90" s="68" t="s">
        <v>215</v>
      </c>
      <c r="B90" s="66" t="s">
        <v>12</v>
      </c>
      <c r="C90" s="33" t="s">
        <v>216</v>
      </c>
      <c r="D90" s="34" t="s">
        <v>9</v>
      </c>
      <c r="E90" s="35">
        <v>0.36</v>
      </c>
      <c r="F90" s="49">
        <v>2267.7800000000002</v>
      </c>
      <c r="G90" s="37">
        <f t="shared" ref="G90" si="11">ROUND((E90*F90),2)</f>
        <v>816.4</v>
      </c>
      <c r="H90" s="12"/>
    </row>
    <row r="91" spans="1:9" s="11" customFormat="1" ht="45" x14ac:dyDescent="0.25">
      <c r="A91" s="69" t="s">
        <v>215</v>
      </c>
      <c r="B91" s="67" t="s">
        <v>38</v>
      </c>
      <c r="C91" s="2" t="s">
        <v>217</v>
      </c>
      <c r="D91" s="31" t="s">
        <v>19</v>
      </c>
      <c r="E91" s="30">
        <v>3</v>
      </c>
      <c r="F91" s="29">
        <v>995.9</v>
      </c>
      <c r="G91" s="38">
        <f t="shared" ref="G91:G94" si="12">ROUND((E91*F91),2)</f>
        <v>2987.7</v>
      </c>
      <c r="H91" s="12"/>
    </row>
    <row r="92" spans="1:9" s="11" customFormat="1" ht="34.15" customHeight="1" x14ac:dyDescent="0.25">
      <c r="A92" s="69" t="s">
        <v>215</v>
      </c>
      <c r="B92" s="67" t="s">
        <v>39</v>
      </c>
      <c r="C92" s="2" t="s">
        <v>218</v>
      </c>
      <c r="D92" s="31" t="s">
        <v>19</v>
      </c>
      <c r="E92" s="30">
        <v>1</v>
      </c>
      <c r="F92" s="29">
        <v>44.97</v>
      </c>
      <c r="G92" s="38">
        <f t="shared" si="12"/>
        <v>44.97</v>
      </c>
      <c r="H92" s="12"/>
    </row>
    <row r="93" spans="1:9" s="11" customFormat="1" ht="30" customHeight="1" thickBot="1" x14ac:dyDescent="0.3">
      <c r="A93" s="69" t="s">
        <v>215</v>
      </c>
      <c r="B93" s="67" t="s">
        <v>40</v>
      </c>
      <c r="C93" s="2" t="s">
        <v>219</v>
      </c>
      <c r="D93" s="31" t="s">
        <v>220</v>
      </c>
      <c r="E93" s="30">
        <v>4</v>
      </c>
      <c r="F93" s="29">
        <v>47.32</v>
      </c>
      <c r="G93" s="38">
        <f t="shared" si="12"/>
        <v>189.28</v>
      </c>
      <c r="H93" s="12"/>
    </row>
    <row r="94" spans="1:9" s="11" customFormat="1" ht="30.75" thickBot="1" x14ac:dyDescent="0.3">
      <c r="A94" s="112" t="s">
        <v>215</v>
      </c>
      <c r="B94" s="109" t="s">
        <v>41</v>
      </c>
      <c r="C94" s="2" t="s">
        <v>221</v>
      </c>
      <c r="D94" s="31" t="s">
        <v>19</v>
      </c>
      <c r="E94" s="230">
        <v>4</v>
      </c>
      <c r="F94" s="29">
        <v>301.47000000000003</v>
      </c>
      <c r="G94" s="38">
        <f t="shared" si="12"/>
        <v>1205.8800000000001</v>
      </c>
      <c r="H94" s="51" t="s">
        <v>118</v>
      </c>
      <c r="I94" s="52">
        <f>ROUND(SUM(G90:G94),2)</f>
        <v>5244.23</v>
      </c>
    </row>
    <row r="95" spans="1:9" s="11" customFormat="1" ht="39.6" customHeight="1" x14ac:dyDescent="0.25">
      <c r="A95" s="68" t="s">
        <v>222</v>
      </c>
      <c r="B95" s="113" t="s">
        <v>223</v>
      </c>
      <c r="C95" s="33" t="s">
        <v>225</v>
      </c>
      <c r="D95" s="34" t="s">
        <v>9</v>
      </c>
      <c r="E95" s="35">
        <v>65</v>
      </c>
      <c r="F95" s="49">
        <v>3.72</v>
      </c>
      <c r="G95" s="37">
        <f t="shared" ref="G95:G97" si="13">ROUND((E95*F95),2)</f>
        <v>241.8</v>
      </c>
      <c r="H95" s="12"/>
    </row>
    <row r="96" spans="1:9" s="11" customFormat="1" ht="39.6" customHeight="1" x14ac:dyDescent="0.25">
      <c r="A96" s="69" t="s">
        <v>222</v>
      </c>
      <c r="B96" s="31" t="s">
        <v>123</v>
      </c>
      <c r="C96" s="2" t="s">
        <v>226</v>
      </c>
      <c r="D96" s="31" t="s">
        <v>9</v>
      </c>
      <c r="E96" s="30">
        <v>3</v>
      </c>
      <c r="F96" s="29">
        <v>19.579999999999998</v>
      </c>
      <c r="G96" s="38">
        <f t="shared" si="13"/>
        <v>58.74</v>
      </c>
      <c r="H96" s="12"/>
    </row>
    <row r="97" spans="1:9" s="11" customFormat="1" ht="38.450000000000003" customHeight="1" x14ac:dyDescent="0.25">
      <c r="A97" s="69" t="s">
        <v>222</v>
      </c>
      <c r="B97" s="31" t="s">
        <v>124</v>
      </c>
      <c r="C97" s="2" t="s">
        <v>227</v>
      </c>
      <c r="D97" s="31" t="s">
        <v>9</v>
      </c>
      <c r="E97" s="30">
        <v>0.4</v>
      </c>
      <c r="F97" s="29">
        <v>49.27</v>
      </c>
      <c r="G97" s="38">
        <f t="shared" si="13"/>
        <v>19.71</v>
      </c>
      <c r="H97" s="12"/>
    </row>
    <row r="98" spans="1:9" s="11" customFormat="1" ht="34.9" customHeight="1" x14ac:dyDescent="0.25">
      <c r="A98" s="69" t="s">
        <v>222</v>
      </c>
      <c r="B98" s="31" t="s">
        <v>125</v>
      </c>
      <c r="C98" s="2" t="s">
        <v>228</v>
      </c>
      <c r="D98" s="31" t="s">
        <v>9</v>
      </c>
      <c r="E98" s="30">
        <v>20.399999999999999</v>
      </c>
      <c r="F98" s="29">
        <v>3.08</v>
      </c>
      <c r="G98" s="38">
        <f t="shared" ref="G98" si="14">ROUND((E98*F98),2)</f>
        <v>62.83</v>
      </c>
      <c r="H98" s="12"/>
    </row>
    <row r="99" spans="1:9" s="11" customFormat="1" ht="48" customHeight="1" thickBot="1" x14ac:dyDescent="0.3">
      <c r="A99" s="69" t="s">
        <v>222</v>
      </c>
      <c r="B99" s="31" t="s">
        <v>126</v>
      </c>
      <c r="C99" s="2" t="s">
        <v>229</v>
      </c>
      <c r="D99" s="31" t="s">
        <v>9</v>
      </c>
      <c r="E99" s="30">
        <v>47.6</v>
      </c>
      <c r="F99" s="29">
        <v>3.08</v>
      </c>
      <c r="G99" s="38">
        <f t="shared" ref="G99:G177" si="15">ROUND((E99*F99),2)</f>
        <v>146.61000000000001</v>
      </c>
      <c r="H99" s="131"/>
      <c r="I99" s="132"/>
    </row>
    <row r="100" spans="1:9" s="11" customFormat="1" ht="39.6" customHeight="1" thickBot="1" x14ac:dyDescent="0.3">
      <c r="A100" s="112" t="s">
        <v>222</v>
      </c>
      <c r="B100" s="111" t="s">
        <v>224</v>
      </c>
      <c r="C100" s="39" t="s">
        <v>230</v>
      </c>
      <c r="D100" s="111" t="s">
        <v>9</v>
      </c>
      <c r="E100" s="40">
        <v>47.6</v>
      </c>
      <c r="F100" s="130">
        <v>2.48</v>
      </c>
      <c r="G100" s="42">
        <f t="shared" si="15"/>
        <v>118.05</v>
      </c>
      <c r="H100" s="51" t="s">
        <v>55</v>
      </c>
      <c r="I100" s="52">
        <f>ROUND(SUM(G95:G100),2)</f>
        <v>647.74</v>
      </c>
    </row>
    <row r="101" spans="1:9" s="11" customFormat="1" ht="34.9" customHeight="1" x14ac:dyDescent="0.25">
      <c r="A101" s="68" t="s">
        <v>231</v>
      </c>
      <c r="B101" s="113" t="s">
        <v>232</v>
      </c>
      <c r="C101" s="33" t="s">
        <v>253</v>
      </c>
      <c r="D101" s="113" t="s">
        <v>9</v>
      </c>
      <c r="E101" s="35">
        <v>1947</v>
      </c>
      <c r="F101" s="49">
        <v>27.01</v>
      </c>
      <c r="G101" s="37">
        <f t="shared" si="15"/>
        <v>52588.47</v>
      </c>
      <c r="H101" s="106"/>
      <c r="I101" s="53"/>
    </row>
    <row r="102" spans="1:9" s="11" customFormat="1" ht="35.450000000000003" customHeight="1" x14ac:dyDescent="0.25">
      <c r="A102" s="231" t="s">
        <v>231</v>
      </c>
      <c r="B102" s="232" t="s">
        <v>233</v>
      </c>
      <c r="C102" s="233" t="s">
        <v>254</v>
      </c>
      <c r="D102" s="232" t="s">
        <v>9</v>
      </c>
      <c r="E102" s="234">
        <v>183</v>
      </c>
      <c r="F102" s="254"/>
      <c r="G102" s="235">
        <f t="shared" si="15"/>
        <v>0</v>
      </c>
      <c r="H102" s="106"/>
      <c r="I102" s="53"/>
    </row>
    <row r="103" spans="1:9" s="11" customFormat="1" ht="34.15" customHeight="1" x14ac:dyDescent="0.25">
      <c r="A103" s="231" t="s">
        <v>231</v>
      </c>
      <c r="B103" s="232" t="s">
        <v>133</v>
      </c>
      <c r="C103" s="233" t="s">
        <v>255</v>
      </c>
      <c r="D103" s="232" t="s">
        <v>9</v>
      </c>
      <c r="E103" s="234">
        <v>183</v>
      </c>
      <c r="F103" s="254"/>
      <c r="G103" s="235">
        <f t="shared" si="15"/>
        <v>0</v>
      </c>
      <c r="H103" s="106"/>
      <c r="I103" s="53"/>
    </row>
    <row r="104" spans="1:9" s="11" customFormat="1" ht="45" x14ac:dyDescent="0.25">
      <c r="A104" s="247" t="s">
        <v>231</v>
      </c>
      <c r="B104" s="241" t="s">
        <v>234</v>
      </c>
      <c r="C104" s="242" t="s">
        <v>512</v>
      </c>
      <c r="D104" s="241" t="s">
        <v>8</v>
      </c>
      <c r="E104" s="230">
        <v>3368</v>
      </c>
      <c r="F104" s="250">
        <v>14.56</v>
      </c>
      <c r="G104" s="251">
        <f t="shared" si="15"/>
        <v>49038.080000000002</v>
      </c>
      <c r="H104" s="106"/>
      <c r="I104" s="53"/>
    </row>
    <row r="105" spans="1:9" s="11" customFormat="1" ht="39" customHeight="1" x14ac:dyDescent="0.25">
      <c r="A105" s="69" t="s">
        <v>231</v>
      </c>
      <c r="B105" s="31" t="s">
        <v>235</v>
      </c>
      <c r="C105" s="2" t="s">
        <v>256</v>
      </c>
      <c r="D105" s="31" t="s">
        <v>8</v>
      </c>
      <c r="E105" s="30">
        <v>2344</v>
      </c>
      <c r="F105" s="29">
        <v>21.07</v>
      </c>
      <c r="G105" s="38">
        <f t="shared" si="15"/>
        <v>49388.08</v>
      </c>
      <c r="H105" s="106"/>
      <c r="I105" s="53"/>
    </row>
    <row r="106" spans="1:9" s="11" customFormat="1" ht="37.9" customHeight="1" x14ac:dyDescent="0.25">
      <c r="A106" s="69" t="s">
        <v>231</v>
      </c>
      <c r="B106" s="31" t="s">
        <v>236</v>
      </c>
      <c r="C106" s="2" t="s">
        <v>257</v>
      </c>
      <c r="D106" s="31" t="s">
        <v>8</v>
      </c>
      <c r="E106" s="30">
        <v>1133</v>
      </c>
      <c r="F106" s="29">
        <v>21.07</v>
      </c>
      <c r="G106" s="38">
        <f t="shared" si="15"/>
        <v>23872.31</v>
      </c>
      <c r="H106" s="106"/>
      <c r="I106" s="53"/>
    </row>
    <row r="107" spans="1:9" s="11" customFormat="1" ht="37.9" customHeight="1" x14ac:dyDescent="0.25">
      <c r="A107" s="69" t="s">
        <v>231</v>
      </c>
      <c r="B107" s="31" t="s">
        <v>237</v>
      </c>
      <c r="C107" s="2" t="s">
        <v>258</v>
      </c>
      <c r="D107" s="31" t="s">
        <v>8</v>
      </c>
      <c r="E107" s="30">
        <v>2334</v>
      </c>
      <c r="F107" s="29">
        <v>0.45</v>
      </c>
      <c r="G107" s="38">
        <f t="shared" si="15"/>
        <v>1050.3</v>
      </c>
      <c r="H107" s="106"/>
      <c r="I107" s="53"/>
    </row>
    <row r="108" spans="1:9" s="11" customFormat="1" ht="47.45" customHeight="1" x14ac:dyDescent="0.25">
      <c r="A108" s="69" t="s">
        <v>231</v>
      </c>
      <c r="B108" s="31" t="s">
        <v>238</v>
      </c>
      <c r="C108" s="2" t="s">
        <v>259</v>
      </c>
      <c r="D108" s="31" t="s">
        <v>8</v>
      </c>
      <c r="E108" s="30">
        <v>2334</v>
      </c>
      <c r="F108" s="29">
        <v>19.57</v>
      </c>
      <c r="G108" s="38">
        <f t="shared" si="15"/>
        <v>45676.38</v>
      </c>
      <c r="H108" s="106"/>
      <c r="I108" s="53"/>
    </row>
    <row r="109" spans="1:9" s="11" customFormat="1" ht="41.45" customHeight="1" x14ac:dyDescent="0.25">
      <c r="A109" s="69" t="s">
        <v>231</v>
      </c>
      <c r="B109" s="31" t="s">
        <v>239</v>
      </c>
      <c r="C109" s="2" t="s">
        <v>260</v>
      </c>
      <c r="D109" s="31" t="s">
        <v>8</v>
      </c>
      <c r="E109" s="30">
        <v>3447</v>
      </c>
      <c r="F109" s="29">
        <v>0.45</v>
      </c>
      <c r="G109" s="38">
        <f t="shared" si="15"/>
        <v>1551.15</v>
      </c>
      <c r="H109" s="106"/>
      <c r="I109" s="53"/>
    </row>
    <row r="110" spans="1:9" s="11" customFormat="1" ht="45" x14ac:dyDescent="0.25">
      <c r="A110" s="69" t="s">
        <v>231</v>
      </c>
      <c r="B110" s="31" t="s">
        <v>240</v>
      </c>
      <c r="C110" s="2" t="s">
        <v>261</v>
      </c>
      <c r="D110" s="31" t="s">
        <v>8</v>
      </c>
      <c r="E110" s="30">
        <v>2327</v>
      </c>
      <c r="F110" s="29">
        <v>15.94</v>
      </c>
      <c r="G110" s="38">
        <f t="shared" si="15"/>
        <v>37092.379999999997</v>
      </c>
      <c r="H110" s="106"/>
      <c r="I110" s="53"/>
    </row>
    <row r="111" spans="1:9" s="11" customFormat="1" ht="30" x14ac:dyDescent="0.25">
      <c r="A111" s="69" t="s">
        <v>231</v>
      </c>
      <c r="B111" s="31" t="s">
        <v>241</v>
      </c>
      <c r="C111" s="2" t="s">
        <v>262</v>
      </c>
      <c r="D111" s="31" t="s">
        <v>8</v>
      </c>
      <c r="E111" s="30">
        <v>2327</v>
      </c>
      <c r="F111" s="29">
        <v>0.27</v>
      </c>
      <c r="G111" s="38">
        <f t="shared" si="15"/>
        <v>628.29</v>
      </c>
      <c r="H111" s="106"/>
      <c r="I111" s="53"/>
    </row>
    <row r="112" spans="1:9" s="11" customFormat="1" ht="45" x14ac:dyDescent="0.25">
      <c r="A112" s="69" t="s">
        <v>231</v>
      </c>
      <c r="B112" s="31" t="s">
        <v>242</v>
      </c>
      <c r="C112" s="2" t="s">
        <v>263</v>
      </c>
      <c r="D112" s="31" t="s">
        <v>8</v>
      </c>
      <c r="E112" s="30">
        <v>1124</v>
      </c>
      <c r="F112" s="29">
        <v>11.99</v>
      </c>
      <c r="G112" s="38">
        <f t="shared" si="15"/>
        <v>13476.76</v>
      </c>
      <c r="H112" s="106"/>
      <c r="I112" s="53"/>
    </row>
    <row r="113" spans="1:9" s="11" customFormat="1" ht="29.45" customHeight="1" x14ac:dyDescent="0.25">
      <c r="A113" s="69" t="s">
        <v>231</v>
      </c>
      <c r="B113" s="31" t="s">
        <v>243</v>
      </c>
      <c r="C113" s="2" t="s">
        <v>264</v>
      </c>
      <c r="D113" s="31" t="s">
        <v>10</v>
      </c>
      <c r="E113" s="30">
        <v>541</v>
      </c>
      <c r="F113" s="29">
        <v>3.4</v>
      </c>
      <c r="G113" s="38">
        <f t="shared" si="15"/>
        <v>1839.4</v>
      </c>
      <c r="H113" s="106"/>
      <c r="I113" s="53"/>
    </row>
    <row r="114" spans="1:9" s="11" customFormat="1" ht="34.15" customHeight="1" x14ac:dyDescent="0.25">
      <c r="A114" s="69" t="s">
        <v>231</v>
      </c>
      <c r="B114" s="31" t="s">
        <v>244</v>
      </c>
      <c r="C114" s="2" t="s">
        <v>265</v>
      </c>
      <c r="D114" s="31" t="s">
        <v>8</v>
      </c>
      <c r="E114" s="30">
        <v>1093</v>
      </c>
      <c r="F114" s="29">
        <v>5.56</v>
      </c>
      <c r="G114" s="38">
        <f t="shared" si="15"/>
        <v>6077.08</v>
      </c>
      <c r="H114" s="106"/>
      <c r="I114" s="53"/>
    </row>
    <row r="115" spans="1:9" s="11" customFormat="1" ht="33.6" customHeight="1" x14ac:dyDescent="0.25">
      <c r="A115" s="69" t="s">
        <v>231</v>
      </c>
      <c r="B115" s="31" t="s">
        <v>245</v>
      </c>
      <c r="C115" s="2" t="s">
        <v>266</v>
      </c>
      <c r="D115" s="31" t="s">
        <v>8</v>
      </c>
      <c r="E115" s="30">
        <v>1093</v>
      </c>
      <c r="F115" s="29">
        <v>1.94</v>
      </c>
      <c r="G115" s="38">
        <f t="shared" si="15"/>
        <v>2120.42</v>
      </c>
      <c r="H115" s="106"/>
      <c r="I115" s="53"/>
    </row>
    <row r="116" spans="1:9" s="11" customFormat="1" ht="31.15" customHeight="1" x14ac:dyDescent="0.25">
      <c r="A116" s="69" t="s">
        <v>231</v>
      </c>
      <c r="B116" s="31" t="s">
        <v>246</v>
      </c>
      <c r="C116" s="2" t="s">
        <v>267</v>
      </c>
      <c r="D116" s="31" t="s">
        <v>8</v>
      </c>
      <c r="E116" s="30">
        <v>1093</v>
      </c>
      <c r="F116" s="29">
        <v>0.28000000000000003</v>
      </c>
      <c r="G116" s="38">
        <f t="shared" si="15"/>
        <v>306.04000000000002</v>
      </c>
      <c r="H116" s="106"/>
      <c r="I116" s="53"/>
    </row>
    <row r="117" spans="1:9" s="11" customFormat="1" ht="37.15" customHeight="1" x14ac:dyDescent="0.25">
      <c r="A117" s="69" t="s">
        <v>231</v>
      </c>
      <c r="B117" s="31" t="s">
        <v>247</v>
      </c>
      <c r="C117" s="2" t="s">
        <v>268</v>
      </c>
      <c r="D117" s="31" t="s">
        <v>8</v>
      </c>
      <c r="E117" s="30">
        <v>19.25</v>
      </c>
      <c r="F117" s="29">
        <v>14.69</v>
      </c>
      <c r="G117" s="38">
        <f t="shared" si="15"/>
        <v>282.77999999999997</v>
      </c>
      <c r="H117" s="106"/>
      <c r="I117" s="53"/>
    </row>
    <row r="118" spans="1:9" s="11" customFormat="1" ht="32.450000000000003" customHeight="1" x14ac:dyDescent="0.25">
      <c r="A118" s="69" t="s">
        <v>231</v>
      </c>
      <c r="B118" s="31" t="s">
        <v>248</v>
      </c>
      <c r="C118" s="2" t="s">
        <v>269</v>
      </c>
      <c r="D118" s="31" t="s">
        <v>9</v>
      </c>
      <c r="E118" s="30">
        <v>1.575</v>
      </c>
      <c r="F118" s="29">
        <v>529.5</v>
      </c>
      <c r="G118" s="38">
        <f t="shared" si="15"/>
        <v>833.96</v>
      </c>
      <c r="H118" s="106"/>
      <c r="I118" s="53"/>
    </row>
    <row r="119" spans="1:9" s="11" customFormat="1" ht="23.45" customHeight="1" x14ac:dyDescent="0.25">
      <c r="A119" s="69" t="s">
        <v>231</v>
      </c>
      <c r="B119" s="31" t="s">
        <v>249</v>
      </c>
      <c r="C119" s="2" t="s">
        <v>270</v>
      </c>
      <c r="D119" s="31" t="s">
        <v>10</v>
      </c>
      <c r="E119" s="30">
        <v>29.1</v>
      </c>
      <c r="F119" s="29">
        <v>17.41</v>
      </c>
      <c r="G119" s="38">
        <f t="shared" si="15"/>
        <v>506.63</v>
      </c>
      <c r="H119" s="106"/>
      <c r="I119" s="53"/>
    </row>
    <row r="120" spans="1:9" s="11" customFormat="1" ht="28.15" customHeight="1" x14ac:dyDescent="0.25">
      <c r="A120" s="69" t="s">
        <v>231</v>
      </c>
      <c r="B120" s="31" t="s">
        <v>250</v>
      </c>
      <c r="C120" s="2" t="s">
        <v>271</v>
      </c>
      <c r="D120" s="31" t="s">
        <v>8</v>
      </c>
      <c r="E120" s="30">
        <v>3.5</v>
      </c>
      <c r="F120" s="29">
        <v>100.63</v>
      </c>
      <c r="G120" s="38">
        <f t="shared" si="15"/>
        <v>352.21</v>
      </c>
      <c r="H120" s="106"/>
      <c r="I120" s="53"/>
    </row>
    <row r="121" spans="1:9" s="11" customFormat="1" ht="25.15" customHeight="1" thickBot="1" x14ac:dyDescent="0.3">
      <c r="A121" s="69" t="s">
        <v>231</v>
      </c>
      <c r="B121" s="31" t="s">
        <v>251</v>
      </c>
      <c r="C121" s="2" t="s">
        <v>272</v>
      </c>
      <c r="D121" s="31" t="s">
        <v>10</v>
      </c>
      <c r="E121" s="30">
        <v>362</v>
      </c>
      <c r="F121" s="29">
        <v>1.94</v>
      </c>
      <c r="G121" s="38">
        <f t="shared" si="15"/>
        <v>702.28</v>
      </c>
      <c r="H121" s="106"/>
      <c r="I121" s="53"/>
    </row>
    <row r="122" spans="1:9" s="11" customFormat="1" ht="34.9" customHeight="1" thickBot="1" x14ac:dyDescent="0.3">
      <c r="A122" s="112" t="s">
        <v>231</v>
      </c>
      <c r="B122" s="111" t="s">
        <v>252</v>
      </c>
      <c r="C122" s="39" t="s">
        <v>273</v>
      </c>
      <c r="D122" s="111" t="s">
        <v>10</v>
      </c>
      <c r="E122" s="40">
        <v>63</v>
      </c>
      <c r="F122" s="130">
        <v>51.03</v>
      </c>
      <c r="G122" s="42">
        <f t="shared" si="15"/>
        <v>3214.89</v>
      </c>
      <c r="H122" s="95" t="s">
        <v>127</v>
      </c>
      <c r="I122" s="52">
        <f>ROUND(SUM(G101:G122),2)</f>
        <v>290597.89</v>
      </c>
    </row>
    <row r="123" spans="1:9" s="11" customFormat="1" ht="40.15" customHeight="1" x14ac:dyDescent="0.25">
      <c r="A123" s="68" t="s">
        <v>274</v>
      </c>
      <c r="B123" s="66" t="s">
        <v>286</v>
      </c>
      <c r="C123" s="33" t="s">
        <v>275</v>
      </c>
      <c r="D123" s="113" t="s">
        <v>9</v>
      </c>
      <c r="E123" s="35">
        <v>445</v>
      </c>
      <c r="F123" s="143">
        <v>27.01</v>
      </c>
      <c r="G123" s="140">
        <f t="shared" si="15"/>
        <v>12019.45</v>
      </c>
      <c r="H123" s="106"/>
      <c r="I123" s="53"/>
    </row>
    <row r="124" spans="1:9" s="11" customFormat="1" ht="30" x14ac:dyDescent="0.25">
      <c r="A124" s="231" t="s">
        <v>274</v>
      </c>
      <c r="B124" s="236" t="s">
        <v>287</v>
      </c>
      <c r="C124" s="233" t="s">
        <v>254</v>
      </c>
      <c r="D124" s="232" t="s">
        <v>9</v>
      </c>
      <c r="E124" s="234">
        <v>18</v>
      </c>
      <c r="F124" s="253"/>
      <c r="G124" s="237">
        <f t="shared" si="15"/>
        <v>0</v>
      </c>
      <c r="H124" s="106"/>
      <c r="I124" s="53"/>
    </row>
    <row r="125" spans="1:9" s="11" customFormat="1" ht="30" x14ac:dyDescent="0.25">
      <c r="A125" s="231" t="s">
        <v>274</v>
      </c>
      <c r="B125" s="236" t="s">
        <v>288</v>
      </c>
      <c r="C125" s="233" t="s">
        <v>255</v>
      </c>
      <c r="D125" s="232" t="s">
        <v>9</v>
      </c>
      <c r="E125" s="234">
        <v>18</v>
      </c>
      <c r="F125" s="253"/>
      <c r="G125" s="237">
        <f t="shared" si="15"/>
        <v>0</v>
      </c>
      <c r="H125" s="106"/>
      <c r="I125" s="53"/>
    </row>
    <row r="126" spans="1:9" s="11" customFormat="1" ht="45" x14ac:dyDescent="0.25">
      <c r="A126" s="247" t="s">
        <v>274</v>
      </c>
      <c r="B126" s="248" t="s">
        <v>289</v>
      </c>
      <c r="C126" s="242" t="s">
        <v>510</v>
      </c>
      <c r="D126" s="241" t="s">
        <v>8</v>
      </c>
      <c r="E126" s="230">
        <v>320</v>
      </c>
      <c r="F126" s="249">
        <v>14.56</v>
      </c>
      <c r="G126" s="245">
        <f t="shared" si="15"/>
        <v>4659.2</v>
      </c>
      <c r="H126" s="106"/>
      <c r="I126" s="53"/>
    </row>
    <row r="127" spans="1:9" s="11" customFormat="1" ht="30" x14ac:dyDescent="0.25">
      <c r="A127" s="69" t="s">
        <v>274</v>
      </c>
      <c r="B127" s="67" t="s">
        <v>290</v>
      </c>
      <c r="C127" s="2" t="s">
        <v>276</v>
      </c>
      <c r="D127" s="31" t="s">
        <v>9</v>
      </c>
      <c r="E127" s="30">
        <v>42</v>
      </c>
      <c r="F127" s="144">
        <v>248.3</v>
      </c>
      <c r="G127" s="141">
        <f t="shared" si="15"/>
        <v>10428.6</v>
      </c>
      <c r="H127" s="106"/>
      <c r="I127" s="53"/>
    </row>
    <row r="128" spans="1:9" s="11" customFormat="1" ht="30" x14ac:dyDescent="0.25">
      <c r="A128" s="69" t="s">
        <v>274</v>
      </c>
      <c r="B128" s="67" t="s">
        <v>291</v>
      </c>
      <c r="C128" s="2" t="s">
        <v>277</v>
      </c>
      <c r="D128" s="31" t="s">
        <v>8</v>
      </c>
      <c r="E128" s="30">
        <v>195</v>
      </c>
      <c r="F128" s="144">
        <v>12.42</v>
      </c>
      <c r="G128" s="141">
        <f t="shared" si="15"/>
        <v>2421.9</v>
      </c>
      <c r="H128" s="106"/>
      <c r="I128" s="53"/>
    </row>
    <row r="129" spans="1:9" s="11" customFormat="1" ht="30" x14ac:dyDescent="0.25">
      <c r="A129" s="69" t="s">
        <v>274</v>
      </c>
      <c r="B129" s="67" t="s">
        <v>292</v>
      </c>
      <c r="C129" s="2" t="s">
        <v>278</v>
      </c>
      <c r="D129" s="31" t="s">
        <v>8</v>
      </c>
      <c r="E129" s="30">
        <v>195</v>
      </c>
      <c r="F129" s="144">
        <v>237.38</v>
      </c>
      <c r="G129" s="141">
        <f t="shared" si="15"/>
        <v>46289.1</v>
      </c>
      <c r="H129" s="106"/>
      <c r="I129" s="53"/>
    </row>
    <row r="130" spans="1:9" s="11" customFormat="1" ht="30.6" customHeight="1" x14ac:dyDescent="0.25">
      <c r="A130" s="69" t="s">
        <v>274</v>
      </c>
      <c r="B130" s="67" t="s">
        <v>293</v>
      </c>
      <c r="C130" s="2" t="s">
        <v>279</v>
      </c>
      <c r="D130" s="31" t="s">
        <v>8</v>
      </c>
      <c r="E130" s="30">
        <v>87</v>
      </c>
      <c r="F130" s="144">
        <v>2.66</v>
      </c>
      <c r="G130" s="141">
        <f t="shared" si="15"/>
        <v>231.42</v>
      </c>
      <c r="H130" s="106"/>
      <c r="I130" s="53"/>
    </row>
    <row r="131" spans="1:9" s="11" customFormat="1" ht="30" x14ac:dyDescent="0.25">
      <c r="A131" s="69" t="s">
        <v>274</v>
      </c>
      <c r="B131" s="67" t="s">
        <v>294</v>
      </c>
      <c r="C131" s="2" t="s">
        <v>280</v>
      </c>
      <c r="D131" s="31" t="s">
        <v>8</v>
      </c>
      <c r="E131" s="30">
        <v>87</v>
      </c>
      <c r="F131" s="144">
        <v>27.94</v>
      </c>
      <c r="G131" s="141">
        <f t="shared" si="15"/>
        <v>2430.7800000000002</v>
      </c>
      <c r="H131" s="106"/>
      <c r="I131" s="53"/>
    </row>
    <row r="132" spans="1:9" s="11" customFormat="1" ht="30" x14ac:dyDescent="0.25">
      <c r="A132" s="69" t="s">
        <v>274</v>
      </c>
      <c r="B132" s="67" t="s">
        <v>295</v>
      </c>
      <c r="C132" s="2" t="s">
        <v>281</v>
      </c>
      <c r="D132" s="31" t="s">
        <v>10</v>
      </c>
      <c r="E132" s="30">
        <v>400</v>
      </c>
      <c r="F132" s="144">
        <v>110.78</v>
      </c>
      <c r="G132" s="141">
        <f t="shared" si="15"/>
        <v>44312</v>
      </c>
      <c r="H132" s="106"/>
      <c r="I132" s="53"/>
    </row>
    <row r="133" spans="1:9" s="11" customFormat="1" ht="30" x14ac:dyDescent="0.25">
      <c r="A133" s="69" t="s">
        <v>274</v>
      </c>
      <c r="B133" s="67" t="s">
        <v>296</v>
      </c>
      <c r="C133" s="2" t="s">
        <v>282</v>
      </c>
      <c r="D133" s="31" t="s">
        <v>10</v>
      </c>
      <c r="E133" s="30">
        <v>175</v>
      </c>
      <c r="F133" s="144">
        <v>17.86</v>
      </c>
      <c r="G133" s="141">
        <f t="shared" si="15"/>
        <v>3125.5</v>
      </c>
      <c r="H133" s="106"/>
      <c r="I133" s="53"/>
    </row>
    <row r="134" spans="1:9" s="11" customFormat="1" ht="37.9" customHeight="1" x14ac:dyDescent="0.25">
      <c r="A134" s="69" t="s">
        <v>274</v>
      </c>
      <c r="B134" s="67" t="s">
        <v>297</v>
      </c>
      <c r="C134" s="2" t="s">
        <v>283</v>
      </c>
      <c r="D134" s="31" t="s">
        <v>10</v>
      </c>
      <c r="E134" s="30">
        <v>46</v>
      </c>
      <c r="F134" s="144">
        <v>54</v>
      </c>
      <c r="G134" s="141">
        <f t="shared" si="15"/>
        <v>2484</v>
      </c>
      <c r="H134" s="106"/>
      <c r="I134" s="53"/>
    </row>
    <row r="135" spans="1:9" s="11" customFormat="1" ht="24.6" customHeight="1" thickBot="1" x14ac:dyDescent="0.3">
      <c r="A135" s="69" t="s">
        <v>274</v>
      </c>
      <c r="B135" s="67" t="s">
        <v>298</v>
      </c>
      <c r="C135" s="2" t="s">
        <v>284</v>
      </c>
      <c r="D135" s="31" t="s">
        <v>10</v>
      </c>
      <c r="E135" s="30">
        <v>46</v>
      </c>
      <c r="F135" s="144">
        <v>6</v>
      </c>
      <c r="G135" s="141">
        <f t="shared" si="15"/>
        <v>276</v>
      </c>
      <c r="H135" s="106"/>
      <c r="I135" s="53"/>
    </row>
    <row r="136" spans="1:9" s="11" customFormat="1" ht="30" customHeight="1" thickBot="1" x14ac:dyDescent="0.3">
      <c r="A136" s="108" t="s">
        <v>274</v>
      </c>
      <c r="B136" s="109" t="s">
        <v>299</v>
      </c>
      <c r="C136" s="39" t="s">
        <v>285</v>
      </c>
      <c r="D136" s="111" t="s">
        <v>10</v>
      </c>
      <c r="E136" s="40">
        <v>46</v>
      </c>
      <c r="F136" s="145">
        <v>12</v>
      </c>
      <c r="G136" s="156">
        <f t="shared" si="15"/>
        <v>552</v>
      </c>
      <c r="H136" s="95" t="s">
        <v>300</v>
      </c>
      <c r="I136" s="52">
        <f>ROUND(SUM(G123:G136),2)</f>
        <v>129229.95</v>
      </c>
    </row>
    <row r="137" spans="1:9" s="11" customFormat="1" ht="37.15" customHeight="1" x14ac:dyDescent="0.25">
      <c r="A137" s="146" t="s">
        <v>301</v>
      </c>
      <c r="B137" s="113" t="s">
        <v>302</v>
      </c>
      <c r="C137" s="33" t="s">
        <v>253</v>
      </c>
      <c r="D137" s="113" t="s">
        <v>210</v>
      </c>
      <c r="E137" s="147">
        <v>121</v>
      </c>
      <c r="F137" s="137">
        <v>27.01</v>
      </c>
      <c r="G137" s="140">
        <f t="shared" si="15"/>
        <v>3268.21</v>
      </c>
      <c r="H137" s="106"/>
      <c r="I137" s="53"/>
    </row>
    <row r="138" spans="1:9" s="11" customFormat="1" ht="45" customHeight="1" x14ac:dyDescent="0.25">
      <c r="A138" s="238" t="s">
        <v>301</v>
      </c>
      <c r="B138" s="232" t="s">
        <v>303</v>
      </c>
      <c r="C138" s="233" t="s">
        <v>254</v>
      </c>
      <c r="D138" s="232" t="s">
        <v>9</v>
      </c>
      <c r="E138" s="239">
        <v>8</v>
      </c>
      <c r="F138" s="255"/>
      <c r="G138" s="237">
        <f t="shared" si="15"/>
        <v>0</v>
      </c>
      <c r="H138" s="106"/>
      <c r="I138" s="53"/>
    </row>
    <row r="139" spans="1:9" s="11" customFormat="1" ht="39" customHeight="1" x14ac:dyDescent="0.25">
      <c r="A139" s="238" t="s">
        <v>301</v>
      </c>
      <c r="B139" s="232" t="s">
        <v>304</v>
      </c>
      <c r="C139" s="233" t="s">
        <v>315</v>
      </c>
      <c r="D139" s="232" t="s">
        <v>9</v>
      </c>
      <c r="E139" s="239">
        <v>8</v>
      </c>
      <c r="F139" s="255"/>
      <c r="G139" s="237">
        <f t="shared" si="15"/>
        <v>0</v>
      </c>
      <c r="H139" s="106"/>
      <c r="I139" s="53"/>
    </row>
    <row r="140" spans="1:9" s="11" customFormat="1" ht="42" customHeight="1" x14ac:dyDescent="0.25">
      <c r="A140" s="240" t="s">
        <v>301</v>
      </c>
      <c r="B140" s="241" t="s">
        <v>305</v>
      </c>
      <c r="C140" s="242" t="s">
        <v>511</v>
      </c>
      <c r="D140" s="241" t="s">
        <v>8</v>
      </c>
      <c r="E140" s="243">
        <v>183</v>
      </c>
      <c r="F140" s="246">
        <v>11.76</v>
      </c>
      <c r="G140" s="245">
        <f t="shared" si="15"/>
        <v>2152.08</v>
      </c>
      <c r="H140" s="106"/>
      <c r="I140" s="53"/>
    </row>
    <row r="141" spans="1:9" s="11" customFormat="1" ht="30" x14ac:dyDescent="0.25">
      <c r="A141" s="148" t="s">
        <v>301</v>
      </c>
      <c r="B141" s="31" t="s">
        <v>306</v>
      </c>
      <c r="C141" s="2" t="s">
        <v>311</v>
      </c>
      <c r="D141" s="31" t="s">
        <v>8</v>
      </c>
      <c r="E141" s="149">
        <v>183</v>
      </c>
      <c r="F141" s="138">
        <v>2.66</v>
      </c>
      <c r="G141" s="141">
        <f t="shared" si="15"/>
        <v>486.78</v>
      </c>
      <c r="H141" s="106"/>
      <c r="I141" s="53"/>
    </row>
    <row r="142" spans="1:9" s="11" customFormat="1" ht="30" x14ac:dyDescent="0.25">
      <c r="A142" s="148" t="s">
        <v>301</v>
      </c>
      <c r="B142" s="31" t="s">
        <v>307</v>
      </c>
      <c r="C142" s="2" t="s">
        <v>312</v>
      </c>
      <c r="D142" s="31" t="s">
        <v>8</v>
      </c>
      <c r="E142" s="149">
        <v>180</v>
      </c>
      <c r="F142" s="138">
        <v>31.57</v>
      </c>
      <c r="G142" s="141">
        <f t="shared" si="15"/>
        <v>5682.6</v>
      </c>
      <c r="H142" s="106"/>
      <c r="I142" s="53"/>
    </row>
    <row r="143" spans="1:9" s="11" customFormat="1" ht="45.75" thickBot="1" x14ac:dyDescent="0.3">
      <c r="A143" s="148" t="s">
        <v>301</v>
      </c>
      <c r="B143" s="31" t="s">
        <v>308</v>
      </c>
      <c r="C143" s="2" t="s">
        <v>313</v>
      </c>
      <c r="D143" s="31" t="s">
        <v>8</v>
      </c>
      <c r="E143" s="149">
        <v>3</v>
      </c>
      <c r="F143" s="138">
        <v>44.11</v>
      </c>
      <c r="G143" s="141">
        <f t="shared" si="15"/>
        <v>132.33000000000001</v>
      </c>
      <c r="H143" s="106"/>
      <c r="I143" s="53"/>
    </row>
    <row r="144" spans="1:9" s="11" customFormat="1" ht="30.75" thickBot="1" x14ac:dyDescent="0.3">
      <c r="A144" s="153" t="s">
        <v>301</v>
      </c>
      <c r="B144" s="111" t="s">
        <v>309</v>
      </c>
      <c r="C144" s="39" t="s">
        <v>314</v>
      </c>
      <c r="D144" s="111" t="s">
        <v>10</v>
      </c>
      <c r="E144" s="154">
        <v>199</v>
      </c>
      <c r="F144" s="155">
        <v>95.12</v>
      </c>
      <c r="G144" s="142">
        <f t="shared" si="15"/>
        <v>18928.88</v>
      </c>
      <c r="H144" s="95" t="s">
        <v>310</v>
      </c>
      <c r="I144" s="52">
        <f>ROUND(SUM(G137:G144),2)</f>
        <v>30650.880000000001</v>
      </c>
    </row>
    <row r="145" spans="1:9" s="11" customFormat="1" ht="30" x14ac:dyDescent="0.25">
      <c r="A145" s="125" t="s">
        <v>316</v>
      </c>
      <c r="B145" s="113" t="s">
        <v>317</v>
      </c>
      <c r="C145" s="33" t="s">
        <v>327</v>
      </c>
      <c r="D145" s="113" t="s">
        <v>8</v>
      </c>
      <c r="E145" s="147">
        <v>114</v>
      </c>
      <c r="F145" s="157">
        <v>0.22</v>
      </c>
      <c r="G145" s="152">
        <f t="shared" si="15"/>
        <v>25.08</v>
      </c>
      <c r="H145" s="106"/>
      <c r="I145" s="53"/>
    </row>
    <row r="146" spans="1:9" s="11" customFormat="1" ht="30" x14ac:dyDescent="0.25">
      <c r="A146" s="123" t="s">
        <v>316</v>
      </c>
      <c r="B146" s="31" t="s">
        <v>318</v>
      </c>
      <c r="C146" s="2" t="s">
        <v>328</v>
      </c>
      <c r="D146" s="31" t="s">
        <v>8</v>
      </c>
      <c r="E146" s="149">
        <v>133</v>
      </c>
      <c r="F146" s="158">
        <v>0.22</v>
      </c>
      <c r="G146" s="141">
        <f t="shared" si="15"/>
        <v>29.26</v>
      </c>
      <c r="H146" s="106"/>
      <c r="I146" s="53"/>
    </row>
    <row r="147" spans="1:9" s="11" customFormat="1" ht="30" x14ac:dyDescent="0.25">
      <c r="A147" s="123" t="s">
        <v>316</v>
      </c>
      <c r="B147" s="31" t="s">
        <v>319</v>
      </c>
      <c r="C147" s="2" t="s">
        <v>329</v>
      </c>
      <c r="D147" s="31" t="s">
        <v>9</v>
      </c>
      <c r="E147" s="149">
        <v>34.200000000000003</v>
      </c>
      <c r="F147" s="158">
        <v>1.55</v>
      </c>
      <c r="G147" s="141">
        <f t="shared" si="15"/>
        <v>53.01</v>
      </c>
      <c r="H147" s="106"/>
      <c r="I147" s="53"/>
    </row>
    <row r="148" spans="1:9" s="11" customFormat="1" ht="30" x14ac:dyDescent="0.25">
      <c r="A148" s="123" t="s">
        <v>316</v>
      </c>
      <c r="B148" s="31" t="s">
        <v>320</v>
      </c>
      <c r="C148" s="2" t="s">
        <v>330</v>
      </c>
      <c r="D148" s="31" t="s">
        <v>9</v>
      </c>
      <c r="E148" s="149">
        <v>39.9</v>
      </c>
      <c r="F148" s="158">
        <v>1.55</v>
      </c>
      <c r="G148" s="141">
        <f t="shared" si="15"/>
        <v>61.85</v>
      </c>
      <c r="H148" s="106"/>
      <c r="I148" s="53"/>
    </row>
    <row r="149" spans="1:9" s="11" customFormat="1" ht="27" customHeight="1" x14ac:dyDescent="0.25">
      <c r="A149" s="123" t="s">
        <v>316</v>
      </c>
      <c r="B149" s="31" t="s">
        <v>321</v>
      </c>
      <c r="C149" s="2" t="s">
        <v>275</v>
      </c>
      <c r="D149" s="31" t="s">
        <v>9</v>
      </c>
      <c r="E149" s="149">
        <v>88</v>
      </c>
      <c r="F149" s="158">
        <v>27.01</v>
      </c>
      <c r="G149" s="141">
        <f t="shared" si="15"/>
        <v>2376.88</v>
      </c>
      <c r="H149" s="106"/>
      <c r="I149" s="53"/>
    </row>
    <row r="150" spans="1:9" s="11" customFormat="1" ht="30" x14ac:dyDescent="0.25">
      <c r="A150" s="123" t="s">
        <v>316</v>
      </c>
      <c r="B150" s="31" t="s">
        <v>322</v>
      </c>
      <c r="C150" s="2" t="s">
        <v>331</v>
      </c>
      <c r="D150" s="31" t="s">
        <v>8</v>
      </c>
      <c r="E150" s="257">
        <v>199</v>
      </c>
      <c r="F150" s="158">
        <v>16.18</v>
      </c>
      <c r="G150" s="141">
        <f t="shared" si="15"/>
        <v>3219.82</v>
      </c>
      <c r="H150" s="106"/>
      <c r="I150" s="53"/>
    </row>
    <row r="151" spans="1:9" s="11" customFormat="1" ht="30" x14ac:dyDescent="0.25">
      <c r="A151" s="123" t="s">
        <v>316</v>
      </c>
      <c r="B151" s="31" t="s">
        <v>323</v>
      </c>
      <c r="C151" s="2" t="s">
        <v>332</v>
      </c>
      <c r="D151" s="31" t="s">
        <v>8</v>
      </c>
      <c r="E151" s="149">
        <v>189</v>
      </c>
      <c r="F151" s="158">
        <v>20.63</v>
      </c>
      <c r="G151" s="141">
        <f t="shared" si="15"/>
        <v>3899.07</v>
      </c>
      <c r="H151" s="106"/>
      <c r="I151" s="53"/>
    </row>
    <row r="152" spans="1:9" s="11" customFormat="1" ht="29.45" customHeight="1" x14ac:dyDescent="0.25">
      <c r="A152" s="123" t="s">
        <v>316</v>
      </c>
      <c r="B152" s="31" t="s">
        <v>324</v>
      </c>
      <c r="C152" s="2" t="s">
        <v>272</v>
      </c>
      <c r="D152" s="31" t="s">
        <v>10</v>
      </c>
      <c r="E152" s="149">
        <v>59</v>
      </c>
      <c r="F152" s="158">
        <v>1.94</v>
      </c>
      <c r="G152" s="141">
        <f t="shared" si="15"/>
        <v>114.46</v>
      </c>
      <c r="H152" s="106"/>
      <c r="I152" s="53"/>
    </row>
    <row r="153" spans="1:9" s="11" customFormat="1" ht="31.9" customHeight="1" thickBot="1" x14ac:dyDescent="0.3">
      <c r="A153" s="123" t="s">
        <v>316</v>
      </c>
      <c r="B153" s="31" t="s">
        <v>325</v>
      </c>
      <c r="C153" s="2" t="s">
        <v>264</v>
      </c>
      <c r="D153" s="31" t="s">
        <v>10</v>
      </c>
      <c r="E153" s="149">
        <v>40</v>
      </c>
      <c r="F153" s="158">
        <v>3.4</v>
      </c>
      <c r="G153" s="141">
        <f t="shared" si="15"/>
        <v>136</v>
      </c>
      <c r="H153" s="106"/>
      <c r="I153" s="53"/>
    </row>
    <row r="154" spans="1:9" s="11" customFormat="1" ht="29.45" customHeight="1" thickBot="1" x14ac:dyDescent="0.3">
      <c r="A154" s="159" t="s">
        <v>316</v>
      </c>
      <c r="B154" s="110" t="s">
        <v>326</v>
      </c>
      <c r="C154" s="91" t="s">
        <v>273</v>
      </c>
      <c r="D154" s="110" t="s">
        <v>10</v>
      </c>
      <c r="E154" s="151">
        <v>40</v>
      </c>
      <c r="F154" s="160">
        <v>51.03</v>
      </c>
      <c r="G154" s="156">
        <f t="shared" si="15"/>
        <v>2041.2</v>
      </c>
      <c r="H154" s="95" t="s">
        <v>357</v>
      </c>
      <c r="I154" s="52">
        <f>ROUND(SUM(G145:G154),2)</f>
        <v>11956.63</v>
      </c>
    </row>
    <row r="155" spans="1:9" s="11" customFormat="1" ht="30" x14ac:dyDescent="0.25">
      <c r="A155" s="146" t="s">
        <v>333</v>
      </c>
      <c r="B155" s="113" t="s">
        <v>339</v>
      </c>
      <c r="C155" s="33" t="s">
        <v>334</v>
      </c>
      <c r="D155" s="113" t="s">
        <v>10</v>
      </c>
      <c r="E155" s="147">
        <v>470</v>
      </c>
      <c r="F155" s="157">
        <v>17.86</v>
      </c>
      <c r="G155" s="140">
        <f t="shared" si="15"/>
        <v>8394.2000000000007</v>
      </c>
      <c r="H155" s="106"/>
      <c r="I155" s="53"/>
    </row>
    <row r="156" spans="1:9" s="11" customFormat="1" ht="45" x14ac:dyDescent="0.25">
      <c r="A156" s="148" t="s">
        <v>333</v>
      </c>
      <c r="B156" s="31" t="s">
        <v>340</v>
      </c>
      <c r="C156" s="2" t="s">
        <v>253</v>
      </c>
      <c r="D156" s="31" t="s">
        <v>9</v>
      </c>
      <c r="E156" s="149">
        <v>90</v>
      </c>
      <c r="F156" s="158">
        <v>27.01</v>
      </c>
      <c r="G156" s="141">
        <f t="shared" si="15"/>
        <v>2430.9</v>
      </c>
      <c r="H156" s="106"/>
      <c r="I156" s="53"/>
    </row>
    <row r="157" spans="1:9" s="11" customFormat="1" ht="30" x14ac:dyDescent="0.25">
      <c r="A157" s="238" t="s">
        <v>333</v>
      </c>
      <c r="B157" s="232" t="s">
        <v>341</v>
      </c>
      <c r="C157" s="233" t="s">
        <v>254</v>
      </c>
      <c r="D157" s="232" t="s">
        <v>9</v>
      </c>
      <c r="E157" s="239">
        <v>25</v>
      </c>
      <c r="F157" s="256"/>
      <c r="G157" s="237">
        <f t="shared" si="15"/>
        <v>0</v>
      </c>
      <c r="H157" s="106"/>
      <c r="I157" s="53"/>
    </row>
    <row r="158" spans="1:9" s="11" customFormat="1" ht="30" x14ac:dyDescent="0.25">
      <c r="A158" s="238" t="s">
        <v>333</v>
      </c>
      <c r="B158" s="232" t="s">
        <v>342</v>
      </c>
      <c r="C158" s="233" t="s">
        <v>255</v>
      </c>
      <c r="D158" s="232" t="s">
        <v>9</v>
      </c>
      <c r="E158" s="239">
        <v>25</v>
      </c>
      <c r="F158" s="256"/>
      <c r="G158" s="237">
        <f t="shared" si="15"/>
        <v>0</v>
      </c>
      <c r="H158" s="106"/>
      <c r="I158" s="53"/>
    </row>
    <row r="159" spans="1:9" s="11" customFormat="1" ht="45" x14ac:dyDescent="0.25">
      <c r="A159" s="240" t="s">
        <v>333</v>
      </c>
      <c r="B159" s="241" t="s">
        <v>343</v>
      </c>
      <c r="C159" s="242" t="s">
        <v>509</v>
      </c>
      <c r="D159" s="241" t="s">
        <v>8</v>
      </c>
      <c r="E159" s="243">
        <v>607</v>
      </c>
      <c r="F159" s="244">
        <v>11.76</v>
      </c>
      <c r="G159" s="245">
        <f t="shared" si="15"/>
        <v>7138.32</v>
      </c>
      <c r="H159" s="106"/>
      <c r="I159" s="53"/>
    </row>
    <row r="160" spans="1:9" s="11" customFormat="1" ht="30" x14ac:dyDescent="0.25">
      <c r="A160" s="148" t="s">
        <v>333</v>
      </c>
      <c r="B160" s="31" t="s">
        <v>344</v>
      </c>
      <c r="C160" s="2" t="s">
        <v>311</v>
      </c>
      <c r="D160" s="31" t="s">
        <v>8</v>
      </c>
      <c r="E160" s="149">
        <v>607</v>
      </c>
      <c r="F160" s="158">
        <v>2.66</v>
      </c>
      <c r="G160" s="141">
        <f t="shared" si="15"/>
        <v>1614.62</v>
      </c>
      <c r="H160" s="106"/>
      <c r="I160" s="53"/>
    </row>
    <row r="161" spans="1:9" s="11" customFormat="1" ht="30" x14ac:dyDescent="0.25">
      <c r="A161" s="148" t="s">
        <v>333</v>
      </c>
      <c r="B161" s="31" t="s">
        <v>345</v>
      </c>
      <c r="C161" s="2" t="s">
        <v>335</v>
      </c>
      <c r="D161" s="31" t="s">
        <v>8</v>
      </c>
      <c r="E161" s="149">
        <v>588</v>
      </c>
      <c r="F161" s="158">
        <v>22.47</v>
      </c>
      <c r="G161" s="141">
        <f t="shared" si="15"/>
        <v>13212.36</v>
      </c>
      <c r="H161" s="106"/>
      <c r="I161" s="53"/>
    </row>
    <row r="162" spans="1:9" s="11" customFormat="1" ht="45" x14ac:dyDescent="0.25">
      <c r="A162" s="148" t="s">
        <v>333</v>
      </c>
      <c r="B162" s="31" t="s">
        <v>346</v>
      </c>
      <c r="C162" s="2" t="s">
        <v>313</v>
      </c>
      <c r="D162" s="31" t="s">
        <v>8</v>
      </c>
      <c r="E162" s="149">
        <v>19</v>
      </c>
      <c r="F162" s="158">
        <v>44.11</v>
      </c>
      <c r="G162" s="141">
        <f t="shared" si="15"/>
        <v>838.09</v>
      </c>
      <c r="H162" s="106"/>
      <c r="I162" s="53"/>
    </row>
    <row r="163" spans="1:9" s="11" customFormat="1" ht="30" x14ac:dyDescent="0.25">
      <c r="A163" s="148" t="s">
        <v>333</v>
      </c>
      <c r="B163" s="31" t="s">
        <v>347</v>
      </c>
      <c r="C163" s="2" t="s">
        <v>336</v>
      </c>
      <c r="D163" s="31" t="s">
        <v>8</v>
      </c>
      <c r="E163" s="149">
        <v>1</v>
      </c>
      <c r="F163" s="158">
        <v>44.11</v>
      </c>
      <c r="G163" s="141">
        <f t="shared" si="15"/>
        <v>44.11</v>
      </c>
      <c r="H163" s="106"/>
      <c r="I163" s="53"/>
    </row>
    <row r="164" spans="1:9" s="11" customFormat="1" ht="15.75" thickBot="1" x14ac:dyDescent="0.3">
      <c r="A164" s="148" t="s">
        <v>333</v>
      </c>
      <c r="B164" s="31" t="s">
        <v>348</v>
      </c>
      <c r="C164" s="2" t="s">
        <v>337</v>
      </c>
      <c r="D164" s="31" t="s">
        <v>19</v>
      </c>
      <c r="E164" s="149">
        <v>1</v>
      </c>
      <c r="F164" s="158">
        <v>862.5</v>
      </c>
      <c r="G164" s="141">
        <f t="shared" si="15"/>
        <v>862.5</v>
      </c>
      <c r="H164" s="106"/>
      <c r="I164" s="53"/>
    </row>
    <row r="165" spans="1:9" s="11" customFormat="1" ht="29.25" thickBot="1" x14ac:dyDescent="0.3">
      <c r="A165" s="150" t="s">
        <v>333</v>
      </c>
      <c r="B165" s="110" t="s">
        <v>349</v>
      </c>
      <c r="C165" s="91" t="s">
        <v>338</v>
      </c>
      <c r="D165" s="110" t="s">
        <v>19</v>
      </c>
      <c r="E165" s="151">
        <v>1</v>
      </c>
      <c r="F165" s="160">
        <v>345</v>
      </c>
      <c r="G165" s="156">
        <f t="shared" si="15"/>
        <v>345</v>
      </c>
      <c r="H165" s="95" t="s">
        <v>358</v>
      </c>
      <c r="I165" s="52">
        <f>ROUND(SUM(G155:G165),2)</f>
        <v>34880.1</v>
      </c>
    </row>
    <row r="166" spans="1:9" s="11" customFormat="1" ht="30" x14ac:dyDescent="0.25">
      <c r="A166" s="146" t="s">
        <v>350</v>
      </c>
      <c r="B166" s="113" t="s">
        <v>351</v>
      </c>
      <c r="C166" s="33" t="s">
        <v>361</v>
      </c>
      <c r="D166" s="113" t="s">
        <v>19</v>
      </c>
      <c r="E166" s="147">
        <v>26</v>
      </c>
      <c r="F166" s="157">
        <v>189.45</v>
      </c>
      <c r="G166" s="140">
        <f t="shared" si="15"/>
        <v>4925.7</v>
      </c>
      <c r="H166" s="106"/>
      <c r="I166" s="53"/>
    </row>
    <row r="167" spans="1:9" s="11" customFormat="1" ht="30" x14ac:dyDescent="0.25">
      <c r="A167" s="148" t="s">
        <v>350</v>
      </c>
      <c r="B167" s="31" t="s">
        <v>352</v>
      </c>
      <c r="C167" s="2" t="s">
        <v>362</v>
      </c>
      <c r="D167" s="31" t="s">
        <v>19</v>
      </c>
      <c r="E167" s="149">
        <v>2</v>
      </c>
      <c r="F167" s="158">
        <v>79.2</v>
      </c>
      <c r="G167" s="141">
        <f t="shared" si="15"/>
        <v>158.4</v>
      </c>
      <c r="H167" s="106"/>
      <c r="I167" s="53"/>
    </row>
    <row r="168" spans="1:9" s="11" customFormat="1" ht="30" x14ac:dyDescent="0.25">
      <c r="A168" s="148" t="s">
        <v>350</v>
      </c>
      <c r="B168" s="31" t="s">
        <v>353</v>
      </c>
      <c r="C168" s="2" t="s">
        <v>363</v>
      </c>
      <c r="D168" s="31" t="s">
        <v>19</v>
      </c>
      <c r="E168" s="149">
        <v>6</v>
      </c>
      <c r="F168" s="158">
        <v>493.88</v>
      </c>
      <c r="G168" s="141">
        <f t="shared" si="15"/>
        <v>2963.28</v>
      </c>
      <c r="H168" s="106"/>
      <c r="I168" s="53"/>
    </row>
    <row r="169" spans="1:9" s="11" customFormat="1" ht="30" x14ac:dyDescent="0.25">
      <c r="A169" s="148" t="s">
        <v>350</v>
      </c>
      <c r="B169" s="31" t="s">
        <v>354</v>
      </c>
      <c r="C169" s="2" t="s">
        <v>364</v>
      </c>
      <c r="D169" s="31" t="s">
        <v>19</v>
      </c>
      <c r="E169" s="149">
        <v>2</v>
      </c>
      <c r="F169" s="158">
        <v>6907.5</v>
      </c>
      <c r="G169" s="141">
        <f t="shared" si="15"/>
        <v>13815</v>
      </c>
      <c r="H169" s="106"/>
      <c r="I169" s="53"/>
    </row>
    <row r="170" spans="1:9" s="11" customFormat="1" ht="30.75" thickBot="1" x14ac:dyDescent="0.3">
      <c r="A170" s="148" t="s">
        <v>350</v>
      </c>
      <c r="B170" s="31" t="s">
        <v>355</v>
      </c>
      <c r="C170" s="2" t="s">
        <v>365</v>
      </c>
      <c r="D170" s="31" t="s">
        <v>19</v>
      </c>
      <c r="E170" s="149">
        <v>2</v>
      </c>
      <c r="F170" s="158">
        <v>8881.8799999999992</v>
      </c>
      <c r="G170" s="141">
        <f t="shared" si="15"/>
        <v>17763.759999999998</v>
      </c>
      <c r="H170" s="106"/>
      <c r="I170" s="53"/>
    </row>
    <row r="171" spans="1:9" s="11" customFormat="1" ht="29.25" thickBot="1" x14ac:dyDescent="0.3">
      <c r="A171" s="150" t="s">
        <v>350</v>
      </c>
      <c r="B171" s="110" t="s">
        <v>356</v>
      </c>
      <c r="C171" s="91" t="s">
        <v>366</v>
      </c>
      <c r="D171" s="110" t="s">
        <v>19</v>
      </c>
      <c r="E171" s="151">
        <v>36</v>
      </c>
      <c r="F171" s="160">
        <v>27.56</v>
      </c>
      <c r="G171" s="156">
        <f t="shared" si="15"/>
        <v>992.16</v>
      </c>
      <c r="H171" s="95" t="s">
        <v>359</v>
      </c>
      <c r="I171" s="52">
        <f>ROUND(SUM(G166:G171),2)</f>
        <v>40618.300000000003</v>
      </c>
    </row>
    <row r="172" spans="1:9" s="11" customFormat="1" ht="45" x14ac:dyDescent="0.25">
      <c r="A172" s="146" t="s">
        <v>367</v>
      </c>
      <c r="B172" s="113" t="s">
        <v>368</v>
      </c>
      <c r="C172" s="33" t="s">
        <v>373</v>
      </c>
      <c r="D172" s="113" t="s">
        <v>59</v>
      </c>
      <c r="E172" s="147">
        <v>1.0900000000000001</v>
      </c>
      <c r="F172" s="157">
        <v>2632.5</v>
      </c>
      <c r="G172" s="140">
        <f t="shared" si="15"/>
        <v>2869.43</v>
      </c>
      <c r="H172" s="106"/>
      <c r="I172" s="53"/>
    </row>
    <row r="173" spans="1:9" s="11" customFormat="1" ht="45" x14ac:dyDescent="0.25">
      <c r="A173" s="148" t="s">
        <v>367</v>
      </c>
      <c r="B173" s="31" t="s">
        <v>369</v>
      </c>
      <c r="C173" s="2" t="s">
        <v>374</v>
      </c>
      <c r="D173" s="31" t="s">
        <v>59</v>
      </c>
      <c r="E173" s="149">
        <v>0.1</v>
      </c>
      <c r="F173" s="158">
        <v>1316.25</v>
      </c>
      <c r="G173" s="141">
        <f t="shared" si="15"/>
        <v>131.63</v>
      </c>
      <c r="H173" s="106"/>
      <c r="I173" s="53"/>
    </row>
    <row r="174" spans="1:9" s="11" customFormat="1" ht="30" x14ac:dyDescent="0.25">
      <c r="A174" s="148" t="s">
        <v>367</v>
      </c>
      <c r="B174" s="31" t="s">
        <v>370</v>
      </c>
      <c r="C174" s="2" t="s">
        <v>375</v>
      </c>
      <c r="D174" s="31" t="s">
        <v>8</v>
      </c>
      <c r="E174" s="149">
        <v>7</v>
      </c>
      <c r="F174" s="158">
        <v>21.94</v>
      </c>
      <c r="G174" s="141">
        <f t="shared" si="15"/>
        <v>153.58000000000001</v>
      </c>
      <c r="H174" s="106"/>
      <c r="I174" s="53"/>
    </row>
    <row r="175" spans="1:9" s="11" customFormat="1" ht="30.75" thickBot="1" x14ac:dyDescent="0.3">
      <c r="A175" s="148" t="s">
        <v>367</v>
      </c>
      <c r="B175" s="31" t="s">
        <v>371</v>
      </c>
      <c r="C175" s="2" t="s">
        <v>376</v>
      </c>
      <c r="D175" s="31" t="s">
        <v>8</v>
      </c>
      <c r="E175" s="149">
        <v>20</v>
      </c>
      <c r="F175" s="158">
        <v>21.94</v>
      </c>
      <c r="G175" s="141">
        <f t="shared" si="15"/>
        <v>438.8</v>
      </c>
      <c r="H175" s="106"/>
      <c r="I175" s="53"/>
    </row>
    <row r="176" spans="1:9" s="11" customFormat="1" ht="30.75" thickBot="1" x14ac:dyDescent="0.3">
      <c r="A176" s="150" t="s">
        <v>367</v>
      </c>
      <c r="B176" s="110" t="s">
        <v>372</v>
      </c>
      <c r="C176" s="91" t="s">
        <v>377</v>
      </c>
      <c r="D176" s="110" t="s">
        <v>8</v>
      </c>
      <c r="E176" s="151">
        <v>8.4</v>
      </c>
      <c r="F176" s="160">
        <v>21.94</v>
      </c>
      <c r="G176" s="156">
        <f t="shared" si="15"/>
        <v>184.3</v>
      </c>
      <c r="H176" s="95" t="s">
        <v>378</v>
      </c>
      <c r="I176" s="52">
        <f>ROUND(SUM(G172:G176),2)</f>
        <v>3777.74</v>
      </c>
    </row>
    <row r="177" spans="1:10" s="11" customFormat="1" ht="39" customHeight="1" thickBot="1" x14ac:dyDescent="0.3">
      <c r="A177" s="146" t="s">
        <v>381</v>
      </c>
      <c r="B177" s="113" t="s">
        <v>379</v>
      </c>
      <c r="C177" s="33" t="s">
        <v>360</v>
      </c>
      <c r="D177" s="113" t="s">
        <v>7</v>
      </c>
      <c r="E177" s="147">
        <v>1</v>
      </c>
      <c r="F177" s="137">
        <v>20328</v>
      </c>
      <c r="G177" s="164">
        <f t="shared" si="15"/>
        <v>20328</v>
      </c>
      <c r="H177" s="161"/>
      <c r="I177" s="132"/>
    </row>
    <row r="178" spans="1:10" s="11" customFormat="1" ht="75" customHeight="1" thickBot="1" x14ac:dyDescent="0.3">
      <c r="A178" s="162" t="s">
        <v>382</v>
      </c>
      <c r="B178" s="163" t="s">
        <v>380</v>
      </c>
      <c r="C178" s="133" t="s">
        <v>11</v>
      </c>
      <c r="D178" s="134" t="s">
        <v>7</v>
      </c>
      <c r="E178" s="135">
        <v>1</v>
      </c>
      <c r="F178" s="139">
        <v>4080</v>
      </c>
      <c r="G178" s="136">
        <f t="shared" ref="G178" si="16">ROUND((E178*F178),2)</f>
        <v>4080</v>
      </c>
      <c r="H178" s="128" t="s">
        <v>127</v>
      </c>
      <c r="I178" s="129">
        <f>ROUND(SUM(G177:G178),2)</f>
        <v>24408</v>
      </c>
    </row>
    <row r="179" spans="1:10" ht="44.25" customHeight="1" thickBot="1" x14ac:dyDescent="0.3">
      <c r="A179" s="55"/>
      <c r="B179" s="54"/>
      <c r="C179" s="55"/>
      <c r="D179" s="54"/>
      <c r="E179" s="56"/>
      <c r="F179" s="61" t="s">
        <v>56</v>
      </c>
      <c r="G179" s="63">
        <f>SUM(G5:G178)</f>
        <v>712978.35999999975</v>
      </c>
      <c r="H179" s="50"/>
      <c r="I179" s="53"/>
      <c r="J179" s="62"/>
    </row>
    <row r="180" spans="1:10" ht="20.25" customHeight="1" x14ac:dyDescent="0.25">
      <c r="A180" s="59"/>
      <c r="B180" s="58"/>
      <c r="C180" s="58"/>
      <c r="D180" s="58"/>
      <c r="E180" s="60"/>
      <c r="F180" s="58"/>
      <c r="G180" s="57"/>
    </row>
    <row r="181" spans="1:10" ht="13.9" x14ac:dyDescent="0.25">
      <c r="A181" s="8"/>
      <c r="B181" s="4"/>
      <c r="C181" s="8"/>
      <c r="D181" s="4"/>
      <c r="E181" s="25"/>
      <c r="F181" s="16"/>
      <c r="G181" s="15"/>
    </row>
    <row r="182" spans="1:10" ht="13.9" x14ac:dyDescent="0.25">
      <c r="A182" s="8"/>
      <c r="B182" s="4"/>
      <c r="C182" s="8"/>
      <c r="D182" s="4"/>
      <c r="E182" s="25"/>
      <c r="F182" s="16"/>
      <c r="G182" s="15"/>
    </row>
    <row r="183" spans="1:10" ht="13.9" x14ac:dyDescent="0.25">
      <c r="F183" s="17"/>
    </row>
    <row r="184" spans="1:10" ht="13.9" x14ac:dyDescent="0.25">
      <c r="A184" s="9"/>
      <c r="B184" s="5"/>
      <c r="C184" s="9"/>
      <c r="D184" s="5"/>
      <c r="E184" s="27"/>
      <c r="F184" s="18"/>
      <c r="G184" s="5"/>
    </row>
    <row r="185" spans="1:10" ht="26.25" customHeight="1" x14ac:dyDescent="0.25">
      <c r="A185" s="6"/>
      <c r="B185" s="6"/>
      <c r="C185" s="6"/>
      <c r="D185" s="6"/>
      <c r="E185" s="28"/>
      <c r="F185" s="19"/>
      <c r="G185" s="6"/>
    </row>
  </sheetData>
  <sheetProtection algorithmName="SHA-512" hashValue="cMeooZWJJeJeCkArnp1UsJBdOlDg1Tv9sbrWFSzow9lGjo2ySnYfWIyw6XEDQh3TFor/gZKSVTuv55opKicC8Q==" saltValue="PYbBnU3e+wwKhsiir7b7Lw=="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4"/>
  <sheetViews>
    <sheetView topLeftCell="A40" zoomScale="70" zoomScaleNormal="70" workbookViewId="0">
      <selection activeCell="E66" sqref="E66"/>
    </sheetView>
  </sheetViews>
  <sheetFormatPr defaultColWidth="9.140625" defaultRowHeight="15" x14ac:dyDescent="0.25"/>
  <cols>
    <col min="1" max="1" width="39.7109375" style="32" customWidth="1"/>
    <col min="2" max="2" width="10.5703125" style="13" customWidth="1"/>
    <col min="3" max="3" width="71.7109375" style="14" customWidth="1"/>
    <col min="4" max="4" width="9.140625" style="13"/>
    <col min="5" max="5" width="16.28515625" style="100" customWidth="1"/>
    <col min="6" max="6" width="20.7109375" style="20" customWidth="1"/>
    <col min="7" max="7" width="14.7109375" style="13" customWidth="1"/>
    <col min="8" max="8" width="21.5703125" style="21" customWidth="1"/>
    <col min="9" max="9" width="16.140625" style="10" customWidth="1"/>
    <col min="10" max="16384" width="9.140625" style="10"/>
  </cols>
  <sheetData>
    <row r="1" spans="1:13" ht="39.950000000000003" customHeight="1" x14ac:dyDescent="0.25">
      <c r="A1" s="258" t="s">
        <v>134</v>
      </c>
      <c r="B1" s="258"/>
      <c r="C1" s="258"/>
      <c r="D1" s="258"/>
      <c r="E1" s="258"/>
      <c r="F1" s="258"/>
      <c r="G1" s="258"/>
    </row>
    <row r="2" spans="1:13" ht="21.75" customHeight="1" thickBot="1" x14ac:dyDescent="0.3">
      <c r="A2" s="1"/>
      <c r="B2" s="1"/>
      <c r="C2" s="1"/>
      <c r="D2" s="1"/>
      <c r="E2" s="98"/>
      <c r="F2" s="1"/>
      <c r="G2" s="1"/>
    </row>
    <row r="3" spans="1:13" ht="21.75" customHeight="1" x14ac:dyDescent="0.25">
      <c r="A3" s="259" t="s">
        <v>197</v>
      </c>
      <c r="B3" s="260"/>
      <c r="C3" s="260"/>
      <c r="D3" s="260"/>
      <c r="E3" s="260"/>
      <c r="F3" s="260"/>
      <c r="G3" s="261"/>
    </row>
    <row r="4" spans="1:13" ht="50.45" customHeight="1" thickBot="1" x14ac:dyDescent="0.3">
      <c r="A4" s="44" t="s">
        <v>49</v>
      </c>
      <c r="B4" s="70" t="s">
        <v>0</v>
      </c>
      <c r="C4" s="45" t="s">
        <v>1</v>
      </c>
      <c r="D4" s="45" t="s">
        <v>2</v>
      </c>
      <c r="E4" s="99" t="s">
        <v>3</v>
      </c>
      <c r="F4" s="47" t="s">
        <v>4</v>
      </c>
      <c r="G4" s="48" t="s">
        <v>5</v>
      </c>
    </row>
    <row r="5" spans="1:13" ht="29.25" customHeight="1" thickBot="1" x14ac:dyDescent="0.3">
      <c r="A5" s="68" t="s">
        <v>383</v>
      </c>
      <c r="B5" s="169" t="s">
        <v>13</v>
      </c>
      <c r="C5" s="33" t="s">
        <v>384</v>
      </c>
      <c r="D5" s="113" t="s">
        <v>59</v>
      </c>
      <c r="E5" s="147">
        <v>0.40100000000000002</v>
      </c>
      <c r="F5" s="166">
        <v>4500</v>
      </c>
      <c r="G5" s="94">
        <f t="shared" ref="G5" si="0">ROUND((E5*F5),2)</f>
        <v>1804.5</v>
      </c>
      <c r="H5" s="165"/>
      <c r="I5" s="53"/>
      <c r="J5" s="62"/>
      <c r="K5" s="62"/>
      <c r="L5" s="62"/>
      <c r="M5" s="62"/>
    </row>
    <row r="6" spans="1:13" ht="29.25" customHeight="1" x14ac:dyDescent="0.25">
      <c r="A6" s="69" t="s">
        <v>383</v>
      </c>
      <c r="B6" s="82" t="s">
        <v>14</v>
      </c>
      <c r="C6" s="2" t="s">
        <v>385</v>
      </c>
      <c r="D6" s="31" t="s">
        <v>59</v>
      </c>
      <c r="E6" s="149">
        <v>0.40100000000000002</v>
      </c>
      <c r="F6" s="166">
        <v>1687.5</v>
      </c>
      <c r="G6" s="94">
        <f t="shared" ref="G6" si="1">ROUND((E6*F6),2)</f>
        <v>676.69</v>
      </c>
      <c r="I6" s="92"/>
      <c r="J6" s="62"/>
      <c r="K6" s="62"/>
      <c r="L6" s="62"/>
      <c r="M6" s="62"/>
    </row>
    <row r="7" spans="1:13" ht="29.25" customHeight="1" x14ac:dyDescent="0.25">
      <c r="A7" s="69" t="s">
        <v>383</v>
      </c>
      <c r="B7" s="82" t="s">
        <v>98</v>
      </c>
      <c r="C7" s="2" t="s">
        <v>386</v>
      </c>
      <c r="D7" s="31" t="s">
        <v>59</v>
      </c>
      <c r="E7" s="149">
        <v>0.06</v>
      </c>
      <c r="F7" s="167">
        <v>6750</v>
      </c>
      <c r="G7" s="38">
        <f t="shared" ref="G7:G32" si="2">ROUND((E7*F7),2)</f>
        <v>405</v>
      </c>
      <c r="I7" s="92"/>
      <c r="J7" s="62"/>
      <c r="K7" s="62"/>
      <c r="L7" s="62"/>
      <c r="M7" s="62"/>
    </row>
    <row r="8" spans="1:13" ht="29.25" customHeight="1" x14ac:dyDescent="0.25">
      <c r="A8" s="69" t="s">
        <v>383</v>
      </c>
      <c r="B8" s="82" t="s">
        <v>15</v>
      </c>
      <c r="C8" s="22" t="s">
        <v>387</v>
      </c>
      <c r="D8" s="31" t="s">
        <v>59</v>
      </c>
      <c r="E8" s="149">
        <v>0.06</v>
      </c>
      <c r="F8" s="167">
        <v>2812.5</v>
      </c>
      <c r="G8" s="38">
        <f t="shared" si="2"/>
        <v>168.75</v>
      </c>
      <c r="I8" s="92"/>
      <c r="J8" s="62"/>
      <c r="K8" s="62"/>
      <c r="L8" s="62"/>
      <c r="M8" s="62"/>
    </row>
    <row r="9" spans="1:13" ht="29.25" customHeight="1" x14ac:dyDescent="0.25">
      <c r="A9" s="69" t="s">
        <v>383</v>
      </c>
      <c r="B9" s="82" t="s">
        <v>16</v>
      </c>
      <c r="C9" s="2" t="s">
        <v>388</v>
      </c>
      <c r="D9" s="31" t="s">
        <v>59</v>
      </c>
      <c r="E9" s="149">
        <v>5.0000000000000001E-3</v>
      </c>
      <c r="F9" s="167">
        <v>6750</v>
      </c>
      <c r="G9" s="38">
        <f t="shared" si="2"/>
        <v>33.75</v>
      </c>
      <c r="I9" s="92"/>
      <c r="J9" s="62"/>
      <c r="K9" s="62"/>
      <c r="L9" s="62"/>
      <c r="M9" s="62"/>
    </row>
    <row r="10" spans="1:13" ht="31.5" customHeight="1" x14ac:dyDescent="0.25">
      <c r="A10" s="69" t="s">
        <v>383</v>
      </c>
      <c r="B10" s="82" t="s">
        <v>17</v>
      </c>
      <c r="C10" s="2" t="s">
        <v>387</v>
      </c>
      <c r="D10" s="31" t="s">
        <v>59</v>
      </c>
      <c r="E10" s="149">
        <v>5.0000000000000001E-3</v>
      </c>
      <c r="F10" s="167">
        <v>2812.5</v>
      </c>
      <c r="G10" s="38">
        <f t="shared" si="2"/>
        <v>14.06</v>
      </c>
      <c r="I10" s="92"/>
      <c r="J10" s="62"/>
      <c r="K10" s="62"/>
      <c r="L10" s="62"/>
      <c r="M10" s="62"/>
    </row>
    <row r="11" spans="1:13" ht="29.25" customHeight="1" x14ac:dyDescent="0.25">
      <c r="A11" s="69" t="s">
        <v>383</v>
      </c>
      <c r="B11" s="82" t="s">
        <v>99</v>
      </c>
      <c r="C11" s="2" t="s">
        <v>389</v>
      </c>
      <c r="D11" s="31" t="s">
        <v>10</v>
      </c>
      <c r="E11" s="170">
        <v>539</v>
      </c>
      <c r="F11" s="167">
        <v>1.07</v>
      </c>
      <c r="G11" s="38">
        <f t="shared" si="2"/>
        <v>576.73</v>
      </c>
      <c r="I11" s="62"/>
      <c r="J11" s="62"/>
      <c r="K11" s="62"/>
      <c r="L11" s="62"/>
      <c r="M11" s="62"/>
    </row>
    <row r="12" spans="1:13" ht="39" customHeight="1" x14ac:dyDescent="0.25">
      <c r="A12" s="69" t="s">
        <v>383</v>
      </c>
      <c r="B12" s="82" t="s">
        <v>18</v>
      </c>
      <c r="C12" s="2" t="s">
        <v>390</v>
      </c>
      <c r="D12" s="31" t="s">
        <v>10</v>
      </c>
      <c r="E12" s="170">
        <v>492</v>
      </c>
      <c r="F12" s="167">
        <v>0.84</v>
      </c>
      <c r="G12" s="38">
        <f t="shared" si="2"/>
        <v>413.28</v>
      </c>
      <c r="H12" s="50"/>
      <c r="I12" s="62"/>
      <c r="J12" s="62"/>
      <c r="K12" s="62"/>
      <c r="L12" s="62"/>
      <c r="M12" s="62"/>
    </row>
    <row r="13" spans="1:13" ht="31.5" customHeight="1" x14ac:dyDescent="0.25">
      <c r="A13" s="69" t="s">
        <v>383</v>
      </c>
      <c r="B13" s="82" t="s">
        <v>119</v>
      </c>
      <c r="C13" s="2" t="s">
        <v>391</v>
      </c>
      <c r="D13" s="31" t="s">
        <v>10</v>
      </c>
      <c r="E13" s="149">
        <v>282</v>
      </c>
      <c r="F13" s="167">
        <v>1.52</v>
      </c>
      <c r="G13" s="38">
        <f t="shared" si="2"/>
        <v>428.64</v>
      </c>
      <c r="I13" s="92"/>
      <c r="J13" s="62"/>
      <c r="K13" s="62"/>
      <c r="L13" s="62"/>
      <c r="M13" s="62"/>
    </row>
    <row r="14" spans="1:13" ht="29.25" customHeight="1" x14ac:dyDescent="0.25">
      <c r="A14" s="69" t="s">
        <v>383</v>
      </c>
      <c r="B14" s="82" t="s">
        <v>120</v>
      </c>
      <c r="C14" s="2" t="s">
        <v>392</v>
      </c>
      <c r="D14" s="31" t="s">
        <v>10</v>
      </c>
      <c r="E14" s="170">
        <v>36</v>
      </c>
      <c r="F14" s="167">
        <v>17.72</v>
      </c>
      <c r="G14" s="38">
        <f t="shared" si="2"/>
        <v>637.91999999999996</v>
      </c>
      <c r="I14" s="93"/>
      <c r="J14" s="62"/>
      <c r="K14" s="62"/>
      <c r="L14" s="62"/>
      <c r="M14" s="62"/>
    </row>
    <row r="15" spans="1:13" ht="29.25" customHeight="1" x14ac:dyDescent="0.25">
      <c r="A15" s="69" t="s">
        <v>383</v>
      </c>
      <c r="B15" s="82" t="s">
        <v>61</v>
      </c>
      <c r="C15" s="22" t="s">
        <v>393</v>
      </c>
      <c r="D15" s="31" t="s">
        <v>10</v>
      </c>
      <c r="E15" s="149">
        <v>111</v>
      </c>
      <c r="F15" s="167">
        <v>4.22</v>
      </c>
      <c r="G15" s="38">
        <f t="shared" si="2"/>
        <v>468.42</v>
      </c>
      <c r="I15" s="92"/>
      <c r="J15" s="62"/>
      <c r="K15" s="62"/>
      <c r="L15" s="62"/>
      <c r="M15" s="62"/>
    </row>
    <row r="16" spans="1:13" ht="29.25" customHeight="1" x14ac:dyDescent="0.25">
      <c r="A16" s="69" t="s">
        <v>383</v>
      </c>
      <c r="B16" s="82" t="s">
        <v>121</v>
      </c>
      <c r="C16" s="2" t="s">
        <v>394</v>
      </c>
      <c r="D16" s="31" t="s">
        <v>19</v>
      </c>
      <c r="E16" s="149">
        <v>18</v>
      </c>
      <c r="F16" s="167">
        <v>8.7799999999999994</v>
      </c>
      <c r="G16" s="38">
        <f t="shared" si="2"/>
        <v>158.04</v>
      </c>
      <c r="I16" s="92"/>
      <c r="J16" s="62"/>
      <c r="K16" s="62"/>
      <c r="L16" s="62"/>
      <c r="M16" s="62"/>
    </row>
    <row r="17" spans="1:13" ht="31.5" customHeight="1" x14ac:dyDescent="0.25">
      <c r="A17" s="69" t="s">
        <v>383</v>
      </c>
      <c r="B17" s="82" t="s">
        <v>62</v>
      </c>
      <c r="C17" s="2" t="s">
        <v>395</v>
      </c>
      <c r="D17" s="31" t="s">
        <v>220</v>
      </c>
      <c r="E17" s="149">
        <v>16</v>
      </c>
      <c r="F17" s="167">
        <v>84.38</v>
      </c>
      <c r="G17" s="38">
        <f t="shared" si="2"/>
        <v>1350.08</v>
      </c>
      <c r="I17" s="92"/>
      <c r="J17" s="62"/>
      <c r="K17" s="62"/>
      <c r="L17" s="62"/>
      <c r="M17" s="62"/>
    </row>
    <row r="18" spans="1:13" ht="29.25" customHeight="1" x14ac:dyDescent="0.25">
      <c r="A18" s="69" t="s">
        <v>383</v>
      </c>
      <c r="B18" s="82" t="s">
        <v>63</v>
      </c>
      <c r="C18" s="2" t="s">
        <v>396</v>
      </c>
      <c r="D18" s="31" t="s">
        <v>220</v>
      </c>
      <c r="E18" s="170">
        <v>1</v>
      </c>
      <c r="F18" s="167">
        <v>64.13</v>
      </c>
      <c r="G18" s="38">
        <f t="shared" si="2"/>
        <v>64.13</v>
      </c>
      <c r="I18" s="93"/>
      <c r="J18" s="62"/>
      <c r="K18" s="62"/>
      <c r="L18" s="62"/>
      <c r="M18" s="62"/>
    </row>
    <row r="19" spans="1:13" ht="39" customHeight="1" x14ac:dyDescent="0.25">
      <c r="A19" s="69" t="s">
        <v>383</v>
      </c>
      <c r="B19" s="82" t="s">
        <v>122</v>
      </c>
      <c r="C19" s="2" t="s">
        <v>397</v>
      </c>
      <c r="D19" s="31" t="s">
        <v>220</v>
      </c>
      <c r="E19" s="149">
        <v>16</v>
      </c>
      <c r="F19" s="167">
        <v>24.75</v>
      </c>
      <c r="G19" s="38">
        <f t="shared" si="2"/>
        <v>396</v>
      </c>
      <c r="H19" s="50"/>
      <c r="I19" s="62"/>
      <c r="J19" s="62"/>
      <c r="K19" s="62"/>
      <c r="L19" s="62"/>
      <c r="M19" s="62"/>
    </row>
    <row r="20" spans="1:13" ht="31.5" customHeight="1" x14ac:dyDescent="0.25">
      <c r="A20" s="69" t="s">
        <v>383</v>
      </c>
      <c r="B20" s="82" t="s">
        <v>64</v>
      </c>
      <c r="C20" s="2" t="s">
        <v>398</v>
      </c>
      <c r="D20" s="31" t="s">
        <v>220</v>
      </c>
      <c r="E20" s="170">
        <v>18</v>
      </c>
      <c r="F20" s="167">
        <v>27</v>
      </c>
      <c r="G20" s="38">
        <f t="shared" si="2"/>
        <v>486</v>
      </c>
    </row>
    <row r="21" spans="1:13" ht="29.25" customHeight="1" x14ac:dyDescent="0.25">
      <c r="A21" s="69" t="s">
        <v>383</v>
      </c>
      <c r="B21" s="82" t="s">
        <v>65</v>
      </c>
      <c r="C21" s="22" t="s">
        <v>399</v>
      </c>
      <c r="D21" s="31" t="s">
        <v>220</v>
      </c>
      <c r="E21" s="149">
        <v>36</v>
      </c>
      <c r="F21" s="167">
        <v>25.31</v>
      </c>
      <c r="G21" s="38">
        <f t="shared" si="2"/>
        <v>911.16</v>
      </c>
    </row>
    <row r="22" spans="1:13" ht="31.5" customHeight="1" x14ac:dyDescent="0.25">
      <c r="A22" s="69" t="s">
        <v>383</v>
      </c>
      <c r="B22" s="82" t="s">
        <v>66</v>
      </c>
      <c r="C22" s="22" t="s">
        <v>400</v>
      </c>
      <c r="D22" s="31" t="s">
        <v>220</v>
      </c>
      <c r="E22" s="149">
        <v>18</v>
      </c>
      <c r="F22" s="167">
        <v>8.44</v>
      </c>
      <c r="G22" s="38">
        <f t="shared" si="2"/>
        <v>151.91999999999999</v>
      </c>
    </row>
    <row r="23" spans="1:13" ht="29.25" customHeight="1" x14ac:dyDescent="0.25">
      <c r="A23" s="69" t="s">
        <v>383</v>
      </c>
      <c r="B23" s="82" t="s">
        <v>67</v>
      </c>
      <c r="C23" s="22" t="s">
        <v>401</v>
      </c>
      <c r="D23" s="31" t="s">
        <v>10</v>
      </c>
      <c r="E23" s="149">
        <v>490</v>
      </c>
      <c r="F23" s="167">
        <v>3.09</v>
      </c>
      <c r="G23" s="38">
        <f t="shared" si="2"/>
        <v>1514.1</v>
      </c>
    </row>
    <row r="24" spans="1:13" ht="29.25" customHeight="1" x14ac:dyDescent="0.25">
      <c r="A24" s="69" t="s">
        <v>383</v>
      </c>
      <c r="B24" s="82" t="s">
        <v>68</v>
      </c>
      <c r="C24" s="22" t="s">
        <v>402</v>
      </c>
      <c r="D24" s="31" t="s">
        <v>220</v>
      </c>
      <c r="E24" s="149">
        <v>108</v>
      </c>
      <c r="F24" s="167">
        <v>5.4</v>
      </c>
      <c r="G24" s="38">
        <f t="shared" si="2"/>
        <v>583.20000000000005</v>
      </c>
    </row>
    <row r="25" spans="1:13" ht="31.5" customHeight="1" x14ac:dyDescent="0.25">
      <c r="A25" s="69" t="s">
        <v>383</v>
      </c>
      <c r="B25" s="82" t="s">
        <v>69</v>
      </c>
      <c r="C25" s="22" t="s">
        <v>403</v>
      </c>
      <c r="D25" s="31" t="s">
        <v>19</v>
      </c>
      <c r="E25" s="170">
        <v>1</v>
      </c>
      <c r="F25" s="167">
        <v>534.38</v>
      </c>
      <c r="G25" s="38">
        <f t="shared" si="2"/>
        <v>534.38</v>
      </c>
    </row>
    <row r="26" spans="1:13" ht="29.25" customHeight="1" x14ac:dyDescent="0.25">
      <c r="A26" s="69" t="s">
        <v>383</v>
      </c>
      <c r="B26" s="82" t="s">
        <v>70</v>
      </c>
      <c r="C26" s="22" t="s">
        <v>404</v>
      </c>
      <c r="D26" s="31" t="s">
        <v>9</v>
      </c>
      <c r="E26" s="149">
        <v>0.25</v>
      </c>
      <c r="F26" s="167">
        <v>58.5</v>
      </c>
      <c r="G26" s="38">
        <f t="shared" si="2"/>
        <v>14.63</v>
      </c>
    </row>
    <row r="27" spans="1:13" ht="39" customHeight="1" x14ac:dyDescent="0.25">
      <c r="A27" s="69" t="s">
        <v>383</v>
      </c>
      <c r="B27" s="82" t="s">
        <v>71</v>
      </c>
      <c r="C27" s="2" t="s">
        <v>405</v>
      </c>
      <c r="D27" s="31" t="s">
        <v>9</v>
      </c>
      <c r="E27" s="170">
        <v>0.25</v>
      </c>
      <c r="F27" s="167">
        <v>20.25</v>
      </c>
      <c r="G27" s="38">
        <f t="shared" si="2"/>
        <v>5.0599999999999996</v>
      </c>
      <c r="H27" s="50"/>
    </row>
    <row r="28" spans="1:13" ht="31.5" customHeight="1" x14ac:dyDescent="0.25">
      <c r="A28" s="69" t="s">
        <v>383</v>
      </c>
      <c r="B28" s="82" t="s">
        <v>72</v>
      </c>
      <c r="C28" s="2" t="s">
        <v>406</v>
      </c>
      <c r="D28" s="31" t="s">
        <v>9</v>
      </c>
      <c r="E28" s="149">
        <v>0.1</v>
      </c>
      <c r="F28" s="167">
        <v>140.63</v>
      </c>
      <c r="G28" s="38">
        <f t="shared" si="2"/>
        <v>14.06</v>
      </c>
    </row>
    <row r="29" spans="1:13" ht="31.5" customHeight="1" x14ac:dyDescent="0.25">
      <c r="A29" s="69" t="s">
        <v>383</v>
      </c>
      <c r="B29" s="82" t="s">
        <v>73</v>
      </c>
      <c r="C29" s="2" t="s">
        <v>407</v>
      </c>
      <c r="D29" s="31" t="s">
        <v>220</v>
      </c>
      <c r="E29" s="149">
        <v>1</v>
      </c>
      <c r="F29" s="167">
        <v>281.25</v>
      </c>
      <c r="G29" s="38">
        <f t="shared" si="2"/>
        <v>281.25</v>
      </c>
    </row>
    <row r="30" spans="1:13" ht="31.5" customHeight="1" x14ac:dyDescent="0.25">
      <c r="A30" s="69" t="s">
        <v>383</v>
      </c>
      <c r="B30" s="82" t="s">
        <v>131</v>
      </c>
      <c r="C30" s="2" t="s">
        <v>408</v>
      </c>
      <c r="D30" s="31" t="s">
        <v>8</v>
      </c>
      <c r="E30" s="149">
        <v>316</v>
      </c>
      <c r="F30" s="167">
        <v>1.69</v>
      </c>
      <c r="G30" s="38">
        <f t="shared" si="2"/>
        <v>534.04</v>
      </c>
    </row>
    <row r="31" spans="1:13" ht="31.5" customHeight="1" x14ac:dyDescent="0.25">
      <c r="A31" s="69" t="s">
        <v>383</v>
      </c>
      <c r="B31" s="82" t="s">
        <v>132</v>
      </c>
      <c r="C31" s="2" t="s">
        <v>409</v>
      </c>
      <c r="D31" s="31" t="s">
        <v>9</v>
      </c>
      <c r="E31" s="149">
        <v>260</v>
      </c>
      <c r="F31" s="167">
        <v>0.9</v>
      </c>
      <c r="G31" s="38">
        <f t="shared" si="2"/>
        <v>234</v>
      </c>
    </row>
    <row r="32" spans="1:13" ht="29.25" customHeight="1" thickBot="1" x14ac:dyDescent="0.3">
      <c r="A32" s="69" t="s">
        <v>383</v>
      </c>
      <c r="B32" s="82" t="s">
        <v>135</v>
      </c>
      <c r="C32" s="2" t="s">
        <v>410</v>
      </c>
      <c r="D32" s="31" t="s">
        <v>7</v>
      </c>
      <c r="E32" s="149">
        <v>1</v>
      </c>
      <c r="F32" s="167">
        <v>1096.8800000000001</v>
      </c>
      <c r="G32" s="38">
        <f t="shared" si="2"/>
        <v>1096.8800000000001</v>
      </c>
    </row>
    <row r="33" spans="1:9" ht="31.5" customHeight="1" thickBot="1" x14ac:dyDescent="0.3">
      <c r="A33" s="112" t="s">
        <v>383</v>
      </c>
      <c r="B33" s="103" t="s">
        <v>412</v>
      </c>
      <c r="C33" s="39" t="s">
        <v>411</v>
      </c>
      <c r="D33" s="111" t="s">
        <v>220</v>
      </c>
      <c r="E33" s="154">
        <v>17</v>
      </c>
      <c r="F33" s="168">
        <v>36.840000000000003</v>
      </c>
      <c r="G33" s="42">
        <f t="shared" ref="G33:G54" si="3">ROUND((E33*F33),2)</f>
        <v>626.28</v>
      </c>
      <c r="H33" s="95" t="s">
        <v>50</v>
      </c>
      <c r="I33" s="52">
        <f>ROUND(SUM(G5:G33),2)</f>
        <v>14582.95</v>
      </c>
    </row>
    <row r="34" spans="1:9" ht="29.25" customHeight="1" x14ac:dyDescent="0.25">
      <c r="A34" s="83" t="s">
        <v>413</v>
      </c>
      <c r="B34" s="96" t="s">
        <v>20</v>
      </c>
      <c r="C34" s="84" t="s">
        <v>414</v>
      </c>
      <c r="D34" s="85" t="s">
        <v>7</v>
      </c>
      <c r="E34" s="97">
        <v>16</v>
      </c>
      <c r="F34" s="87">
        <v>941.63</v>
      </c>
      <c r="G34" s="86">
        <f t="shared" si="3"/>
        <v>15066.08</v>
      </c>
    </row>
    <row r="35" spans="1:9" ht="39" customHeight="1" x14ac:dyDescent="0.25">
      <c r="A35" s="83" t="s">
        <v>413</v>
      </c>
      <c r="B35" s="96" t="s">
        <v>21</v>
      </c>
      <c r="C35" s="2" t="s">
        <v>415</v>
      </c>
      <c r="D35" s="31" t="s">
        <v>7</v>
      </c>
      <c r="E35" s="24">
        <v>1</v>
      </c>
      <c r="F35" s="3">
        <v>725.63</v>
      </c>
      <c r="G35" s="38">
        <f t="shared" si="3"/>
        <v>725.63</v>
      </c>
      <c r="H35" s="50"/>
    </row>
    <row r="36" spans="1:9" ht="31.5" customHeight="1" x14ac:dyDescent="0.25">
      <c r="A36" s="83" t="s">
        <v>413</v>
      </c>
      <c r="B36" s="96" t="s">
        <v>22</v>
      </c>
      <c r="C36" s="2" t="s">
        <v>416</v>
      </c>
      <c r="D36" s="31" t="s">
        <v>220</v>
      </c>
      <c r="E36" s="30">
        <v>6</v>
      </c>
      <c r="F36" s="3">
        <v>300.38</v>
      </c>
      <c r="G36" s="38">
        <f t="shared" si="3"/>
        <v>1802.28</v>
      </c>
    </row>
    <row r="37" spans="1:9" ht="29.25" customHeight="1" x14ac:dyDescent="0.25">
      <c r="A37" s="83" t="s">
        <v>413</v>
      </c>
      <c r="B37" s="96" t="s">
        <v>23</v>
      </c>
      <c r="C37" s="22" t="s">
        <v>417</v>
      </c>
      <c r="D37" s="31" t="s">
        <v>220</v>
      </c>
      <c r="E37" s="30">
        <v>10</v>
      </c>
      <c r="F37" s="3">
        <v>317.25</v>
      </c>
      <c r="G37" s="38">
        <f t="shared" si="3"/>
        <v>3172.5</v>
      </c>
    </row>
    <row r="38" spans="1:9" ht="29.25" customHeight="1" x14ac:dyDescent="0.25">
      <c r="A38" s="83" t="s">
        <v>413</v>
      </c>
      <c r="B38" s="96" t="s">
        <v>24</v>
      </c>
      <c r="C38" s="2" t="s">
        <v>418</v>
      </c>
      <c r="D38" s="31" t="s">
        <v>220</v>
      </c>
      <c r="E38" s="30">
        <v>2</v>
      </c>
      <c r="F38" s="3">
        <v>267.75</v>
      </c>
      <c r="G38" s="38">
        <f t="shared" si="3"/>
        <v>535.5</v>
      </c>
    </row>
    <row r="39" spans="1:9" ht="31.5" customHeight="1" x14ac:dyDescent="0.25">
      <c r="A39" s="83" t="s">
        <v>413</v>
      </c>
      <c r="B39" s="96" t="s">
        <v>25</v>
      </c>
      <c r="C39" s="2" t="s">
        <v>419</v>
      </c>
      <c r="D39" s="31" t="s">
        <v>220</v>
      </c>
      <c r="E39" s="30">
        <v>1</v>
      </c>
      <c r="F39" s="3">
        <v>82.13</v>
      </c>
      <c r="G39" s="38">
        <f t="shared" si="3"/>
        <v>82.13</v>
      </c>
    </row>
    <row r="40" spans="1:9" ht="29.25" customHeight="1" x14ac:dyDescent="0.25">
      <c r="A40" s="83" t="s">
        <v>413</v>
      </c>
      <c r="B40" s="96" t="s">
        <v>26</v>
      </c>
      <c r="C40" s="2" t="s">
        <v>420</v>
      </c>
      <c r="D40" s="31" t="s">
        <v>220</v>
      </c>
      <c r="E40" s="24">
        <v>17</v>
      </c>
      <c r="F40" s="3">
        <v>8.83</v>
      </c>
      <c r="G40" s="38">
        <f t="shared" si="3"/>
        <v>150.11000000000001</v>
      </c>
    </row>
    <row r="41" spans="1:9" ht="29.25" customHeight="1" x14ac:dyDescent="0.25">
      <c r="A41" s="83" t="s">
        <v>413</v>
      </c>
      <c r="B41" s="96" t="s">
        <v>27</v>
      </c>
      <c r="C41" s="2" t="s">
        <v>421</v>
      </c>
      <c r="D41" s="31" t="s">
        <v>220</v>
      </c>
      <c r="E41" s="24">
        <v>17</v>
      </c>
      <c r="F41" s="3">
        <v>25.59</v>
      </c>
      <c r="G41" s="38">
        <f t="shared" si="3"/>
        <v>435.03</v>
      </c>
    </row>
    <row r="42" spans="1:9" ht="29.25" customHeight="1" x14ac:dyDescent="0.25">
      <c r="A42" s="83" t="s">
        <v>413</v>
      </c>
      <c r="B42" s="96" t="s">
        <v>28</v>
      </c>
      <c r="C42" s="2" t="s">
        <v>422</v>
      </c>
      <c r="D42" s="31" t="s">
        <v>220</v>
      </c>
      <c r="E42" s="24">
        <v>17</v>
      </c>
      <c r="F42" s="3">
        <v>10.07</v>
      </c>
      <c r="G42" s="38">
        <f t="shared" si="3"/>
        <v>171.19</v>
      </c>
    </row>
    <row r="43" spans="1:9" ht="29.25" customHeight="1" x14ac:dyDescent="0.25">
      <c r="A43" s="83" t="s">
        <v>413</v>
      </c>
      <c r="B43" s="96" t="s">
        <v>29</v>
      </c>
      <c r="C43" s="2" t="s">
        <v>423</v>
      </c>
      <c r="D43" s="31" t="s">
        <v>7</v>
      </c>
      <c r="E43" s="24">
        <v>18</v>
      </c>
      <c r="F43" s="3">
        <v>20.81</v>
      </c>
      <c r="G43" s="38">
        <f t="shared" si="3"/>
        <v>374.58</v>
      </c>
    </row>
    <row r="44" spans="1:9" ht="29.25" customHeight="1" x14ac:dyDescent="0.25">
      <c r="A44" s="83" t="s">
        <v>413</v>
      </c>
      <c r="B44" s="96" t="s">
        <v>30</v>
      </c>
      <c r="C44" s="2" t="s">
        <v>515</v>
      </c>
      <c r="D44" s="31" t="s">
        <v>10</v>
      </c>
      <c r="E44" s="24">
        <v>8</v>
      </c>
      <c r="F44" s="3">
        <v>3.09</v>
      </c>
      <c r="G44" s="38">
        <f t="shared" si="3"/>
        <v>24.72</v>
      </c>
    </row>
    <row r="45" spans="1:9" ht="29.25" customHeight="1" x14ac:dyDescent="0.25">
      <c r="A45" s="83" t="s">
        <v>413</v>
      </c>
      <c r="B45" s="96" t="s">
        <v>74</v>
      </c>
      <c r="C45" s="2" t="s">
        <v>513</v>
      </c>
      <c r="D45" s="31" t="s">
        <v>10</v>
      </c>
      <c r="E45" s="24">
        <v>503</v>
      </c>
      <c r="F45" s="3">
        <v>2.87</v>
      </c>
      <c r="G45" s="38">
        <f t="shared" si="3"/>
        <v>1443.61</v>
      </c>
    </row>
    <row r="46" spans="1:9" ht="29.25" customHeight="1" x14ac:dyDescent="0.25">
      <c r="A46" s="83" t="s">
        <v>413</v>
      </c>
      <c r="B46" s="96" t="s">
        <v>75</v>
      </c>
      <c r="C46" s="2" t="s">
        <v>424</v>
      </c>
      <c r="D46" s="31" t="s">
        <v>10</v>
      </c>
      <c r="E46" s="24">
        <v>223</v>
      </c>
      <c r="F46" s="3">
        <v>0.84</v>
      </c>
      <c r="G46" s="38">
        <f t="shared" si="3"/>
        <v>187.32</v>
      </c>
    </row>
    <row r="47" spans="1:9" ht="29.25" customHeight="1" x14ac:dyDescent="0.25">
      <c r="A47" s="83" t="s">
        <v>413</v>
      </c>
      <c r="B47" s="96" t="s">
        <v>76</v>
      </c>
      <c r="C47" s="2" t="s">
        <v>425</v>
      </c>
      <c r="D47" s="31" t="s">
        <v>10</v>
      </c>
      <c r="E47" s="24">
        <v>447</v>
      </c>
      <c r="F47" s="3">
        <v>2.5299999999999998</v>
      </c>
      <c r="G47" s="38">
        <f t="shared" si="3"/>
        <v>1130.9100000000001</v>
      </c>
    </row>
    <row r="48" spans="1:9" ht="29.25" customHeight="1" x14ac:dyDescent="0.25">
      <c r="A48" s="83" t="s">
        <v>413</v>
      </c>
      <c r="B48" s="96" t="s">
        <v>77</v>
      </c>
      <c r="C48" s="2" t="s">
        <v>426</v>
      </c>
      <c r="D48" s="31" t="s">
        <v>10</v>
      </c>
      <c r="E48" s="24">
        <v>92</v>
      </c>
      <c r="F48" s="3">
        <v>7.82</v>
      </c>
      <c r="G48" s="38">
        <f t="shared" si="3"/>
        <v>719.44</v>
      </c>
    </row>
    <row r="49" spans="1:10" ht="29.25" customHeight="1" x14ac:dyDescent="0.25">
      <c r="A49" s="83" t="s">
        <v>413</v>
      </c>
      <c r="B49" s="96" t="s">
        <v>78</v>
      </c>
      <c r="C49" s="2" t="s">
        <v>514</v>
      </c>
      <c r="D49" s="31" t="s">
        <v>7</v>
      </c>
      <c r="E49" s="24">
        <v>36</v>
      </c>
      <c r="F49" s="3">
        <v>7.31</v>
      </c>
      <c r="G49" s="38">
        <f t="shared" si="3"/>
        <v>263.16000000000003</v>
      </c>
    </row>
    <row r="50" spans="1:10" ht="29.25" customHeight="1" x14ac:dyDescent="0.25">
      <c r="A50" s="83" t="s">
        <v>413</v>
      </c>
      <c r="B50" s="96" t="s">
        <v>79</v>
      </c>
      <c r="C50" s="2" t="s">
        <v>427</v>
      </c>
      <c r="D50" s="31" t="s">
        <v>220</v>
      </c>
      <c r="E50" s="24">
        <v>74</v>
      </c>
      <c r="F50" s="3">
        <v>10.97</v>
      </c>
      <c r="G50" s="38">
        <f t="shared" si="3"/>
        <v>811.78</v>
      </c>
    </row>
    <row r="51" spans="1:10" ht="29.25" customHeight="1" x14ac:dyDescent="0.25">
      <c r="A51" s="83" t="s">
        <v>413</v>
      </c>
      <c r="B51" s="96" t="s">
        <v>102</v>
      </c>
      <c r="C51" s="2" t="s">
        <v>428</v>
      </c>
      <c r="D51" s="31" t="s">
        <v>220</v>
      </c>
      <c r="E51" s="24">
        <v>18</v>
      </c>
      <c r="F51" s="3">
        <v>2.2400000000000002</v>
      </c>
      <c r="G51" s="38">
        <f t="shared" si="3"/>
        <v>40.32</v>
      </c>
    </row>
    <row r="52" spans="1:10" ht="29.25" customHeight="1" x14ac:dyDescent="0.25">
      <c r="A52" s="83" t="s">
        <v>413</v>
      </c>
      <c r="B52" s="96" t="s">
        <v>103</v>
      </c>
      <c r="C52" s="2" t="s">
        <v>429</v>
      </c>
      <c r="D52" s="31" t="s">
        <v>220</v>
      </c>
      <c r="E52" s="24">
        <v>18</v>
      </c>
      <c r="F52" s="3">
        <v>25.31</v>
      </c>
      <c r="G52" s="38">
        <f t="shared" si="3"/>
        <v>455.58</v>
      </c>
    </row>
    <row r="53" spans="1:10" s="21" customFormat="1" ht="29.25" customHeight="1" x14ac:dyDescent="0.25">
      <c r="A53" s="83" t="s">
        <v>413</v>
      </c>
      <c r="B53" s="96" t="s">
        <v>104</v>
      </c>
      <c r="C53" s="2" t="s">
        <v>430</v>
      </c>
      <c r="D53" s="31" t="s">
        <v>220</v>
      </c>
      <c r="E53" s="24">
        <v>18</v>
      </c>
      <c r="F53" s="107">
        <v>4.4400000000000004</v>
      </c>
      <c r="G53" s="38">
        <f t="shared" si="3"/>
        <v>79.92</v>
      </c>
    </row>
    <row r="54" spans="1:10" ht="29.25" customHeight="1" x14ac:dyDescent="0.25">
      <c r="A54" s="83" t="s">
        <v>413</v>
      </c>
      <c r="B54" s="96" t="s">
        <v>105</v>
      </c>
      <c r="C54" s="2" t="s">
        <v>431</v>
      </c>
      <c r="D54" s="31" t="s">
        <v>432</v>
      </c>
      <c r="E54" s="24">
        <v>28.8</v>
      </c>
      <c r="F54" s="3">
        <v>4.5599999999999996</v>
      </c>
      <c r="G54" s="38">
        <f t="shared" si="3"/>
        <v>131.33000000000001</v>
      </c>
    </row>
    <row r="55" spans="1:10" ht="29.25" customHeight="1" x14ac:dyDescent="0.25">
      <c r="A55" s="83" t="s">
        <v>413</v>
      </c>
      <c r="B55" s="96" t="s">
        <v>106</v>
      </c>
      <c r="C55" s="2" t="s">
        <v>433</v>
      </c>
      <c r="D55" s="31" t="s">
        <v>7</v>
      </c>
      <c r="E55" s="24">
        <v>1</v>
      </c>
      <c r="F55" s="3">
        <v>2131.88</v>
      </c>
      <c r="G55" s="38">
        <f t="shared" ref="G55:G57" si="4">ROUND((E55*F55),2)</f>
        <v>2131.88</v>
      </c>
    </row>
    <row r="56" spans="1:10" ht="29.25" customHeight="1" thickBot="1" x14ac:dyDescent="0.3">
      <c r="A56" s="83" t="s">
        <v>413</v>
      </c>
      <c r="B56" s="96" t="s">
        <v>107</v>
      </c>
      <c r="C56" s="2" t="s">
        <v>434</v>
      </c>
      <c r="D56" s="31" t="s">
        <v>220</v>
      </c>
      <c r="E56" s="24">
        <v>1</v>
      </c>
      <c r="F56" s="3">
        <v>93.38</v>
      </c>
      <c r="G56" s="38">
        <f t="shared" si="4"/>
        <v>93.38</v>
      </c>
    </row>
    <row r="57" spans="1:10" ht="29.25" customHeight="1" thickBot="1" x14ac:dyDescent="0.3">
      <c r="A57" s="112" t="s">
        <v>413</v>
      </c>
      <c r="B57" s="103" t="s">
        <v>108</v>
      </c>
      <c r="C57" s="39" t="s">
        <v>435</v>
      </c>
      <c r="D57" s="111" t="s">
        <v>220</v>
      </c>
      <c r="E57" s="90">
        <v>2</v>
      </c>
      <c r="F57" s="41">
        <v>17.100000000000001</v>
      </c>
      <c r="G57" s="42">
        <f t="shared" si="4"/>
        <v>34.200000000000003</v>
      </c>
      <c r="H57" s="95" t="s">
        <v>51</v>
      </c>
      <c r="I57" s="52">
        <f>ROUND(SUM(G34:G57),2)</f>
        <v>30062.58</v>
      </c>
    </row>
    <row r="58" spans="1:10" ht="44.25" customHeight="1" thickBot="1" x14ac:dyDescent="0.3">
      <c r="A58" s="55"/>
      <c r="B58" s="54"/>
      <c r="C58" s="55"/>
      <c r="D58" s="54"/>
      <c r="E58" s="56"/>
      <c r="F58" s="88" t="s">
        <v>436</v>
      </c>
      <c r="G58" s="89">
        <f>SUM(G5:G57)</f>
        <v>44645.530000000006</v>
      </c>
      <c r="H58" s="50"/>
      <c r="I58" s="53"/>
      <c r="J58" s="62"/>
    </row>
    <row r="59" spans="1:10" ht="20.25" customHeight="1" x14ac:dyDescent="0.25">
      <c r="A59" s="59"/>
      <c r="B59" s="58"/>
      <c r="C59" s="58"/>
      <c r="D59" s="58"/>
      <c r="E59" s="60"/>
      <c r="F59" s="58"/>
      <c r="G59" s="57"/>
    </row>
    <row r="60" spans="1:10" x14ac:dyDescent="0.25">
      <c r="A60" s="8"/>
      <c r="B60" s="4"/>
      <c r="C60" s="8"/>
      <c r="D60" s="4"/>
      <c r="E60" s="25"/>
      <c r="F60" s="16"/>
      <c r="G60" s="15"/>
    </row>
    <row r="61" spans="1:10" x14ac:dyDescent="0.25">
      <c r="A61" s="8"/>
      <c r="B61" s="4"/>
      <c r="C61" s="8"/>
      <c r="D61" s="4"/>
      <c r="E61" s="25"/>
      <c r="F61" s="16"/>
      <c r="G61" s="15"/>
    </row>
    <row r="62" spans="1:10" x14ac:dyDescent="0.25">
      <c r="F62" s="17"/>
    </row>
    <row r="63" spans="1:10" x14ac:dyDescent="0.25">
      <c r="A63" s="9"/>
      <c r="B63" s="5"/>
      <c r="C63" s="9"/>
      <c r="D63" s="5"/>
      <c r="E63" s="101"/>
      <c r="F63" s="18"/>
      <c r="G63" s="5"/>
    </row>
    <row r="64" spans="1:10" ht="26.25" customHeight="1" x14ac:dyDescent="0.25">
      <c r="A64" s="6"/>
      <c r="B64" s="6"/>
      <c r="C64" s="6"/>
      <c r="D64" s="6"/>
      <c r="E64" s="102"/>
      <c r="F64" s="19"/>
      <c r="G64" s="6"/>
    </row>
  </sheetData>
  <sheetProtection algorithmName="SHA-512" hashValue="3eMZ3Hy7WgEMwK4IKbNCOQpdL6bUCvOCJCmda60nDUECsXdUJim36gUB/x0Uep5aLdNNwHkhaqnuQGX29ouE5w==" saltValue="8tQ+kZU/WYUvdg0QPTwcPQ=="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7"/>
  <sheetViews>
    <sheetView topLeftCell="A34" zoomScale="70" zoomScaleNormal="70" workbookViewId="0">
      <selection activeCell="C50" sqref="C50"/>
    </sheetView>
  </sheetViews>
  <sheetFormatPr defaultColWidth="9.140625" defaultRowHeight="15" x14ac:dyDescent="0.25"/>
  <cols>
    <col min="1" max="1" width="39.7109375" style="32" customWidth="1"/>
    <col min="2" max="2" width="10.5703125" style="13" customWidth="1"/>
    <col min="3" max="3" width="71.7109375" style="14" customWidth="1"/>
    <col min="4" max="4" width="9.140625" style="13"/>
    <col min="5" max="5" width="16.28515625" style="26" customWidth="1"/>
    <col min="6" max="6" width="20.7109375" style="20" customWidth="1"/>
    <col min="7" max="7" width="14.7109375" style="13" customWidth="1"/>
    <col min="8" max="8" width="21.5703125" style="21" customWidth="1"/>
    <col min="9" max="9" width="16.140625" style="10" customWidth="1"/>
    <col min="10" max="16384" width="9.140625" style="10"/>
  </cols>
  <sheetData>
    <row r="1" spans="1:7" ht="39.950000000000003" customHeight="1" x14ac:dyDescent="0.25">
      <c r="A1" s="258" t="s">
        <v>134</v>
      </c>
      <c r="B1" s="258"/>
      <c r="C1" s="258"/>
      <c r="D1" s="258"/>
      <c r="E1" s="258"/>
      <c r="F1" s="258"/>
      <c r="G1" s="258"/>
    </row>
    <row r="2" spans="1:7" ht="21.75" customHeight="1" thickBot="1" x14ac:dyDescent="0.3">
      <c r="A2" s="1"/>
      <c r="B2" s="1"/>
      <c r="C2" s="1"/>
      <c r="D2" s="1"/>
      <c r="E2" s="23"/>
      <c r="F2" s="1"/>
      <c r="G2" s="1"/>
    </row>
    <row r="3" spans="1:7" ht="21.75" customHeight="1" x14ac:dyDescent="0.25">
      <c r="A3" s="259" t="s">
        <v>437</v>
      </c>
      <c r="B3" s="260"/>
      <c r="C3" s="260"/>
      <c r="D3" s="260"/>
      <c r="E3" s="260"/>
      <c r="F3" s="260"/>
      <c r="G3" s="261"/>
    </row>
    <row r="4" spans="1:7" ht="60" customHeight="1" thickBot="1" x14ac:dyDescent="0.3">
      <c r="A4" s="44" t="s">
        <v>49</v>
      </c>
      <c r="B4" s="70" t="s">
        <v>0</v>
      </c>
      <c r="C4" s="45" t="s">
        <v>1</v>
      </c>
      <c r="D4" s="45" t="s">
        <v>2</v>
      </c>
      <c r="E4" s="46" t="s">
        <v>3</v>
      </c>
      <c r="F4" s="47" t="s">
        <v>4</v>
      </c>
      <c r="G4" s="48" t="s">
        <v>5</v>
      </c>
    </row>
    <row r="5" spans="1:7" ht="36" customHeight="1" x14ac:dyDescent="0.25">
      <c r="A5" s="172" t="s">
        <v>383</v>
      </c>
      <c r="B5" s="171" t="s">
        <v>13</v>
      </c>
      <c r="C5" s="176" t="s">
        <v>389</v>
      </c>
      <c r="D5" s="171" t="s">
        <v>10</v>
      </c>
      <c r="E5" s="173">
        <v>109</v>
      </c>
      <c r="F5" s="36">
        <v>1.0900000000000001</v>
      </c>
      <c r="G5" s="37">
        <f t="shared" ref="G5:G16" si="0">ROUND((E5*F5),2)</f>
        <v>118.81</v>
      </c>
    </row>
    <row r="6" spans="1:7" ht="40.15" customHeight="1" x14ac:dyDescent="0.25">
      <c r="A6" s="205" t="s">
        <v>383</v>
      </c>
      <c r="B6" s="174" t="s">
        <v>14</v>
      </c>
      <c r="C6" s="177" t="s">
        <v>438</v>
      </c>
      <c r="D6" s="174" t="s">
        <v>10</v>
      </c>
      <c r="E6" s="175">
        <v>47</v>
      </c>
      <c r="F6" s="3">
        <v>32.200000000000003</v>
      </c>
      <c r="G6" s="38">
        <f t="shared" si="0"/>
        <v>1513.4</v>
      </c>
    </row>
    <row r="7" spans="1:7" ht="31.15" customHeight="1" x14ac:dyDescent="0.25">
      <c r="A7" s="205" t="s">
        <v>383</v>
      </c>
      <c r="B7" s="174" t="s">
        <v>98</v>
      </c>
      <c r="C7" s="177" t="s">
        <v>439</v>
      </c>
      <c r="D7" s="174" t="s">
        <v>10</v>
      </c>
      <c r="E7" s="175">
        <v>32</v>
      </c>
      <c r="F7" s="3">
        <v>27.6</v>
      </c>
      <c r="G7" s="38">
        <f t="shared" si="0"/>
        <v>883.2</v>
      </c>
    </row>
    <row r="8" spans="1:7" ht="35.450000000000003" customHeight="1" x14ac:dyDescent="0.25">
      <c r="A8" s="205" t="s">
        <v>383</v>
      </c>
      <c r="B8" s="174" t="s">
        <v>15</v>
      </c>
      <c r="C8" s="177" t="s">
        <v>440</v>
      </c>
      <c r="D8" s="174" t="s">
        <v>10</v>
      </c>
      <c r="E8" s="175">
        <v>104</v>
      </c>
      <c r="F8" s="3">
        <v>14.09</v>
      </c>
      <c r="G8" s="38">
        <f t="shared" si="0"/>
        <v>1465.36</v>
      </c>
    </row>
    <row r="9" spans="1:7" ht="27" customHeight="1" x14ac:dyDescent="0.25">
      <c r="A9" s="205" t="s">
        <v>383</v>
      </c>
      <c r="B9" s="174" t="s">
        <v>16</v>
      </c>
      <c r="C9" s="177" t="s">
        <v>441</v>
      </c>
      <c r="D9" s="174" t="s">
        <v>19</v>
      </c>
      <c r="E9" s="175">
        <v>2</v>
      </c>
      <c r="F9" s="3">
        <v>74.75</v>
      </c>
      <c r="G9" s="38">
        <f t="shared" si="0"/>
        <v>149.5</v>
      </c>
    </row>
    <row r="10" spans="1:7" ht="29.45" customHeight="1" x14ac:dyDescent="0.25">
      <c r="A10" s="205" t="s">
        <v>383</v>
      </c>
      <c r="B10" s="174" t="s">
        <v>17</v>
      </c>
      <c r="C10" s="177" t="s">
        <v>442</v>
      </c>
      <c r="D10" s="174" t="s">
        <v>19</v>
      </c>
      <c r="E10" s="175">
        <v>2</v>
      </c>
      <c r="F10" s="3">
        <v>63.25</v>
      </c>
      <c r="G10" s="38">
        <f t="shared" si="0"/>
        <v>126.5</v>
      </c>
    </row>
    <row r="11" spans="1:7" ht="31.15" customHeight="1" x14ac:dyDescent="0.25">
      <c r="A11" s="205" t="s">
        <v>383</v>
      </c>
      <c r="B11" s="174" t="s">
        <v>99</v>
      </c>
      <c r="C11" s="177" t="s">
        <v>443</v>
      </c>
      <c r="D11" s="174" t="s">
        <v>19</v>
      </c>
      <c r="E11" s="175">
        <v>6</v>
      </c>
      <c r="F11" s="3">
        <v>13.8</v>
      </c>
      <c r="G11" s="38">
        <f t="shared" si="0"/>
        <v>82.8</v>
      </c>
    </row>
    <row r="12" spans="1:7" ht="26.45" customHeight="1" x14ac:dyDescent="0.25">
      <c r="A12" s="205" t="s">
        <v>383</v>
      </c>
      <c r="B12" s="174" t="s">
        <v>18</v>
      </c>
      <c r="C12" s="177" t="s">
        <v>444</v>
      </c>
      <c r="D12" s="174" t="s">
        <v>9</v>
      </c>
      <c r="E12" s="175">
        <v>1.2</v>
      </c>
      <c r="F12" s="3">
        <v>32.200000000000003</v>
      </c>
      <c r="G12" s="38">
        <f t="shared" si="0"/>
        <v>38.64</v>
      </c>
    </row>
    <row r="13" spans="1:7" ht="31.9" customHeight="1" x14ac:dyDescent="0.25">
      <c r="A13" s="205" t="s">
        <v>383</v>
      </c>
      <c r="B13" s="174" t="s">
        <v>119</v>
      </c>
      <c r="C13" s="177" t="s">
        <v>405</v>
      </c>
      <c r="D13" s="174" t="s">
        <v>9</v>
      </c>
      <c r="E13" s="175">
        <v>1.2</v>
      </c>
      <c r="F13" s="3">
        <v>13.8</v>
      </c>
      <c r="G13" s="38">
        <f t="shared" si="0"/>
        <v>16.559999999999999</v>
      </c>
    </row>
    <row r="14" spans="1:7" ht="35.450000000000003" customHeight="1" x14ac:dyDescent="0.25">
      <c r="A14" s="205" t="s">
        <v>383</v>
      </c>
      <c r="B14" s="174" t="s">
        <v>120</v>
      </c>
      <c r="C14" s="177" t="s">
        <v>445</v>
      </c>
      <c r="D14" s="174" t="s">
        <v>59</v>
      </c>
      <c r="E14" s="175">
        <v>0.109</v>
      </c>
      <c r="F14" s="3">
        <v>402.5</v>
      </c>
      <c r="G14" s="38">
        <f t="shared" si="0"/>
        <v>43.87</v>
      </c>
    </row>
    <row r="15" spans="1:7" ht="28.9" customHeight="1" x14ac:dyDescent="0.25">
      <c r="A15" s="205" t="s">
        <v>383</v>
      </c>
      <c r="B15" s="174" t="s">
        <v>61</v>
      </c>
      <c r="C15" s="177" t="s">
        <v>446</v>
      </c>
      <c r="D15" s="174" t="s">
        <v>9</v>
      </c>
      <c r="E15" s="175">
        <v>12</v>
      </c>
      <c r="F15" s="3">
        <v>36.799999999999997</v>
      </c>
      <c r="G15" s="38">
        <f t="shared" si="0"/>
        <v>441.6</v>
      </c>
    </row>
    <row r="16" spans="1:7" ht="27" customHeight="1" x14ac:dyDescent="0.25">
      <c r="A16" s="205" t="s">
        <v>383</v>
      </c>
      <c r="B16" s="174" t="s">
        <v>121</v>
      </c>
      <c r="C16" s="177" t="s">
        <v>405</v>
      </c>
      <c r="D16" s="174" t="s">
        <v>9</v>
      </c>
      <c r="E16" s="175">
        <v>12</v>
      </c>
      <c r="F16" s="3">
        <v>20.7</v>
      </c>
      <c r="G16" s="38">
        <f t="shared" si="0"/>
        <v>248.4</v>
      </c>
    </row>
    <row r="17" spans="1:9" ht="30" x14ac:dyDescent="0.25">
      <c r="A17" s="205" t="s">
        <v>383</v>
      </c>
      <c r="B17" s="174" t="s">
        <v>62</v>
      </c>
      <c r="C17" s="177" t="s">
        <v>386</v>
      </c>
      <c r="D17" s="174" t="s">
        <v>59</v>
      </c>
      <c r="E17" s="175">
        <v>0.12</v>
      </c>
      <c r="F17" s="3">
        <v>7475</v>
      </c>
      <c r="G17" s="38">
        <f t="shared" ref="G17:G22" si="1">ROUND((E17*F17),2)</f>
        <v>897</v>
      </c>
    </row>
    <row r="18" spans="1:9" ht="31.9" customHeight="1" x14ac:dyDescent="0.25">
      <c r="A18" s="205" t="s">
        <v>383</v>
      </c>
      <c r="B18" s="174" t="s">
        <v>63</v>
      </c>
      <c r="C18" s="177" t="s">
        <v>387</v>
      </c>
      <c r="D18" s="174" t="s">
        <v>59</v>
      </c>
      <c r="E18" s="175">
        <v>0.12</v>
      </c>
      <c r="F18" s="3">
        <v>2875</v>
      </c>
      <c r="G18" s="38">
        <f t="shared" si="1"/>
        <v>345</v>
      </c>
    </row>
    <row r="19" spans="1:9" ht="30" x14ac:dyDescent="0.25">
      <c r="A19" s="205" t="s">
        <v>383</v>
      </c>
      <c r="B19" s="174" t="s">
        <v>122</v>
      </c>
      <c r="C19" s="177" t="s">
        <v>384</v>
      </c>
      <c r="D19" s="174" t="s">
        <v>59</v>
      </c>
      <c r="E19" s="175">
        <v>9.2999999999999999E-2</v>
      </c>
      <c r="F19" s="3">
        <v>4600</v>
      </c>
      <c r="G19" s="38">
        <f t="shared" si="1"/>
        <v>427.8</v>
      </c>
    </row>
    <row r="20" spans="1:9" ht="30" x14ac:dyDescent="0.25">
      <c r="A20" s="205" t="s">
        <v>383</v>
      </c>
      <c r="B20" s="174" t="s">
        <v>64</v>
      </c>
      <c r="C20" s="177" t="s">
        <v>385</v>
      </c>
      <c r="D20" s="174" t="s">
        <v>59</v>
      </c>
      <c r="E20" s="175">
        <v>9.2999999999999999E-2</v>
      </c>
      <c r="F20" s="3">
        <v>1725</v>
      </c>
      <c r="G20" s="38">
        <f t="shared" si="1"/>
        <v>160.43</v>
      </c>
    </row>
    <row r="21" spans="1:9" ht="28.9" customHeight="1" x14ac:dyDescent="0.25">
      <c r="A21" s="205" t="s">
        <v>383</v>
      </c>
      <c r="B21" s="174" t="s">
        <v>65</v>
      </c>
      <c r="C21" s="177" t="s">
        <v>390</v>
      </c>
      <c r="D21" s="174" t="s">
        <v>10</v>
      </c>
      <c r="E21" s="175">
        <v>188</v>
      </c>
      <c r="F21" s="3">
        <v>2.17</v>
      </c>
      <c r="G21" s="38">
        <f t="shared" si="1"/>
        <v>407.96</v>
      </c>
    </row>
    <row r="22" spans="1:9" ht="36" customHeight="1" x14ac:dyDescent="0.25">
      <c r="A22" s="205" t="s">
        <v>383</v>
      </c>
      <c r="B22" s="174" t="s">
        <v>66</v>
      </c>
      <c r="C22" s="177" t="s">
        <v>447</v>
      </c>
      <c r="D22" s="174" t="s">
        <v>19</v>
      </c>
      <c r="E22" s="175">
        <v>6</v>
      </c>
      <c r="F22" s="3">
        <v>14.38</v>
      </c>
      <c r="G22" s="38">
        <f t="shared" si="1"/>
        <v>86.28</v>
      </c>
    </row>
    <row r="23" spans="1:9" ht="29.25" customHeight="1" x14ac:dyDescent="0.25">
      <c r="A23" s="205" t="s">
        <v>383</v>
      </c>
      <c r="B23" s="174" t="s">
        <v>67</v>
      </c>
      <c r="C23" s="2" t="s">
        <v>448</v>
      </c>
      <c r="D23" s="31" t="s">
        <v>19</v>
      </c>
      <c r="E23" s="30">
        <v>1.55</v>
      </c>
      <c r="F23" s="3">
        <v>8.69</v>
      </c>
      <c r="G23" s="38">
        <f t="shared" ref="G23:G29" si="2">ROUND((E23*F23),2)</f>
        <v>13.47</v>
      </c>
    </row>
    <row r="24" spans="1:9" ht="29.25" customHeight="1" x14ac:dyDescent="0.25">
      <c r="A24" s="205" t="s">
        <v>383</v>
      </c>
      <c r="B24" s="174" t="s">
        <v>68</v>
      </c>
      <c r="C24" s="22" t="s">
        <v>449</v>
      </c>
      <c r="D24" s="31" t="s">
        <v>19</v>
      </c>
      <c r="E24" s="30">
        <v>1.55</v>
      </c>
      <c r="F24" s="3">
        <v>17.43</v>
      </c>
      <c r="G24" s="38">
        <f t="shared" si="2"/>
        <v>27.02</v>
      </c>
    </row>
    <row r="25" spans="1:9" ht="29.25" customHeight="1" x14ac:dyDescent="0.25">
      <c r="A25" s="205" t="s">
        <v>383</v>
      </c>
      <c r="B25" s="174" t="s">
        <v>69</v>
      </c>
      <c r="C25" s="2" t="s">
        <v>450</v>
      </c>
      <c r="D25" s="31" t="s">
        <v>19</v>
      </c>
      <c r="E25" s="30">
        <v>1.55</v>
      </c>
      <c r="F25" s="3">
        <v>17.43</v>
      </c>
      <c r="G25" s="38">
        <f t="shared" si="2"/>
        <v>27.02</v>
      </c>
    </row>
    <row r="26" spans="1:9" ht="31.5" customHeight="1" x14ac:dyDescent="0.25">
      <c r="A26" s="205" t="s">
        <v>383</v>
      </c>
      <c r="B26" s="174" t="s">
        <v>70</v>
      </c>
      <c r="C26" s="2" t="s">
        <v>451</v>
      </c>
      <c r="D26" s="31" t="s">
        <v>19</v>
      </c>
      <c r="E26" s="30">
        <v>62</v>
      </c>
      <c r="F26" s="3">
        <v>22.49</v>
      </c>
      <c r="G26" s="38">
        <f t="shared" si="2"/>
        <v>1394.38</v>
      </c>
    </row>
    <row r="27" spans="1:9" ht="29.25" customHeight="1" x14ac:dyDescent="0.25">
      <c r="A27" s="205" t="s">
        <v>383</v>
      </c>
      <c r="B27" s="174" t="s">
        <v>71</v>
      </c>
      <c r="C27" s="2" t="s">
        <v>452</v>
      </c>
      <c r="D27" s="31" t="s">
        <v>19</v>
      </c>
      <c r="E27" s="30">
        <v>62</v>
      </c>
      <c r="F27" s="3">
        <v>22.49</v>
      </c>
      <c r="G27" s="38">
        <f t="shared" si="2"/>
        <v>1394.38</v>
      </c>
    </row>
    <row r="28" spans="1:9" ht="39" customHeight="1" x14ac:dyDescent="0.25">
      <c r="A28" s="205" t="s">
        <v>383</v>
      </c>
      <c r="B28" s="174" t="s">
        <v>72</v>
      </c>
      <c r="C28" s="2" t="s">
        <v>453</v>
      </c>
      <c r="D28" s="31" t="s">
        <v>19</v>
      </c>
      <c r="E28" s="24">
        <v>1.55</v>
      </c>
      <c r="F28" s="3">
        <v>8.69</v>
      </c>
      <c r="G28" s="38">
        <f t="shared" si="2"/>
        <v>13.47</v>
      </c>
      <c r="H28" s="50"/>
    </row>
    <row r="29" spans="1:9" ht="31.5" customHeight="1" x14ac:dyDescent="0.25">
      <c r="A29" s="205" t="s">
        <v>383</v>
      </c>
      <c r="B29" s="174" t="s">
        <v>73</v>
      </c>
      <c r="C29" s="2" t="s">
        <v>454</v>
      </c>
      <c r="D29" s="31" t="s">
        <v>19</v>
      </c>
      <c r="E29" s="30">
        <v>1.55</v>
      </c>
      <c r="F29" s="3">
        <v>22.38</v>
      </c>
      <c r="G29" s="38">
        <f t="shared" si="2"/>
        <v>34.69</v>
      </c>
      <c r="H29" s="165"/>
      <c r="I29" s="53"/>
    </row>
    <row r="30" spans="1:9" ht="29.25" customHeight="1" x14ac:dyDescent="0.25">
      <c r="A30" s="205" t="s">
        <v>383</v>
      </c>
      <c r="B30" s="174" t="s">
        <v>131</v>
      </c>
      <c r="C30" s="22" t="s">
        <v>455</v>
      </c>
      <c r="D30" s="31" t="s">
        <v>19</v>
      </c>
      <c r="E30" s="30">
        <v>1</v>
      </c>
      <c r="F30" s="3">
        <v>22.38</v>
      </c>
      <c r="G30" s="38">
        <f t="shared" ref="G30:G46" si="3">ROUND((E30*F30),2)</f>
        <v>22.38</v>
      </c>
    </row>
    <row r="31" spans="1:9" ht="29.25" customHeight="1" x14ac:dyDescent="0.25">
      <c r="A31" s="205" t="s">
        <v>383</v>
      </c>
      <c r="B31" s="174" t="s">
        <v>132</v>
      </c>
      <c r="C31" s="2" t="s">
        <v>446</v>
      </c>
      <c r="D31" s="31" t="s">
        <v>9</v>
      </c>
      <c r="E31" s="30">
        <v>5</v>
      </c>
      <c r="F31" s="3">
        <v>36.799999999999997</v>
      </c>
      <c r="G31" s="38">
        <f t="shared" si="3"/>
        <v>184</v>
      </c>
    </row>
    <row r="32" spans="1:9" ht="31.5" customHeight="1" x14ac:dyDescent="0.25">
      <c r="A32" s="205" t="s">
        <v>383</v>
      </c>
      <c r="B32" s="174" t="s">
        <v>135</v>
      </c>
      <c r="C32" s="2" t="s">
        <v>405</v>
      </c>
      <c r="D32" s="31" t="s">
        <v>9</v>
      </c>
      <c r="E32" s="30">
        <v>4.5999999999999996</v>
      </c>
      <c r="F32" s="3">
        <v>20.7</v>
      </c>
      <c r="G32" s="38">
        <f t="shared" si="3"/>
        <v>95.22</v>
      </c>
    </row>
    <row r="33" spans="1:9" ht="29.25" customHeight="1" x14ac:dyDescent="0.25">
      <c r="A33" s="205" t="s">
        <v>383</v>
      </c>
      <c r="B33" s="174" t="s">
        <v>412</v>
      </c>
      <c r="C33" s="2" t="s">
        <v>456</v>
      </c>
      <c r="D33" s="31" t="s">
        <v>9</v>
      </c>
      <c r="E33" s="30">
        <v>0.4</v>
      </c>
      <c r="F33" s="3">
        <v>40.25</v>
      </c>
      <c r="G33" s="38">
        <f t="shared" si="3"/>
        <v>16.100000000000001</v>
      </c>
      <c r="H33" s="165"/>
      <c r="I33" s="53"/>
    </row>
    <row r="34" spans="1:9" ht="34.9" customHeight="1" x14ac:dyDescent="0.25">
      <c r="A34" s="205" t="s">
        <v>383</v>
      </c>
      <c r="B34" s="174" t="s">
        <v>458</v>
      </c>
      <c r="C34" s="179" t="s">
        <v>408</v>
      </c>
      <c r="D34" s="193" t="s">
        <v>8</v>
      </c>
      <c r="E34" s="194">
        <v>138</v>
      </c>
      <c r="F34" s="3">
        <v>1.73</v>
      </c>
      <c r="G34" s="38">
        <f t="shared" si="3"/>
        <v>238.74</v>
      </c>
      <c r="H34" s="50"/>
      <c r="I34" s="53"/>
    </row>
    <row r="35" spans="1:9" ht="34.9" customHeight="1" x14ac:dyDescent="0.25">
      <c r="A35" s="205" t="s">
        <v>383</v>
      </c>
      <c r="B35" s="174" t="s">
        <v>459</v>
      </c>
      <c r="C35" s="180" t="s">
        <v>409</v>
      </c>
      <c r="D35" s="195" t="s">
        <v>9</v>
      </c>
      <c r="E35" s="194">
        <v>120</v>
      </c>
      <c r="F35" s="3">
        <v>0.92</v>
      </c>
      <c r="G35" s="38">
        <f t="shared" ref="G35:G36" si="4">ROUND((E35*F35),2)</f>
        <v>110.4</v>
      </c>
      <c r="H35" s="50"/>
      <c r="I35" s="53"/>
    </row>
    <row r="36" spans="1:9" ht="40.15" customHeight="1" thickBot="1" x14ac:dyDescent="0.3">
      <c r="A36" s="206" t="s">
        <v>383</v>
      </c>
      <c r="B36" s="207" t="s">
        <v>460</v>
      </c>
      <c r="C36" s="181" t="s">
        <v>457</v>
      </c>
      <c r="D36" s="208" t="s">
        <v>10</v>
      </c>
      <c r="E36" s="209">
        <v>4</v>
      </c>
      <c r="F36" s="41">
        <v>30.82</v>
      </c>
      <c r="G36" s="42">
        <f t="shared" si="4"/>
        <v>123.28</v>
      </c>
    </row>
    <row r="37" spans="1:9" ht="29.25" thickBot="1" x14ac:dyDescent="0.3">
      <c r="A37" s="206" t="s">
        <v>383</v>
      </c>
      <c r="B37" s="207" t="s">
        <v>507</v>
      </c>
      <c r="C37" s="181" t="s">
        <v>508</v>
      </c>
      <c r="D37" s="208" t="s">
        <v>10</v>
      </c>
      <c r="E37" s="209">
        <v>340</v>
      </c>
      <c r="F37" s="41">
        <v>2.0099999999999998</v>
      </c>
      <c r="G37" s="42">
        <f t="shared" si="3"/>
        <v>683.4</v>
      </c>
      <c r="H37" s="51" t="s">
        <v>50</v>
      </c>
      <c r="I37" s="52">
        <f>ROUND(SUM(G5:G37),2)</f>
        <v>11831.06</v>
      </c>
    </row>
    <row r="38" spans="1:9" ht="31.15" customHeight="1" x14ac:dyDescent="0.25">
      <c r="A38" s="201" t="s">
        <v>413</v>
      </c>
      <c r="B38" s="200" t="s">
        <v>20</v>
      </c>
      <c r="C38" s="184" t="s">
        <v>468</v>
      </c>
      <c r="D38" s="186" t="s">
        <v>10</v>
      </c>
      <c r="E38" s="187">
        <v>104</v>
      </c>
      <c r="F38" s="36">
        <v>13.69</v>
      </c>
      <c r="G38" s="37">
        <f t="shared" si="3"/>
        <v>1423.76</v>
      </c>
    </row>
    <row r="39" spans="1:9" ht="28.9" customHeight="1" x14ac:dyDescent="0.25">
      <c r="A39" s="202" t="s">
        <v>413</v>
      </c>
      <c r="B39" s="191" t="s">
        <v>21</v>
      </c>
      <c r="C39" s="182" t="s">
        <v>461</v>
      </c>
      <c r="D39" s="183" t="s">
        <v>462</v>
      </c>
      <c r="E39" s="190">
        <v>79</v>
      </c>
      <c r="F39" s="3">
        <v>1.96</v>
      </c>
      <c r="G39" s="38">
        <f t="shared" si="3"/>
        <v>154.84</v>
      </c>
    </row>
    <row r="40" spans="1:9" ht="29.45" customHeight="1" x14ac:dyDescent="0.25">
      <c r="A40" s="202" t="s">
        <v>413</v>
      </c>
      <c r="B40" s="191" t="s">
        <v>22</v>
      </c>
      <c r="C40" s="182" t="s">
        <v>425</v>
      </c>
      <c r="D40" s="183" t="s">
        <v>10</v>
      </c>
      <c r="E40" s="190">
        <v>109</v>
      </c>
      <c r="F40" s="3">
        <v>1.5</v>
      </c>
      <c r="G40" s="38">
        <f t="shared" si="3"/>
        <v>163.5</v>
      </c>
    </row>
    <row r="41" spans="1:9" ht="28.9" customHeight="1" x14ac:dyDescent="0.25">
      <c r="A41" s="202" t="s">
        <v>413</v>
      </c>
      <c r="B41" s="191" t="s">
        <v>23</v>
      </c>
      <c r="C41" s="182" t="s">
        <v>506</v>
      </c>
      <c r="D41" s="183" t="s">
        <v>10</v>
      </c>
      <c r="E41" s="190">
        <v>156</v>
      </c>
      <c r="F41" s="3">
        <v>4.3099999999999996</v>
      </c>
      <c r="G41" s="38">
        <f t="shared" si="3"/>
        <v>672.36</v>
      </c>
    </row>
    <row r="42" spans="1:9" ht="26.25" customHeight="1" x14ac:dyDescent="0.25">
      <c r="A42" s="202" t="s">
        <v>413</v>
      </c>
      <c r="B42" s="191" t="s">
        <v>24</v>
      </c>
      <c r="C42" s="185" t="s">
        <v>463</v>
      </c>
      <c r="D42" s="191" t="s">
        <v>10</v>
      </c>
      <c r="E42" s="192">
        <v>32</v>
      </c>
      <c r="F42" s="3">
        <v>1.44</v>
      </c>
      <c r="G42" s="38">
        <f t="shared" si="3"/>
        <v>46.08</v>
      </c>
    </row>
    <row r="43" spans="1:9" ht="26.45" customHeight="1" x14ac:dyDescent="0.25">
      <c r="A43" s="202" t="s">
        <v>413</v>
      </c>
      <c r="B43" s="191" t="s">
        <v>25</v>
      </c>
      <c r="C43" s="182" t="s">
        <v>464</v>
      </c>
      <c r="D43" s="188" t="s">
        <v>7</v>
      </c>
      <c r="E43" s="189">
        <v>2</v>
      </c>
      <c r="F43" s="3">
        <v>20.7</v>
      </c>
      <c r="G43" s="38">
        <f t="shared" si="3"/>
        <v>41.4</v>
      </c>
    </row>
    <row r="44" spans="1:9" ht="32.450000000000003" customHeight="1" x14ac:dyDescent="0.25">
      <c r="A44" s="202" t="s">
        <v>413</v>
      </c>
      <c r="B44" s="191" t="s">
        <v>26</v>
      </c>
      <c r="C44" s="182" t="s">
        <v>465</v>
      </c>
      <c r="D44" s="188" t="s">
        <v>7</v>
      </c>
      <c r="E44" s="189">
        <v>2</v>
      </c>
      <c r="F44" s="3">
        <v>28.75</v>
      </c>
      <c r="G44" s="38">
        <f t="shared" si="3"/>
        <v>57.5</v>
      </c>
    </row>
    <row r="45" spans="1:9" ht="32.450000000000003" customHeight="1" thickBot="1" x14ac:dyDescent="0.3">
      <c r="A45" s="202" t="s">
        <v>413</v>
      </c>
      <c r="B45" s="191" t="s">
        <v>27</v>
      </c>
      <c r="C45" s="182" t="s">
        <v>466</v>
      </c>
      <c r="D45" s="188" t="s">
        <v>7</v>
      </c>
      <c r="E45" s="189">
        <v>6</v>
      </c>
      <c r="F45" s="3">
        <v>37.659999999999997</v>
      </c>
      <c r="G45" s="38">
        <f t="shared" si="3"/>
        <v>225.96</v>
      </c>
    </row>
    <row r="46" spans="1:9" ht="29.45" customHeight="1" thickBot="1" x14ac:dyDescent="0.3">
      <c r="A46" s="203" t="s">
        <v>413</v>
      </c>
      <c r="B46" s="204" t="s">
        <v>28</v>
      </c>
      <c r="C46" s="197" t="s">
        <v>467</v>
      </c>
      <c r="D46" s="198" t="s">
        <v>10</v>
      </c>
      <c r="E46" s="199">
        <v>4</v>
      </c>
      <c r="F46" s="41">
        <v>16.68</v>
      </c>
      <c r="G46" s="42">
        <f t="shared" si="3"/>
        <v>66.72</v>
      </c>
      <c r="H46" s="51" t="s">
        <v>51</v>
      </c>
      <c r="I46" s="52">
        <f>ROUND(SUM(G38:G46),2)</f>
        <v>2852.12</v>
      </c>
    </row>
    <row r="47" spans="1:9" ht="43.5" thickBot="1" x14ac:dyDescent="0.3">
      <c r="F47" s="88" t="s">
        <v>100</v>
      </c>
      <c r="G47" s="89">
        <f>SUM(G5:G46)</f>
        <v>14683.179999999998</v>
      </c>
    </row>
  </sheetData>
  <sheetProtection algorithmName="SHA-512" hashValue="SuLsyVurrA7CXGBq+uwBlWSEV3XN3Hlu5YkMiM+yPlQ1omS7QdX2pAtnrndZ+FRwMnw3t41Je0DNvrgGru1gMQ==" saltValue="HE9PBTERy1l5Jkc91kvoxg==" spinCount="100000" sheet="1" objects="1" scenarios="1"/>
  <mergeCells count="2">
    <mergeCell ref="A1:G1"/>
    <mergeCell ref="A3:G3"/>
  </mergeCells>
  <phoneticPr fontId="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4"/>
  <sheetViews>
    <sheetView topLeftCell="A7" zoomScale="70" zoomScaleNormal="70" workbookViewId="0">
      <selection activeCell="C20" sqref="C20"/>
    </sheetView>
  </sheetViews>
  <sheetFormatPr defaultColWidth="9.140625" defaultRowHeight="15" x14ac:dyDescent="0.25"/>
  <cols>
    <col min="1" max="1" width="39.7109375" style="32" customWidth="1"/>
    <col min="2" max="2" width="10.5703125" style="13" customWidth="1"/>
    <col min="3" max="3" width="71.7109375" style="14" customWidth="1"/>
    <col min="4" max="4" width="9.140625" style="13"/>
    <col min="5" max="5" width="16.28515625" style="26" customWidth="1"/>
    <col min="6" max="6" width="20.7109375" style="20" customWidth="1"/>
    <col min="7" max="7" width="14.7109375" style="13" customWidth="1"/>
    <col min="8" max="8" width="21.5703125" style="21" customWidth="1"/>
    <col min="9" max="9" width="16.140625" style="10" customWidth="1"/>
    <col min="10" max="16384" width="9.140625" style="10"/>
  </cols>
  <sheetData>
    <row r="1" spans="1:9" ht="39.950000000000003" customHeight="1" x14ac:dyDescent="0.25">
      <c r="A1" s="258" t="s">
        <v>134</v>
      </c>
      <c r="B1" s="258"/>
      <c r="C1" s="258"/>
      <c r="D1" s="258"/>
      <c r="E1" s="258"/>
      <c r="F1" s="258"/>
      <c r="G1" s="258"/>
    </row>
    <row r="2" spans="1:9" ht="21.75" customHeight="1" thickBot="1" x14ac:dyDescent="0.3">
      <c r="A2" s="1"/>
      <c r="B2" s="1"/>
      <c r="C2" s="1"/>
      <c r="D2" s="1"/>
      <c r="E2" s="23"/>
      <c r="F2" s="1"/>
      <c r="G2" s="1"/>
    </row>
    <row r="3" spans="1:9" ht="21.75" customHeight="1" x14ac:dyDescent="0.25">
      <c r="A3" s="259" t="s">
        <v>198</v>
      </c>
      <c r="B3" s="260"/>
      <c r="C3" s="260"/>
      <c r="D3" s="260"/>
      <c r="E3" s="260"/>
      <c r="F3" s="260"/>
      <c r="G3" s="261"/>
    </row>
    <row r="4" spans="1:9" ht="69" customHeight="1" thickBot="1" x14ac:dyDescent="0.3">
      <c r="A4" s="44" t="s">
        <v>49</v>
      </c>
      <c r="B4" s="70" t="s">
        <v>0</v>
      </c>
      <c r="C4" s="45" t="s">
        <v>1</v>
      </c>
      <c r="D4" s="45" t="s">
        <v>2</v>
      </c>
      <c r="E4" s="46" t="s">
        <v>3</v>
      </c>
      <c r="F4" s="47" t="s">
        <v>4</v>
      </c>
      <c r="G4" s="48" t="s">
        <v>5</v>
      </c>
    </row>
    <row r="5" spans="1:9" ht="30" customHeight="1" x14ac:dyDescent="0.25">
      <c r="A5" s="172" t="s">
        <v>469</v>
      </c>
      <c r="B5" s="171" t="s">
        <v>13</v>
      </c>
      <c r="C5" s="176" t="s">
        <v>470</v>
      </c>
      <c r="D5" s="171" t="s">
        <v>220</v>
      </c>
      <c r="E5" s="173">
        <v>1</v>
      </c>
      <c r="F5" s="36"/>
      <c r="G5" s="37">
        <f t="shared" ref="G5:G16" si="0">ROUND((E5*F5),2)</f>
        <v>0</v>
      </c>
    </row>
    <row r="6" spans="1:9" ht="25.9" customHeight="1" x14ac:dyDescent="0.25">
      <c r="A6" s="205" t="s">
        <v>469</v>
      </c>
      <c r="B6" s="174" t="s">
        <v>14</v>
      </c>
      <c r="C6" s="177" t="s">
        <v>471</v>
      </c>
      <c r="D6" s="174" t="s">
        <v>10</v>
      </c>
      <c r="E6" s="175">
        <v>11</v>
      </c>
      <c r="F6" s="3"/>
      <c r="G6" s="38">
        <f t="shared" si="0"/>
        <v>0</v>
      </c>
    </row>
    <row r="7" spans="1:9" ht="30.75" thickBot="1" x14ac:dyDescent="0.3">
      <c r="A7" s="205" t="s">
        <v>469</v>
      </c>
      <c r="B7" s="174" t="s">
        <v>98</v>
      </c>
      <c r="C7" s="177" t="s">
        <v>472</v>
      </c>
      <c r="D7" s="174" t="s">
        <v>220</v>
      </c>
      <c r="E7" s="175">
        <v>11</v>
      </c>
      <c r="F7" s="3"/>
      <c r="G7" s="38">
        <f t="shared" si="0"/>
        <v>0</v>
      </c>
    </row>
    <row r="8" spans="1:9" ht="30.75" thickBot="1" x14ac:dyDescent="0.3">
      <c r="A8" s="206" t="s">
        <v>469</v>
      </c>
      <c r="B8" s="207" t="s">
        <v>15</v>
      </c>
      <c r="C8" s="210" t="s">
        <v>473</v>
      </c>
      <c r="D8" s="207" t="s">
        <v>58</v>
      </c>
      <c r="E8" s="211">
        <v>5.4399999999999997E-2</v>
      </c>
      <c r="F8" s="41"/>
      <c r="G8" s="42">
        <f t="shared" si="0"/>
        <v>0</v>
      </c>
      <c r="H8" s="51" t="s">
        <v>50</v>
      </c>
      <c r="I8" s="52">
        <f>ROUND(SUM(G5:G8),2)</f>
        <v>0</v>
      </c>
    </row>
    <row r="9" spans="1:9" ht="30" x14ac:dyDescent="0.25">
      <c r="A9" s="215" t="s">
        <v>481</v>
      </c>
      <c r="B9" s="216" t="s">
        <v>20</v>
      </c>
      <c r="C9" s="214" t="s">
        <v>391</v>
      </c>
      <c r="D9" s="212" t="s">
        <v>10</v>
      </c>
      <c r="E9" s="213">
        <v>11</v>
      </c>
      <c r="F9" s="87"/>
      <c r="G9" s="86">
        <f t="shared" si="0"/>
        <v>0</v>
      </c>
    </row>
    <row r="10" spans="1:9" ht="30" x14ac:dyDescent="0.25">
      <c r="A10" s="215" t="s">
        <v>481</v>
      </c>
      <c r="B10" s="216" t="s">
        <v>21</v>
      </c>
      <c r="C10" s="177" t="s">
        <v>399</v>
      </c>
      <c r="D10" s="174" t="s">
        <v>220</v>
      </c>
      <c r="E10" s="175">
        <v>2</v>
      </c>
      <c r="F10" s="3"/>
      <c r="G10" s="38">
        <f t="shared" si="0"/>
        <v>0</v>
      </c>
    </row>
    <row r="11" spans="1:9" ht="25.15" customHeight="1" x14ac:dyDescent="0.25">
      <c r="A11" s="215" t="s">
        <v>481</v>
      </c>
      <c r="B11" s="216" t="s">
        <v>22</v>
      </c>
      <c r="C11" s="177" t="s">
        <v>400</v>
      </c>
      <c r="D11" s="174" t="s">
        <v>220</v>
      </c>
      <c r="E11" s="175">
        <v>1</v>
      </c>
      <c r="F11" s="3"/>
      <c r="G11" s="38">
        <f t="shared" si="0"/>
        <v>0</v>
      </c>
    </row>
    <row r="12" spans="1:9" ht="28.15" customHeight="1" x14ac:dyDescent="0.25">
      <c r="A12" s="215" t="s">
        <v>481</v>
      </c>
      <c r="B12" s="216" t="s">
        <v>23</v>
      </c>
      <c r="C12" s="177" t="s">
        <v>474</v>
      </c>
      <c r="D12" s="174" t="s">
        <v>220</v>
      </c>
      <c r="E12" s="175">
        <v>1</v>
      </c>
      <c r="F12" s="3"/>
      <c r="G12" s="38">
        <f t="shared" si="0"/>
        <v>0</v>
      </c>
    </row>
    <row r="13" spans="1:9" ht="28.15" customHeight="1" x14ac:dyDescent="0.25">
      <c r="A13" s="215" t="s">
        <v>481</v>
      </c>
      <c r="B13" s="216" t="s">
        <v>24</v>
      </c>
      <c r="C13" s="177" t="s">
        <v>392</v>
      </c>
      <c r="D13" s="174" t="s">
        <v>10</v>
      </c>
      <c r="E13" s="175">
        <v>4</v>
      </c>
      <c r="F13" s="3"/>
      <c r="G13" s="38">
        <f t="shared" si="0"/>
        <v>0</v>
      </c>
    </row>
    <row r="14" spans="1:9" ht="30" x14ac:dyDescent="0.25">
      <c r="A14" s="215" t="s">
        <v>481</v>
      </c>
      <c r="B14" s="216" t="s">
        <v>25</v>
      </c>
      <c r="C14" s="177" t="s">
        <v>475</v>
      </c>
      <c r="D14" s="174" t="s">
        <v>7</v>
      </c>
      <c r="E14" s="175">
        <v>1</v>
      </c>
      <c r="F14" s="3"/>
      <c r="G14" s="38">
        <f t="shared" si="0"/>
        <v>0</v>
      </c>
    </row>
    <row r="15" spans="1:9" ht="33" customHeight="1" x14ac:dyDescent="0.25">
      <c r="A15" s="215" t="s">
        <v>481</v>
      </c>
      <c r="B15" s="216" t="s">
        <v>26</v>
      </c>
      <c r="C15" s="177" t="s">
        <v>476</v>
      </c>
      <c r="D15" s="174" t="s">
        <v>19</v>
      </c>
      <c r="E15" s="175">
        <v>20</v>
      </c>
      <c r="F15" s="3"/>
      <c r="G15" s="38">
        <f t="shared" si="0"/>
        <v>0</v>
      </c>
    </row>
    <row r="16" spans="1:9" ht="30" x14ac:dyDescent="0.25">
      <c r="A16" s="215" t="s">
        <v>481</v>
      </c>
      <c r="B16" s="216" t="s">
        <v>27</v>
      </c>
      <c r="C16" s="177" t="s">
        <v>477</v>
      </c>
      <c r="D16" s="174" t="s">
        <v>10</v>
      </c>
      <c r="E16" s="175">
        <v>89</v>
      </c>
      <c r="F16" s="3"/>
      <c r="G16" s="38">
        <f t="shared" si="0"/>
        <v>0</v>
      </c>
    </row>
    <row r="17" spans="1:10" ht="29.25" customHeight="1" x14ac:dyDescent="0.25">
      <c r="A17" s="215" t="s">
        <v>481</v>
      </c>
      <c r="B17" s="216" t="s">
        <v>28</v>
      </c>
      <c r="C17" s="2" t="s">
        <v>478</v>
      </c>
      <c r="D17" s="31" t="s">
        <v>432</v>
      </c>
      <c r="E17" s="30">
        <v>162.72</v>
      </c>
      <c r="F17" s="3"/>
      <c r="G17" s="38">
        <f t="shared" ref="G17:G27" si="1">ROUND((E17*F17),2)</f>
        <v>0</v>
      </c>
    </row>
    <row r="18" spans="1:10" ht="29.25" customHeight="1" x14ac:dyDescent="0.25">
      <c r="A18" s="215" t="s">
        <v>481</v>
      </c>
      <c r="B18" s="216" t="s">
        <v>29</v>
      </c>
      <c r="C18" s="22" t="s">
        <v>394</v>
      </c>
      <c r="D18" s="31" t="s">
        <v>19</v>
      </c>
      <c r="E18" s="30">
        <v>1</v>
      </c>
      <c r="F18" s="3"/>
      <c r="G18" s="38">
        <f t="shared" si="1"/>
        <v>0</v>
      </c>
    </row>
    <row r="19" spans="1:10" ht="29.25" customHeight="1" thickBot="1" x14ac:dyDescent="0.3">
      <c r="A19" s="215" t="s">
        <v>481</v>
      </c>
      <c r="B19" s="216" t="s">
        <v>30</v>
      </c>
      <c r="C19" s="2" t="s">
        <v>479</v>
      </c>
      <c r="D19" s="31" t="s">
        <v>19</v>
      </c>
      <c r="E19" s="30">
        <v>1</v>
      </c>
      <c r="F19" s="3"/>
      <c r="G19" s="38">
        <f t="shared" si="1"/>
        <v>0</v>
      </c>
    </row>
    <row r="20" spans="1:10" ht="31.5" customHeight="1" thickBot="1" x14ac:dyDescent="0.3">
      <c r="A20" s="215" t="s">
        <v>481</v>
      </c>
      <c r="B20" s="216" t="s">
        <v>74</v>
      </c>
      <c r="C20" s="39" t="s">
        <v>480</v>
      </c>
      <c r="D20" s="111" t="s">
        <v>10</v>
      </c>
      <c r="E20" s="40">
        <v>2</v>
      </c>
      <c r="F20" s="41"/>
      <c r="G20" s="42">
        <f t="shared" si="1"/>
        <v>0</v>
      </c>
      <c r="H20" s="51" t="s">
        <v>51</v>
      </c>
      <c r="I20" s="52">
        <f>ROUND(SUM(G9:G20),2)</f>
        <v>0</v>
      </c>
    </row>
    <row r="21" spans="1:10" ht="31.5" customHeight="1" thickBot="1" x14ac:dyDescent="0.3">
      <c r="A21" s="69" t="s">
        <v>498</v>
      </c>
      <c r="B21" s="228" t="s">
        <v>42</v>
      </c>
      <c r="C21" s="219" t="s">
        <v>499</v>
      </c>
      <c r="D21" s="220" t="s">
        <v>10</v>
      </c>
      <c r="E21" s="221">
        <v>11</v>
      </c>
      <c r="F21" s="196"/>
      <c r="G21" s="42">
        <f t="shared" si="1"/>
        <v>0</v>
      </c>
      <c r="H21" s="165"/>
      <c r="I21" s="53"/>
    </row>
    <row r="22" spans="1:10" ht="31.5" customHeight="1" thickBot="1" x14ac:dyDescent="0.3">
      <c r="A22" s="69" t="s">
        <v>498</v>
      </c>
      <c r="B22" s="228" t="s">
        <v>43</v>
      </c>
      <c r="C22" s="222" t="s">
        <v>500</v>
      </c>
      <c r="D22" s="223" t="s">
        <v>7</v>
      </c>
      <c r="E22" s="224">
        <v>2</v>
      </c>
      <c r="F22" s="178"/>
      <c r="G22" s="42">
        <f t="shared" si="1"/>
        <v>0</v>
      </c>
      <c r="H22" s="165"/>
      <c r="I22" s="53"/>
    </row>
    <row r="23" spans="1:10" ht="31.5" customHeight="1" thickBot="1" x14ac:dyDescent="0.3">
      <c r="A23" s="69" t="s">
        <v>498</v>
      </c>
      <c r="B23" s="228" t="s">
        <v>44</v>
      </c>
      <c r="C23" s="222" t="s">
        <v>501</v>
      </c>
      <c r="D23" s="223" t="s">
        <v>220</v>
      </c>
      <c r="E23" s="224">
        <v>4</v>
      </c>
      <c r="F23" s="178"/>
      <c r="G23" s="42">
        <f t="shared" si="1"/>
        <v>0</v>
      </c>
      <c r="H23" s="165"/>
      <c r="I23" s="53"/>
    </row>
    <row r="24" spans="1:10" ht="31.5" customHeight="1" thickBot="1" x14ac:dyDescent="0.3">
      <c r="A24" s="69" t="s">
        <v>498</v>
      </c>
      <c r="B24" s="228" t="s">
        <v>45</v>
      </c>
      <c r="C24" s="222" t="s">
        <v>502</v>
      </c>
      <c r="D24" s="223" t="s">
        <v>220</v>
      </c>
      <c r="E24" s="224">
        <v>4</v>
      </c>
      <c r="F24" s="178"/>
      <c r="G24" s="42">
        <f t="shared" si="1"/>
        <v>0</v>
      </c>
      <c r="H24" s="165"/>
      <c r="I24" s="53"/>
    </row>
    <row r="25" spans="1:10" ht="31.5" customHeight="1" thickBot="1" x14ac:dyDescent="0.3">
      <c r="A25" s="69" t="s">
        <v>498</v>
      </c>
      <c r="B25" s="228" t="s">
        <v>46</v>
      </c>
      <c r="C25" s="222" t="s">
        <v>503</v>
      </c>
      <c r="D25" s="223" t="s">
        <v>7</v>
      </c>
      <c r="E25" s="224">
        <v>1</v>
      </c>
      <c r="F25" s="178"/>
      <c r="G25" s="42">
        <f t="shared" si="1"/>
        <v>0</v>
      </c>
      <c r="H25" s="165"/>
      <c r="I25" s="53"/>
    </row>
    <row r="26" spans="1:10" ht="29.25" customHeight="1" thickBot="1" x14ac:dyDescent="0.3">
      <c r="A26" s="69" t="s">
        <v>498</v>
      </c>
      <c r="B26" s="228" t="s">
        <v>47</v>
      </c>
      <c r="C26" s="222" t="s">
        <v>504</v>
      </c>
      <c r="D26" s="223" t="s">
        <v>432</v>
      </c>
      <c r="E26" s="224">
        <v>3.8439999999999999</v>
      </c>
      <c r="F26" s="41"/>
      <c r="G26" s="42">
        <f t="shared" si="1"/>
        <v>0</v>
      </c>
      <c r="H26" s="165"/>
      <c r="I26" s="53"/>
    </row>
    <row r="27" spans="1:10" ht="39" customHeight="1" thickBot="1" x14ac:dyDescent="0.3">
      <c r="A27" s="112" t="s">
        <v>498</v>
      </c>
      <c r="B27" s="229" t="s">
        <v>110</v>
      </c>
      <c r="C27" s="225" t="s">
        <v>505</v>
      </c>
      <c r="D27" s="226" t="s">
        <v>220</v>
      </c>
      <c r="E27" s="227">
        <v>1</v>
      </c>
      <c r="F27" s="104"/>
      <c r="G27" s="105">
        <f t="shared" si="1"/>
        <v>0</v>
      </c>
      <c r="H27" s="51" t="s">
        <v>52</v>
      </c>
      <c r="I27" s="52">
        <f>ROUND(SUM(G21:G27),2)</f>
        <v>0</v>
      </c>
    </row>
    <row r="28" spans="1:10" ht="44.25" customHeight="1" thickBot="1" x14ac:dyDescent="0.3">
      <c r="A28" s="55"/>
      <c r="B28" s="54"/>
      <c r="C28" s="55"/>
      <c r="D28" s="54"/>
      <c r="E28" s="56"/>
      <c r="F28" s="88" t="s">
        <v>101</v>
      </c>
      <c r="G28" s="89">
        <v>2063.37</v>
      </c>
      <c r="H28" s="50"/>
      <c r="I28" s="53"/>
      <c r="J28" s="62"/>
    </row>
    <row r="29" spans="1:10" ht="20.25" customHeight="1" x14ac:dyDescent="0.25">
      <c r="A29" s="59"/>
      <c r="B29" s="58"/>
      <c r="C29" s="58"/>
      <c r="D29" s="58"/>
      <c r="E29" s="60"/>
      <c r="F29" s="58"/>
      <c r="G29" s="57"/>
    </row>
    <row r="30" spans="1:10" x14ac:dyDescent="0.25">
      <c r="A30" s="8"/>
      <c r="B30" s="4"/>
      <c r="C30" s="8"/>
      <c r="D30" s="4"/>
      <c r="E30" s="25"/>
      <c r="F30" s="16"/>
      <c r="G30" s="15"/>
    </row>
    <row r="31" spans="1:10" x14ac:dyDescent="0.25">
      <c r="A31" s="8"/>
      <c r="B31" s="4"/>
      <c r="C31" s="8"/>
      <c r="D31" s="4"/>
      <c r="E31" s="25"/>
      <c r="F31" s="16"/>
      <c r="G31" s="15"/>
    </row>
    <row r="32" spans="1:10" x14ac:dyDescent="0.25">
      <c r="F32" s="17"/>
    </row>
    <row r="33" spans="1:7" x14ac:dyDescent="0.25">
      <c r="A33" s="9"/>
      <c r="B33" s="5"/>
      <c r="C33" s="9"/>
      <c r="D33" s="5"/>
      <c r="E33" s="27"/>
      <c r="F33" s="18"/>
      <c r="G33" s="5"/>
    </row>
    <row r="34" spans="1:7" ht="26.25" customHeight="1" x14ac:dyDescent="0.25">
      <c r="A34" s="6"/>
      <c r="B34" s="6"/>
      <c r="C34" s="6"/>
      <c r="D34" s="6"/>
      <c r="E34" s="28"/>
      <c r="F34" s="19"/>
      <c r="G34" s="6"/>
    </row>
  </sheetData>
  <sheetProtection algorithmName="SHA-512" hashValue="MtfC6x7ksYZ/yul2dBEHAxVRbJj4o8SNwmOD5QNtfaC7idTdWioNJhCAJnJqXbuVfaASijmOOS0SvTrmuG29uw==" saltValue="blvDycVq1W3xaQuX/fzxdg=="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1"/>
  <sheetViews>
    <sheetView tabSelected="1" workbookViewId="0">
      <selection activeCell="G12" sqref="G12"/>
    </sheetView>
  </sheetViews>
  <sheetFormatPr defaultColWidth="9.140625" defaultRowHeight="15" x14ac:dyDescent="0.25"/>
  <cols>
    <col min="1" max="1" width="11.7109375" customWidth="1"/>
    <col min="2" max="2" width="65.7109375" customWidth="1"/>
    <col min="3" max="3" width="15.7109375" customWidth="1"/>
  </cols>
  <sheetData>
    <row r="1" spans="1:7" s="71" customFormat="1" ht="51.75" customHeight="1" x14ac:dyDescent="0.2">
      <c r="A1" s="264" t="s">
        <v>134</v>
      </c>
      <c r="B1" s="264"/>
      <c r="C1" s="264"/>
      <c r="D1" s="217"/>
      <c r="E1" s="217"/>
      <c r="F1" s="217"/>
      <c r="G1" s="217"/>
    </row>
    <row r="2" spans="1:7" s="71" customFormat="1" ht="12.75" x14ac:dyDescent="0.2">
      <c r="A2" s="265" t="s">
        <v>87</v>
      </c>
      <c r="B2" s="266"/>
      <c r="C2" s="267"/>
    </row>
    <row r="3" spans="1:7" s="71" customFormat="1" ht="25.5" x14ac:dyDescent="0.2">
      <c r="A3" s="72" t="s">
        <v>88</v>
      </c>
      <c r="B3" s="72" t="s">
        <v>89</v>
      </c>
      <c r="C3" s="72" t="s">
        <v>90</v>
      </c>
    </row>
    <row r="4" spans="1:7" s="71" customFormat="1" ht="12.75" x14ac:dyDescent="0.2">
      <c r="A4" s="73">
        <v>1</v>
      </c>
      <c r="B4" s="74" t="s">
        <v>483</v>
      </c>
      <c r="C4" s="75">
        <f>DKŽ_1!G179</f>
        <v>712978.35999999975</v>
      </c>
    </row>
    <row r="5" spans="1:7" s="71" customFormat="1" ht="12.75" x14ac:dyDescent="0.2">
      <c r="A5" s="73">
        <v>2</v>
      </c>
      <c r="B5" s="74" t="s">
        <v>484</v>
      </c>
      <c r="C5" s="75">
        <f>DKŽ_2!G58</f>
        <v>44645.530000000006</v>
      </c>
    </row>
    <row r="6" spans="1:7" s="71" customFormat="1" ht="12.75" x14ac:dyDescent="0.2">
      <c r="A6" s="73">
        <v>3</v>
      </c>
      <c r="B6" s="74" t="s">
        <v>485</v>
      </c>
      <c r="C6" s="75">
        <f>DKŽ_3!G47</f>
        <v>14683.179999999998</v>
      </c>
    </row>
    <row r="7" spans="1:7" s="71" customFormat="1" ht="12.75" x14ac:dyDescent="0.2">
      <c r="A7" s="73">
        <v>4</v>
      </c>
      <c r="B7" s="74" t="s">
        <v>486</v>
      </c>
      <c r="C7" s="75">
        <f>DKŽ_4!G28</f>
        <v>2063.37</v>
      </c>
    </row>
    <row r="8" spans="1:7" s="71" customFormat="1" ht="38.25" x14ac:dyDescent="0.2">
      <c r="A8" s="72" t="s">
        <v>91</v>
      </c>
      <c r="B8" s="76" t="s">
        <v>92</v>
      </c>
      <c r="C8" s="75">
        <f>ROUND(SUM(C4:C7),2)</f>
        <v>774370.44</v>
      </c>
    </row>
    <row r="9" spans="1:7" s="71" customFormat="1" ht="12.75" x14ac:dyDescent="0.2"/>
    <row r="10" spans="1:7" s="71" customFormat="1" ht="12.75" x14ac:dyDescent="0.2"/>
    <row r="11" spans="1:7" s="71" customFormat="1" ht="12.75" x14ac:dyDescent="0.2">
      <c r="A11" s="77"/>
      <c r="B11" s="77"/>
      <c r="C11" s="77"/>
    </row>
    <row r="12" spans="1:7" s="78" customFormat="1" ht="68.25" customHeight="1" x14ac:dyDescent="0.25">
      <c r="A12" s="268" t="s">
        <v>93</v>
      </c>
      <c r="B12" s="268"/>
      <c r="C12" s="268"/>
    </row>
    <row r="13" spans="1:7" s="81" customFormat="1" ht="68.25" customHeight="1" x14ac:dyDescent="0.25">
      <c r="A13" s="268" t="s">
        <v>482</v>
      </c>
      <c r="B13" s="268"/>
      <c r="C13" s="268"/>
    </row>
    <row r="14" spans="1:7" s="78" customFormat="1" ht="12.75" x14ac:dyDescent="0.25">
      <c r="A14" s="79"/>
      <c r="B14" s="79"/>
      <c r="C14" s="79"/>
    </row>
    <row r="15" spans="1:7" s="71" customFormat="1" ht="12.75" x14ac:dyDescent="0.2">
      <c r="C15" s="80" t="s">
        <v>94</v>
      </c>
    </row>
    <row r="16" spans="1:7" s="71" customFormat="1" ht="12.75" x14ac:dyDescent="0.2"/>
    <row r="17" spans="1:3" s="71" customFormat="1" ht="198" customHeight="1" x14ac:dyDescent="0.2">
      <c r="A17" s="269" t="s">
        <v>95</v>
      </c>
      <c r="B17" s="270"/>
      <c r="C17" s="270"/>
    </row>
    <row r="18" spans="1:3" s="71" customFormat="1" ht="121.5" customHeight="1" x14ac:dyDescent="0.2">
      <c r="A18" s="269" t="s">
        <v>96</v>
      </c>
      <c r="B18" s="270"/>
      <c r="C18" s="270"/>
    </row>
    <row r="19" spans="1:3" s="71" customFormat="1" ht="66.75" customHeight="1" x14ac:dyDescent="0.2">
      <c r="A19" s="269" t="s">
        <v>97</v>
      </c>
      <c r="B19" s="270"/>
      <c r="C19" s="270"/>
    </row>
    <row r="21" spans="1:3" ht="35.25" customHeight="1" x14ac:dyDescent="0.25">
      <c r="A21" s="262"/>
      <c r="B21" s="263"/>
      <c r="C21" s="263"/>
    </row>
  </sheetData>
  <sheetProtection algorithmName="SHA-512" hashValue="Lz/HuSCi2y/VCrVIXI/Lld6LiKrJwQBYg2993bb0rvdP6u3fWx7AF93Bg2qe5TY0V1izPo0lj4Wjbp88gEBEGg==" saltValue="Qo5Uov5iURsf1hBav8AY5g==" spinCount="100000" sheet="1" objects="1" scenarios="1"/>
  <mergeCells count="8">
    <mergeCell ref="A21:C21"/>
    <mergeCell ref="A1:C1"/>
    <mergeCell ref="A2:C2"/>
    <mergeCell ref="A12:C12"/>
    <mergeCell ref="A17:C17"/>
    <mergeCell ref="A18:C18"/>
    <mergeCell ref="A19:C19"/>
    <mergeCell ref="A13:C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9C01E22CDC100742A3DB0D0AE0795734" ma:contentTypeVersion="12" ma:contentTypeDescription="Kurkite naują dokumentą." ma:contentTypeScope="" ma:versionID="78bc7dff11f17a8e07d50052b48a3fdf">
  <xsd:schema xmlns:xsd="http://www.w3.org/2001/XMLSchema" xmlns:xs="http://www.w3.org/2001/XMLSchema" xmlns:p="http://schemas.microsoft.com/office/2006/metadata/properties" xmlns:ns2="9249c3ae-cb38-40ec-b890-aafdf3df4097" xmlns:ns3="5dbf4478-9bb5-4f1f-b596-fd18c27cbaed" targetNamespace="http://schemas.microsoft.com/office/2006/metadata/properties" ma:root="true" ma:fieldsID="171389fd8a574b59233624deac333385" ns2:_="" ns3:_="">
    <xsd:import namespace="9249c3ae-cb38-40ec-b890-aafdf3df4097"/>
    <xsd:import namespace="5dbf4478-9bb5-4f1f-b596-fd18c27cbae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9c3ae-cb38-40ec-b890-aafdf3df40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bf4478-9bb5-4f1f-b596-fd18c27cbaed" elementFormDefault="qualified">
    <xsd:import namespace="http://schemas.microsoft.com/office/2006/documentManagement/types"/>
    <xsd:import namespace="http://schemas.microsoft.com/office/infopath/2007/PartnerControls"/>
    <xsd:element name="SharedWithUsers" ma:index="1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371E59-FC03-4C71-B028-8EDB051DD81B}"/>
</file>

<file path=customXml/itemProps2.xml><?xml version="1.0" encoding="utf-8"?>
<ds:datastoreItem xmlns:ds="http://schemas.openxmlformats.org/officeDocument/2006/customXml" ds:itemID="{17096AD6-C27B-4258-8D45-1F40011B6E7E}"/>
</file>

<file path=customXml/itemProps3.xml><?xml version="1.0" encoding="utf-8"?>
<ds:datastoreItem xmlns:ds="http://schemas.openxmlformats.org/officeDocument/2006/customXml" ds:itemID="{281C0BCF-34A0-4FC5-B684-054E3EB77C7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DKŽ_1</vt:lpstr>
      <vt:lpstr>DKŽ_2</vt:lpstr>
      <vt:lpstr>DKŽ_3</vt:lpstr>
      <vt:lpstr>DKŽ_4</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Vytautas Aukštakojis | Fegda</cp:lastModifiedBy>
  <dcterms:created xsi:type="dcterms:W3CDTF">2020-10-05T14:48:34Z</dcterms:created>
  <dcterms:modified xsi:type="dcterms:W3CDTF">2022-05-09T04:11:12Z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0x0101009C01E22CDC100742A3DB0D0AE0795734</vt:lpwstr>
  </property>
</Properties>
</file>