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25200" windowHeight="11985" activeTab="7"/>
  </bookViews>
  <sheets>
    <sheet name="Nr.1" sheetId="1" r:id="rId1"/>
    <sheet name="Nr. 2" sheetId="4" r:id="rId2"/>
    <sheet name="Nr. 3" sheetId="5" r:id="rId3"/>
    <sheet name="Nr. 4" sheetId="6" r:id="rId4"/>
    <sheet name="Nr. 5" sheetId="7" r:id="rId5"/>
    <sheet name="Nr. 6" sheetId="8" r:id="rId6"/>
    <sheet name="Nr. 7" sheetId="9" r:id="rId7"/>
    <sheet name="santrauka" sheetId="10" r:id="rId8"/>
  </sheets>
  <definedNames>
    <definedName name="IKAINIS" localSheetId="1">'Nr. 2'!$B$16:$B$9999</definedName>
    <definedName name="IKAINIS" localSheetId="2">'Nr. 3'!$B$16:$B$9987</definedName>
    <definedName name="IKAINIS" localSheetId="3">'Nr. 4'!$B$16:$B$9987</definedName>
    <definedName name="IKAINIS" localSheetId="4">'Nr. 5'!$B$16:$B$9987</definedName>
    <definedName name="IKAINIS" localSheetId="5">'Nr. 6'!$B$16:$B$9990</definedName>
    <definedName name="IKAINIS" localSheetId="6">'Nr. 7'!$B$16:$B$9992</definedName>
    <definedName name="IKAINIS">Nr.1!$B$16:$B$9991</definedName>
    <definedName name="Is_viso" localSheetId="1">'Nr. 2'!$G$16:$G$9999</definedName>
    <definedName name="Is_viso" localSheetId="2">'Nr. 3'!$G$16:$G$9987</definedName>
    <definedName name="Is_viso" localSheetId="3">'Nr. 4'!$G$16:$G$9987</definedName>
    <definedName name="Is_viso" localSheetId="4">'Nr. 5'!$G$16:$G$9987</definedName>
    <definedName name="Is_viso" localSheetId="5">'Nr. 6'!$G$16:$G$9990</definedName>
    <definedName name="Is_viso" localSheetId="6">'Nr. 7'!$G$16:$G$9992</definedName>
    <definedName name="Is_viso">Nr.1!$G$16:$G$9991</definedName>
    <definedName name="Kaina" localSheetId="1">'Nr. 2'!$F$16:$F$9999</definedName>
    <definedName name="Kaina" localSheetId="2">'Nr. 3'!$F$16:$F$9987</definedName>
    <definedName name="Kaina" localSheetId="3">'Nr. 4'!$F$16:$F$9987</definedName>
    <definedName name="Kaina" localSheetId="4">'Nr. 5'!$F$16:$F$9987</definedName>
    <definedName name="Kaina" localSheetId="5">'Nr. 6'!$F$16:$F$9990</definedName>
    <definedName name="Kaina" localSheetId="6">'Nr. 7'!$F$16:$F$9992</definedName>
    <definedName name="Kaina">Nr.1!$F$16:$F$9991</definedName>
    <definedName name="kiekis" localSheetId="1">'Nr. 2'!$E$16:$E$9999</definedName>
    <definedName name="kiekis" localSheetId="2">'Nr. 3'!$E$16:$E$9987</definedName>
    <definedName name="kiekis" localSheetId="3">'Nr. 4'!$E$16:$E$9987</definedName>
    <definedName name="kiekis" localSheetId="4">'Nr. 5'!$E$16:$E$9987</definedName>
    <definedName name="kiekis" localSheetId="5">'Nr. 6'!$E$16:$E$9990</definedName>
    <definedName name="kiekis" localSheetId="6">'Nr. 7'!$E$16:$E$9992</definedName>
    <definedName name="kiekis">Nr.1!$E$16:$E$9991</definedName>
    <definedName name="Mvnt" localSheetId="1">'Nr. 2'!$D$16:$D$9999</definedName>
    <definedName name="Mvnt" localSheetId="2">'Nr. 3'!$D$16:$D$9987</definedName>
    <definedName name="Mvnt" localSheetId="3">'Nr. 4'!$D$16:$D$9987</definedName>
    <definedName name="Mvnt" localSheetId="4">'Nr. 5'!$D$16:$D$9987</definedName>
    <definedName name="Mvnt" localSheetId="5">'Nr. 6'!$D$16:$D$9990</definedName>
    <definedName name="Mvnt" localSheetId="6">'Nr. 7'!$D$16:$D$9992</definedName>
    <definedName name="Mvnt">Nr.1!$D$16:$D$9991</definedName>
    <definedName name="pavadinimas" localSheetId="1">'Nr. 2'!$C$16:$C$9999</definedName>
    <definedName name="pavadinimas" localSheetId="2">'Nr. 3'!$C$16:$C$9987</definedName>
    <definedName name="pavadinimas" localSheetId="3">'Nr. 4'!$C$16:$C$9987</definedName>
    <definedName name="pavadinimas" localSheetId="4">'Nr. 5'!$C$16:$C$9987</definedName>
    <definedName name="pavadinimas" localSheetId="5">'Nr. 6'!$C$16:$C$9990</definedName>
    <definedName name="pavadinimas" localSheetId="6">'Nr. 7'!$C$16:$C$9992</definedName>
    <definedName name="pavadinimas">Nr.1!$C$16:$C$9991</definedName>
    <definedName name="_xlnm.Print_Area" localSheetId="7">santrauka!$A$1:$D$18</definedName>
    <definedName name="_xlnm.Print_Titles" localSheetId="1">'Nr. 2'!$14:$15</definedName>
    <definedName name="_xlnm.Print_Titles" localSheetId="2">'Nr. 3'!$14:$15</definedName>
    <definedName name="_xlnm.Print_Titles" localSheetId="3">'Nr. 4'!$14:$15</definedName>
    <definedName name="_xlnm.Print_Titles" localSheetId="4">'Nr. 5'!$14:$15</definedName>
    <definedName name="_xlnm.Print_Titles" localSheetId="5">'Nr. 6'!$14:$15</definedName>
    <definedName name="_xlnm.Print_Titles" localSheetId="6">'Nr. 7'!$14:$15</definedName>
    <definedName name="_xlnm.Print_Titles" localSheetId="0">Nr.1!$14:$15</definedName>
    <definedName name="sam_eil" localSheetId="1">'Nr. 2'!$A$16:$A$9999</definedName>
    <definedName name="sam_eil" localSheetId="2">'Nr. 3'!$A$16:$A$9987</definedName>
    <definedName name="sam_eil" localSheetId="3">'Nr. 4'!$A$16:$A$9987</definedName>
    <definedName name="sam_eil" localSheetId="4">'Nr. 5'!$A$16:$A$9987</definedName>
    <definedName name="sam_eil" localSheetId="5">'Nr. 6'!$A$16:$A$9990</definedName>
    <definedName name="sam_eil" localSheetId="6">'Nr. 7'!$A$16:$A$9992</definedName>
    <definedName name="sam_eil">Nr.1!$A$16:$A$9991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4" l="1"/>
  <c r="G21" i="4"/>
  <c r="G22" i="4"/>
  <c r="G23" i="4"/>
  <c r="G24" i="4"/>
  <c r="G25" i="4"/>
  <c r="G26" i="4" l="1"/>
  <c r="G32" i="9"/>
  <c r="G33" i="9"/>
  <c r="G34" i="9"/>
  <c r="G35" i="9"/>
  <c r="G36" i="9"/>
  <c r="G37" i="9"/>
  <c r="G38" i="9"/>
  <c r="G39" i="9"/>
  <c r="G40" i="9"/>
  <c r="G41" i="9"/>
  <c r="G42" i="9"/>
  <c r="G31" i="9"/>
  <c r="G43" i="9" s="1"/>
  <c r="G25" i="9"/>
  <c r="G26" i="9"/>
  <c r="G27" i="9"/>
  <c r="G28" i="9"/>
  <c r="G24" i="9"/>
  <c r="G18" i="9"/>
  <c r="G19" i="9"/>
  <c r="G20" i="9"/>
  <c r="G21" i="9"/>
  <c r="G17" i="9"/>
  <c r="G22" i="9" s="1"/>
  <c r="G32" i="8"/>
  <c r="G33" i="8"/>
  <c r="G31" i="8"/>
  <c r="G34" i="8" s="1"/>
  <c r="G25" i="8"/>
  <c r="G26" i="8"/>
  <c r="G27" i="8"/>
  <c r="G28" i="8"/>
  <c r="G24" i="8"/>
  <c r="G18" i="8"/>
  <c r="G19" i="8"/>
  <c r="G20" i="8"/>
  <c r="G21" i="8"/>
  <c r="G17" i="8"/>
  <c r="G22" i="8" s="1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31" i="7"/>
  <c r="G49" i="7" s="1"/>
  <c r="G25" i="7"/>
  <c r="G26" i="7"/>
  <c r="G27" i="7"/>
  <c r="G28" i="7"/>
  <c r="G24" i="7"/>
  <c r="G18" i="7"/>
  <c r="G19" i="7"/>
  <c r="G20" i="7"/>
  <c r="G21" i="7"/>
  <c r="G17" i="7"/>
  <c r="G22" i="7" s="1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31" i="6"/>
  <c r="G48" i="6" s="1"/>
  <c r="G25" i="6"/>
  <c r="G26" i="6"/>
  <c r="G27" i="6"/>
  <c r="G28" i="6"/>
  <c r="G24" i="6"/>
  <c r="G18" i="6"/>
  <c r="G19" i="6"/>
  <c r="G20" i="6"/>
  <c r="G21" i="6"/>
  <c r="G17" i="6"/>
  <c r="G22" i="6" s="1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31" i="5"/>
  <c r="G48" i="5" s="1"/>
  <c r="G25" i="5"/>
  <c r="G26" i="5"/>
  <c r="G27" i="5"/>
  <c r="G28" i="5"/>
  <c r="G24" i="5"/>
  <c r="G18" i="5"/>
  <c r="G19" i="5"/>
  <c r="G20" i="5"/>
  <c r="G21" i="5"/>
  <c r="G17" i="5"/>
  <c r="G22" i="5" s="1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35" i="4"/>
  <c r="G52" i="4" s="1"/>
  <c r="G29" i="4"/>
  <c r="G30" i="4"/>
  <c r="G31" i="4"/>
  <c r="G32" i="4"/>
  <c r="G28" i="4"/>
  <c r="G17" i="4"/>
  <c r="G18" i="4" s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7" i="1"/>
  <c r="G21" i="1"/>
  <c r="G22" i="1"/>
  <c r="G23" i="1"/>
  <c r="G24" i="1"/>
  <c r="G20" i="1"/>
  <c r="G17" i="1"/>
  <c r="G18" i="1" s="1"/>
  <c r="G29" i="9" l="1"/>
  <c r="G44" i="9"/>
  <c r="D12" i="10" s="1"/>
  <c r="G29" i="8"/>
  <c r="G35" i="8"/>
  <c r="D11" i="10" s="1"/>
  <c r="G29" i="7"/>
  <c r="G50" i="7"/>
  <c r="D10" i="10" s="1"/>
  <c r="G29" i="6"/>
  <c r="G49" i="6"/>
  <c r="D9" i="10" s="1"/>
  <c r="G29" i="5"/>
  <c r="G49" i="5"/>
  <c r="D8" i="10" s="1"/>
  <c r="G33" i="4"/>
  <c r="G45" i="1"/>
  <c r="G25" i="1"/>
  <c r="G53" i="4"/>
  <c r="D7" i="10" s="1"/>
  <c r="G46" i="1"/>
  <c r="D6" i="10" s="1"/>
  <c r="D14" i="10" l="1"/>
</calcChain>
</file>

<file path=xl/sharedStrings.xml><?xml version="1.0" encoding="utf-8"?>
<sst xmlns="http://schemas.openxmlformats.org/spreadsheetml/2006/main" count="940" uniqueCount="165">
  <si>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</si>
  <si>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</si>
  <si>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</si>
  <si>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</si>
  <si>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</si>
  <si>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</si>
  <si>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</si>
  <si>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</si>
  <si>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</si>
  <si>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</si>
  <si>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 xml:space="preserve">Kaina  </t>
  </si>
  <si>
    <t>Žiniaraštis             1 Virkučių g.</t>
  </si>
  <si>
    <t xml:space="preserve">   1</t>
  </si>
  <si>
    <t>Paruošiamieji darbai</t>
  </si>
  <si>
    <t>N57P-0126</t>
  </si>
  <si>
    <t>Kelio ašinės linijos ir kelio juostos nužymėjimas trasoje</t>
  </si>
  <si>
    <t>km</t>
  </si>
  <si>
    <t xml:space="preserve">                         Skyriuje      1</t>
  </si>
  <si>
    <t xml:space="preserve">   2</t>
  </si>
  <si>
    <t>Žemės sankasa</t>
  </si>
  <si>
    <t>H15K-30</t>
  </si>
  <si>
    <t>Kelio griovių kasimas rankiniu būdu, kai gruntas  2  grupės  k9=1.15</t>
  </si>
  <si>
    <t>100 m3</t>
  </si>
  <si>
    <t>H07K-2</t>
  </si>
  <si>
    <t>II gr. grunto kasimas ekskavatoriais su 0,65 m3 kaušu, pakrovimas į autosaviv., vežiojimas iki  15 km ir darbas sąvartoje  k9=1.15</t>
  </si>
  <si>
    <t>t. m3</t>
  </si>
  <si>
    <t xml:space="preserve">   3</t>
  </si>
  <si>
    <t>H10K-1</t>
  </si>
  <si>
    <t>Plotų planiravimas mechanizuotu būdu, kai gruntas  2  grupės  k9=1.15</t>
  </si>
  <si>
    <t>t.m2</t>
  </si>
  <si>
    <t xml:space="preserve">   4</t>
  </si>
  <si>
    <t>H10K-14</t>
  </si>
  <si>
    <t>Plotų planiravimas rankiniu būdu, kai gruntas  2  grupės  k9=1.15</t>
  </si>
  <si>
    <t xml:space="preserve">   5</t>
  </si>
  <si>
    <t>H11K-3</t>
  </si>
  <si>
    <t>Grunto  sutankinimas nelaistant vandeniu vibraciniais volais, važiuojant viena vieta  9  kartus  k9=1.15</t>
  </si>
  <si>
    <t>100m3</t>
  </si>
  <si>
    <t xml:space="preserve">                         Skyriuje      2</t>
  </si>
  <si>
    <t>Kelio (gavės) dangos konstrukcija</t>
  </si>
  <si>
    <t>N27P-66-1</t>
  </si>
  <si>
    <t>Geotekstilės paklojimas  k9=1.15</t>
  </si>
  <si>
    <t>100m2</t>
  </si>
  <si>
    <t>Geotinklo paklojimas  k9=1.15</t>
  </si>
  <si>
    <t>H16K-4</t>
  </si>
  <si>
    <t>Sluoksnio iš 0/32 žvyro virš geosintetikos įrengimas  k9=1.15</t>
  </si>
  <si>
    <t>m3</t>
  </si>
  <si>
    <t>N57P-7101</t>
  </si>
  <si>
    <t>Pogriovinio drenažo iš plastikinių gofruotų vamzdžių su filtru įrengimas, užpilant filtracinį sluoksnį ekskavatoriumi , kai vamzdžių skersmuo 113/126 mm  k8=1.04,k9=1.15</t>
  </si>
  <si>
    <t>100m</t>
  </si>
  <si>
    <t xml:space="preserve">   6</t>
  </si>
  <si>
    <t>H14K-2</t>
  </si>
  <si>
    <t>Skaldelė 11/22 (drenažui)  k1=0.00,k9=1.15</t>
  </si>
  <si>
    <t xml:space="preserve">   7</t>
  </si>
  <si>
    <t>Skaldelė 5/11 (drenažui)  k1=0.00,k9=1.15</t>
  </si>
  <si>
    <t xml:space="preserve">   8</t>
  </si>
  <si>
    <t>H16K-1</t>
  </si>
  <si>
    <t>Apsauginio šalčiui atsparaus pagrindo sluoksnio įrengimas iš gamtinio smėlio  k9=1.15</t>
  </si>
  <si>
    <t xml:space="preserve">   9</t>
  </si>
  <si>
    <t>H16K-114</t>
  </si>
  <si>
    <t>20 cm storio pagrindo įrengimas iš nesurišto mineralinių medžiagų mišinio 0/45  k9=1.15</t>
  </si>
  <si>
    <t>100 m2</t>
  </si>
  <si>
    <t xml:space="preserve">  10</t>
  </si>
  <si>
    <t>H20K-1</t>
  </si>
  <si>
    <t>Betoninių bortų BR 100.30.15 įrengimas ant betoninio pagrindo  k9=1.15</t>
  </si>
  <si>
    <t>100 m</t>
  </si>
  <si>
    <t xml:space="preserve">  11</t>
  </si>
  <si>
    <t>Betoninių bortų BR 100.30/22.15 įrengimas ant betoninio pagrindo  k9=1.15</t>
  </si>
  <si>
    <t xml:space="preserve">  12</t>
  </si>
  <si>
    <t>Betoninių bortų BR 100.22.15 įrengimas ant betoninio pagrindo  k9=1.15</t>
  </si>
  <si>
    <t xml:space="preserve">  13</t>
  </si>
  <si>
    <t>N57P-7303</t>
  </si>
  <si>
    <t>Sandūrų izoliavimas sandariklio juostomis  k8=1.15,k9=1.15</t>
  </si>
  <si>
    <t xml:space="preserve">  14</t>
  </si>
  <si>
    <t>H16K-187B</t>
  </si>
  <si>
    <t>.11.50 cm storio pagrindo įrengimas,panaudojant asfaltbet.klotuvą su automat.a. regul.iš asfaltbet. mišinio AC 22 PS  k8=1.17,k9=1.15</t>
  </si>
  <si>
    <t xml:space="preserve">  15</t>
  </si>
  <si>
    <t>H16K-181B</t>
  </si>
  <si>
    <t>8 cm storio dangos įrengimas, panaudojant asfaltbetonio klotuvą su automat. a.regul.iš asfaltbet.miš. AC 16 AS  k8=1.17,k9=1.15</t>
  </si>
  <si>
    <t xml:space="preserve">  16</t>
  </si>
  <si>
    <t>4 cm storio dangos įrengimas, panaudojant asfaltbetonio klotuvą su automat. a.regul.iš asfaltbet.miš. AC 16 AS  k8=1.17,k9=1.15</t>
  </si>
  <si>
    <t xml:space="preserve">  17</t>
  </si>
  <si>
    <t>H16K-153B</t>
  </si>
  <si>
    <t>2.50 cm storio dangos įreng.,panaudojant asfaltbet.klotuvą su automat.a. regul.iš asfaltbet.mišinio BBTM 8 A 45/80-55  k8=1.17,k9=1.15</t>
  </si>
  <si>
    <t xml:space="preserve">  18</t>
  </si>
  <si>
    <t>H16K-320</t>
  </si>
  <si>
    <t>Juodų dangų paviršiaus pagruntavimas bitumine emulsija  k8=1.17,k9=1.15</t>
  </si>
  <si>
    <t xml:space="preserve">                         Skyriuje      3</t>
  </si>
  <si>
    <t xml:space="preserve">                         žiniaraštyje     1</t>
  </si>
  <si>
    <t xml:space="preserve">                                                                      </t>
  </si>
  <si>
    <t xml:space="preserve">EUR be PVM </t>
  </si>
  <si>
    <t>DARBŲ  KIEKIŲ  ŽINIARAŠTIS NR. 1</t>
  </si>
  <si>
    <t>DARBŲ  KIEKIŲ  ŽINIARAŠTIS NR. 2</t>
  </si>
  <si>
    <t>Žiniaraštis             2 Akmenų g.</t>
  </si>
  <si>
    <t>Šalčiui atsparaus sluoksnio įrengimas  k9=1.15</t>
  </si>
  <si>
    <t xml:space="preserve">                         žiniaraštyje     2</t>
  </si>
  <si>
    <t>DARBŲ  KIEKIŲ  ŽINIARAŠTIS NR. 3</t>
  </si>
  <si>
    <t>Žiniaraštis             3 Klaipėdos g.</t>
  </si>
  <si>
    <t>H16K-401</t>
  </si>
  <si>
    <t>Asfaltbetonio dangos nufrezavimas freza asfaltbetonio dangoms be pakrovimo</t>
  </si>
  <si>
    <t>H06P-1</t>
  </si>
  <si>
    <t>Statybinių šiukšlių kasimas ekskavatoriais su 0,25 m3 kaušu, pakrovimas į autosavivarčius ir išvežimas iki  15 km</t>
  </si>
  <si>
    <t>t</t>
  </si>
  <si>
    <t>H16K-405</t>
  </si>
  <si>
    <t>Žvyro (skaldos) pagrindo (dangos) išardymas, nustumiant gruntą iki 20m 79kW buldozeriais</t>
  </si>
  <si>
    <t xml:space="preserve">                         žiniaraštyje     3</t>
  </si>
  <si>
    <t>DARBŲ  KIEKIŲ  ŽINIARAŠTIS NR. 4</t>
  </si>
  <si>
    <t>Žiniaraštis             4 Tauralaukio g.</t>
  </si>
  <si>
    <t xml:space="preserve">                         žiniaraštyje     4</t>
  </si>
  <si>
    <t>DARBŲ  KIEKIŲ  ŽINIARAŠTIS NR. 5</t>
  </si>
  <si>
    <t>Žiniaraštis             5 Skroblų g.</t>
  </si>
  <si>
    <t>H16K-141B</t>
  </si>
  <si>
    <t>6 cm storio viensluoksnės dangos įrengimas,panaudojant asfaltbet.klotuvą su autom. a.reg. iš asfaltbet.mišinio AC 16 PD  k8=1.17,k9=1.15</t>
  </si>
  <si>
    <t xml:space="preserve">                         žiniaraštyje     5</t>
  </si>
  <si>
    <t>DARBŲ  KIEKIŲ  ŽINIARAŠTIS NR. 6</t>
  </si>
  <si>
    <t>Žiniaraštis             6 Dviračių takas</t>
  </si>
  <si>
    <t>15 cm storio pagrindo įrengimas iš nesurišto mineralinių medžiagų mišinio 0/45  k9=1.15</t>
  </si>
  <si>
    <t>.6 cm storio viensluoksnės dangos įrengimas,panaudojant asfaltbet.klotuvą su autom. a.reg. iš asfaltbet.mišinio AC 16 PD  k8=1.17,k9=1.15</t>
  </si>
  <si>
    <t xml:space="preserve">                         žiniaraštyje     6</t>
  </si>
  <si>
    <t>DARBŲ  KIEKIŲ  ŽINIARAŠTIS NR. 7</t>
  </si>
  <si>
    <t>Žiniaraštis             7 Žvaigždžių g.</t>
  </si>
  <si>
    <t xml:space="preserve">                         žiniaraštyje     7</t>
  </si>
  <si>
    <t>KLAIPĖDOS MIESTO SAVIVALDYBĖS SUTARTIS</t>
  </si>
  <si>
    <t>Virkučių, Akmenų, Klaipėdos, Tauralaukio, Skroblų gatvių atkarpų ir pėsčiųjų tako Klaipėdos gatvėje atkarpos, Klaipėdos m. sav., kapitalinis remonto rangos darbai</t>
  </si>
  <si>
    <t>DARBŲ KIEKIŲ ŽINIARAŠČIŲ SANTRAUKA</t>
  </si>
  <si>
    <t>Darbų kiekių žin. nr.</t>
  </si>
  <si>
    <t>Žiniaraščio pavadinimas</t>
  </si>
  <si>
    <t>Vertė, EUR be PVM</t>
  </si>
  <si>
    <t>Virkučių gatvė</t>
  </si>
  <si>
    <t>Akmenų gatvė</t>
  </si>
  <si>
    <t>Klaipėdos gatvė</t>
  </si>
  <si>
    <t>Tauralaukio gatvė</t>
  </si>
  <si>
    <t>Skroblų gatvė</t>
  </si>
  <si>
    <t>Dviračių takas</t>
  </si>
  <si>
    <t>Žvaigždžių gatvė</t>
  </si>
  <si>
    <t>Vertės į pasiūlymo formą</t>
  </si>
  <si>
    <t>Viso žiniaraščiuose  (Eur be PVM):</t>
  </si>
  <si>
    <t xml:space="preserve"> Klaipėdos gatvėje, Klaipėdos m. sav. kapitalinis remontas"</t>
  </si>
  <si>
    <t xml:space="preserve">Statinys               </t>
  </si>
  <si>
    <t xml:space="preserve"> 5 Virkučių, Akmenų, Klaipėdos, Tauralaukio, Skroblų gatvių ir pėsčiųjų ir dviračių tako</t>
  </si>
  <si>
    <t xml:space="preserve"> ir rajoninio kelio Nr. 2250 Klipščiai-Tauralaukis, Pajūrio ir Klaipėdos g., rekonstravimas</t>
  </si>
  <si>
    <t xml:space="preserve">Statinių grupė       </t>
  </si>
  <si>
    <t xml:space="preserve">2250 Magistralinio kelio A13 Klaipėda-Liepoja jungiamųjų kelių Klaipėdos m. sav. Klaipėdos m. </t>
  </si>
  <si>
    <t xml:space="preserve">2250 Magistralinio kelio A13 Klaipėda-Liepoja jungiamųjų kelių Klaipėdos m. sav. Klaipėdos m.  </t>
  </si>
  <si>
    <t>ir rajoninio kelio Nr. 2250 Klipščiai-Tauralaukis, Pajūrio ir Klaipėdos g., rekonstravimas</t>
  </si>
  <si>
    <t xml:space="preserve"> tako Klaipėdos gatvėje, Klaipėdos m. sav. kapitalinis remontas"</t>
  </si>
  <si>
    <t xml:space="preserve"> 5 Virkučių, Akmenų, Klaipėdos, Tauralaukio, Skroblų gatvių ir pėsčiųjų ir dviračių </t>
  </si>
  <si>
    <t xml:space="preserve">Statinių grupė      </t>
  </si>
  <si>
    <t xml:space="preserve"> 2250 Magistralinio kelio A13 Klaipėda-Liepoja jungiamųjų kelių Klaipėdos m. sav. Klaipėdos m. </t>
  </si>
  <si>
    <t xml:space="preserve">Statinys                </t>
  </si>
  <si>
    <t xml:space="preserve">5 Virkučių, Akmenų, Klaipėdos, Tauralaukio, Skroblų gatvių ir pėsčiųjų ir dviračių tako </t>
  </si>
  <si>
    <t>Klaipėdos gatvėje, Klaipėdos m. sav. kapitalinis remontas"</t>
  </si>
  <si>
    <t xml:space="preserve"> 2250 Magistralinio kelio A13 Klaipėda-Liepoja jungiamųjų kelių Klaipėdos m. sav. Klaipėdos m.  </t>
  </si>
  <si>
    <t xml:space="preserve"> 5 Virkučių, Akmenų, Klaipėdos, Tauralaukio, Skroblų gatvių ir pėsčiųjų ir dviračių tako </t>
  </si>
  <si>
    <t>Iš  viso Eur be PVM</t>
  </si>
  <si>
    <t>Darbų kiekių žiniaraščiai ir Darbų kiekių žiniaraščių santrauka negali būti konfidencialūs</t>
  </si>
  <si>
    <t>Esamo pastato ardymo darbai</t>
  </si>
  <si>
    <t>Mūro iš plytų ardymas ir išvežimas iki 15 km</t>
  </si>
  <si>
    <t>Stogo dangos iš šiferio ir bituminės dangos išardymas ir išvežimas iki 15 km</t>
  </si>
  <si>
    <t>Medienos apdailos ardymas ir išvežimas iki 15 km</t>
  </si>
  <si>
    <t>Plastikinės apdailos ardymas ir išvežimas iki 15 km</t>
  </si>
  <si>
    <t>3</t>
  </si>
  <si>
    <t>4</t>
  </si>
  <si>
    <t xml:space="preserve">                         Skyriuje      4</t>
  </si>
  <si>
    <t>Gelžbetoninių konstr. ardymas ir išvežimas iki 15 km</t>
  </si>
  <si>
    <t>Metalinių konstrukcijų ardymas ir išvežimas iki 15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</si>
</sst>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#,##0.000"/>
  </numFmts>
  <fonts count="34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Arial Baltic"/>
      <charset val="186"/>
    </font>
    <font>
      <sz val="10"/>
      <color theme="1"/>
      <name val="Arial Baltic"/>
      <charset val="186"/>
    </font>
    <font>
      <b/>
      <sz val="10"/>
      <name val="Arial Baltic"/>
      <charset val="186"/>
    </font>
    <font>
      <sz val="10"/>
      <name val="Arial Baltic"/>
      <charset val="186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Times New Roman"/>
      <family val="1"/>
      <charset val="186"/>
    </font>
    <font>
      <b/>
      <sz val="8"/>
      <color rgb="FFFF0000"/>
      <name val="Arial"/>
      <family val="2"/>
      <charset val="186"/>
    </font>
    <font>
      <b/>
      <sz val="8"/>
      <color rgb="FFFF0000"/>
      <name val="Arial"/>
      <family val="2"/>
    </font>
    <font>
      <sz val="10"/>
      <color rgb="FFFF0000"/>
      <name val="Arial"/>
      <family val="2"/>
      <charset val="186"/>
    </font>
    <font>
      <sz val="8"/>
      <color rgb="FFFF0000"/>
      <name val="Arial Baltic"/>
      <charset val="186"/>
    </font>
    <font>
      <sz val="9"/>
      <color rgb="FFFF0000"/>
      <name val="Arial Baltic"/>
      <charset val="186"/>
    </font>
    <font>
      <sz val="8"/>
      <color rgb="FFFF0000"/>
      <name val="MonospaceLT"/>
    </font>
    <font>
      <sz val="8"/>
      <color rgb="FF00B0F0"/>
      <name val="MonospaceL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7" fillId="0" borderId="0"/>
    <xf numFmtId="0" fontId="23" fillId="0" borderId="0"/>
  </cellStyleXfs>
  <cellXfs count="175">
    <xf numFmtId="0" fontId="0" fillId="0" borderId="0" xfId="0"/>
    <xf numFmtId="0" fontId="19" fillId="0" borderId="0" xfId="2" applyFont="1"/>
    <xf numFmtId="0" fontId="21" fillId="0" borderId="0" xfId="2" applyFont="1"/>
    <xf numFmtId="0" fontId="20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vertical="center"/>
    </xf>
    <xf numFmtId="0" fontId="20" fillId="0" borderId="4" xfId="2" applyFont="1" applyBorder="1" applyAlignment="1">
      <alignment horizontal="right" vertical="center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166" fontId="5" fillId="0" borderId="0" xfId="0" applyNumberFormat="1" applyFont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4" fontId="1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protection locked="0"/>
    </xf>
    <xf numFmtId="4" fontId="5" fillId="0" borderId="0" xfId="0" applyNumberFormat="1" applyFont="1" applyBorder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Protection="1"/>
    <xf numFmtId="168" fontId="0" fillId="0" borderId="0" xfId="0" applyNumberForma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168" fontId="7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168" fontId="8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25" fillId="0" borderId="0" xfId="0" applyFont="1" applyAlignment="1" applyProtection="1">
      <alignment vertical="top"/>
    </xf>
    <xf numFmtId="14" fontId="2" fillId="0" borderId="3" xfId="0" applyNumberFormat="1" applyFont="1" applyBorder="1" applyAlignment="1" applyProtection="1">
      <alignment horizontal="center" vertical="top"/>
    </xf>
    <xf numFmtId="14" fontId="11" fillId="0" borderId="3" xfId="0" applyNumberFormat="1" applyFont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11" fillId="0" borderId="3" xfId="0" applyFont="1" applyBorder="1" applyAlignment="1" applyProtection="1"/>
    <xf numFmtId="0" fontId="0" fillId="0" borderId="3" xfId="0" applyBorder="1" applyAlignment="1" applyProtection="1"/>
    <xf numFmtId="0" fontId="2" fillId="0" borderId="1" xfId="0" applyFont="1" applyBorder="1" applyAlignment="1" applyProtection="1">
      <alignment horizontal="center"/>
    </xf>
    <xf numFmtId="168" fontId="2" fillId="0" borderId="1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168" fontId="0" fillId="0" borderId="2" xfId="0" applyNumberFormat="1" applyBorder="1" applyAlignment="1" applyProtection="1">
      <alignment horizontal="center" vertical="center"/>
    </xf>
    <xf numFmtId="49" fontId="12" fillId="0" borderId="4" xfId="0" applyNumberFormat="1" applyFont="1" applyBorder="1" applyAlignment="1" applyProtection="1">
      <alignment horizontal="right" vertical="top"/>
    </xf>
    <xf numFmtId="49" fontId="4" fillId="0" borderId="4" xfId="0" applyNumberFormat="1" applyFont="1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49" fontId="8" fillId="0" borderId="4" xfId="0" applyNumberFormat="1" applyFont="1" applyBorder="1" applyAlignment="1" applyProtection="1">
      <alignment horizontal="right" vertical="top"/>
    </xf>
    <xf numFmtId="49" fontId="8" fillId="0" borderId="4" xfId="0" applyNumberFormat="1" applyFont="1" applyBorder="1" applyAlignment="1" applyProtection="1">
      <alignment horizontal="left" vertical="top" wrapText="1"/>
    </xf>
    <xf numFmtId="49" fontId="9" fillId="0" borderId="4" xfId="0" applyNumberFormat="1" applyFont="1" applyBorder="1" applyAlignment="1" applyProtection="1">
      <alignment horizontal="left" vertical="top" wrapText="1"/>
    </xf>
    <xf numFmtId="168" fontId="13" fillId="0" borderId="4" xfId="0" applyNumberFormat="1" applyFont="1" applyBorder="1" applyAlignment="1" applyProtection="1">
      <alignment horizontal="center" vertical="center"/>
    </xf>
    <xf numFmtId="49" fontId="2" fillId="0" borderId="4" xfId="0" applyNumberFormat="1" applyFont="1" applyBorder="1" applyAlignment="1" applyProtection="1">
      <alignment horizontal="right" vertical="top"/>
    </xf>
    <xf numFmtId="49" fontId="11" fillId="0" borderId="4" xfId="0" applyNumberFormat="1" applyFont="1" applyBorder="1" applyAlignment="1" applyProtection="1">
      <alignment vertical="top"/>
    </xf>
    <xf numFmtId="0" fontId="14" fillId="0" borderId="4" xfId="0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right" vertical="top"/>
    </xf>
    <xf numFmtId="49" fontId="2" fillId="0" borderId="0" xfId="0" applyNumberFormat="1" applyFont="1" applyBorder="1" applyAlignment="1" applyProtection="1">
      <alignment vertical="top"/>
    </xf>
    <xf numFmtId="49" fontId="2" fillId="0" borderId="0" xfId="0" applyNumberFormat="1" applyFont="1" applyBorder="1" applyAlignment="1" applyProtection="1">
      <alignment horizontal="left" vertical="top" wrapText="1"/>
    </xf>
    <xf numFmtId="168" fontId="5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vertical="top" wrapText="1"/>
    </xf>
    <xf numFmtId="168" fontId="5" fillId="0" borderId="0" xfId="0" applyNumberFormat="1" applyFont="1" applyAlignment="1" applyProtection="1">
      <alignment horizontal="center" vertical="center"/>
    </xf>
    <xf numFmtId="164" fontId="8" fillId="0" borderId="5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4" fontId="22" fillId="0" borderId="4" xfId="0" applyNumberFormat="1" applyFont="1" applyBorder="1" applyAlignment="1" applyProtection="1">
      <alignment horizontal="center" vertical="center" wrapText="1"/>
    </xf>
    <xf numFmtId="4" fontId="24" fillId="0" borderId="4" xfId="3" applyNumberFormat="1" applyFont="1" applyBorder="1" applyAlignment="1" applyProtection="1">
      <alignment horizontal="center" vertical="center" wrapText="1"/>
    </xf>
    <xf numFmtId="166" fontId="5" fillId="0" borderId="0" xfId="0" applyNumberFormat="1" applyFont="1" applyBorder="1" applyAlignment="1" applyProtection="1">
      <alignment horizontal="right" vertical="top"/>
    </xf>
    <xf numFmtId="166" fontId="5" fillId="0" borderId="0" xfId="0" applyNumberFormat="1" applyFont="1" applyAlignment="1" applyProtection="1">
      <alignment horizontal="right" vertical="top"/>
    </xf>
    <xf numFmtId="4" fontId="0" fillId="0" borderId="0" xfId="0" applyNumberFormat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4" fontId="13" fillId="0" borderId="4" xfId="0" applyNumberFormat="1" applyFont="1" applyBorder="1" applyAlignment="1" applyProtection="1">
      <alignment horizontal="center" vertical="center"/>
    </xf>
    <xf numFmtId="0" fontId="15" fillId="0" borderId="0" xfId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15" fillId="0" borderId="0" xfId="1" applyAlignment="1" applyProtection="1">
      <alignment vertical="top"/>
      <protection locked="0"/>
    </xf>
    <xf numFmtId="0" fontId="15" fillId="0" borderId="0" xfId="1" applyAlignment="1" applyProtection="1">
      <alignment horizontal="left" vertical="top" wrapText="1"/>
      <protection locked="0"/>
    </xf>
    <xf numFmtId="166" fontId="5" fillId="0" borderId="0" xfId="1" applyNumberFormat="1" applyFont="1" applyAlignment="1" applyProtection="1">
      <alignment horizontal="right" vertical="top"/>
      <protection locked="0"/>
    </xf>
    <xf numFmtId="0" fontId="3" fillId="0" borderId="0" xfId="1" applyFont="1" applyAlignment="1" applyProtection="1">
      <alignment horizontal="center"/>
      <protection locked="0"/>
    </xf>
    <xf numFmtId="4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top"/>
      <protection locked="0"/>
    </xf>
    <xf numFmtId="164" fontId="5" fillId="0" borderId="0" xfId="1" applyNumberFormat="1" applyFont="1" applyAlignment="1" applyProtection="1">
      <alignment horizontal="right" vertical="top"/>
      <protection locked="0"/>
    </xf>
    <xf numFmtId="0" fontId="15" fillId="0" borderId="0" xfId="1" applyProtection="1"/>
    <xf numFmtId="0" fontId="6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1" fillId="0" borderId="0" xfId="1" applyFont="1" applyAlignment="1" applyProtection="1">
      <alignment horizontal="left"/>
    </xf>
    <xf numFmtId="0" fontId="10" fillId="0" borderId="0" xfId="1" applyFont="1" applyAlignment="1" applyProtection="1">
      <alignment vertical="top"/>
    </xf>
    <xf numFmtId="0" fontId="15" fillId="0" borderId="0" xfId="1" applyAlignment="1" applyProtection="1">
      <alignment vertical="top"/>
    </xf>
    <xf numFmtId="0" fontId="25" fillId="0" borderId="0" xfId="1" applyFont="1" applyAlignment="1" applyProtection="1">
      <alignment vertical="top"/>
    </xf>
    <xf numFmtId="14" fontId="2" fillId="0" borderId="3" xfId="1" applyNumberFormat="1" applyFont="1" applyBorder="1" applyAlignment="1" applyProtection="1">
      <alignment horizontal="center" vertical="top"/>
    </xf>
    <xf numFmtId="14" fontId="11" fillId="0" borderId="3" xfId="1" applyNumberFormat="1" applyFont="1" applyBorder="1" applyAlignment="1" applyProtection="1">
      <alignment horizontal="left"/>
    </xf>
    <xf numFmtId="0" fontId="15" fillId="0" borderId="0" xfId="1" applyAlignment="1" applyProtection="1">
      <alignment horizontal="left" vertical="top" wrapText="1"/>
    </xf>
    <xf numFmtId="0" fontId="11" fillId="0" borderId="3" xfId="1" applyFont="1" applyBorder="1" applyAlignment="1" applyProtection="1"/>
    <xf numFmtId="0" fontId="15" fillId="0" borderId="3" xfId="1" applyBorder="1" applyAlignment="1" applyProtection="1"/>
    <xf numFmtId="0" fontId="2" fillId="0" borderId="1" xfId="1" applyFont="1" applyBorder="1" applyAlignment="1" applyProtection="1">
      <alignment horizontal="center"/>
    </xf>
    <xf numFmtId="49" fontId="2" fillId="0" borderId="1" xfId="1" applyNumberFormat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/>
    </xf>
    <xf numFmtId="49" fontId="15" fillId="0" borderId="2" xfId="1" applyNumberFormat="1" applyBorder="1" applyAlignment="1" applyProtection="1">
      <alignment horizontal="center" vertical="center"/>
    </xf>
    <xf numFmtId="49" fontId="12" fillId="0" borderId="4" xfId="1" applyNumberFormat="1" applyFont="1" applyBorder="1" applyAlignment="1" applyProtection="1">
      <alignment horizontal="right" vertical="top"/>
    </xf>
    <xf numFmtId="49" fontId="4" fillId="0" borderId="4" xfId="1" applyNumberFormat="1" applyFont="1" applyBorder="1" applyAlignment="1" applyProtection="1">
      <alignment vertical="top" wrapText="1"/>
    </xf>
    <xf numFmtId="0" fontId="15" fillId="0" borderId="4" xfId="1" applyBorder="1" applyAlignment="1" applyProtection="1">
      <alignment vertical="top" wrapText="1"/>
    </xf>
    <xf numFmtId="49" fontId="8" fillId="0" borderId="4" xfId="1" applyNumberFormat="1" applyFont="1" applyBorder="1" applyAlignment="1" applyProtection="1">
      <alignment horizontal="right" vertical="top"/>
    </xf>
    <xf numFmtId="49" fontId="8" fillId="0" borderId="4" xfId="1" applyNumberFormat="1" applyFont="1" applyBorder="1" applyAlignment="1" applyProtection="1">
      <alignment horizontal="left" vertical="top" wrapText="1"/>
    </xf>
    <xf numFmtId="49" fontId="9" fillId="0" borderId="4" xfId="1" applyNumberFormat="1" applyFont="1" applyBorder="1" applyAlignment="1" applyProtection="1">
      <alignment horizontal="left" vertical="top" wrapText="1"/>
    </xf>
    <xf numFmtId="168" fontId="13" fillId="0" borderId="4" xfId="1" applyNumberFormat="1" applyFont="1" applyBorder="1" applyAlignment="1" applyProtection="1">
      <alignment horizontal="center" vertical="center"/>
    </xf>
    <xf numFmtId="49" fontId="2" fillId="0" borderId="4" xfId="1" applyNumberFormat="1" applyFont="1" applyBorder="1" applyAlignment="1" applyProtection="1">
      <alignment horizontal="right" vertical="top"/>
    </xf>
    <xf numFmtId="49" fontId="11" fillId="0" borderId="4" xfId="1" applyNumberFormat="1" applyFont="1" applyBorder="1" applyAlignment="1" applyProtection="1">
      <alignment vertical="top"/>
    </xf>
    <xf numFmtId="0" fontId="3" fillId="0" borderId="4" xfId="1" applyFont="1" applyBorder="1" applyAlignment="1" applyProtection="1">
      <alignment vertical="top"/>
    </xf>
    <xf numFmtId="168" fontId="3" fillId="0" borderId="4" xfId="1" applyNumberFormat="1" applyFont="1" applyBorder="1" applyAlignment="1" applyProtection="1">
      <alignment horizontal="center" vertical="center"/>
    </xf>
    <xf numFmtId="168" fontId="15" fillId="0" borderId="4" xfId="1" applyNumberFormat="1" applyBorder="1" applyAlignment="1" applyProtection="1">
      <alignment horizontal="center" vertical="center" wrapText="1"/>
    </xf>
    <xf numFmtId="49" fontId="2" fillId="0" borderId="0" xfId="1" applyNumberFormat="1" applyFont="1" applyAlignment="1" applyProtection="1">
      <alignment horizontal="right" vertical="top"/>
    </xf>
    <xf numFmtId="49" fontId="2" fillId="0" borderId="0" xfId="1" applyNumberFormat="1" applyFont="1" applyAlignment="1" applyProtection="1">
      <alignment vertical="top"/>
    </xf>
    <xf numFmtId="49" fontId="2" fillId="0" borderId="0" xfId="1" applyNumberFormat="1" applyFont="1" applyAlignment="1" applyProtection="1">
      <alignment horizontal="left" vertical="top" wrapText="1"/>
    </xf>
    <xf numFmtId="167" fontId="5" fillId="0" borderId="0" xfId="1" applyNumberFormat="1" applyFont="1" applyAlignment="1" applyProtection="1">
      <alignment horizontal="right" vertical="top"/>
    </xf>
    <xf numFmtId="49" fontId="2" fillId="0" borderId="0" xfId="1" applyNumberFormat="1" applyFont="1" applyAlignment="1" applyProtection="1">
      <alignment horizontal="right" vertical="top" wrapText="1"/>
    </xf>
    <xf numFmtId="164" fontId="8" fillId="0" borderId="5" xfId="1" applyNumberFormat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center" vertical="center"/>
    </xf>
    <xf numFmtId="166" fontId="5" fillId="0" borderId="0" xfId="1" applyNumberFormat="1" applyFont="1" applyAlignment="1" applyProtection="1">
      <alignment horizontal="right" vertical="top"/>
    </xf>
    <xf numFmtId="165" fontId="2" fillId="0" borderId="6" xfId="1" applyNumberFormat="1" applyFont="1" applyBorder="1" applyAlignment="1" applyProtection="1">
      <alignment horizontal="right" vertical="center"/>
    </xf>
    <xf numFmtId="165" fontId="2" fillId="0" borderId="4" xfId="1" applyNumberFormat="1" applyFont="1" applyBorder="1" applyAlignment="1" applyProtection="1">
      <alignment horizontal="center" vertical="top"/>
    </xf>
    <xf numFmtId="4" fontId="13" fillId="0" borderId="4" xfId="1" applyNumberFormat="1" applyFont="1" applyBorder="1" applyAlignment="1" applyProtection="1">
      <alignment horizontal="center" vertical="center"/>
    </xf>
    <xf numFmtId="4" fontId="15" fillId="0" borderId="4" xfId="1" applyNumberFormat="1" applyBorder="1" applyAlignment="1" applyProtection="1">
      <alignment horizontal="center" vertical="center" wrapText="1"/>
    </xf>
    <xf numFmtId="164" fontId="13" fillId="0" borderId="4" xfId="1" applyNumberFormat="1" applyFont="1" applyBorder="1" applyAlignment="1" applyProtection="1">
      <alignment horizontal="right" vertical="top"/>
    </xf>
    <xf numFmtId="164" fontId="5" fillId="0" borderId="0" xfId="1" applyNumberFormat="1" applyFont="1" applyAlignment="1" applyProtection="1">
      <alignment horizontal="right" vertical="top"/>
    </xf>
    <xf numFmtId="49" fontId="15" fillId="0" borderId="2" xfId="1" applyNumberFormat="1" applyBorder="1" applyAlignment="1" applyProtection="1">
      <alignment vertical="center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top"/>
      <protection locked="0"/>
    </xf>
    <xf numFmtId="164" fontId="5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</xf>
    <xf numFmtId="168" fontId="3" fillId="0" borderId="4" xfId="0" applyNumberFormat="1" applyFont="1" applyBorder="1" applyAlignment="1" applyProtection="1">
      <alignment horizontal="center" vertical="center"/>
    </xf>
    <xf numFmtId="168" fontId="0" fillId="0" borderId="4" xfId="0" applyNumberFormat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right" vertical="top"/>
    </xf>
    <xf numFmtId="49" fontId="2" fillId="0" borderId="0" xfId="0" applyNumberFormat="1" applyFont="1" applyAlignment="1" applyProtection="1">
      <alignment vertical="top"/>
    </xf>
    <xf numFmtId="167" fontId="5" fillId="0" borderId="0" xfId="0" applyNumberFormat="1" applyFont="1" applyAlignment="1" applyProtection="1">
      <alignment horizontal="right" vertical="top"/>
    </xf>
    <xf numFmtId="165" fontId="2" fillId="0" borderId="6" xfId="0" applyNumberFormat="1" applyFont="1" applyBorder="1" applyAlignment="1" applyProtection="1">
      <alignment horizontal="right" vertical="center"/>
    </xf>
    <xf numFmtId="165" fontId="2" fillId="0" borderId="4" xfId="0" applyNumberFormat="1" applyFont="1" applyBorder="1" applyAlignment="1" applyProtection="1">
      <alignment horizontal="center" vertical="top"/>
    </xf>
    <xf numFmtId="4" fontId="0" fillId="0" borderId="4" xfId="0" applyNumberFormat="1" applyBorder="1" applyAlignment="1" applyProtection="1">
      <alignment horizontal="center" vertical="center" wrapText="1"/>
    </xf>
    <xf numFmtId="164" fontId="13" fillId="0" borderId="4" xfId="0" applyNumberFormat="1" applyFont="1" applyBorder="1" applyAlignment="1" applyProtection="1">
      <alignment horizontal="right" vertical="top"/>
    </xf>
    <xf numFmtId="4" fontId="26" fillId="0" borderId="4" xfId="0" applyNumberFormat="1" applyFont="1" applyBorder="1" applyAlignment="1">
      <alignment horizontal="center" vertical="center"/>
    </xf>
    <xf numFmtId="49" fontId="8" fillId="0" borderId="4" xfId="1" applyNumberFormat="1" applyFont="1" applyBorder="1" applyAlignment="1" applyProtection="1">
      <alignment horizontal="center" vertical="center" wrapText="1"/>
    </xf>
    <xf numFmtId="0" fontId="15" fillId="0" borderId="0" xfId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1" fillId="0" borderId="3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15" fillId="0" borderId="4" xfId="1" applyBorder="1" applyAlignment="1" applyProtection="1">
      <alignment horizontal="center" vertical="center" wrapText="1"/>
    </xf>
    <xf numFmtId="0" fontId="3" fillId="0" borderId="4" xfId="1" applyFont="1" applyBorder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/>
    </xf>
    <xf numFmtId="49" fontId="2" fillId="0" borderId="0" xfId="1" applyNumberFormat="1" applyFont="1" applyAlignment="1" applyProtection="1">
      <alignment horizontal="center" vertical="center" wrapText="1"/>
    </xf>
    <xf numFmtId="49" fontId="27" fillId="0" borderId="4" xfId="1" applyNumberFormat="1" applyFont="1" applyBorder="1" applyAlignment="1" applyProtection="1">
      <alignment horizontal="right" vertical="top"/>
    </xf>
    <xf numFmtId="49" fontId="28" fillId="0" borderId="4" xfId="1" applyNumberFormat="1" applyFont="1" applyBorder="1" applyAlignment="1" applyProtection="1">
      <alignment vertical="top" wrapText="1"/>
    </xf>
    <xf numFmtId="0" fontId="29" fillId="0" borderId="4" xfId="1" applyFont="1" applyBorder="1" applyAlignment="1" applyProtection="1">
      <alignment horizontal="center" vertical="center" wrapText="1"/>
    </xf>
    <xf numFmtId="168" fontId="29" fillId="0" borderId="4" xfId="1" applyNumberFormat="1" applyFont="1" applyBorder="1" applyAlignment="1" applyProtection="1">
      <alignment horizontal="center" vertical="center" wrapText="1"/>
    </xf>
    <xf numFmtId="49" fontId="30" fillId="0" borderId="4" xfId="1" applyNumberFormat="1" applyFont="1" applyBorder="1" applyAlignment="1" applyProtection="1">
      <alignment horizontal="right" vertical="top"/>
    </xf>
    <xf numFmtId="49" fontId="30" fillId="0" borderId="4" xfId="1" applyNumberFormat="1" applyFont="1" applyBorder="1" applyAlignment="1" applyProtection="1">
      <alignment horizontal="left" vertical="top" wrapText="1"/>
    </xf>
    <xf numFmtId="49" fontId="31" fillId="0" borderId="4" xfId="1" applyNumberFormat="1" applyFont="1" applyBorder="1" applyAlignment="1" applyProtection="1">
      <alignment horizontal="left" vertical="top" wrapText="1"/>
    </xf>
    <xf numFmtId="49" fontId="30" fillId="0" borderId="4" xfId="1" applyNumberFormat="1" applyFont="1" applyBorder="1" applyAlignment="1" applyProtection="1">
      <alignment horizontal="center" vertical="center" wrapText="1"/>
    </xf>
    <xf numFmtId="168" fontId="32" fillId="0" borderId="4" xfId="1" applyNumberFormat="1" applyFont="1" applyBorder="1" applyAlignment="1" applyProtection="1">
      <alignment horizontal="center" vertical="center"/>
    </xf>
    <xf numFmtId="168" fontId="15" fillId="0" borderId="0" xfId="1" applyNumberFormat="1" applyProtection="1">
      <protection locked="0"/>
    </xf>
    <xf numFmtId="168" fontId="33" fillId="0" borderId="4" xfId="0" applyNumberFormat="1" applyFont="1" applyBorder="1" applyAlignment="1" applyProtection="1">
      <alignment horizontal="center" vertical="center"/>
    </xf>
    <xf numFmtId="168" fontId="33" fillId="0" borderId="4" xfId="1" applyNumberFormat="1" applyFont="1" applyBorder="1" applyAlignment="1" applyProtection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21" fillId="0" borderId="7" xfId="2" applyFont="1" applyBorder="1" applyAlignment="1">
      <alignment horizontal="center"/>
    </xf>
    <xf numFmtId="0" fontId="21" fillId="0" borderId="8" xfId="2" applyFont="1" applyBorder="1" applyAlignment="1">
      <alignment horizontal="center"/>
    </xf>
    <xf numFmtId="0" fontId="21" fillId="0" borderId="5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</cellXfs>
  <cellStyles count="4">
    <cellStyle name="Įprastas 2" xfId="1"/>
    <cellStyle name="Įprastas 3" xfId="2"/>
    <cellStyle name="Normal" xfId="0" builtinId="0"/>
    <cellStyle name="TableStyleLigh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27"/>
  <sheetViews>
    <sheetView zoomScaleNormal="100" zoomScaleSheetLayoutView="110" workbookViewId="0">
      <selection activeCell="B12" sqref="B12"/>
    </sheetView>
  </sheetViews>
  <sheetFormatPr defaultRowHeight="12.75"/>
  <cols>
    <col min="1" max="1" width="4" style="57" customWidth="1"/>
    <col min="2" max="2" width="9.42578125" style="57" customWidth="1"/>
    <col min="3" max="3" width="36.7109375" style="58" customWidth="1"/>
    <col min="4" max="4" width="5.85546875" style="58" customWidth="1"/>
    <col min="5" max="5" width="14.85546875" style="59" customWidth="1"/>
    <col min="6" max="6" width="12.7109375" style="20" customWidth="1"/>
    <col min="7" max="7" width="15.42578125" style="65" customWidth="1"/>
    <col min="8" max="8" width="11.85546875" style="21" customWidth="1"/>
    <col min="9" max="16384" width="9.140625" style="7"/>
  </cols>
  <sheetData>
    <row r="1" spans="1:11">
      <c r="A1" s="23"/>
      <c r="B1" s="23"/>
      <c r="C1" s="23"/>
      <c r="D1" s="23"/>
      <c r="E1" s="24"/>
      <c r="F1" s="66"/>
      <c r="G1" s="23"/>
      <c r="H1" s="7"/>
    </row>
    <row r="2" spans="1:11" ht="15.75">
      <c r="A2" s="23"/>
      <c r="B2" s="23"/>
      <c r="C2" s="23"/>
      <c r="D2" s="25"/>
      <c r="E2" s="26" t="s">
        <v>90</v>
      </c>
      <c r="F2" s="66"/>
      <c r="G2" s="23"/>
      <c r="H2" s="7"/>
    </row>
    <row r="3" spans="1:11" ht="13.5" customHeight="1">
      <c r="A3" s="23"/>
      <c r="B3" s="23"/>
      <c r="C3" s="23"/>
      <c r="D3" s="27"/>
      <c r="E3" s="28"/>
      <c r="F3" s="66"/>
      <c r="G3" s="23"/>
      <c r="H3" s="7"/>
      <c r="I3" s="9"/>
    </row>
    <row r="4" spans="1:11" ht="13.5" customHeight="1">
      <c r="A4" s="23"/>
      <c r="B4" s="23"/>
      <c r="C4" s="23"/>
      <c r="D4" s="29"/>
      <c r="E4" s="24"/>
      <c r="F4" s="66"/>
      <c r="G4" s="23"/>
      <c r="H4" s="7"/>
    </row>
    <row r="5" spans="1:11" ht="13.5" customHeight="1">
      <c r="A5" s="30" t="s">
        <v>140</v>
      </c>
      <c r="B5" s="31"/>
      <c r="C5" s="32" t="s">
        <v>141</v>
      </c>
      <c r="D5" s="31"/>
      <c r="E5" s="31"/>
      <c r="F5" s="31"/>
      <c r="G5" s="31"/>
      <c r="H5" s="7"/>
    </row>
    <row r="6" spans="1:11" ht="13.5" customHeight="1">
      <c r="A6" s="30"/>
      <c r="B6" s="31"/>
      <c r="C6" s="32" t="s">
        <v>139</v>
      </c>
      <c r="D6" s="31"/>
      <c r="E6" s="31"/>
      <c r="F6" s="31"/>
      <c r="G6" s="31"/>
      <c r="H6" s="7"/>
    </row>
    <row r="7" spans="1:11" ht="13.5" customHeight="1">
      <c r="A7" s="31"/>
      <c r="B7" s="31"/>
      <c r="C7" s="31"/>
      <c r="D7" s="31"/>
      <c r="E7" s="31"/>
      <c r="F7" s="31"/>
      <c r="G7" s="31"/>
      <c r="H7" s="7"/>
    </row>
    <row r="8" spans="1:11" ht="13.5" customHeight="1">
      <c r="A8" s="30" t="s">
        <v>137</v>
      </c>
      <c r="B8" s="31"/>
      <c r="C8" s="32" t="s">
        <v>138</v>
      </c>
      <c r="D8" s="31"/>
      <c r="E8" s="31"/>
      <c r="F8" s="31"/>
      <c r="G8" s="31"/>
      <c r="H8" s="7"/>
    </row>
    <row r="9" spans="1:11" ht="13.5" customHeight="1">
      <c r="A9" s="30"/>
      <c r="B9" s="23"/>
      <c r="C9" s="32" t="s">
        <v>136</v>
      </c>
      <c r="D9" s="31"/>
      <c r="E9" s="31"/>
      <c r="F9" s="31"/>
      <c r="G9" s="31"/>
      <c r="H9" s="7"/>
    </row>
    <row r="10" spans="1:11" ht="13.5" customHeight="1">
      <c r="A10" s="31"/>
      <c r="B10" s="31"/>
      <c r="C10" s="31"/>
      <c r="D10" s="31"/>
      <c r="E10" s="31"/>
      <c r="F10" s="31"/>
      <c r="G10" s="31"/>
      <c r="H10" s="7"/>
    </row>
    <row r="11" spans="1:11" ht="13.5" customHeight="1">
      <c r="A11" s="30" t="s">
        <v>11</v>
      </c>
      <c r="B11" s="31"/>
      <c r="C11" s="31"/>
      <c r="D11" s="31"/>
      <c r="E11" s="31"/>
      <c r="F11" s="31"/>
      <c r="G11" s="31"/>
      <c r="H11" s="7"/>
    </row>
    <row r="12" spans="1:11" ht="13.5" customHeight="1">
      <c r="A12" s="31"/>
      <c r="B12" s="31"/>
      <c r="C12" s="31"/>
      <c r="D12" s="31"/>
      <c r="E12" s="31"/>
      <c r="F12" s="31"/>
      <c r="G12" s="31"/>
      <c r="H12" s="7"/>
    </row>
    <row r="13" spans="1:11">
      <c r="A13" s="33"/>
      <c r="B13" s="34"/>
      <c r="C13" s="35"/>
      <c r="D13" s="36"/>
      <c r="E13" s="37"/>
      <c r="F13" s="37"/>
      <c r="G13" s="37"/>
      <c r="H13" s="11"/>
    </row>
    <row r="14" spans="1:11" ht="12.75" customHeight="1">
      <c r="A14" s="38" t="s">
        <v>0</v>
      </c>
      <c r="B14" s="38" t="s">
        <v>7</v>
      </c>
      <c r="C14" s="38" t="s">
        <v>2</v>
      </c>
      <c r="D14" s="38" t="s">
        <v>5</v>
      </c>
      <c r="E14" s="39" t="s">
        <v>4</v>
      </c>
      <c r="F14" s="67" t="s">
        <v>10</v>
      </c>
      <c r="G14" s="60" t="s">
        <v>89</v>
      </c>
      <c r="H14" s="12"/>
      <c r="J14" s="9"/>
    </row>
    <row r="15" spans="1:11">
      <c r="A15" s="40" t="s">
        <v>1</v>
      </c>
      <c r="B15" s="40" t="s">
        <v>8</v>
      </c>
      <c r="C15" s="40" t="s">
        <v>3</v>
      </c>
      <c r="D15" s="40" t="s">
        <v>6</v>
      </c>
      <c r="E15" s="41"/>
      <c r="F15" s="68" t="s">
        <v>9</v>
      </c>
      <c r="G15" s="61" t="s">
        <v>153</v>
      </c>
      <c r="H15" s="13"/>
      <c r="J15" s="9"/>
      <c r="K15" s="9"/>
    </row>
    <row r="16" spans="1:11">
      <c r="A16" s="42"/>
      <c r="B16" s="42" t="s">
        <v>12</v>
      </c>
      <c r="C16" s="43" t="s">
        <v>13</v>
      </c>
      <c r="D16" s="44"/>
      <c r="E16" s="44"/>
      <c r="F16" s="44"/>
      <c r="G16" s="44"/>
      <c r="H16" s="13"/>
      <c r="I16" s="14"/>
      <c r="J16" s="14"/>
      <c r="K16" s="14"/>
    </row>
    <row r="17" spans="1:11" ht="24">
      <c r="A17" s="45" t="s">
        <v>12</v>
      </c>
      <c r="B17" s="46" t="s">
        <v>14</v>
      </c>
      <c r="C17" s="47" t="s">
        <v>15</v>
      </c>
      <c r="D17" s="46" t="s">
        <v>16</v>
      </c>
      <c r="E17" s="48">
        <v>0.14499999999999999</v>
      </c>
      <c r="F17" s="15">
        <v>7112.71</v>
      </c>
      <c r="G17" s="62">
        <f t="shared" ref="G17" si="0">ROUND((E17*F17),2)</f>
        <v>1031.3399999999999</v>
      </c>
      <c r="H17" s="13"/>
      <c r="I17" s="16"/>
      <c r="J17" s="14"/>
      <c r="K17" s="14"/>
    </row>
    <row r="18" spans="1:11">
      <c r="A18" s="49"/>
      <c r="B18" s="49"/>
      <c r="C18" s="50" t="s">
        <v>17</v>
      </c>
      <c r="D18" s="51"/>
      <c r="E18" s="51"/>
      <c r="F18" s="69"/>
      <c r="G18" s="63">
        <f>ROUND(SUM(G17),2)</f>
        <v>1031.3399999999999</v>
      </c>
      <c r="H18" s="13"/>
      <c r="I18" s="14"/>
      <c r="J18" s="14"/>
      <c r="K18" s="14"/>
    </row>
    <row r="19" spans="1:11">
      <c r="A19" s="42"/>
      <c r="B19" s="42" t="s">
        <v>18</v>
      </c>
      <c r="C19" s="43" t="s">
        <v>19</v>
      </c>
      <c r="D19" s="44"/>
      <c r="E19" s="44"/>
      <c r="F19" s="44"/>
      <c r="G19" s="44"/>
      <c r="H19" s="13"/>
      <c r="I19" s="14"/>
      <c r="J19" s="14"/>
      <c r="K19" s="14"/>
    </row>
    <row r="20" spans="1:11" ht="24">
      <c r="A20" s="45" t="s">
        <v>12</v>
      </c>
      <c r="B20" s="46" t="s">
        <v>20</v>
      </c>
      <c r="C20" s="47" t="s">
        <v>21</v>
      </c>
      <c r="D20" s="46" t="s">
        <v>22</v>
      </c>
      <c r="E20" s="48">
        <v>0.88400000000000001</v>
      </c>
      <c r="F20" s="15">
        <v>1087.0899999999999</v>
      </c>
      <c r="G20" s="62">
        <f t="shared" ref="G20:G24" si="1">ROUND((E20*F20),2)</f>
        <v>960.99</v>
      </c>
      <c r="H20" s="13"/>
      <c r="I20" s="16"/>
      <c r="J20" s="14"/>
      <c r="K20" s="14"/>
    </row>
    <row r="21" spans="1:11" ht="48">
      <c r="A21" s="45" t="s">
        <v>18</v>
      </c>
      <c r="B21" s="46" t="s">
        <v>23</v>
      </c>
      <c r="C21" s="47" t="s">
        <v>24</v>
      </c>
      <c r="D21" s="46" t="s">
        <v>25</v>
      </c>
      <c r="E21" s="163">
        <v>0.88400000000000001</v>
      </c>
      <c r="F21" s="15">
        <v>4209.04</v>
      </c>
      <c r="G21" s="62">
        <f t="shared" si="1"/>
        <v>3720.79</v>
      </c>
      <c r="H21" s="13"/>
      <c r="I21" s="16"/>
      <c r="J21" s="14"/>
      <c r="K21" s="14"/>
    </row>
    <row r="22" spans="1:11" ht="24">
      <c r="A22" s="45" t="s">
        <v>26</v>
      </c>
      <c r="B22" s="46" t="s">
        <v>27</v>
      </c>
      <c r="C22" s="47" t="s">
        <v>28</v>
      </c>
      <c r="D22" s="46" t="s">
        <v>29</v>
      </c>
      <c r="E22" s="48">
        <v>0.93899999999999995</v>
      </c>
      <c r="F22" s="15">
        <v>968.93</v>
      </c>
      <c r="G22" s="62">
        <f t="shared" si="1"/>
        <v>909.83</v>
      </c>
      <c r="H22" s="13"/>
      <c r="I22" s="17"/>
      <c r="J22" s="18"/>
      <c r="K22" s="18"/>
    </row>
    <row r="23" spans="1:11" ht="24">
      <c r="A23" s="45" t="s">
        <v>30</v>
      </c>
      <c r="B23" s="46" t="s">
        <v>31</v>
      </c>
      <c r="C23" s="47" t="s">
        <v>32</v>
      </c>
      <c r="D23" s="46" t="s">
        <v>29</v>
      </c>
      <c r="E23" s="48">
        <v>0.16600000000000001</v>
      </c>
      <c r="F23" s="15">
        <v>914.88</v>
      </c>
      <c r="G23" s="62">
        <f t="shared" si="1"/>
        <v>151.87</v>
      </c>
      <c r="H23" s="13"/>
      <c r="I23" s="17"/>
      <c r="J23" s="18"/>
      <c r="K23" s="18"/>
    </row>
    <row r="24" spans="1:11" ht="36">
      <c r="A24" s="45" t="s">
        <v>33</v>
      </c>
      <c r="B24" s="46" t="s">
        <v>34</v>
      </c>
      <c r="C24" s="47" t="s">
        <v>35</v>
      </c>
      <c r="D24" s="46" t="s">
        <v>36</v>
      </c>
      <c r="E24" s="48">
        <v>3.3149999999999999</v>
      </c>
      <c r="F24" s="15">
        <v>150.30000000000001</v>
      </c>
      <c r="G24" s="62">
        <f t="shared" si="1"/>
        <v>498.24</v>
      </c>
      <c r="H24" s="13"/>
      <c r="I24" s="17"/>
      <c r="J24" s="18"/>
      <c r="K24" s="18"/>
    </row>
    <row r="25" spans="1:11">
      <c r="A25" s="49"/>
      <c r="B25" s="49"/>
      <c r="C25" s="50" t="s">
        <v>37</v>
      </c>
      <c r="D25" s="51"/>
      <c r="E25" s="51"/>
      <c r="F25" s="69"/>
      <c r="G25" s="63">
        <f>ROUND(SUM(G20:G24),2)</f>
        <v>6241.72</v>
      </c>
      <c r="H25" s="13"/>
      <c r="I25" s="18"/>
      <c r="J25" s="18"/>
      <c r="K25" s="18"/>
    </row>
    <row r="26" spans="1:11">
      <c r="A26" s="42"/>
      <c r="B26" s="42" t="s">
        <v>26</v>
      </c>
      <c r="C26" s="43" t="s">
        <v>38</v>
      </c>
      <c r="D26" s="44"/>
      <c r="E26" s="44"/>
      <c r="F26" s="44"/>
      <c r="G26" s="44"/>
      <c r="H26" s="13"/>
      <c r="I26" s="18"/>
      <c r="J26" s="18"/>
      <c r="K26" s="18"/>
    </row>
    <row r="27" spans="1:11">
      <c r="A27" s="45" t="s">
        <v>12</v>
      </c>
      <c r="B27" s="46" t="s">
        <v>39</v>
      </c>
      <c r="C27" s="47" t="s">
        <v>40</v>
      </c>
      <c r="D27" s="46" t="s">
        <v>41</v>
      </c>
      <c r="E27" s="48">
        <v>11.8</v>
      </c>
      <c r="F27" s="15">
        <v>91.25</v>
      </c>
      <c r="G27" s="62">
        <f t="shared" ref="G27:G44" si="2">ROUND((E27*F27),2)</f>
        <v>1076.75</v>
      </c>
      <c r="H27" s="13"/>
      <c r="I27" s="17"/>
      <c r="J27" s="18"/>
      <c r="K27" s="18"/>
    </row>
    <row r="28" spans="1:11">
      <c r="A28" s="45" t="s">
        <v>18</v>
      </c>
      <c r="B28" s="46" t="s">
        <v>39</v>
      </c>
      <c r="C28" s="47" t="s">
        <v>42</v>
      </c>
      <c r="D28" s="46" t="s">
        <v>41</v>
      </c>
      <c r="E28" s="48">
        <v>11.8</v>
      </c>
      <c r="F28" s="15">
        <v>97.72</v>
      </c>
      <c r="G28" s="62">
        <f t="shared" si="2"/>
        <v>1153.0999999999999</v>
      </c>
      <c r="H28" s="13"/>
      <c r="I28" s="17"/>
      <c r="J28" s="18"/>
      <c r="K28" s="18"/>
    </row>
    <row r="29" spans="1:11" ht="24">
      <c r="A29" s="45" t="s">
        <v>26</v>
      </c>
      <c r="B29" s="46" t="s">
        <v>43</v>
      </c>
      <c r="C29" s="47" t="s">
        <v>44</v>
      </c>
      <c r="D29" s="46" t="s">
        <v>45</v>
      </c>
      <c r="E29" s="48">
        <v>202</v>
      </c>
      <c r="F29" s="15">
        <v>17.440000000000001</v>
      </c>
      <c r="G29" s="62">
        <f t="shared" si="2"/>
        <v>3522.88</v>
      </c>
      <c r="H29" s="13"/>
      <c r="I29" s="17"/>
      <c r="J29" s="18"/>
      <c r="K29" s="18"/>
    </row>
    <row r="30" spans="1:11" ht="60">
      <c r="A30" s="45" t="s">
        <v>30</v>
      </c>
      <c r="B30" s="46" t="s">
        <v>46</v>
      </c>
      <c r="C30" s="47" t="s">
        <v>47</v>
      </c>
      <c r="D30" s="46" t="s">
        <v>48</v>
      </c>
      <c r="E30" s="48">
        <v>1.6</v>
      </c>
      <c r="F30" s="15">
        <v>2175.92</v>
      </c>
      <c r="G30" s="62">
        <f t="shared" si="2"/>
        <v>3481.47</v>
      </c>
      <c r="H30" s="13"/>
      <c r="I30" s="17"/>
      <c r="J30" s="18"/>
      <c r="K30" s="18"/>
    </row>
    <row r="31" spans="1:11">
      <c r="A31" s="45" t="s">
        <v>33</v>
      </c>
      <c r="B31" s="46" t="s">
        <v>39</v>
      </c>
      <c r="C31" s="47" t="s">
        <v>40</v>
      </c>
      <c r="D31" s="46" t="s">
        <v>41</v>
      </c>
      <c r="E31" s="48">
        <v>2.67</v>
      </c>
      <c r="F31" s="15">
        <v>91.25</v>
      </c>
      <c r="G31" s="62">
        <f t="shared" si="2"/>
        <v>243.64</v>
      </c>
      <c r="H31" s="13"/>
      <c r="I31" s="17"/>
      <c r="J31" s="18"/>
      <c r="K31" s="18"/>
    </row>
    <row r="32" spans="1:11">
      <c r="A32" s="45" t="s">
        <v>49</v>
      </c>
      <c r="B32" s="46" t="s">
        <v>50</v>
      </c>
      <c r="C32" s="47" t="s">
        <v>51</v>
      </c>
      <c r="D32" s="46" t="s">
        <v>45</v>
      </c>
      <c r="E32" s="48">
        <v>26</v>
      </c>
      <c r="F32" s="15">
        <v>81.569999999999993</v>
      </c>
      <c r="G32" s="62">
        <f t="shared" si="2"/>
        <v>2120.8200000000002</v>
      </c>
      <c r="H32" s="13"/>
      <c r="I32" s="17"/>
      <c r="J32" s="18"/>
      <c r="K32" s="18"/>
    </row>
    <row r="33" spans="1:11">
      <c r="A33" s="45" t="s">
        <v>52</v>
      </c>
      <c r="B33" s="46" t="s">
        <v>50</v>
      </c>
      <c r="C33" s="47" t="s">
        <v>53</v>
      </c>
      <c r="D33" s="46" t="s">
        <v>45</v>
      </c>
      <c r="E33" s="48">
        <v>6</v>
      </c>
      <c r="F33" s="15">
        <v>125.02</v>
      </c>
      <c r="G33" s="62">
        <f t="shared" si="2"/>
        <v>750.12</v>
      </c>
      <c r="H33" s="13"/>
      <c r="I33" s="17"/>
      <c r="J33" s="18"/>
      <c r="K33" s="18"/>
    </row>
    <row r="34" spans="1:11" ht="36">
      <c r="A34" s="45" t="s">
        <v>54</v>
      </c>
      <c r="B34" s="46" t="s">
        <v>55</v>
      </c>
      <c r="C34" s="47" t="s">
        <v>56</v>
      </c>
      <c r="D34" s="46" t="s">
        <v>45</v>
      </c>
      <c r="E34" s="48">
        <v>535</v>
      </c>
      <c r="F34" s="15">
        <v>21.21</v>
      </c>
      <c r="G34" s="62">
        <f t="shared" si="2"/>
        <v>11347.35</v>
      </c>
      <c r="H34" s="13"/>
      <c r="I34" s="17"/>
      <c r="J34" s="18"/>
      <c r="K34" s="18"/>
    </row>
    <row r="35" spans="1:11" ht="36">
      <c r="A35" s="45" t="s">
        <v>57</v>
      </c>
      <c r="B35" s="46" t="s">
        <v>58</v>
      </c>
      <c r="C35" s="47" t="s">
        <v>59</v>
      </c>
      <c r="D35" s="46" t="s">
        <v>60</v>
      </c>
      <c r="E35" s="48">
        <v>11.9</v>
      </c>
      <c r="F35" s="15">
        <v>963.3</v>
      </c>
      <c r="G35" s="62">
        <f t="shared" si="2"/>
        <v>11463.27</v>
      </c>
      <c r="H35" s="13"/>
      <c r="I35" s="17"/>
      <c r="J35" s="18"/>
      <c r="K35" s="18"/>
    </row>
    <row r="36" spans="1:11" ht="24">
      <c r="A36" s="45" t="s">
        <v>61</v>
      </c>
      <c r="B36" s="46" t="s">
        <v>62</v>
      </c>
      <c r="C36" s="47" t="s">
        <v>63</v>
      </c>
      <c r="D36" s="46" t="s">
        <v>64</v>
      </c>
      <c r="E36" s="48">
        <v>2.92</v>
      </c>
      <c r="F36" s="15">
        <v>3043.93</v>
      </c>
      <c r="G36" s="62">
        <f t="shared" si="2"/>
        <v>8888.2800000000007</v>
      </c>
      <c r="H36" s="13"/>
      <c r="I36" s="17"/>
      <c r="J36" s="18"/>
      <c r="K36" s="18"/>
    </row>
    <row r="37" spans="1:11" ht="24">
      <c r="A37" s="45" t="s">
        <v>65</v>
      </c>
      <c r="B37" s="46" t="s">
        <v>62</v>
      </c>
      <c r="C37" s="47" t="s">
        <v>66</v>
      </c>
      <c r="D37" s="46" t="s">
        <v>64</v>
      </c>
      <c r="E37" s="48">
        <v>0.04</v>
      </c>
      <c r="F37" s="15">
        <v>5330.87</v>
      </c>
      <c r="G37" s="62">
        <f t="shared" si="2"/>
        <v>213.23</v>
      </c>
      <c r="H37" s="13"/>
      <c r="I37" s="17"/>
      <c r="J37" s="18"/>
      <c r="K37" s="18"/>
    </row>
    <row r="38" spans="1:11" ht="24">
      <c r="A38" s="45" t="s">
        <v>67</v>
      </c>
      <c r="B38" s="46" t="s">
        <v>62</v>
      </c>
      <c r="C38" s="47" t="s">
        <v>68</v>
      </c>
      <c r="D38" s="46" t="s">
        <v>64</v>
      </c>
      <c r="E38" s="48">
        <v>0.04</v>
      </c>
      <c r="F38" s="15">
        <v>3885.1</v>
      </c>
      <c r="G38" s="62">
        <f t="shared" si="2"/>
        <v>155.4</v>
      </c>
      <c r="H38" s="13"/>
      <c r="I38" s="17"/>
      <c r="J38" s="18"/>
      <c r="K38" s="18"/>
    </row>
    <row r="39" spans="1:11" ht="24">
      <c r="A39" s="45" t="s">
        <v>69</v>
      </c>
      <c r="B39" s="46" t="s">
        <v>70</v>
      </c>
      <c r="C39" s="47" t="s">
        <v>71</v>
      </c>
      <c r="D39" s="46" t="s">
        <v>48</v>
      </c>
      <c r="E39" s="48">
        <v>3</v>
      </c>
      <c r="F39" s="15">
        <v>243.02</v>
      </c>
      <c r="G39" s="62">
        <f t="shared" si="2"/>
        <v>729.06</v>
      </c>
      <c r="H39" s="13"/>
      <c r="I39" s="17"/>
      <c r="J39" s="18"/>
      <c r="K39" s="18"/>
    </row>
    <row r="40" spans="1:11" ht="48">
      <c r="A40" s="45" t="s">
        <v>72</v>
      </c>
      <c r="B40" s="46" t="s">
        <v>73</v>
      </c>
      <c r="C40" s="47" t="s">
        <v>74</v>
      </c>
      <c r="D40" s="46" t="s">
        <v>60</v>
      </c>
      <c r="E40" s="48">
        <v>11</v>
      </c>
      <c r="F40" s="15">
        <v>1949.81</v>
      </c>
      <c r="G40" s="62">
        <f t="shared" si="2"/>
        <v>21447.91</v>
      </c>
      <c r="H40" s="13"/>
      <c r="I40" s="17"/>
      <c r="J40" s="18"/>
      <c r="K40" s="18"/>
    </row>
    <row r="41" spans="1:11" ht="36">
      <c r="A41" s="45" t="s">
        <v>75</v>
      </c>
      <c r="B41" s="46" t="s">
        <v>76</v>
      </c>
      <c r="C41" s="47" t="s">
        <v>77</v>
      </c>
      <c r="D41" s="46" t="s">
        <v>60</v>
      </c>
      <c r="E41" s="48">
        <v>1.35</v>
      </c>
      <c r="F41" s="15">
        <v>1792.41</v>
      </c>
      <c r="G41" s="62">
        <f t="shared" si="2"/>
        <v>2419.75</v>
      </c>
      <c r="H41" s="13"/>
      <c r="I41" s="17"/>
      <c r="J41" s="18"/>
      <c r="K41" s="18"/>
    </row>
    <row r="42" spans="1:11" ht="36">
      <c r="A42" s="45" t="s">
        <v>78</v>
      </c>
      <c r="B42" s="46" t="s">
        <v>76</v>
      </c>
      <c r="C42" s="47" t="s">
        <v>79</v>
      </c>
      <c r="D42" s="46" t="s">
        <v>60</v>
      </c>
      <c r="E42" s="48">
        <v>9.65</v>
      </c>
      <c r="F42" s="15">
        <v>872.53</v>
      </c>
      <c r="G42" s="62">
        <f t="shared" si="2"/>
        <v>8419.91</v>
      </c>
      <c r="H42" s="13"/>
      <c r="I42" s="17"/>
      <c r="J42" s="18"/>
      <c r="K42" s="18"/>
    </row>
    <row r="43" spans="1:11" ht="48">
      <c r="A43" s="45" t="s">
        <v>80</v>
      </c>
      <c r="B43" s="46" t="s">
        <v>81</v>
      </c>
      <c r="C43" s="47" t="s">
        <v>82</v>
      </c>
      <c r="D43" s="46" t="s">
        <v>60</v>
      </c>
      <c r="E43" s="48">
        <v>11</v>
      </c>
      <c r="F43" s="15">
        <v>716.44</v>
      </c>
      <c r="G43" s="62">
        <f t="shared" si="2"/>
        <v>7880.84</v>
      </c>
      <c r="H43" s="13"/>
      <c r="I43" s="17"/>
      <c r="J43" s="18"/>
      <c r="K43" s="18"/>
    </row>
    <row r="44" spans="1:11" ht="24">
      <c r="A44" s="45" t="s">
        <v>83</v>
      </c>
      <c r="B44" s="46" t="s">
        <v>84</v>
      </c>
      <c r="C44" s="47" t="s">
        <v>85</v>
      </c>
      <c r="D44" s="46" t="s">
        <v>60</v>
      </c>
      <c r="E44" s="48">
        <v>22</v>
      </c>
      <c r="F44" s="15">
        <v>33.44</v>
      </c>
      <c r="G44" s="62">
        <f t="shared" si="2"/>
        <v>735.68</v>
      </c>
      <c r="H44" s="13"/>
      <c r="I44" s="17"/>
      <c r="J44" s="18"/>
      <c r="K44" s="18"/>
    </row>
    <row r="45" spans="1:11">
      <c r="A45" s="49"/>
      <c r="B45" s="49"/>
      <c r="C45" s="50" t="s">
        <v>86</v>
      </c>
      <c r="D45" s="51"/>
      <c r="E45" s="51"/>
      <c r="F45" s="69"/>
      <c r="G45" s="63">
        <f>ROUND(SUM(G27:G44),2)</f>
        <v>86049.46</v>
      </c>
      <c r="H45" s="13"/>
      <c r="I45" s="18"/>
      <c r="J45" s="18"/>
      <c r="K45" s="18"/>
    </row>
    <row r="46" spans="1:11">
      <c r="A46" s="49"/>
      <c r="B46" s="49"/>
      <c r="C46" s="50" t="s">
        <v>87</v>
      </c>
      <c r="D46" s="51"/>
      <c r="E46" s="51"/>
      <c r="F46" s="69"/>
      <c r="G46" s="63">
        <f>ROUND(SUM(G45,G25,G18),2)</f>
        <v>93322.52</v>
      </c>
      <c r="H46" s="13"/>
      <c r="I46" s="18"/>
      <c r="J46" s="18"/>
      <c r="K46" s="18"/>
    </row>
    <row r="47" spans="1:11">
      <c r="A47" s="52"/>
      <c r="B47" s="53" t="s">
        <v>88</v>
      </c>
      <c r="C47" s="53"/>
      <c r="D47" s="53"/>
      <c r="E47" s="53"/>
      <c r="F47" s="53"/>
      <c r="G47" s="53"/>
      <c r="H47" s="13"/>
      <c r="I47" s="18"/>
      <c r="J47" s="18"/>
      <c r="K47" s="18"/>
    </row>
    <row r="48" spans="1:11">
      <c r="A48" s="52"/>
      <c r="B48" s="53" t="s">
        <v>88</v>
      </c>
      <c r="C48" s="53"/>
      <c r="D48" s="53"/>
      <c r="E48" s="53"/>
      <c r="F48" s="53"/>
      <c r="G48" s="53"/>
      <c r="H48" s="13"/>
      <c r="I48" s="18"/>
      <c r="J48" s="18"/>
      <c r="K48" s="18"/>
    </row>
    <row r="49" spans="1:11">
      <c r="A49" s="52"/>
      <c r="B49" s="53" t="s">
        <v>88</v>
      </c>
      <c r="C49" s="53"/>
      <c r="D49" s="53"/>
      <c r="E49" s="53"/>
      <c r="F49" s="53"/>
      <c r="G49" s="53"/>
      <c r="H49" s="13"/>
      <c r="I49" s="18"/>
      <c r="J49" s="18"/>
      <c r="K49" s="18"/>
    </row>
    <row r="50" spans="1:11">
      <c r="A50" s="52"/>
      <c r="B50" s="53" t="s">
        <v>88</v>
      </c>
      <c r="C50" s="53"/>
      <c r="D50" s="53"/>
      <c r="E50" s="53"/>
      <c r="F50" s="53"/>
      <c r="G50" s="53"/>
      <c r="H50" s="13"/>
      <c r="I50" s="18"/>
      <c r="J50" s="18"/>
      <c r="K50" s="18"/>
    </row>
    <row r="51" spans="1:11">
      <c r="A51" s="52"/>
      <c r="B51" s="53" t="s">
        <v>88</v>
      </c>
      <c r="C51" s="53"/>
      <c r="D51" s="53"/>
      <c r="E51" s="53"/>
      <c r="F51" s="53"/>
      <c r="G51" s="53"/>
      <c r="H51" s="13"/>
      <c r="I51" s="18"/>
      <c r="J51" s="18"/>
      <c r="K51" s="18"/>
    </row>
    <row r="52" spans="1:11">
      <c r="A52" s="52"/>
      <c r="B52" s="53" t="s">
        <v>88</v>
      </c>
      <c r="C52" s="53"/>
      <c r="D52" s="53"/>
      <c r="E52" s="53"/>
      <c r="F52" s="53"/>
      <c r="G52" s="53"/>
      <c r="H52" s="13"/>
      <c r="I52" s="18"/>
      <c r="J52" s="18"/>
      <c r="K52" s="18"/>
    </row>
    <row r="53" spans="1:11">
      <c r="A53" s="52"/>
      <c r="B53" s="52"/>
      <c r="C53" s="54"/>
      <c r="D53" s="54"/>
      <c r="E53" s="55"/>
      <c r="F53" s="19"/>
      <c r="G53" s="64"/>
      <c r="H53" s="13"/>
      <c r="I53" s="18"/>
      <c r="J53" s="18"/>
      <c r="K53" s="18"/>
    </row>
    <row r="54" spans="1:11">
      <c r="A54" s="52"/>
      <c r="B54" s="52"/>
      <c r="C54" s="54"/>
      <c r="D54" s="54"/>
      <c r="E54" s="55"/>
      <c r="F54" s="19"/>
      <c r="G54" s="64"/>
      <c r="H54" s="13"/>
      <c r="I54" s="18"/>
      <c r="J54" s="18"/>
      <c r="K54" s="18"/>
    </row>
    <row r="55" spans="1:11">
      <c r="A55" s="52"/>
      <c r="B55" s="52"/>
      <c r="C55" s="54"/>
      <c r="D55" s="54"/>
      <c r="E55" s="55"/>
      <c r="F55" s="19"/>
      <c r="G55" s="64"/>
      <c r="H55" s="13"/>
      <c r="I55" s="18"/>
      <c r="J55" s="18"/>
      <c r="K55" s="18"/>
    </row>
    <row r="56" spans="1:11">
      <c r="A56" s="52"/>
      <c r="B56" s="52"/>
      <c r="C56" s="54"/>
      <c r="D56" s="54"/>
      <c r="E56" s="55"/>
      <c r="F56" s="19"/>
      <c r="G56" s="64"/>
      <c r="H56" s="13"/>
      <c r="I56" s="18"/>
      <c r="J56" s="18"/>
      <c r="K56" s="18"/>
    </row>
    <row r="57" spans="1:11">
      <c r="A57" s="52"/>
      <c r="B57" s="52"/>
      <c r="C57" s="54"/>
      <c r="D57" s="54"/>
      <c r="E57" s="55"/>
      <c r="F57" s="19"/>
      <c r="G57" s="64"/>
      <c r="H57" s="13"/>
      <c r="I57" s="18"/>
      <c r="J57" s="18"/>
      <c r="K57" s="18"/>
    </row>
    <row r="58" spans="1:11">
      <c r="A58" s="52"/>
      <c r="B58" s="52"/>
      <c r="C58" s="54"/>
      <c r="D58" s="54"/>
      <c r="E58" s="55"/>
      <c r="F58" s="19"/>
      <c r="G58" s="64"/>
      <c r="H58" s="13"/>
      <c r="I58" s="18"/>
      <c r="J58" s="18"/>
      <c r="K58" s="18"/>
    </row>
    <row r="59" spans="1:11">
      <c r="A59" s="52"/>
      <c r="B59" s="52"/>
      <c r="C59" s="54"/>
      <c r="D59" s="54"/>
      <c r="E59" s="55"/>
      <c r="F59" s="19"/>
      <c r="G59" s="64"/>
      <c r="H59" s="13"/>
      <c r="I59" s="18"/>
      <c r="J59" s="18"/>
      <c r="K59" s="18"/>
    </row>
    <row r="60" spans="1:11">
      <c r="A60" s="52"/>
      <c r="B60" s="52"/>
      <c r="C60" s="54"/>
      <c r="D60" s="54"/>
      <c r="E60" s="55"/>
      <c r="F60" s="19"/>
      <c r="G60" s="64"/>
      <c r="H60" s="13"/>
      <c r="I60" s="18"/>
      <c r="J60" s="18"/>
      <c r="K60" s="18"/>
    </row>
    <row r="61" spans="1:11">
      <c r="A61" s="52"/>
      <c r="B61" s="52"/>
      <c r="C61" s="54"/>
      <c r="D61" s="54"/>
      <c r="E61" s="55"/>
      <c r="F61" s="19"/>
      <c r="G61" s="64"/>
      <c r="H61" s="13"/>
      <c r="I61" s="18"/>
      <c r="J61" s="18"/>
      <c r="K61" s="18"/>
    </row>
    <row r="62" spans="1:11">
      <c r="A62" s="52"/>
      <c r="B62" s="52"/>
      <c r="C62" s="54"/>
      <c r="D62" s="54"/>
      <c r="E62" s="55"/>
      <c r="F62" s="19"/>
      <c r="G62" s="64"/>
      <c r="H62" s="13"/>
      <c r="I62" s="18"/>
      <c r="J62" s="18"/>
      <c r="K62" s="18"/>
    </row>
    <row r="63" spans="1:11">
      <c r="A63" s="52"/>
      <c r="B63" s="52"/>
      <c r="C63" s="54"/>
      <c r="D63" s="54"/>
      <c r="E63" s="55"/>
      <c r="F63" s="19"/>
      <c r="G63" s="64"/>
      <c r="H63" s="13"/>
      <c r="I63" s="18"/>
      <c r="J63" s="18"/>
      <c r="K63" s="18"/>
    </row>
    <row r="64" spans="1:11">
      <c r="A64" s="52"/>
      <c r="B64" s="52"/>
      <c r="C64" s="54"/>
      <c r="D64" s="54"/>
      <c r="E64" s="55"/>
      <c r="F64" s="19"/>
      <c r="G64" s="64"/>
      <c r="H64" s="13"/>
      <c r="I64" s="18"/>
      <c r="J64" s="18"/>
      <c r="K64" s="18"/>
    </row>
    <row r="65" spans="1:11">
      <c r="A65" s="52"/>
      <c r="B65" s="52"/>
      <c r="C65" s="54"/>
      <c r="D65" s="54"/>
      <c r="E65" s="55"/>
      <c r="F65" s="19"/>
      <c r="G65" s="64"/>
      <c r="H65" s="13"/>
      <c r="I65" s="18"/>
      <c r="J65" s="18"/>
      <c r="K65" s="18"/>
    </row>
    <row r="66" spans="1:11">
      <c r="A66" s="52"/>
      <c r="B66" s="52"/>
      <c r="C66" s="54"/>
      <c r="D66" s="54"/>
      <c r="E66" s="55"/>
      <c r="F66" s="19"/>
      <c r="G66" s="64"/>
      <c r="H66" s="13"/>
      <c r="I66" s="18"/>
      <c r="J66" s="18"/>
      <c r="K66" s="18"/>
    </row>
    <row r="67" spans="1:11">
      <c r="A67" s="52"/>
      <c r="B67" s="52"/>
      <c r="C67" s="54"/>
      <c r="D67" s="54"/>
      <c r="E67" s="55"/>
      <c r="F67" s="19"/>
      <c r="G67" s="64"/>
      <c r="H67" s="13"/>
      <c r="I67" s="18"/>
      <c r="J67" s="18"/>
      <c r="K67" s="18"/>
    </row>
    <row r="68" spans="1:11">
      <c r="A68" s="52"/>
      <c r="B68" s="52"/>
      <c r="C68" s="54"/>
      <c r="D68" s="54"/>
      <c r="E68" s="55"/>
      <c r="F68" s="19"/>
      <c r="G68" s="64"/>
      <c r="H68" s="13"/>
      <c r="I68" s="18"/>
      <c r="J68" s="18"/>
      <c r="K68" s="18"/>
    </row>
    <row r="69" spans="1:11">
      <c r="A69" s="52"/>
      <c r="B69" s="52"/>
      <c r="C69" s="54"/>
      <c r="D69" s="54"/>
      <c r="E69" s="55"/>
      <c r="F69" s="19"/>
      <c r="G69" s="64"/>
      <c r="H69" s="13"/>
      <c r="I69" s="18"/>
      <c r="J69" s="18"/>
      <c r="K69" s="18"/>
    </row>
    <row r="70" spans="1:11">
      <c r="A70" s="52"/>
      <c r="B70" s="52"/>
      <c r="C70" s="54"/>
      <c r="D70" s="54"/>
      <c r="E70" s="55"/>
      <c r="F70" s="19"/>
      <c r="G70" s="64"/>
      <c r="H70" s="13"/>
      <c r="I70" s="18"/>
      <c r="J70" s="18"/>
      <c r="K70" s="18"/>
    </row>
    <row r="71" spans="1:11">
      <c r="A71" s="52"/>
      <c r="B71" s="52"/>
      <c r="C71" s="54"/>
      <c r="D71" s="54"/>
      <c r="E71" s="55"/>
      <c r="F71" s="19"/>
      <c r="G71" s="64"/>
      <c r="H71" s="13"/>
      <c r="I71" s="9"/>
      <c r="J71" s="9"/>
      <c r="K71" s="9"/>
    </row>
    <row r="72" spans="1:11">
      <c r="A72" s="52"/>
      <c r="B72" s="52"/>
      <c r="C72" s="54"/>
      <c r="D72" s="54"/>
      <c r="E72" s="55"/>
      <c r="F72" s="19"/>
      <c r="G72" s="64"/>
      <c r="H72" s="13"/>
      <c r="I72" s="9"/>
      <c r="J72" s="9"/>
      <c r="K72" s="9"/>
    </row>
    <row r="73" spans="1:11">
      <c r="A73" s="52"/>
      <c r="B73" s="52"/>
      <c r="C73" s="54"/>
      <c r="D73" s="54"/>
      <c r="E73" s="55"/>
      <c r="F73" s="19"/>
      <c r="G73" s="64"/>
      <c r="H73" s="13"/>
      <c r="I73" s="9"/>
      <c r="J73" s="9"/>
      <c r="K73" s="9"/>
    </row>
    <row r="74" spans="1:11">
      <c r="A74" s="52"/>
      <c r="B74" s="52"/>
      <c r="C74" s="54"/>
      <c r="D74" s="54"/>
      <c r="E74" s="55"/>
      <c r="F74" s="19"/>
      <c r="G74" s="64"/>
      <c r="H74" s="13"/>
      <c r="I74" s="9"/>
      <c r="J74" s="9"/>
      <c r="K74" s="9"/>
    </row>
    <row r="75" spans="1:11">
      <c r="A75" s="52"/>
      <c r="B75" s="52"/>
      <c r="C75" s="54"/>
      <c r="D75" s="54"/>
      <c r="E75" s="55"/>
      <c r="F75" s="19"/>
      <c r="G75" s="64"/>
      <c r="H75" s="13"/>
      <c r="I75" s="9"/>
      <c r="J75" s="9"/>
      <c r="K75" s="9"/>
    </row>
    <row r="76" spans="1:11">
      <c r="A76" s="52"/>
      <c r="B76" s="52"/>
      <c r="C76" s="54"/>
      <c r="D76" s="54"/>
      <c r="E76" s="55"/>
      <c r="F76" s="19"/>
      <c r="G76" s="64"/>
      <c r="H76" s="13"/>
      <c r="I76" s="9"/>
      <c r="J76" s="9"/>
      <c r="K76" s="9"/>
    </row>
    <row r="77" spans="1:11">
      <c r="A77" s="52"/>
      <c r="B77" s="52"/>
      <c r="C77" s="54"/>
      <c r="D77" s="54"/>
      <c r="E77" s="55"/>
      <c r="F77" s="19"/>
      <c r="G77" s="64"/>
      <c r="H77" s="13"/>
      <c r="I77" s="9"/>
      <c r="J77" s="9"/>
      <c r="K77" s="9"/>
    </row>
    <row r="78" spans="1:11">
      <c r="A78" s="52"/>
      <c r="B78" s="52"/>
      <c r="C78" s="54"/>
      <c r="D78" s="54"/>
      <c r="E78" s="55"/>
      <c r="F78" s="19"/>
      <c r="G78" s="64"/>
      <c r="H78" s="13"/>
      <c r="I78" s="9"/>
      <c r="J78" s="9"/>
      <c r="K78" s="9"/>
    </row>
    <row r="79" spans="1:11">
      <c r="A79" s="52"/>
      <c r="B79" s="52"/>
      <c r="C79" s="54"/>
      <c r="D79" s="54"/>
      <c r="E79" s="55"/>
      <c r="F79" s="19"/>
      <c r="G79" s="64"/>
      <c r="H79" s="13"/>
      <c r="I79" s="9"/>
      <c r="J79" s="9"/>
      <c r="K79" s="9"/>
    </row>
    <row r="80" spans="1:11">
      <c r="A80" s="52"/>
      <c r="B80" s="52"/>
      <c r="C80" s="54"/>
      <c r="D80" s="54"/>
      <c r="E80" s="55"/>
      <c r="F80" s="19"/>
      <c r="G80" s="64"/>
      <c r="H80" s="13"/>
      <c r="I80" s="9"/>
      <c r="J80" s="9"/>
      <c r="K80" s="9"/>
    </row>
    <row r="81" spans="1:11">
      <c r="A81" s="52"/>
      <c r="B81" s="52"/>
      <c r="C81" s="54"/>
      <c r="D81" s="54"/>
      <c r="E81" s="55"/>
      <c r="F81" s="19"/>
      <c r="G81" s="64"/>
      <c r="H81" s="13"/>
      <c r="I81" s="9"/>
      <c r="J81" s="9"/>
      <c r="K81" s="9"/>
    </row>
    <row r="82" spans="1:11">
      <c r="A82" s="52"/>
      <c r="B82" s="52"/>
      <c r="C82" s="54"/>
      <c r="D82" s="54"/>
      <c r="E82" s="55"/>
      <c r="F82" s="19"/>
      <c r="G82" s="64"/>
      <c r="H82" s="13"/>
      <c r="I82" s="9"/>
      <c r="J82" s="9"/>
      <c r="K82" s="9"/>
    </row>
    <row r="83" spans="1:11">
      <c r="A83" s="52"/>
      <c r="B83" s="52"/>
      <c r="C83" s="54"/>
      <c r="D83" s="54"/>
      <c r="E83" s="55"/>
      <c r="F83" s="19"/>
      <c r="G83" s="64"/>
      <c r="H83" s="13"/>
      <c r="I83" s="9"/>
      <c r="J83" s="9"/>
      <c r="K83" s="9"/>
    </row>
    <row r="84" spans="1:11">
      <c r="A84" s="52"/>
      <c r="B84" s="52"/>
      <c r="C84" s="54"/>
      <c r="D84" s="54"/>
      <c r="E84" s="55"/>
      <c r="F84" s="19"/>
      <c r="G84" s="64"/>
      <c r="H84" s="13"/>
      <c r="I84" s="9"/>
      <c r="J84" s="9"/>
      <c r="K84" s="9"/>
    </row>
    <row r="85" spans="1:11">
      <c r="A85" s="52"/>
      <c r="B85" s="52"/>
      <c r="C85" s="54"/>
      <c r="D85" s="54"/>
      <c r="E85" s="55"/>
      <c r="F85" s="19"/>
      <c r="G85" s="64"/>
      <c r="H85" s="13"/>
      <c r="I85" s="9"/>
      <c r="J85" s="9"/>
      <c r="K85" s="9"/>
    </row>
    <row r="86" spans="1:11">
      <c r="A86" s="52"/>
      <c r="B86" s="52"/>
      <c r="C86" s="54"/>
      <c r="D86" s="54"/>
      <c r="E86" s="55"/>
      <c r="F86" s="19"/>
      <c r="G86" s="64"/>
      <c r="H86" s="13"/>
      <c r="I86" s="9"/>
      <c r="J86" s="9"/>
      <c r="K86" s="9"/>
    </row>
    <row r="87" spans="1:11">
      <c r="A87" s="52"/>
      <c r="B87" s="52"/>
      <c r="C87" s="54"/>
      <c r="D87" s="54"/>
      <c r="E87" s="55"/>
      <c r="F87" s="19"/>
      <c r="G87" s="64"/>
      <c r="H87" s="13"/>
      <c r="I87" s="9"/>
      <c r="J87" s="9"/>
      <c r="K87" s="9"/>
    </row>
    <row r="88" spans="1:11">
      <c r="A88" s="52"/>
      <c r="B88" s="52"/>
      <c r="C88" s="54"/>
      <c r="D88" s="54"/>
      <c r="E88" s="55"/>
      <c r="F88" s="19"/>
      <c r="G88" s="64"/>
      <c r="H88" s="13"/>
      <c r="I88" s="9"/>
      <c r="J88" s="9"/>
      <c r="K88" s="9"/>
    </row>
    <row r="89" spans="1:11">
      <c r="A89" s="52"/>
      <c r="B89" s="52"/>
      <c r="C89" s="54"/>
      <c r="D89" s="54"/>
      <c r="E89" s="55"/>
      <c r="F89" s="19"/>
      <c r="G89" s="64"/>
      <c r="H89" s="13"/>
      <c r="I89" s="9"/>
      <c r="J89" s="9"/>
      <c r="K89" s="9"/>
    </row>
    <row r="90" spans="1:11">
      <c r="A90" s="52"/>
      <c r="B90" s="52"/>
      <c r="C90" s="54"/>
      <c r="D90" s="54"/>
      <c r="E90" s="55"/>
      <c r="F90" s="19"/>
      <c r="G90" s="64"/>
      <c r="H90" s="13"/>
      <c r="I90" s="9"/>
      <c r="J90" s="9"/>
      <c r="K90" s="9"/>
    </row>
    <row r="91" spans="1:11">
      <c r="A91" s="52"/>
      <c r="B91" s="52"/>
      <c r="C91" s="54"/>
      <c r="D91" s="54"/>
      <c r="E91" s="55"/>
      <c r="F91" s="19"/>
      <c r="G91" s="64"/>
      <c r="H91" s="13"/>
      <c r="I91" s="9"/>
      <c r="J91" s="9"/>
      <c r="K91" s="9"/>
    </row>
    <row r="92" spans="1:11">
      <c r="A92" s="52"/>
      <c r="B92" s="52"/>
      <c r="C92" s="54"/>
      <c r="D92" s="54"/>
      <c r="E92" s="55"/>
      <c r="F92" s="19"/>
      <c r="G92" s="64"/>
      <c r="H92" s="13"/>
      <c r="I92" s="9"/>
      <c r="J92" s="9"/>
      <c r="K92" s="9"/>
    </row>
    <row r="93" spans="1:11">
      <c r="A93" s="52"/>
      <c r="B93" s="52"/>
      <c r="C93" s="54"/>
      <c r="D93" s="54"/>
      <c r="E93" s="55"/>
      <c r="F93" s="19"/>
      <c r="G93" s="64"/>
      <c r="H93" s="13"/>
      <c r="I93" s="9"/>
      <c r="J93" s="9"/>
      <c r="K93" s="9"/>
    </row>
    <row r="94" spans="1:11">
      <c r="A94" s="56"/>
      <c r="B94" s="56"/>
      <c r="C94" s="54"/>
      <c r="D94" s="54"/>
      <c r="E94" s="55"/>
      <c r="F94" s="19"/>
      <c r="G94" s="64"/>
      <c r="H94" s="13"/>
      <c r="I94" s="9"/>
      <c r="J94" s="9"/>
      <c r="K94" s="9"/>
    </row>
    <row r="95" spans="1:11">
      <c r="A95" s="56"/>
      <c r="B95" s="56"/>
      <c r="C95" s="54"/>
      <c r="D95" s="54"/>
      <c r="E95" s="55"/>
      <c r="F95" s="19"/>
      <c r="G95" s="64"/>
      <c r="H95" s="13"/>
      <c r="I95" s="9"/>
      <c r="J95" s="9"/>
      <c r="K95" s="9"/>
    </row>
    <row r="96" spans="1:11">
      <c r="A96" s="56"/>
      <c r="B96" s="56"/>
      <c r="C96" s="54"/>
      <c r="D96" s="54"/>
      <c r="E96" s="55"/>
      <c r="F96" s="19"/>
      <c r="G96" s="64"/>
      <c r="H96" s="13"/>
      <c r="I96" s="9"/>
      <c r="J96" s="9"/>
      <c r="K96" s="9"/>
    </row>
    <row r="97" spans="1:11">
      <c r="A97" s="56"/>
      <c r="B97" s="56"/>
      <c r="C97" s="54"/>
      <c r="D97" s="54"/>
      <c r="E97" s="55"/>
      <c r="F97" s="19"/>
      <c r="G97" s="64"/>
      <c r="H97" s="13"/>
      <c r="I97" s="9"/>
      <c r="J97" s="9"/>
      <c r="K97" s="9"/>
    </row>
    <row r="98" spans="1:11">
      <c r="A98" s="56"/>
      <c r="B98" s="56"/>
      <c r="C98" s="54"/>
      <c r="D98" s="54"/>
      <c r="E98" s="55"/>
      <c r="F98" s="19"/>
      <c r="G98" s="64"/>
      <c r="H98" s="13"/>
      <c r="I98" s="9"/>
      <c r="J98" s="9"/>
      <c r="K98" s="9"/>
    </row>
    <row r="99" spans="1:11">
      <c r="A99" s="56"/>
      <c r="B99" s="56"/>
      <c r="C99" s="54"/>
      <c r="D99" s="54"/>
      <c r="E99" s="55"/>
      <c r="F99" s="19"/>
      <c r="G99" s="64"/>
      <c r="H99" s="13"/>
      <c r="I99" s="9"/>
      <c r="J99" s="9"/>
      <c r="K99" s="9"/>
    </row>
    <row r="100" spans="1:11">
      <c r="A100" s="56"/>
      <c r="B100" s="56"/>
      <c r="C100" s="54"/>
      <c r="D100" s="54"/>
      <c r="E100" s="55"/>
      <c r="F100" s="19"/>
      <c r="G100" s="64"/>
      <c r="H100" s="13"/>
      <c r="I100" s="9"/>
      <c r="J100" s="9"/>
      <c r="K100" s="9"/>
    </row>
    <row r="101" spans="1:11">
      <c r="A101" s="56"/>
      <c r="B101" s="56"/>
      <c r="C101" s="54"/>
      <c r="D101" s="54"/>
      <c r="E101" s="55"/>
      <c r="F101" s="19"/>
      <c r="G101" s="64"/>
      <c r="H101" s="13"/>
      <c r="I101" s="9"/>
      <c r="J101" s="9"/>
      <c r="K101" s="9"/>
    </row>
    <row r="102" spans="1:11">
      <c r="A102" s="56"/>
      <c r="B102" s="56"/>
      <c r="C102" s="54"/>
      <c r="D102" s="54"/>
      <c r="E102" s="55"/>
      <c r="F102" s="19"/>
      <c r="G102" s="64"/>
      <c r="H102" s="13"/>
      <c r="I102" s="9"/>
      <c r="J102" s="9"/>
      <c r="K102" s="9"/>
    </row>
    <row r="103" spans="1:11">
      <c r="A103" s="56"/>
      <c r="B103" s="56"/>
      <c r="C103" s="54"/>
      <c r="D103" s="54"/>
      <c r="E103" s="55"/>
      <c r="F103" s="19"/>
      <c r="G103" s="64"/>
      <c r="H103" s="13"/>
      <c r="I103" s="9"/>
      <c r="J103" s="9"/>
      <c r="K103" s="9"/>
    </row>
    <row r="104" spans="1:11">
      <c r="A104" s="56"/>
      <c r="B104" s="56"/>
      <c r="C104" s="54"/>
      <c r="D104" s="54"/>
      <c r="E104" s="55"/>
      <c r="F104" s="19"/>
      <c r="G104" s="64"/>
      <c r="H104" s="13"/>
      <c r="I104" s="9"/>
      <c r="J104" s="9"/>
      <c r="K104" s="9"/>
    </row>
    <row r="105" spans="1:11">
      <c r="A105" s="56"/>
      <c r="B105" s="56"/>
      <c r="C105" s="54"/>
      <c r="D105" s="54"/>
      <c r="E105" s="55"/>
      <c r="F105" s="19"/>
      <c r="G105" s="64"/>
      <c r="H105" s="13"/>
      <c r="I105" s="9"/>
      <c r="J105" s="9"/>
      <c r="K105" s="9"/>
    </row>
    <row r="106" spans="1:11">
      <c r="A106" s="56"/>
      <c r="B106" s="56"/>
      <c r="C106" s="54"/>
      <c r="D106" s="54"/>
      <c r="E106" s="55"/>
      <c r="F106" s="19"/>
      <c r="G106" s="64"/>
      <c r="H106" s="13"/>
      <c r="I106" s="9"/>
      <c r="J106" s="9"/>
      <c r="K106" s="9"/>
    </row>
    <row r="107" spans="1:11">
      <c r="A107" s="56"/>
      <c r="B107" s="56"/>
      <c r="C107" s="54"/>
      <c r="D107" s="54"/>
      <c r="E107" s="55"/>
      <c r="F107" s="19"/>
      <c r="G107" s="64"/>
      <c r="H107" s="13"/>
      <c r="I107" s="9"/>
      <c r="J107" s="9"/>
      <c r="K107" s="9"/>
    </row>
    <row r="108" spans="1:11">
      <c r="A108" s="56"/>
      <c r="B108" s="56"/>
      <c r="C108" s="54"/>
      <c r="D108" s="54"/>
      <c r="E108" s="55"/>
      <c r="F108" s="19"/>
      <c r="G108" s="64"/>
      <c r="H108" s="13"/>
      <c r="I108" s="9"/>
      <c r="J108" s="9"/>
      <c r="K108" s="9"/>
    </row>
    <row r="109" spans="1:11">
      <c r="A109" s="56"/>
      <c r="B109" s="56"/>
      <c r="C109" s="54"/>
      <c r="D109" s="54"/>
      <c r="E109" s="55"/>
      <c r="F109" s="19"/>
      <c r="G109" s="64"/>
      <c r="H109" s="13"/>
      <c r="I109" s="9"/>
      <c r="J109" s="9"/>
      <c r="K109" s="9"/>
    </row>
    <row r="110" spans="1:11">
      <c r="A110" s="56"/>
      <c r="B110" s="56"/>
      <c r="C110" s="54"/>
      <c r="D110" s="54"/>
      <c r="E110" s="55"/>
      <c r="F110" s="19"/>
      <c r="G110" s="64"/>
      <c r="H110" s="13"/>
      <c r="I110" s="9"/>
      <c r="J110" s="9"/>
      <c r="K110" s="9"/>
    </row>
    <row r="111" spans="1:11">
      <c r="A111" s="56"/>
      <c r="B111" s="56"/>
      <c r="C111" s="54"/>
      <c r="D111" s="54"/>
      <c r="E111" s="55"/>
      <c r="F111" s="19"/>
      <c r="G111" s="64"/>
      <c r="H111" s="13"/>
      <c r="I111" s="9"/>
      <c r="J111" s="9"/>
      <c r="K111" s="9"/>
    </row>
    <row r="112" spans="1:11">
      <c r="A112" s="56"/>
      <c r="B112" s="56"/>
      <c r="C112" s="54"/>
      <c r="D112" s="54"/>
      <c r="E112" s="55"/>
      <c r="F112" s="19"/>
      <c r="G112" s="64"/>
      <c r="H112" s="13"/>
      <c r="I112" s="9"/>
      <c r="J112" s="9"/>
      <c r="K112" s="9"/>
    </row>
    <row r="113" spans="1:11">
      <c r="A113" s="56"/>
      <c r="B113" s="56"/>
      <c r="C113" s="54"/>
      <c r="D113" s="54"/>
      <c r="E113" s="55"/>
      <c r="F113" s="19"/>
      <c r="G113" s="64"/>
      <c r="H113" s="13"/>
      <c r="I113" s="9"/>
      <c r="J113" s="9"/>
      <c r="K113" s="9"/>
    </row>
    <row r="114" spans="1:11">
      <c r="A114" s="56"/>
      <c r="B114" s="56"/>
      <c r="C114" s="54"/>
      <c r="D114" s="54"/>
      <c r="E114" s="55"/>
      <c r="F114" s="19"/>
      <c r="G114" s="64"/>
      <c r="H114" s="13"/>
      <c r="I114" s="9"/>
      <c r="J114" s="9"/>
      <c r="K114" s="9"/>
    </row>
    <row r="115" spans="1:11">
      <c r="A115" s="56"/>
      <c r="B115" s="56"/>
      <c r="C115" s="54"/>
      <c r="D115" s="54"/>
      <c r="E115" s="55"/>
      <c r="F115" s="19"/>
      <c r="G115" s="64"/>
      <c r="H115" s="13"/>
      <c r="I115" s="9"/>
      <c r="J115" s="9"/>
      <c r="K115" s="9"/>
    </row>
    <row r="116" spans="1:11">
      <c r="A116" s="56"/>
      <c r="B116" s="56"/>
      <c r="C116" s="54"/>
      <c r="D116" s="54"/>
      <c r="E116" s="55"/>
      <c r="F116" s="19"/>
      <c r="G116" s="64"/>
      <c r="H116" s="13"/>
      <c r="I116" s="9"/>
      <c r="J116" s="9"/>
      <c r="K116" s="9"/>
    </row>
    <row r="117" spans="1:11">
      <c r="A117" s="56"/>
      <c r="B117" s="56"/>
      <c r="C117" s="54"/>
      <c r="D117" s="54"/>
      <c r="E117" s="55"/>
      <c r="F117" s="19"/>
      <c r="G117" s="64"/>
      <c r="H117" s="13"/>
      <c r="I117" s="9"/>
      <c r="J117" s="9"/>
      <c r="K117" s="9"/>
    </row>
    <row r="118" spans="1:11">
      <c r="A118" s="56"/>
      <c r="B118" s="56"/>
      <c r="C118" s="54"/>
      <c r="D118" s="54"/>
      <c r="E118" s="55"/>
      <c r="F118" s="19"/>
      <c r="G118" s="64"/>
      <c r="H118" s="13"/>
      <c r="I118" s="9"/>
      <c r="J118" s="9"/>
      <c r="K118" s="9"/>
    </row>
    <row r="119" spans="1:11">
      <c r="A119" s="56"/>
      <c r="B119" s="56"/>
      <c r="C119" s="54"/>
      <c r="D119" s="54"/>
      <c r="E119" s="55"/>
      <c r="F119" s="19"/>
      <c r="G119" s="64"/>
      <c r="H119" s="13"/>
      <c r="I119" s="9"/>
      <c r="J119" s="9"/>
      <c r="K119" s="9"/>
    </row>
    <row r="120" spans="1:11">
      <c r="A120" s="56"/>
      <c r="B120" s="56"/>
      <c r="C120" s="54"/>
      <c r="D120" s="54"/>
      <c r="E120" s="55"/>
      <c r="F120" s="19"/>
      <c r="G120" s="64"/>
      <c r="H120" s="13"/>
      <c r="I120" s="9"/>
      <c r="J120" s="9"/>
      <c r="K120" s="9"/>
    </row>
    <row r="121" spans="1:11">
      <c r="A121" s="56"/>
      <c r="B121" s="56"/>
      <c r="C121" s="54"/>
      <c r="D121" s="54"/>
      <c r="E121" s="55"/>
      <c r="F121" s="19"/>
      <c r="G121" s="64"/>
      <c r="H121" s="13"/>
      <c r="I121" s="9"/>
      <c r="J121" s="9"/>
      <c r="K121" s="9"/>
    </row>
    <row r="122" spans="1:11">
      <c r="A122" s="56"/>
      <c r="B122" s="56"/>
      <c r="C122" s="54"/>
      <c r="D122" s="54"/>
      <c r="E122" s="55"/>
      <c r="F122" s="19"/>
      <c r="G122" s="64"/>
      <c r="H122" s="13"/>
      <c r="I122" s="9"/>
      <c r="J122" s="9"/>
      <c r="K122" s="9"/>
    </row>
    <row r="123" spans="1:11">
      <c r="A123" s="56"/>
      <c r="B123" s="56"/>
      <c r="C123" s="54"/>
      <c r="D123" s="54"/>
      <c r="E123" s="55"/>
      <c r="F123" s="19"/>
      <c r="G123" s="64"/>
      <c r="H123" s="13"/>
      <c r="I123" s="9"/>
      <c r="J123" s="9"/>
      <c r="K123" s="9"/>
    </row>
    <row r="124" spans="1:11">
      <c r="A124" s="56"/>
      <c r="B124" s="56"/>
      <c r="C124" s="54"/>
      <c r="D124" s="54"/>
      <c r="E124" s="55"/>
      <c r="F124" s="19"/>
      <c r="G124" s="64"/>
      <c r="H124" s="13"/>
      <c r="I124" s="9"/>
      <c r="J124" s="9"/>
      <c r="K124" s="9"/>
    </row>
    <row r="125" spans="1:11">
      <c r="A125" s="56"/>
      <c r="B125" s="56"/>
      <c r="C125" s="54"/>
      <c r="D125" s="54"/>
      <c r="E125" s="55"/>
      <c r="F125" s="19"/>
      <c r="G125" s="64"/>
      <c r="H125" s="13"/>
      <c r="I125" s="9"/>
      <c r="J125" s="9"/>
      <c r="K125" s="9"/>
    </row>
    <row r="126" spans="1:11">
      <c r="A126" s="56"/>
      <c r="B126" s="56"/>
      <c r="C126" s="54"/>
      <c r="D126" s="54"/>
      <c r="E126" s="55"/>
      <c r="F126" s="19"/>
      <c r="G126" s="64"/>
      <c r="H126" s="13"/>
      <c r="I126" s="9"/>
      <c r="J126" s="9"/>
      <c r="K126" s="9"/>
    </row>
    <row r="127" spans="1:11">
      <c r="A127" s="56"/>
      <c r="B127" s="56"/>
      <c r="C127" s="54"/>
      <c r="D127" s="54"/>
      <c r="E127" s="55"/>
      <c r="F127" s="19"/>
      <c r="G127" s="64"/>
      <c r="H127" s="13"/>
      <c r="I127" s="9"/>
      <c r="J127" s="9"/>
      <c r="K127" s="9"/>
    </row>
  </sheetData>
  <sheetProtection algorithmName="SHA-512" hashValue="gWn4YqlQFJlbI3WHPdg4YlY7bAxX9qifK9y31JalkFGaixokSfTU9qsUwIkP5rMy08LVbu7+e17GhAc0T6dpXw==" saltValue="7RXwM8ydjkeCOGYSbPDzjw==" spinCount="100000" sheet="1" objects="1" scenarios="1"/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40" zoomScaleNormal="100" zoomScaleSheetLayoutView="110" workbookViewId="0">
      <selection activeCell="F35" sqref="F35:F51"/>
    </sheetView>
  </sheetViews>
  <sheetFormatPr defaultRowHeight="12.75"/>
  <cols>
    <col min="1" max="1" width="4" style="113" customWidth="1"/>
    <col min="2" max="2" width="9.42578125" style="113" customWidth="1"/>
    <col min="3" max="3" width="36.7109375" style="111" customWidth="1"/>
    <col min="4" max="4" width="5.85546875" style="152" customWidth="1"/>
    <col min="5" max="5" width="14.85546875" style="112" customWidth="1"/>
    <col min="6" max="6" width="12.7109375" style="78" customWidth="1"/>
    <col min="7" max="7" width="15.42578125" style="116" customWidth="1"/>
    <col min="8" max="8" width="11.85546875" style="74" customWidth="1"/>
    <col min="9" max="16384" width="9.140625" style="70"/>
  </cols>
  <sheetData>
    <row r="1" spans="1:11">
      <c r="A1" s="79"/>
      <c r="B1" s="79"/>
      <c r="C1" s="79"/>
      <c r="D1" s="143"/>
      <c r="E1" s="79"/>
      <c r="F1" s="79"/>
      <c r="G1" s="79"/>
      <c r="H1" s="70"/>
    </row>
    <row r="2" spans="1:11" ht="15.75">
      <c r="A2" s="79"/>
      <c r="B2" s="79"/>
      <c r="C2" s="79"/>
      <c r="D2" s="144"/>
      <c r="E2" s="81" t="s">
        <v>91</v>
      </c>
      <c r="F2" s="79"/>
      <c r="G2" s="79"/>
      <c r="H2" s="70"/>
    </row>
    <row r="3" spans="1:11" ht="13.5" customHeight="1">
      <c r="A3" s="79"/>
      <c r="B3" s="79"/>
      <c r="C3" s="79"/>
      <c r="D3" s="145"/>
      <c r="E3" s="83"/>
      <c r="F3" s="79"/>
      <c r="G3" s="79"/>
      <c r="H3" s="70"/>
    </row>
    <row r="4" spans="1:11" ht="13.5" customHeight="1">
      <c r="A4" s="79"/>
      <c r="B4" s="79"/>
      <c r="C4" s="79"/>
      <c r="D4" s="146"/>
      <c r="E4" s="79"/>
      <c r="F4" s="79"/>
      <c r="G4" s="79"/>
      <c r="H4" s="70"/>
    </row>
    <row r="5" spans="1:11" ht="13.5" customHeight="1">
      <c r="A5" s="85" t="s">
        <v>140</v>
      </c>
      <c r="B5" s="86"/>
      <c r="C5" s="87" t="s">
        <v>142</v>
      </c>
      <c r="D5" s="143"/>
      <c r="E5" s="86"/>
      <c r="F5" s="86"/>
      <c r="G5" s="86"/>
      <c r="H5" s="70"/>
    </row>
    <row r="6" spans="1:11" ht="13.5" customHeight="1">
      <c r="A6" s="85"/>
      <c r="B6" s="86"/>
      <c r="C6" s="87" t="s">
        <v>143</v>
      </c>
      <c r="D6" s="143"/>
      <c r="E6" s="86"/>
      <c r="F6" s="86"/>
      <c r="G6" s="86"/>
      <c r="H6" s="70"/>
    </row>
    <row r="7" spans="1:11" ht="13.5" customHeight="1">
      <c r="A7" s="86"/>
      <c r="B7" s="86"/>
      <c r="C7" s="86"/>
      <c r="D7" s="143"/>
      <c r="E7" s="86"/>
      <c r="F7" s="86"/>
      <c r="G7" s="86"/>
      <c r="H7" s="70"/>
    </row>
    <row r="8" spans="1:11" ht="13.5" customHeight="1">
      <c r="A8" s="85" t="s">
        <v>137</v>
      </c>
      <c r="B8" s="86"/>
      <c r="C8" s="87" t="s">
        <v>145</v>
      </c>
      <c r="D8" s="143"/>
      <c r="E8" s="86"/>
      <c r="F8" s="86"/>
      <c r="G8" s="86"/>
      <c r="H8" s="70"/>
    </row>
    <row r="9" spans="1:11" ht="13.5" customHeight="1">
      <c r="A9" s="85"/>
      <c r="B9" s="86"/>
      <c r="C9" s="87" t="s">
        <v>144</v>
      </c>
      <c r="D9" s="143"/>
      <c r="E9" s="86"/>
      <c r="F9" s="86"/>
      <c r="G9" s="86"/>
      <c r="H9" s="70"/>
    </row>
    <row r="10" spans="1:11" ht="13.5" customHeight="1">
      <c r="A10" s="86"/>
      <c r="B10" s="86"/>
      <c r="C10" s="86"/>
      <c r="D10" s="143"/>
      <c r="E10" s="86"/>
      <c r="F10" s="86"/>
      <c r="G10" s="86"/>
      <c r="H10" s="70"/>
    </row>
    <row r="11" spans="1:11" ht="13.5" customHeight="1">
      <c r="A11" s="85" t="s">
        <v>92</v>
      </c>
      <c r="B11" s="86"/>
      <c r="C11" s="86"/>
      <c r="D11" s="143"/>
      <c r="E11" s="86"/>
      <c r="F11" s="86"/>
      <c r="G11" s="86"/>
      <c r="H11" s="70"/>
    </row>
    <row r="12" spans="1:11" ht="13.5" customHeight="1">
      <c r="A12" s="86"/>
      <c r="B12" s="86"/>
      <c r="C12" s="86"/>
      <c r="D12" s="143"/>
      <c r="E12" s="86"/>
      <c r="F12" s="86"/>
      <c r="G12" s="86"/>
      <c r="H12" s="70"/>
    </row>
    <row r="13" spans="1:11">
      <c r="A13" s="88"/>
      <c r="B13" s="89"/>
      <c r="C13" s="90"/>
      <c r="D13" s="147"/>
      <c r="E13" s="92"/>
      <c r="F13" s="92"/>
      <c r="G13" s="92"/>
      <c r="H13" s="73"/>
    </row>
    <row r="14" spans="1:11" ht="12.75" customHeight="1">
      <c r="A14" s="93" t="s">
        <v>0</v>
      </c>
      <c r="B14" s="93" t="s">
        <v>7</v>
      </c>
      <c r="C14" s="93" t="s">
        <v>2</v>
      </c>
      <c r="D14" s="148" t="s">
        <v>5</v>
      </c>
      <c r="E14" s="94" t="s">
        <v>4</v>
      </c>
      <c r="F14" s="117" t="s">
        <v>10</v>
      </c>
      <c r="G14" s="114" t="s">
        <v>89</v>
      </c>
      <c r="H14" s="71"/>
    </row>
    <row r="15" spans="1:11">
      <c r="A15" s="95" t="s">
        <v>1</v>
      </c>
      <c r="B15" s="95" t="s">
        <v>8</v>
      </c>
      <c r="C15" s="95" t="s">
        <v>3</v>
      </c>
      <c r="D15" s="115" t="s">
        <v>6</v>
      </c>
      <c r="E15" s="96"/>
      <c r="F15" s="118" t="s">
        <v>9</v>
      </c>
      <c r="G15" s="115" t="s">
        <v>153</v>
      </c>
    </row>
    <row r="16" spans="1:11">
      <c r="A16" s="97"/>
      <c r="B16" s="97" t="s">
        <v>12</v>
      </c>
      <c r="C16" s="98" t="s">
        <v>13</v>
      </c>
      <c r="D16" s="149"/>
      <c r="E16" s="99"/>
      <c r="F16" s="99"/>
      <c r="G16" s="99"/>
      <c r="I16" s="75"/>
      <c r="J16" s="75"/>
      <c r="K16" s="75"/>
    </row>
    <row r="17" spans="1:11" ht="24">
      <c r="A17" s="100" t="s">
        <v>12</v>
      </c>
      <c r="B17" s="101" t="s">
        <v>14</v>
      </c>
      <c r="C17" s="102" t="s">
        <v>15</v>
      </c>
      <c r="D17" s="142" t="s">
        <v>16</v>
      </c>
      <c r="E17" s="103">
        <v>0.03</v>
      </c>
      <c r="F17" s="76">
        <v>7112.71</v>
      </c>
      <c r="G17" s="62">
        <f t="shared" ref="G17" si="0">ROUND((E17*F17),2)</f>
        <v>213.38</v>
      </c>
      <c r="I17" s="77"/>
      <c r="J17" s="75"/>
      <c r="K17" s="75"/>
    </row>
    <row r="18" spans="1:11">
      <c r="A18" s="104"/>
      <c r="B18" s="104"/>
      <c r="C18" s="105" t="s">
        <v>17</v>
      </c>
      <c r="D18" s="150"/>
      <c r="E18" s="107"/>
      <c r="F18" s="119"/>
      <c r="G18" s="63">
        <f>ROUND(SUM(G17),2)</f>
        <v>213.38</v>
      </c>
      <c r="I18" s="75"/>
      <c r="J18" s="75"/>
      <c r="K18" s="75"/>
    </row>
    <row r="19" spans="1:11">
      <c r="A19" s="153"/>
      <c r="B19" s="153" t="s">
        <v>18</v>
      </c>
      <c r="C19" s="154" t="s">
        <v>155</v>
      </c>
      <c r="D19" s="155"/>
      <c r="E19" s="156"/>
      <c r="F19" s="120"/>
      <c r="G19" s="99"/>
      <c r="I19" s="75"/>
      <c r="J19" s="75"/>
      <c r="K19" s="75"/>
    </row>
    <row r="20" spans="1:11">
      <c r="A20" s="157" t="s">
        <v>12</v>
      </c>
      <c r="B20" s="158"/>
      <c r="C20" s="159" t="s">
        <v>156</v>
      </c>
      <c r="D20" s="160" t="s">
        <v>101</v>
      </c>
      <c r="E20" s="161">
        <v>36</v>
      </c>
      <c r="F20" s="76">
        <v>60.26</v>
      </c>
      <c r="G20" s="62">
        <f t="shared" ref="G20:G25" si="1">ROUND((E20*F20),2)</f>
        <v>2169.36</v>
      </c>
      <c r="I20" s="77"/>
      <c r="J20" s="75"/>
      <c r="K20" s="75"/>
    </row>
    <row r="21" spans="1:11" ht="24">
      <c r="A21" s="157" t="s">
        <v>18</v>
      </c>
      <c r="B21" s="158"/>
      <c r="C21" s="159" t="s">
        <v>163</v>
      </c>
      <c r="D21" s="160" t="s">
        <v>101</v>
      </c>
      <c r="E21" s="161">
        <v>65</v>
      </c>
      <c r="F21" s="76">
        <v>60.26</v>
      </c>
      <c r="G21" s="62">
        <f t="shared" si="1"/>
        <v>3916.9</v>
      </c>
      <c r="I21" s="77"/>
      <c r="J21" s="75"/>
      <c r="K21" s="75"/>
    </row>
    <row r="22" spans="1:11" ht="24">
      <c r="A22" s="157" t="s">
        <v>26</v>
      </c>
      <c r="B22" s="158"/>
      <c r="C22" s="159" t="s">
        <v>157</v>
      </c>
      <c r="D22" s="160" t="s">
        <v>101</v>
      </c>
      <c r="E22" s="161">
        <v>0.8</v>
      </c>
      <c r="F22" s="76">
        <v>60.26</v>
      </c>
      <c r="G22" s="62">
        <f t="shared" si="1"/>
        <v>48.21</v>
      </c>
      <c r="I22" s="72"/>
    </row>
    <row r="23" spans="1:11" ht="24">
      <c r="A23" s="157" t="s">
        <v>30</v>
      </c>
      <c r="B23" s="158"/>
      <c r="C23" s="159" t="s">
        <v>158</v>
      </c>
      <c r="D23" s="160" t="s">
        <v>101</v>
      </c>
      <c r="E23" s="161">
        <v>1</v>
      </c>
      <c r="F23" s="76">
        <v>60.26</v>
      </c>
      <c r="G23" s="62">
        <f t="shared" si="1"/>
        <v>60.26</v>
      </c>
      <c r="I23" s="72"/>
    </row>
    <row r="24" spans="1:11" ht="24">
      <c r="A24" s="157" t="s">
        <v>33</v>
      </c>
      <c r="B24" s="158"/>
      <c r="C24" s="159" t="s">
        <v>159</v>
      </c>
      <c r="D24" s="160" t="s">
        <v>101</v>
      </c>
      <c r="E24" s="161">
        <v>0.5</v>
      </c>
      <c r="F24" s="76">
        <v>60.26</v>
      </c>
      <c r="G24" s="62">
        <f t="shared" si="1"/>
        <v>30.13</v>
      </c>
      <c r="I24" s="72"/>
    </row>
    <row r="25" spans="1:11" ht="24">
      <c r="A25" s="157" t="s">
        <v>49</v>
      </c>
      <c r="B25" s="158"/>
      <c r="C25" s="159" t="s">
        <v>164</v>
      </c>
      <c r="D25" s="160" t="s">
        <v>101</v>
      </c>
      <c r="E25" s="161">
        <v>2</v>
      </c>
      <c r="F25" s="76">
        <v>60.26</v>
      </c>
      <c r="G25" s="62">
        <f t="shared" si="1"/>
        <v>120.52</v>
      </c>
      <c r="I25" s="72"/>
    </row>
    <row r="26" spans="1:11">
      <c r="A26" s="104"/>
      <c r="B26" s="104"/>
      <c r="C26" s="105" t="s">
        <v>37</v>
      </c>
      <c r="D26" s="150"/>
      <c r="E26" s="107"/>
      <c r="F26" s="119"/>
      <c r="G26" s="63">
        <f>ROUND(SUM(G20:G25),2)</f>
        <v>6345.38</v>
      </c>
    </row>
    <row r="27" spans="1:11">
      <c r="A27" s="97"/>
      <c r="B27" s="97" t="s">
        <v>160</v>
      </c>
      <c r="C27" s="98" t="s">
        <v>19</v>
      </c>
      <c r="D27" s="149"/>
      <c r="E27" s="108"/>
      <c r="F27" s="120"/>
      <c r="G27" s="99"/>
      <c r="I27" s="75"/>
      <c r="J27" s="75"/>
      <c r="K27" s="75"/>
    </row>
    <row r="28" spans="1:11" ht="24">
      <c r="A28" s="100" t="s">
        <v>12</v>
      </c>
      <c r="B28" s="101" t="s">
        <v>20</v>
      </c>
      <c r="C28" s="102" t="s">
        <v>21</v>
      </c>
      <c r="D28" s="142" t="s">
        <v>22</v>
      </c>
      <c r="E28" s="103">
        <v>0.20200000000000001</v>
      </c>
      <c r="F28" s="76">
        <v>1087.0899999999999</v>
      </c>
      <c r="G28" s="62">
        <f t="shared" ref="G28:G32" si="2">ROUND((E28*F28),2)</f>
        <v>219.59</v>
      </c>
      <c r="I28" s="77"/>
      <c r="J28" s="75"/>
      <c r="K28" s="75"/>
    </row>
    <row r="29" spans="1:11" ht="48">
      <c r="A29" s="100" t="s">
        <v>18</v>
      </c>
      <c r="B29" s="101" t="s">
        <v>23</v>
      </c>
      <c r="C29" s="102" t="s">
        <v>24</v>
      </c>
      <c r="D29" s="142" t="s">
        <v>25</v>
      </c>
      <c r="E29" s="164">
        <v>0.20200000000000001</v>
      </c>
      <c r="F29" s="76">
        <v>4209.04</v>
      </c>
      <c r="G29" s="62">
        <f t="shared" si="2"/>
        <v>850.23</v>
      </c>
      <c r="I29" s="77"/>
      <c r="J29" s="75"/>
      <c r="K29" s="75"/>
    </row>
    <row r="30" spans="1:11" ht="24">
      <c r="A30" s="100" t="s">
        <v>26</v>
      </c>
      <c r="B30" s="101" t="s">
        <v>27</v>
      </c>
      <c r="C30" s="102" t="s">
        <v>28</v>
      </c>
      <c r="D30" s="142" t="s">
        <v>29</v>
      </c>
      <c r="E30" s="103">
        <v>0.17199999999999999</v>
      </c>
      <c r="F30" s="76">
        <v>968.93</v>
      </c>
      <c r="G30" s="62">
        <f t="shared" si="2"/>
        <v>166.66</v>
      </c>
      <c r="I30" s="72"/>
    </row>
    <row r="31" spans="1:11" ht="24">
      <c r="A31" s="100" t="s">
        <v>30</v>
      </c>
      <c r="B31" s="101" t="s">
        <v>31</v>
      </c>
      <c r="C31" s="102" t="s">
        <v>32</v>
      </c>
      <c r="D31" s="142" t="s">
        <v>29</v>
      </c>
      <c r="E31" s="103">
        <v>0.03</v>
      </c>
      <c r="F31" s="76">
        <v>914.88</v>
      </c>
      <c r="G31" s="62">
        <f t="shared" si="2"/>
        <v>27.45</v>
      </c>
      <c r="I31" s="72"/>
    </row>
    <row r="32" spans="1:11" ht="36">
      <c r="A32" s="100" t="s">
        <v>33</v>
      </c>
      <c r="B32" s="101" t="s">
        <v>34</v>
      </c>
      <c r="C32" s="102" t="s">
        <v>35</v>
      </c>
      <c r="D32" s="142" t="s">
        <v>36</v>
      </c>
      <c r="E32" s="103">
        <v>0.60599999999999998</v>
      </c>
      <c r="F32" s="76">
        <v>150.30000000000001</v>
      </c>
      <c r="G32" s="62">
        <f t="shared" si="2"/>
        <v>91.08</v>
      </c>
      <c r="I32" s="72"/>
    </row>
    <row r="33" spans="1:9">
      <c r="A33" s="104"/>
      <c r="B33" s="104"/>
      <c r="C33" s="105" t="s">
        <v>86</v>
      </c>
      <c r="D33" s="150"/>
      <c r="E33" s="107"/>
      <c r="F33" s="119"/>
      <c r="G33" s="63">
        <f>ROUND(SUM(G28:G32),2)</f>
        <v>1355.01</v>
      </c>
    </row>
    <row r="34" spans="1:9">
      <c r="A34" s="97"/>
      <c r="B34" s="97" t="s">
        <v>161</v>
      </c>
      <c r="C34" s="98" t="s">
        <v>38</v>
      </c>
      <c r="D34" s="149"/>
      <c r="E34" s="108"/>
      <c r="F34" s="120"/>
      <c r="G34" s="99"/>
    </row>
    <row r="35" spans="1:9">
      <c r="A35" s="100" t="s">
        <v>12</v>
      </c>
      <c r="B35" s="101" t="s">
        <v>39</v>
      </c>
      <c r="C35" s="102" t="s">
        <v>40</v>
      </c>
      <c r="D35" s="142" t="s">
        <v>41</v>
      </c>
      <c r="E35" s="103">
        <v>2.15</v>
      </c>
      <c r="F35" s="76">
        <v>91.25</v>
      </c>
      <c r="G35" s="62">
        <f t="shared" ref="G35:G51" si="3">ROUND((E35*F35),2)</f>
        <v>196.19</v>
      </c>
      <c r="I35" s="72"/>
    </row>
    <row r="36" spans="1:9">
      <c r="A36" s="100" t="s">
        <v>18</v>
      </c>
      <c r="B36" s="101" t="s">
        <v>39</v>
      </c>
      <c r="C36" s="102" t="s">
        <v>42</v>
      </c>
      <c r="D36" s="142" t="s">
        <v>41</v>
      </c>
      <c r="E36" s="103">
        <v>2.15</v>
      </c>
      <c r="F36" s="76">
        <v>97.72</v>
      </c>
      <c r="G36" s="62">
        <f t="shared" si="3"/>
        <v>210.1</v>
      </c>
      <c r="I36" s="72"/>
    </row>
    <row r="37" spans="1:9" ht="24">
      <c r="A37" s="100" t="s">
        <v>26</v>
      </c>
      <c r="B37" s="101" t="s">
        <v>43</v>
      </c>
      <c r="C37" s="102" t="s">
        <v>44</v>
      </c>
      <c r="D37" s="142" t="s">
        <v>45</v>
      </c>
      <c r="E37" s="103">
        <v>33</v>
      </c>
      <c r="F37" s="76">
        <v>17.440000000000001</v>
      </c>
      <c r="G37" s="62">
        <f t="shared" si="3"/>
        <v>575.52</v>
      </c>
      <c r="I37" s="72"/>
    </row>
    <row r="38" spans="1:9" ht="60">
      <c r="A38" s="100" t="s">
        <v>30</v>
      </c>
      <c r="B38" s="101" t="s">
        <v>46</v>
      </c>
      <c r="C38" s="102" t="s">
        <v>47</v>
      </c>
      <c r="D38" s="142" t="s">
        <v>48</v>
      </c>
      <c r="E38" s="103">
        <v>0.6</v>
      </c>
      <c r="F38" s="76">
        <v>2175.92</v>
      </c>
      <c r="G38" s="62">
        <f t="shared" si="3"/>
        <v>1305.55</v>
      </c>
      <c r="I38" s="72"/>
    </row>
    <row r="39" spans="1:9">
      <c r="A39" s="100" t="s">
        <v>33</v>
      </c>
      <c r="B39" s="101" t="s">
        <v>39</v>
      </c>
      <c r="C39" s="102" t="s">
        <v>40</v>
      </c>
      <c r="D39" s="142" t="s">
        <v>41</v>
      </c>
      <c r="E39" s="103">
        <v>1</v>
      </c>
      <c r="F39" s="76">
        <v>91.25</v>
      </c>
      <c r="G39" s="62">
        <f t="shared" si="3"/>
        <v>91.25</v>
      </c>
      <c r="I39" s="72"/>
    </row>
    <row r="40" spans="1:9">
      <c r="A40" s="100" t="s">
        <v>49</v>
      </c>
      <c r="B40" s="101" t="s">
        <v>50</v>
      </c>
      <c r="C40" s="102" t="s">
        <v>51</v>
      </c>
      <c r="D40" s="142" t="s">
        <v>45</v>
      </c>
      <c r="E40" s="103">
        <v>10</v>
      </c>
      <c r="F40" s="76">
        <v>81.569999999999993</v>
      </c>
      <c r="G40" s="62">
        <f t="shared" si="3"/>
        <v>815.7</v>
      </c>
      <c r="I40" s="72"/>
    </row>
    <row r="41" spans="1:9">
      <c r="A41" s="100" t="s">
        <v>52</v>
      </c>
      <c r="B41" s="101" t="s">
        <v>50</v>
      </c>
      <c r="C41" s="102" t="s">
        <v>53</v>
      </c>
      <c r="D41" s="142" t="s">
        <v>45</v>
      </c>
      <c r="E41" s="103">
        <v>2</v>
      </c>
      <c r="F41" s="76">
        <v>125.02</v>
      </c>
      <c r="G41" s="62">
        <f t="shared" si="3"/>
        <v>250.04</v>
      </c>
      <c r="I41" s="72"/>
    </row>
    <row r="42" spans="1:9" ht="24">
      <c r="A42" s="100" t="s">
        <v>54</v>
      </c>
      <c r="B42" s="101" t="s">
        <v>55</v>
      </c>
      <c r="C42" s="102" t="s">
        <v>93</v>
      </c>
      <c r="D42" s="142" t="s">
        <v>45</v>
      </c>
      <c r="E42" s="103">
        <v>98</v>
      </c>
      <c r="F42" s="76">
        <v>21.24</v>
      </c>
      <c r="G42" s="62">
        <f t="shared" si="3"/>
        <v>2081.52</v>
      </c>
      <c r="I42" s="72"/>
    </row>
    <row r="43" spans="1:9" ht="36">
      <c r="A43" s="100" t="s">
        <v>57</v>
      </c>
      <c r="B43" s="101" t="s">
        <v>58</v>
      </c>
      <c r="C43" s="102" t="s">
        <v>59</v>
      </c>
      <c r="D43" s="142" t="s">
        <v>60</v>
      </c>
      <c r="E43" s="103">
        <v>2.25</v>
      </c>
      <c r="F43" s="76">
        <v>963.3</v>
      </c>
      <c r="G43" s="62">
        <f t="shared" si="3"/>
        <v>2167.4299999999998</v>
      </c>
      <c r="I43" s="72"/>
    </row>
    <row r="44" spans="1:9" ht="24">
      <c r="A44" s="100" t="s">
        <v>61</v>
      </c>
      <c r="B44" s="101" t="s">
        <v>62</v>
      </c>
      <c r="C44" s="102" t="s">
        <v>63</v>
      </c>
      <c r="D44" s="142" t="s">
        <v>64</v>
      </c>
      <c r="E44" s="103">
        <v>0.56999999999999995</v>
      </c>
      <c r="F44" s="76">
        <v>3043.93</v>
      </c>
      <c r="G44" s="62">
        <f t="shared" si="3"/>
        <v>1735.04</v>
      </c>
      <c r="I44" s="72"/>
    </row>
    <row r="45" spans="1:9" ht="24">
      <c r="A45" s="100" t="s">
        <v>65</v>
      </c>
      <c r="B45" s="101" t="s">
        <v>62</v>
      </c>
      <c r="C45" s="102" t="s">
        <v>66</v>
      </c>
      <c r="D45" s="142" t="s">
        <v>64</v>
      </c>
      <c r="E45" s="103">
        <v>0.02</v>
      </c>
      <c r="F45" s="76">
        <v>5330.87</v>
      </c>
      <c r="G45" s="62">
        <f t="shared" si="3"/>
        <v>106.62</v>
      </c>
      <c r="I45" s="72"/>
    </row>
    <row r="46" spans="1:9" ht="24">
      <c r="A46" s="100" t="s">
        <v>67</v>
      </c>
      <c r="B46" s="101" t="s">
        <v>62</v>
      </c>
      <c r="C46" s="102" t="s">
        <v>68</v>
      </c>
      <c r="D46" s="142" t="s">
        <v>64</v>
      </c>
      <c r="E46" s="103">
        <v>0.04</v>
      </c>
      <c r="F46" s="76">
        <v>3885.1</v>
      </c>
      <c r="G46" s="62">
        <f t="shared" si="3"/>
        <v>155.4</v>
      </c>
      <c r="I46" s="72"/>
    </row>
    <row r="47" spans="1:9" ht="24">
      <c r="A47" s="100" t="s">
        <v>69</v>
      </c>
      <c r="B47" s="101" t="s">
        <v>70</v>
      </c>
      <c r="C47" s="102" t="s">
        <v>71</v>
      </c>
      <c r="D47" s="142" t="s">
        <v>48</v>
      </c>
      <c r="E47" s="103">
        <v>0.63</v>
      </c>
      <c r="F47" s="76">
        <v>243.02</v>
      </c>
      <c r="G47" s="62">
        <f t="shared" si="3"/>
        <v>153.1</v>
      </c>
      <c r="I47" s="72"/>
    </row>
    <row r="48" spans="1:9" ht="48">
      <c r="A48" s="100" t="s">
        <v>72</v>
      </c>
      <c r="B48" s="101" t="s">
        <v>73</v>
      </c>
      <c r="C48" s="102" t="s">
        <v>74</v>
      </c>
      <c r="D48" s="142" t="s">
        <v>60</v>
      </c>
      <c r="E48" s="103">
        <v>2.0499999999999998</v>
      </c>
      <c r="F48" s="76">
        <v>1949.81</v>
      </c>
      <c r="G48" s="62">
        <f t="shared" si="3"/>
        <v>3997.11</v>
      </c>
      <c r="I48" s="72"/>
    </row>
    <row r="49" spans="1:9" ht="36">
      <c r="A49" s="100" t="s">
        <v>75</v>
      </c>
      <c r="B49" s="101" t="s">
        <v>76</v>
      </c>
      <c r="C49" s="102" t="s">
        <v>77</v>
      </c>
      <c r="D49" s="142" t="s">
        <v>60</v>
      </c>
      <c r="E49" s="103">
        <v>2.0499999999999998</v>
      </c>
      <c r="F49" s="76">
        <v>1792.41</v>
      </c>
      <c r="G49" s="62">
        <f t="shared" si="3"/>
        <v>3674.44</v>
      </c>
      <c r="I49" s="72"/>
    </row>
    <row r="50" spans="1:9" ht="48">
      <c r="A50" s="100" t="s">
        <v>78</v>
      </c>
      <c r="B50" s="101" t="s">
        <v>81</v>
      </c>
      <c r="C50" s="102" t="s">
        <v>82</v>
      </c>
      <c r="D50" s="142" t="s">
        <v>60</v>
      </c>
      <c r="E50" s="103">
        <v>2.0499999999999998</v>
      </c>
      <c r="F50" s="76">
        <v>716.44</v>
      </c>
      <c r="G50" s="62">
        <f t="shared" si="3"/>
        <v>1468.7</v>
      </c>
      <c r="I50" s="72"/>
    </row>
    <row r="51" spans="1:9" ht="24">
      <c r="A51" s="100" t="s">
        <v>80</v>
      </c>
      <c r="B51" s="101" t="s">
        <v>84</v>
      </c>
      <c r="C51" s="102" t="s">
        <v>85</v>
      </c>
      <c r="D51" s="142" t="s">
        <v>60</v>
      </c>
      <c r="E51" s="103">
        <v>4.0999999999999996</v>
      </c>
      <c r="F51" s="76">
        <v>33.44</v>
      </c>
      <c r="G51" s="62">
        <f t="shared" si="3"/>
        <v>137.1</v>
      </c>
      <c r="I51" s="72"/>
    </row>
    <row r="52" spans="1:9">
      <c r="A52" s="104"/>
      <c r="B52" s="104"/>
      <c r="C52" s="105" t="s">
        <v>162</v>
      </c>
      <c r="D52" s="150"/>
      <c r="E52" s="106"/>
      <c r="F52" s="121"/>
      <c r="G52" s="63">
        <f>ROUND(SUM(G35:G51),2)</f>
        <v>19120.810000000001</v>
      </c>
    </row>
    <row r="53" spans="1:9">
      <c r="A53" s="104"/>
      <c r="B53" s="104"/>
      <c r="C53" s="105" t="s">
        <v>94</v>
      </c>
      <c r="D53" s="150"/>
      <c r="E53" s="106"/>
      <c r="F53" s="121"/>
      <c r="G53" s="63">
        <f>ROUND(SUM(G52,G33,G26,G18),2)</f>
        <v>27034.58</v>
      </c>
    </row>
    <row r="54" spans="1:9">
      <c r="A54" s="109"/>
      <c r="B54" s="110" t="s">
        <v>88</v>
      </c>
      <c r="C54" s="110"/>
      <c r="D54" s="151"/>
      <c r="E54" s="110"/>
      <c r="F54" s="110"/>
      <c r="G54" s="110"/>
    </row>
    <row r="55" spans="1:9">
      <c r="A55" s="109"/>
      <c r="B55" s="110" t="s">
        <v>88</v>
      </c>
      <c r="C55" s="110"/>
      <c r="D55" s="151"/>
      <c r="E55" s="110"/>
      <c r="F55" s="110"/>
      <c r="G55" s="110"/>
    </row>
    <row r="56" spans="1:9">
      <c r="A56" s="109"/>
      <c r="B56" s="110" t="s">
        <v>88</v>
      </c>
      <c r="C56" s="110"/>
      <c r="D56" s="151"/>
      <c r="E56" s="110"/>
      <c r="F56" s="110"/>
      <c r="G56" s="110"/>
    </row>
    <row r="57" spans="1:9">
      <c r="A57" s="109"/>
      <c r="B57" s="110" t="s">
        <v>88</v>
      </c>
      <c r="C57" s="110"/>
      <c r="D57" s="151"/>
      <c r="E57" s="110"/>
      <c r="F57" s="110"/>
      <c r="G57" s="110"/>
    </row>
    <row r="58" spans="1:9">
      <c r="A58" s="109"/>
      <c r="B58" s="110" t="s">
        <v>88</v>
      </c>
      <c r="C58" s="110"/>
      <c r="D58" s="151"/>
      <c r="E58" s="110"/>
      <c r="F58" s="110"/>
      <c r="G58" s="110"/>
    </row>
    <row r="59" spans="1:9">
      <c r="A59" s="109"/>
      <c r="B59" s="110" t="s">
        <v>88</v>
      </c>
      <c r="C59" s="110"/>
      <c r="D59" s="151"/>
      <c r="E59" s="110"/>
      <c r="F59" s="110"/>
      <c r="G59" s="110"/>
    </row>
    <row r="60" spans="1:9">
      <c r="A60" s="109"/>
      <c r="B60" s="109"/>
    </row>
    <row r="61" spans="1:9">
      <c r="A61" s="109"/>
      <c r="B61" s="109"/>
    </row>
    <row r="62" spans="1:9">
      <c r="A62" s="109"/>
      <c r="B62" s="109"/>
    </row>
    <row r="63" spans="1:9">
      <c r="A63" s="109"/>
      <c r="B63" s="109"/>
    </row>
    <row r="64" spans="1:9">
      <c r="A64" s="109"/>
      <c r="B64" s="109"/>
    </row>
    <row r="65" spans="1:2">
      <c r="A65" s="109"/>
      <c r="B65" s="109"/>
    </row>
    <row r="66" spans="1:2">
      <c r="A66" s="109"/>
      <c r="B66" s="109"/>
    </row>
    <row r="67" spans="1:2">
      <c r="A67" s="109"/>
      <c r="B67" s="109"/>
    </row>
    <row r="68" spans="1:2">
      <c r="A68" s="109"/>
      <c r="B68" s="109"/>
    </row>
    <row r="69" spans="1:2">
      <c r="A69" s="109"/>
      <c r="B69" s="109"/>
    </row>
    <row r="70" spans="1:2">
      <c r="A70" s="109"/>
      <c r="B70" s="109"/>
    </row>
    <row r="71" spans="1:2">
      <c r="A71" s="109"/>
      <c r="B71" s="109"/>
    </row>
    <row r="72" spans="1:2">
      <c r="A72" s="109"/>
      <c r="B72" s="109"/>
    </row>
    <row r="73" spans="1:2">
      <c r="A73" s="109"/>
      <c r="B73" s="109"/>
    </row>
    <row r="74" spans="1:2">
      <c r="A74" s="109"/>
      <c r="B74" s="109"/>
    </row>
    <row r="75" spans="1:2">
      <c r="A75" s="109"/>
      <c r="B75" s="109"/>
    </row>
    <row r="76" spans="1:2">
      <c r="A76" s="109"/>
      <c r="B76" s="109"/>
    </row>
    <row r="77" spans="1:2">
      <c r="A77" s="109"/>
      <c r="B77" s="109"/>
    </row>
    <row r="78" spans="1:2">
      <c r="A78" s="109"/>
      <c r="B78" s="109"/>
    </row>
    <row r="79" spans="1:2">
      <c r="A79" s="109"/>
      <c r="B79" s="109"/>
    </row>
    <row r="80" spans="1:2">
      <c r="A80" s="109"/>
      <c r="B80" s="109"/>
    </row>
    <row r="81" spans="1:2">
      <c r="A81" s="109"/>
      <c r="B81" s="109"/>
    </row>
    <row r="82" spans="1:2">
      <c r="A82" s="109"/>
      <c r="B82" s="109"/>
    </row>
    <row r="83" spans="1:2">
      <c r="A83" s="109"/>
      <c r="B83" s="109"/>
    </row>
    <row r="84" spans="1:2">
      <c r="A84" s="109"/>
      <c r="B84" s="109"/>
    </row>
    <row r="85" spans="1:2">
      <c r="A85" s="109"/>
      <c r="B85" s="109"/>
    </row>
    <row r="86" spans="1:2">
      <c r="A86" s="109"/>
      <c r="B86" s="109"/>
    </row>
    <row r="87" spans="1:2">
      <c r="A87" s="109"/>
      <c r="B87" s="109"/>
    </row>
    <row r="88" spans="1:2">
      <c r="A88" s="109"/>
      <c r="B88" s="109"/>
    </row>
    <row r="89" spans="1:2">
      <c r="A89" s="109"/>
      <c r="B89" s="109"/>
    </row>
    <row r="90" spans="1:2">
      <c r="A90" s="109"/>
      <c r="B90" s="109"/>
    </row>
    <row r="91" spans="1:2">
      <c r="A91" s="109"/>
      <c r="B91" s="109"/>
    </row>
    <row r="92" spans="1:2">
      <c r="A92" s="109"/>
      <c r="B92" s="109"/>
    </row>
    <row r="93" spans="1:2">
      <c r="A93" s="109"/>
      <c r="B93" s="109"/>
    </row>
    <row r="94" spans="1:2">
      <c r="A94" s="109"/>
      <c r="B94" s="109"/>
    </row>
    <row r="95" spans="1:2">
      <c r="A95" s="109"/>
      <c r="B95" s="109"/>
    </row>
    <row r="96" spans="1:2">
      <c r="A96" s="109"/>
      <c r="B96" s="109"/>
    </row>
    <row r="97" spans="1:2">
      <c r="A97" s="109"/>
      <c r="B97" s="109"/>
    </row>
    <row r="98" spans="1:2">
      <c r="A98" s="109"/>
      <c r="B98" s="109"/>
    </row>
    <row r="99" spans="1:2">
      <c r="A99" s="109"/>
      <c r="B99" s="109"/>
    </row>
    <row r="100" spans="1:2">
      <c r="A100" s="109"/>
      <c r="B100" s="109"/>
    </row>
    <row r="101" spans="1:2">
      <c r="A101" s="109"/>
      <c r="B101" s="109"/>
    </row>
  </sheetData>
  <sheetProtection algorithmName="SHA-512" hashValue="9xoc8eTtY9BoOK2wQWWTgkjG3VorpOQzlbaFN2LjEvttq8XYMlU/bjFweGAh5G9gXLC9PxPK5eEqYBvcIDxxEw==" saltValue="Fw0P62V05KqT5KVlaOXj6g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25" zoomScaleNormal="100" zoomScaleSheetLayoutView="90" workbookViewId="0">
      <selection activeCell="F34" sqref="F34"/>
    </sheetView>
  </sheetViews>
  <sheetFormatPr defaultRowHeight="12.75"/>
  <cols>
    <col min="1" max="1" width="4" style="113" customWidth="1"/>
    <col min="2" max="2" width="9.42578125" style="113" customWidth="1"/>
    <col min="3" max="3" width="36.7109375" style="111" customWidth="1"/>
    <col min="4" max="4" width="5.85546875" style="111" customWidth="1"/>
    <col min="5" max="5" width="14.85546875" style="112" customWidth="1"/>
    <col min="6" max="6" width="12.7109375" style="78" customWidth="1"/>
    <col min="7" max="7" width="15.42578125" style="116" customWidth="1"/>
    <col min="8" max="8" width="11.85546875" style="74" customWidth="1"/>
    <col min="9" max="16384" width="9.140625" style="70"/>
  </cols>
  <sheetData>
    <row r="1" spans="1:11">
      <c r="A1" s="79"/>
      <c r="B1" s="79"/>
      <c r="C1" s="79"/>
      <c r="D1" s="79"/>
      <c r="E1" s="79"/>
      <c r="F1" s="79"/>
      <c r="G1" s="79"/>
      <c r="H1" s="70"/>
    </row>
    <row r="2" spans="1:11" ht="15.75">
      <c r="A2" s="79"/>
      <c r="B2" s="79"/>
      <c r="C2" s="79"/>
      <c r="D2" s="80"/>
      <c r="E2" s="81" t="s">
        <v>95</v>
      </c>
      <c r="F2" s="79"/>
      <c r="G2" s="79"/>
      <c r="H2" s="70"/>
    </row>
    <row r="3" spans="1:11" ht="13.5" customHeight="1">
      <c r="A3" s="79"/>
      <c r="B3" s="79"/>
      <c r="C3" s="79"/>
      <c r="D3" s="82"/>
      <c r="E3" s="83"/>
      <c r="F3" s="79"/>
      <c r="G3" s="79"/>
      <c r="H3" s="70"/>
    </row>
    <row r="4" spans="1:11" ht="13.5" customHeight="1">
      <c r="A4" s="79"/>
      <c r="B4" s="79"/>
      <c r="C4" s="79"/>
      <c r="D4" s="84"/>
      <c r="E4" s="79"/>
      <c r="F4" s="79"/>
      <c r="G4" s="79"/>
      <c r="H4" s="70"/>
    </row>
    <row r="5" spans="1:11" ht="13.5" customHeight="1">
      <c r="A5" s="85" t="s">
        <v>146</v>
      </c>
      <c r="B5" s="86"/>
      <c r="C5" s="87" t="s">
        <v>147</v>
      </c>
      <c r="D5" s="86"/>
      <c r="E5" s="86"/>
      <c r="F5" s="86"/>
      <c r="G5" s="86"/>
      <c r="H5" s="70"/>
    </row>
    <row r="6" spans="1:11" ht="13.5" customHeight="1">
      <c r="A6" s="85"/>
      <c r="B6" s="86"/>
      <c r="C6" s="87" t="s">
        <v>139</v>
      </c>
      <c r="D6" s="86"/>
      <c r="E6" s="86"/>
      <c r="F6" s="86"/>
      <c r="G6" s="86"/>
      <c r="H6" s="70"/>
    </row>
    <row r="7" spans="1:11" ht="13.5" customHeight="1">
      <c r="A7" s="86"/>
      <c r="B7" s="86"/>
      <c r="C7" s="86"/>
      <c r="D7" s="86"/>
      <c r="E7" s="86"/>
      <c r="F7" s="86"/>
      <c r="G7" s="86"/>
      <c r="H7" s="70"/>
    </row>
    <row r="8" spans="1:11" ht="13.5" customHeight="1">
      <c r="A8" s="85" t="s">
        <v>148</v>
      </c>
      <c r="B8" s="86"/>
      <c r="C8" s="87" t="s">
        <v>149</v>
      </c>
      <c r="D8" s="86"/>
      <c r="E8" s="86"/>
      <c r="F8" s="86"/>
      <c r="G8" s="86"/>
      <c r="H8" s="70"/>
    </row>
    <row r="9" spans="1:11" ht="13.5" customHeight="1">
      <c r="A9" s="85"/>
      <c r="B9" s="86"/>
      <c r="C9" s="87" t="s">
        <v>150</v>
      </c>
      <c r="D9" s="86"/>
      <c r="E9" s="86"/>
      <c r="F9" s="86"/>
      <c r="G9" s="86"/>
      <c r="H9" s="70"/>
    </row>
    <row r="10" spans="1:11" ht="13.5" customHeight="1">
      <c r="A10" s="86"/>
      <c r="B10" s="86"/>
      <c r="C10" s="86"/>
      <c r="D10" s="86"/>
      <c r="E10" s="86"/>
      <c r="F10" s="86"/>
      <c r="G10" s="86"/>
      <c r="H10" s="70"/>
    </row>
    <row r="11" spans="1:11" ht="13.5" customHeight="1">
      <c r="A11" s="85" t="s">
        <v>96</v>
      </c>
      <c r="B11" s="86"/>
      <c r="C11" s="86"/>
      <c r="D11" s="86"/>
      <c r="E11" s="86"/>
      <c r="F11" s="86"/>
      <c r="G11" s="86"/>
      <c r="H11" s="70"/>
    </row>
    <row r="12" spans="1:11" ht="13.5" customHeight="1">
      <c r="A12" s="86"/>
      <c r="B12" s="86"/>
      <c r="C12" s="86"/>
      <c r="D12" s="86"/>
      <c r="E12" s="86"/>
      <c r="F12" s="86"/>
      <c r="G12" s="86"/>
      <c r="H12" s="70"/>
    </row>
    <row r="13" spans="1:11">
      <c r="A13" s="88"/>
      <c r="B13" s="89"/>
      <c r="C13" s="90"/>
      <c r="D13" s="91"/>
      <c r="E13" s="92"/>
      <c r="F13" s="92"/>
      <c r="G13" s="92"/>
      <c r="H13" s="73"/>
    </row>
    <row r="14" spans="1:11" ht="12.75" customHeight="1">
      <c r="A14" s="93" t="s">
        <v>0</v>
      </c>
      <c r="B14" s="93" t="s">
        <v>7</v>
      </c>
      <c r="C14" s="93" t="s">
        <v>2</v>
      </c>
      <c r="D14" s="93" t="s">
        <v>5</v>
      </c>
      <c r="E14" s="94" t="s">
        <v>4</v>
      </c>
      <c r="F14" s="117" t="s">
        <v>10</v>
      </c>
      <c r="G14" s="114" t="s">
        <v>89</v>
      </c>
      <c r="H14" s="71"/>
    </row>
    <row r="15" spans="1:11">
      <c r="A15" s="95" t="s">
        <v>1</v>
      </c>
      <c r="B15" s="95" t="s">
        <v>8</v>
      </c>
      <c r="C15" s="95" t="s">
        <v>3</v>
      </c>
      <c r="D15" s="95" t="s">
        <v>6</v>
      </c>
      <c r="E15" s="96"/>
      <c r="F15" s="118" t="s">
        <v>9</v>
      </c>
      <c r="G15" s="115" t="s">
        <v>153</v>
      </c>
    </row>
    <row r="16" spans="1:11">
      <c r="A16" s="97"/>
      <c r="B16" s="97" t="s">
        <v>12</v>
      </c>
      <c r="C16" s="98" t="s">
        <v>13</v>
      </c>
      <c r="D16" s="99"/>
      <c r="E16" s="99"/>
      <c r="F16" s="99"/>
      <c r="G16" s="99"/>
      <c r="I16" s="75"/>
      <c r="J16" s="75"/>
      <c r="K16" s="75"/>
    </row>
    <row r="17" spans="1:11" ht="24">
      <c r="A17" s="100" t="s">
        <v>12</v>
      </c>
      <c r="B17" s="101" t="s">
        <v>14</v>
      </c>
      <c r="C17" s="102" t="s">
        <v>15</v>
      </c>
      <c r="D17" s="101" t="s">
        <v>16</v>
      </c>
      <c r="E17" s="103">
        <v>0.04</v>
      </c>
      <c r="F17" s="76">
        <v>7112.71</v>
      </c>
      <c r="G17" s="62">
        <f t="shared" ref="G17:G21" si="0">ROUND((E17*F17),2)</f>
        <v>284.51</v>
      </c>
      <c r="I17" s="77"/>
      <c r="J17" s="75"/>
      <c r="K17" s="75"/>
    </row>
    <row r="18" spans="1:11" ht="24">
      <c r="A18" s="100" t="s">
        <v>18</v>
      </c>
      <c r="B18" s="101" t="s">
        <v>97</v>
      </c>
      <c r="C18" s="102" t="s">
        <v>98</v>
      </c>
      <c r="D18" s="101" t="s">
        <v>60</v>
      </c>
      <c r="E18" s="103">
        <v>7.07</v>
      </c>
      <c r="F18" s="76">
        <v>202.3</v>
      </c>
      <c r="G18" s="62">
        <f t="shared" si="0"/>
        <v>1430.26</v>
      </c>
      <c r="I18" s="77"/>
      <c r="J18" s="75"/>
      <c r="K18" s="75"/>
    </row>
    <row r="19" spans="1:11" ht="36">
      <c r="A19" s="100" t="s">
        <v>26</v>
      </c>
      <c r="B19" s="101" t="s">
        <v>99</v>
      </c>
      <c r="C19" s="102" t="s">
        <v>100</v>
      </c>
      <c r="D19" s="101" t="s">
        <v>101</v>
      </c>
      <c r="E19" s="103">
        <v>213</v>
      </c>
      <c r="F19" s="76">
        <v>7.55</v>
      </c>
      <c r="G19" s="62">
        <f t="shared" si="0"/>
        <v>1608.15</v>
      </c>
      <c r="I19" s="77"/>
      <c r="J19" s="75"/>
      <c r="K19" s="75"/>
    </row>
    <row r="20" spans="1:11" ht="36">
      <c r="A20" s="100" t="s">
        <v>30</v>
      </c>
      <c r="B20" s="101" t="s">
        <v>102</v>
      </c>
      <c r="C20" s="102" t="s">
        <v>103</v>
      </c>
      <c r="D20" s="101" t="s">
        <v>25</v>
      </c>
      <c r="E20" s="103">
        <v>0.14099999999999999</v>
      </c>
      <c r="F20" s="76">
        <v>8569.2000000000007</v>
      </c>
      <c r="G20" s="62">
        <f t="shared" si="0"/>
        <v>1208.26</v>
      </c>
      <c r="I20" s="77"/>
      <c r="J20" s="75"/>
      <c r="K20" s="75"/>
    </row>
    <row r="21" spans="1:11" ht="48">
      <c r="A21" s="100" t="s">
        <v>33</v>
      </c>
      <c r="B21" s="101" t="s">
        <v>23</v>
      </c>
      <c r="C21" s="102" t="s">
        <v>24</v>
      </c>
      <c r="D21" s="101" t="s">
        <v>25</v>
      </c>
      <c r="E21" s="103">
        <v>0.14099999999999999</v>
      </c>
      <c r="F21" s="76">
        <v>4209.04</v>
      </c>
      <c r="G21" s="62">
        <f t="shared" si="0"/>
        <v>593.47</v>
      </c>
      <c r="I21" s="77"/>
      <c r="J21" s="75"/>
      <c r="K21" s="75"/>
    </row>
    <row r="22" spans="1:11">
      <c r="A22" s="104"/>
      <c r="B22" s="104"/>
      <c r="C22" s="105" t="s">
        <v>17</v>
      </c>
      <c r="D22" s="106"/>
      <c r="E22" s="107"/>
      <c r="F22" s="119"/>
      <c r="G22" s="63">
        <f>ROUND(SUM(G17:G21),2)</f>
        <v>5124.6499999999996</v>
      </c>
    </row>
    <row r="23" spans="1:11">
      <c r="A23" s="97"/>
      <c r="B23" s="97" t="s">
        <v>18</v>
      </c>
      <c r="C23" s="98" t="s">
        <v>19</v>
      </c>
      <c r="D23" s="99"/>
      <c r="E23" s="108"/>
      <c r="F23" s="120"/>
      <c r="G23" s="99"/>
    </row>
    <row r="24" spans="1:11" ht="24">
      <c r="A24" s="100" t="s">
        <v>12</v>
      </c>
      <c r="B24" s="101" t="s">
        <v>20</v>
      </c>
      <c r="C24" s="102" t="s">
        <v>21</v>
      </c>
      <c r="D24" s="101" t="s">
        <v>22</v>
      </c>
      <c r="E24" s="103">
        <v>0.43</v>
      </c>
      <c r="F24" s="76">
        <v>1087.0899999999999</v>
      </c>
      <c r="G24" s="62">
        <f t="shared" ref="G24:G28" si="1">ROUND((E24*F24),2)</f>
        <v>467.45</v>
      </c>
      <c r="I24" s="72"/>
    </row>
    <row r="25" spans="1:11" ht="48">
      <c r="A25" s="100" t="s">
        <v>18</v>
      </c>
      <c r="B25" s="101" t="s">
        <v>23</v>
      </c>
      <c r="C25" s="102" t="s">
        <v>24</v>
      </c>
      <c r="D25" s="101" t="s">
        <v>25</v>
      </c>
      <c r="E25" s="164">
        <v>0.43</v>
      </c>
      <c r="F25" s="76">
        <v>4209.04</v>
      </c>
      <c r="G25" s="62">
        <f t="shared" si="1"/>
        <v>1809.89</v>
      </c>
      <c r="I25" s="72"/>
    </row>
    <row r="26" spans="1:11" ht="24">
      <c r="A26" s="100" t="s">
        <v>26</v>
      </c>
      <c r="B26" s="101" t="s">
        <v>27</v>
      </c>
      <c r="C26" s="102" t="s">
        <v>28</v>
      </c>
      <c r="D26" s="101" t="s">
        <v>29</v>
      </c>
      <c r="E26" s="103">
        <v>0.45600000000000002</v>
      </c>
      <c r="F26" s="76">
        <v>968.93</v>
      </c>
      <c r="G26" s="62">
        <f t="shared" si="1"/>
        <v>441.83</v>
      </c>
      <c r="I26" s="72"/>
    </row>
    <row r="27" spans="1:11" ht="24">
      <c r="A27" s="100" t="s">
        <v>30</v>
      </c>
      <c r="B27" s="101" t="s">
        <v>31</v>
      </c>
      <c r="C27" s="102" t="s">
        <v>32</v>
      </c>
      <c r="D27" s="101" t="s">
        <v>29</v>
      </c>
      <c r="E27" s="103">
        <v>8.1000000000000003E-2</v>
      </c>
      <c r="F27" s="76">
        <v>914.88</v>
      </c>
      <c r="G27" s="62">
        <f t="shared" si="1"/>
        <v>74.11</v>
      </c>
      <c r="I27" s="72"/>
    </row>
    <row r="28" spans="1:11" ht="36">
      <c r="A28" s="100" t="s">
        <v>33</v>
      </c>
      <c r="B28" s="101" t="s">
        <v>34</v>
      </c>
      <c r="C28" s="102" t="s">
        <v>35</v>
      </c>
      <c r="D28" s="101" t="s">
        <v>36</v>
      </c>
      <c r="E28" s="103">
        <v>1.611</v>
      </c>
      <c r="F28" s="76">
        <v>150.30000000000001</v>
      </c>
      <c r="G28" s="62">
        <f t="shared" si="1"/>
        <v>242.13</v>
      </c>
      <c r="I28" s="72"/>
    </row>
    <row r="29" spans="1:11">
      <c r="A29" s="104"/>
      <c r="B29" s="104"/>
      <c r="C29" s="105" t="s">
        <v>37</v>
      </c>
      <c r="D29" s="106"/>
      <c r="E29" s="107"/>
      <c r="F29" s="119"/>
      <c r="G29" s="63">
        <f>ROUND(SUM(G24:G28),2)</f>
        <v>3035.41</v>
      </c>
    </row>
    <row r="30" spans="1:11">
      <c r="A30" s="97"/>
      <c r="B30" s="97" t="s">
        <v>26</v>
      </c>
      <c r="C30" s="98" t="s">
        <v>38</v>
      </c>
      <c r="D30" s="99"/>
      <c r="E30" s="108"/>
      <c r="F30" s="120"/>
      <c r="G30" s="99"/>
    </row>
    <row r="31" spans="1:11">
      <c r="A31" s="100" t="s">
        <v>12</v>
      </c>
      <c r="B31" s="101" t="s">
        <v>39</v>
      </c>
      <c r="C31" s="102" t="s">
        <v>40</v>
      </c>
      <c r="D31" s="101" t="s">
        <v>41</v>
      </c>
      <c r="E31" s="103">
        <v>6.1</v>
      </c>
      <c r="F31" s="76">
        <v>91.25</v>
      </c>
      <c r="G31" s="62">
        <f t="shared" ref="G31:G47" si="2">ROUND((E31*F31),2)</f>
        <v>556.63</v>
      </c>
      <c r="I31" s="72"/>
    </row>
    <row r="32" spans="1:11">
      <c r="A32" s="100" t="s">
        <v>18</v>
      </c>
      <c r="B32" s="101" t="s">
        <v>39</v>
      </c>
      <c r="C32" s="102" t="s">
        <v>42</v>
      </c>
      <c r="D32" s="101" t="s">
        <v>41</v>
      </c>
      <c r="E32" s="103">
        <v>6.1</v>
      </c>
      <c r="F32" s="76">
        <v>97.72</v>
      </c>
      <c r="G32" s="62">
        <f t="shared" si="2"/>
        <v>596.09</v>
      </c>
      <c r="I32" s="72"/>
    </row>
    <row r="33" spans="1:9" ht="24">
      <c r="A33" s="100" t="s">
        <v>26</v>
      </c>
      <c r="B33" s="101" t="s">
        <v>43</v>
      </c>
      <c r="C33" s="102" t="s">
        <v>44</v>
      </c>
      <c r="D33" s="101" t="s">
        <v>45</v>
      </c>
      <c r="E33" s="103">
        <v>108</v>
      </c>
      <c r="F33" s="76">
        <v>17.440000000000001</v>
      </c>
      <c r="G33" s="62">
        <f t="shared" si="2"/>
        <v>1883.52</v>
      </c>
      <c r="I33" s="72"/>
    </row>
    <row r="34" spans="1:9" ht="60">
      <c r="A34" s="100" t="s">
        <v>30</v>
      </c>
      <c r="B34" s="101" t="s">
        <v>46</v>
      </c>
      <c r="C34" s="102" t="s">
        <v>47</v>
      </c>
      <c r="D34" s="101" t="s">
        <v>48</v>
      </c>
      <c r="E34" s="103">
        <v>1.18</v>
      </c>
      <c r="F34" s="76">
        <v>2175.92</v>
      </c>
      <c r="G34" s="62">
        <f t="shared" si="2"/>
        <v>2567.59</v>
      </c>
      <c r="I34" s="72"/>
    </row>
    <row r="35" spans="1:9">
      <c r="A35" s="100" t="s">
        <v>33</v>
      </c>
      <c r="B35" s="101" t="s">
        <v>39</v>
      </c>
      <c r="C35" s="102" t="s">
        <v>40</v>
      </c>
      <c r="D35" s="101" t="s">
        <v>41</v>
      </c>
      <c r="E35" s="103">
        <v>1.97</v>
      </c>
      <c r="F35" s="76">
        <v>91.25</v>
      </c>
      <c r="G35" s="62">
        <f t="shared" si="2"/>
        <v>179.76</v>
      </c>
      <c r="I35" s="72"/>
    </row>
    <row r="36" spans="1:9">
      <c r="A36" s="100" t="s">
        <v>49</v>
      </c>
      <c r="B36" s="101" t="s">
        <v>50</v>
      </c>
      <c r="C36" s="102" t="s">
        <v>51</v>
      </c>
      <c r="D36" s="101" t="s">
        <v>45</v>
      </c>
      <c r="E36" s="103">
        <v>19</v>
      </c>
      <c r="F36" s="76">
        <v>81.569999999999993</v>
      </c>
      <c r="G36" s="62">
        <f t="shared" si="2"/>
        <v>1549.83</v>
      </c>
      <c r="I36" s="72"/>
    </row>
    <row r="37" spans="1:9">
      <c r="A37" s="100" t="s">
        <v>52</v>
      </c>
      <c r="B37" s="101" t="s">
        <v>50</v>
      </c>
      <c r="C37" s="102" t="s">
        <v>53</v>
      </c>
      <c r="D37" s="101" t="s">
        <v>45</v>
      </c>
      <c r="E37" s="103">
        <v>5</v>
      </c>
      <c r="F37" s="76">
        <v>125.02</v>
      </c>
      <c r="G37" s="62">
        <f t="shared" si="2"/>
        <v>625.1</v>
      </c>
      <c r="I37" s="72"/>
    </row>
    <row r="38" spans="1:9" ht="24">
      <c r="A38" s="100" t="s">
        <v>54</v>
      </c>
      <c r="B38" s="101" t="s">
        <v>55</v>
      </c>
      <c r="C38" s="102" t="s">
        <v>93</v>
      </c>
      <c r="D38" s="101" t="s">
        <v>45</v>
      </c>
      <c r="E38" s="103">
        <v>275</v>
      </c>
      <c r="F38" s="76">
        <v>21.24</v>
      </c>
      <c r="G38" s="62">
        <f t="shared" si="2"/>
        <v>5841</v>
      </c>
      <c r="I38" s="72"/>
    </row>
    <row r="39" spans="1:9" ht="36">
      <c r="A39" s="100" t="s">
        <v>57</v>
      </c>
      <c r="B39" s="101" t="s">
        <v>58</v>
      </c>
      <c r="C39" s="102" t="s">
        <v>59</v>
      </c>
      <c r="D39" s="101" t="s">
        <v>60</v>
      </c>
      <c r="E39" s="103">
        <v>6.2</v>
      </c>
      <c r="F39" s="76">
        <v>963.3</v>
      </c>
      <c r="G39" s="62">
        <f t="shared" si="2"/>
        <v>5972.46</v>
      </c>
      <c r="I39" s="72"/>
    </row>
    <row r="40" spans="1:9" ht="24">
      <c r="A40" s="100" t="s">
        <v>61</v>
      </c>
      <c r="B40" s="101" t="s">
        <v>62</v>
      </c>
      <c r="C40" s="102" t="s">
        <v>63</v>
      </c>
      <c r="D40" s="101" t="s">
        <v>64</v>
      </c>
      <c r="E40" s="103">
        <v>1.0900000000000001</v>
      </c>
      <c r="F40" s="76">
        <v>3043.93</v>
      </c>
      <c r="G40" s="62">
        <f t="shared" si="2"/>
        <v>3317.88</v>
      </c>
      <c r="I40" s="72"/>
    </row>
    <row r="41" spans="1:9" ht="24">
      <c r="A41" s="100" t="s">
        <v>65</v>
      </c>
      <c r="B41" s="101" t="s">
        <v>62</v>
      </c>
      <c r="C41" s="102" t="s">
        <v>66</v>
      </c>
      <c r="D41" s="101" t="s">
        <v>64</v>
      </c>
      <c r="E41" s="103">
        <v>0.04</v>
      </c>
      <c r="F41" s="76">
        <v>5330.87</v>
      </c>
      <c r="G41" s="62">
        <f t="shared" si="2"/>
        <v>213.23</v>
      </c>
      <c r="I41" s="72"/>
    </row>
    <row r="42" spans="1:9" ht="24">
      <c r="A42" s="100" t="s">
        <v>67</v>
      </c>
      <c r="B42" s="101" t="s">
        <v>62</v>
      </c>
      <c r="C42" s="102" t="s">
        <v>68</v>
      </c>
      <c r="D42" s="101" t="s">
        <v>64</v>
      </c>
      <c r="E42" s="103">
        <v>0.37</v>
      </c>
      <c r="F42" s="76">
        <v>3885.1</v>
      </c>
      <c r="G42" s="62">
        <f t="shared" si="2"/>
        <v>1437.49</v>
      </c>
      <c r="I42" s="72"/>
    </row>
    <row r="43" spans="1:9" ht="24">
      <c r="A43" s="100" t="s">
        <v>69</v>
      </c>
      <c r="B43" s="101" t="s">
        <v>70</v>
      </c>
      <c r="C43" s="102" t="s">
        <v>71</v>
      </c>
      <c r="D43" s="101" t="s">
        <v>48</v>
      </c>
      <c r="E43" s="103">
        <v>1.5</v>
      </c>
      <c r="F43" s="76">
        <v>243.02</v>
      </c>
      <c r="G43" s="62">
        <f t="shared" si="2"/>
        <v>364.53</v>
      </c>
      <c r="I43" s="72"/>
    </row>
    <row r="44" spans="1:9" ht="48">
      <c r="A44" s="100" t="s">
        <v>72</v>
      </c>
      <c r="B44" s="101" t="s">
        <v>73</v>
      </c>
      <c r="C44" s="102" t="s">
        <v>74</v>
      </c>
      <c r="D44" s="101" t="s">
        <v>60</v>
      </c>
      <c r="E44" s="103">
        <v>5.75</v>
      </c>
      <c r="F44" s="76">
        <v>1949.81</v>
      </c>
      <c r="G44" s="62">
        <f t="shared" si="2"/>
        <v>11211.41</v>
      </c>
      <c r="I44" s="72"/>
    </row>
    <row r="45" spans="1:9" ht="36">
      <c r="A45" s="100" t="s">
        <v>75</v>
      </c>
      <c r="B45" s="101" t="s">
        <v>76</v>
      </c>
      <c r="C45" s="102" t="s">
        <v>77</v>
      </c>
      <c r="D45" s="101" t="s">
        <v>60</v>
      </c>
      <c r="E45" s="103">
        <v>5.75</v>
      </c>
      <c r="F45" s="76">
        <v>1792.41</v>
      </c>
      <c r="G45" s="62">
        <f t="shared" si="2"/>
        <v>10306.36</v>
      </c>
      <c r="I45" s="72"/>
    </row>
    <row r="46" spans="1:9" ht="48">
      <c r="A46" s="100" t="s">
        <v>78</v>
      </c>
      <c r="B46" s="101" t="s">
        <v>81</v>
      </c>
      <c r="C46" s="102" t="s">
        <v>82</v>
      </c>
      <c r="D46" s="101" t="s">
        <v>60</v>
      </c>
      <c r="E46" s="103">
        <v>5.75</v>
      </c>
      <c r="F46" s="76">
        <v>716.44</v>
      </c>
      <c r="G46" s="62">
        <f t="shared" si="2"/>
        <v>4119.53</v>
      </c>
      <c r="I46" s="72"/>
    </row>
    <row r="47" spans="1:9" ht="24">
      <c r="A47" s="100" t="s">
        <v>80</v>
      </c>
      <c r="B47" s="101" t="s">
        <v>84</v>
      </c>
      <c r="C47" s="102" t="s">
        <v>85</v>
      </c>
      <c r="D47" s="101" t="s">
        <v>60</v>
      </c>
      <c r="E47" s="103">
        <v>11.5</v>
      </c>
      <c r="F47" s="76">
        <v>33.44</v>
      </c>
      <c r="G47" s="62">
        <f t="shared" si="2"/>
        <v>384.56</v>
      </c>
      <c r="I47" s="72"/>
    </row>
    <row r="48" spans="1:9">
      <c r="A48" s="104"/>
      <c r="B48" s="104"/>
      <c r="C48" s="105" t="s">
        <v>86</v>
      </c>
      <c r="D48" s="106"/>
      <c r="E48" s="106"/>
      <c r="F48" s="121"/>
      <c r="G48" s="63">
        <f>ROUND(SUM(G31:G47),2)</f>
        <v>51126.97</v>
      </c>
    </row>
    <row r="49" spans="1:7">
      <c r="A49" s="104"/>
      <c r="B49" s="104"/>
      <c r="C49" s="105" t="s">
        <v>104</v>
      </c>
      <c r="D49" s="106"/>
      <c r="E49" s="106"/>
      <c r="F49" s="121"/>
      <c r="G49" s="63">
        <f>ROUND(SUM(G48,G29,G22),2)</f>
        <v>59287.03</v>
      </c>
    </row>
    <row r="50" spans="1:7">
      <c r="A50" s="109"/>
      <c r="B50" s="110" t="s">
        <v>88</v>
      </c>
      <c r="C50" s="110"/>
      <c r="D50" s="110"/>
      <c r="E50" s="110"/>
      <c r="F50" s="110"/>
      <c r="G50" s="110"/>
    </row>
    <row r="51" spans="1:7">
      <c r="A51" s="109"/>
      <c r="B51" s="110" t="s">
        <v>88</v>
      </c>
      <c r="C51" s="110"/>
      <c r="D51" s="110"/>
      <c r="E51" s="110"/>
      <c r="F51" s="110"/>
      <c r="G51" s="110"/>
    </row>
    <row r="52" spans="1:7">
      <c r="A52" s="109"/>
      <c r="B52" s="109"/>
      <c r="F52" s="122"/>
    </row>
    <row r="53" spans="1:7">
      <c r="A53" s="109"/>
      <c r="B53" s="109"/>
    </row>
    <row r="54" spans="1:7">
      <c r="A54" s="109"/>
      <c r="B54" s="109"/>
    </row>
    <row r="55" spans="1:7">
      <c r="A55" s="109"/>
      <c r="B55" s="109"/>
    </row>
    <row r="56" spans="1:7">
      <c r="A56" s="109"/>
      <c r="B56" s="109"/>
    </row>
    <row r="57" spans="1:7">
      <c r="A57" s="109"/>
      <c r="B57" s="109"/>
    </row>
    <row r="58" spans="1:7">
      <c r="A58" s="109"/>
      <c r="B58" s="109"/>
    </row>
    <row r="59" spans="1:7">
      <c r="A59" s="109"/>
      <c r="B59" s="109"/>
    </row>
    <row r="60" spans="1:7">
      <c r="A60" s="109"/>
      <c r="B60" s="109"/>
    </row>
    <row r="61" spans="1:7">
      <c r="A61" s="109"/>
      <c r="B61" s="109"/>
    </row>
    <row r="62" spans="1:7">
      <c r="A62" s="109"/>
      <c r="B62" s="109"/>
    </row>
    <row r="63" spans="1:7">
      <c r="A63" s="109"/>
      <c r="B63" s="109"/>
    </row>
    <row r="64" spans="1:7">
      <c r="A64" s="109"/>
      <c r="B64" s="109"/>
    </row>
    <row r="65" spans="1:2">
      <c r="A65" s="109"/>
      <c r="B65" s="109"/>
    </row>
    <row r="66" spans="1:2">
      <c r="A66" s="109"/>
      <c r="B66" s="109"/>
    </row>
    <row r="67" spans="1:2">
      <c r="A67" s="109"/>
      <c r="B67" s="109"/>
    </row>
    <row r="68" spans="1:2">
      <c r="A68" s="109"/>
      <c r="B68" s="109"/>
    </row>
    <row r="69" spans="1:2">
      <c r="A69" s="109"/>
      <c r="B69" s="109"/>
    </row>
    <row r="70" spans="1:2">
      <c r="A70" s="109"/>
      <c r="B70" s="109"/>
    </row>
    <row r="71" spans="1:2">
      <c r="A71" s="109"/>
      <c r="B71" s="109"/>
    </row>
    <row r="72" spans="1:2">
      <c r="A72" s="109"/>
      <c r="B72" s="109"/>
    </row>
    <row r="73" spans="1:2">
      <c r="A73" s="109"/>
      <c r="B73" s="109"/>
    </row>
    <row r="74" spans="1:2">
      <c r="A74" s="109"/>
      <c r="B74" s="109"/>
    </row>
    <row r="75" spans="1:2">
      <c r="A75" s="109"/>
      <c r="B75" s="109"/>
    </row>
    <row r="76" spans="1:2">
      <c r="A76" s="109"/>
      <c r="B76" s="109"/>
    </row>
    <row r="77" spans="1:2">
      <c r="A77" s="109"/>
      <c r="B77" s="109"/>
    </row>
    <row r="78" spans="1:2">
      <c r="A78" s="109"/>
      <c r="B78" s="109"/>
    </row>
    <row r="79" spans="1:2">
      <c r="A79" s="109"/>
      <c r="B79" s="109"/>
    </row>
    <row r="80" spans="1:2">
      <c r="A80" s="109"/>
      <c r="B80" s="109"/>
    </row>
    <row r="81" spans="1:2">
      <c r="A81" s="109"/>
      <c r="B81" s="109"/>
    </row>
    <row r="82" spans="1:2">
      <c r="A82" s="109"/>
      <c r="B82" s="109"/>
    </row>
    <row r="83" spans="1:2">
      <c r="A83" s="109"/>
      <c r="B83" s="109"/>
    </row>
    <row r="84" spans="1:2">
      <c r="A84" s="109"/>
      <c r="B84" s="109"/>
    </row>
    <row r="85" spans="1:2">
      <c r="A85" s="109"/>
      <c r="B85" s="109"/>
    </row>
    <row r="86" spans="1:2">
      <c r="A86" s="109"/>
      <c r="B86" s="109"/>
    </row>
    <row r="87" spans="1:2">
      <c r="A87" s="109"/>
      <c r="B87" s="109"/>
    </row>
    <row r="88" spans="1:2">
      <c r="A88" s="109"/>
      <c r="B88" s="109"/>
    </row>
    <row r="89" spans="1:2">
      <c r="A89" s="109"/>
      <c r="B89" s="109"/>
    </row>
  </sheetData>
  <sheetProtection algorithmName="SHA-512" hashValue="SxveobTCvkl1qPbqj55kClEUFAq0fErnT5UzDReC8GhBVJ+c1qqloE1okgDJDc11G/i4dX8V0AOYRwxFzkF+BQ==" saltValue="rsm6Tepmag+nG3n7Cqg08A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40" zoomScaleNormal="100" zoomScaleSheetLayoutView="110" workbookViewId="0">
      <selection activeCell="F31" sqref="F31:F47"/>
    </sheetView>
  </sheetViews>
  <sheetFormatPr defaultRowHeight="12.75"/>
  <cols>
    <col min="1" max="1" width="4" style="113" customWidth="1"/>
    <col min="2" max="2" width="9.42578125" style="113" customWidth="1"/>
    <col min="3" max="3" width="36.7109375" style="111" customWidth="1"/>
    <col min="4" max="4" width="5.85546875" style="111" customWidth="1"/>
    <col min="5" max="5" width="14.85546875" style="112" customWidth="1"/>
    <col min="6" max="6" width="12.7109375" style="78" customWidth="1"/>
    <col min="7" max="7" width="15.42578125" style="116" customWidth="1"/>
    <col min="8" max="8" width="11.85546875" style="74" customWidth="1"/>
    <col min="9" max="16384" width="9.140625" style="70"/>
  </cols>
  <sheetData>
    <row r="1" spans="1:11">
      <c r="A1" s="79"/>
      <c r="B1" s="79"/>
      <c r="C1" s="79"/>
      <c r="D1" s="79"/>
      <c r="E1" s="79"/>
      <c r="F1" s="79"/>
      <c r="G1" s="79"/>
      <c r="H1" s="70"/>
    </row>
    <row r="2" spans="1:11" ht="15.75">
      <c r="A2" s="79"/>
      <c r="B2" s="79"/>
      <c r="C2" s="79"/>
      <c r="D2" s="80"/>
      <c r="E2" s="81" t="s">
        <v>105</v>
      </c>
      <c r="F2" s="79"/>
      <c r="G2" s="79"/>
      <c r="H2" s="70"/>
    </row>
    <row r="3" spans="1:11" ht="13.5" customHeight="1">
      <c r="A3" s="79"/>
      <c r="B3" s="79"/>
      <c r="C3" s="79"/>
      <c r="D3" s="82"/>
      <c r="E3" s="83"/>
      <c r="F3" s="79"/>
      <c r="G3" s="79"/>
      <c r="H3" s="70"/>
    </row>
    <row r="4" spans="1:11" ht="13.5" customHeight="1">
      <c r="A4" s="79"/>
      <c r="B4" s="79"/>
      <c r="C4" s="79"/>
      <c r="D4" s="84"/>
      <c r="E4" s="79"/>
      <c r="F4" s="79"/>
      <c r="G4" s="79"/>
      <c r="H4" s="70"/>
    </row>
    <row r="5" spans="1:11" ht="13.5" customHeight="1">
      <c r="A5" s="85" t="s">
        <v>140</v>
      </c>
      <c r="B5" s="86"/>
      <c r="C5" s="87" t="s">
        <v>141</v>
      </c>
      <c r="D5" s="86"/>
      <c r="E5" s="86"/>
      <c r="F5" s="86"/>
      <c r="G5" s="86"/>
      <c r="H5" s="70"/>
    </row>
    <row r="6" spans="1:11" ht="13.5" customHeight="1">
      <c r="A6" s="85"/>
      <c r="B6" s="86"/>
      <c r="C6" s="87" t="s">
        <v>139</v>
      </c>
      <c r="D6" s="86"/>
      <c r="E6" s="86"/>
      <c r="F6" s="86"/>
      <c r="G6" s="86"/>
      <c r="H6" s="70"/>
    </row>
    <row r="7" spans="1:11" ht="13.5" customHeight="1">
      <c r="A7" s="86"/>
      <c r="B7" s="86"/>
      <c r="C7" s="86"/>
      <c r="D7" s="86"/>
      <c r="E7" s="86"/>
      <c r="F7" s="86"/>
      <c r="G7" s="86"/>
      <c r="H7" s="70"/>
    </row>
    <row r="8" spans="1:11" ht="13.5" customHeight="1">
      <c r="A8" s="85" t="s">
        <v>148</v>
      </c>
      <c r="B8" s="86"/>
      <c r="C8" s="87" t="s">
        <v>149</v>
      </c>
      <c r="D8" s="86"/>
      <c r="E8" s="86"/>
      <c r="F8" s="86"/>
      <c r="G8" s="86"/>
      <c r="H8" s="70"/>
    </row>
    <row r="9" spans="1:11" ht="13.5" customHeight="1">
      <c r="A9" s="85"/>
      <c r="B9" s="86"/>
      <c r="C9" s="87" t="s">
        <v>150</v>
      </c>
      <c r="D9" s="86"/>
      <c r="E9" s="86"/>
      <c r="F9" s="86"/>
      <c r="G9" s="86"/>
      <c r="H9" s="70"/>
    </row>
    <row r="10" spans="1:11" ht="13.5" customHeight="1">
      <c r="A10" s="86"/>
      <c r="B10" s="86"/>
      <c r="C10" s="86"/>
      <c r="D10" s="86"/>
      <c r="E10" s="86"/>
      <c r="F10" s="86"/>
      <c r="G10" s="86"/>
      <c r="H10" s="70"/>
    </row>
    <row r="11" spans="1:11" ht="13.5" customHeight="1">
      <c r="A11" s="85" t="s">
        <v>106</v>
      </c>
      <c r="B11" s="86"/>
      <c r="C11" s="86"/>
      <c r="D11" s="86"/>
      <c r="E11" s="86"/>
      <c r="F11" s="86"/>
      <c r="G11" s="86"/>
      <c r="H11" s="70"/>
    </row>
    <row r="12" spans="1:11" ht="13.5" customHeight="1">
      <c r="A12" s="86"/>
      <c r="B12" s="86"/>
      <c r="C12" s="86"/>
      <c r="D12" s="86"/>
      <c r="E12" s="86"/>
      <c r="F12" s="86"/>
      <c r="G12" s="86"/>
      <c r="H12" s="70"/>
    </row>
    <row r="13" spans="1:11">
      <c r="A13" s="88"/>
      <c r="B13" s="89"/>
      <c r="C13" s="90"/>
      <c r="D13" s="91"/>
      <c r="E13" s="92"/>
      <c r="F13" s="92"/>
      <c r="G13" s="92"/>
      <c r="H13" s="73"/>
    </row>
    <row r="14" spans="1:11" ht="12.75" customHeight="1">
      <c r="A14" s="93" t="s">
        <v>0</v>
      </c>
      <c r="B14" s="93" t="s">
        <v>7</v>
      </c>
      <c r="C14" s="93" t="s">
        <v>2</v>
      </c>
      <c r="D14" s="93" t="s">
        <v>5</v>
      </c>
      <c r="E14" s="94" t="s">
        <v>4</v>
      </c>
      <c r="F14" s="117" t="s">
        <v>10</v>
      </c>
      <c r="G14" s="114" t="s">
        <v>89</v>
      </c>
      <c r="H14" s="71"/>
    </row>
    <row r="15" spans="1:11">
      <c r="A15" s="95" t="s">
        <v>1</v>
      </c>
      <c r="B15" s="95" t="s">
        <v>8</v>
      </c>
      <c r="C15" s="95" t="s">
        <v>3</v>
      </c>
      <c r="D15" s="95" t="s">
        <v>6</v>
      </c>
      <c r="E15" s="96"/>
      <c r="F15" s="118" t="s">
        <v>9</v>
      </c>
      <c r="G15" s="115" t="s">
        <v>153</v>
      </c>
    </row>
    <row r="16" spans="1:11">
      <c r="A16" s="97"/>
      <c r="B16" s="97" t="s">
        <v>12</v>
      </c>
      <c r="C16" s="98" t="s">
        <v>13</v>
      </c>
      <c r="D16" s="99"/>
      <c r="E16" s="99"/>
      <c r="F16" s="99"/>
      <c r="G16" s="99"/>
      <c r="I16" s="75"/>
      <c r="J16" s="75"/>
      <c r="K16" s="75"/>
    </row>
    <row r="17" spans="1:11" ht="24">
      <c r="A17" s="100" t="s">
        <v>12</v>
      </c>
      <c r="B17" s="101" t="s">
        <v>14</v>
      </c>
      <c r="C17" s="102" t="s">
        <v>15</v>
      </c>
      <c r="D17" s="101" t="s">
        <v>16</v>
      </c>
      <c r="E17" s="103">
        <v>1.6E-2</v>
      </c>
      <c r="F17" s="76">
        <v>7112.71</v>
      </c>
      <c r="G17" s="62">
        <f t="shared" ref="G17:G21" si="0">ROUND((E17*F17),2)</f>
        <v>113.8</v>
      </c>
      <c r="I17" s="77"/>
      <c r="J17" s="75"/>
      <c r="K17" s="75"/>
    </row>
    <row r="18" spans="1:11" ht="24">
      <c r="A18" s="100" t="s">
        <v>18</v>
      </c>
      <c r="B18" s="101" t="s">
        <v>97</v>
      </c>
      <c r="C18" s="102" t="s">
        <v>98</v>
      </c>
      <c r="D18" s="101" t="s">
        <v>60</v>
      </c>
      <c r="E18" s="103">
        <v>1.86</v>
      </c>
      <c r="F18" s="76">
        <v>202.3</v>
      </c>
      <c r="G18" s="62">
        <f t="shared" si="0"/>
        <v>376.28</v>
      </c>
      <c r="I18" s="77"/>
      <c r="J18" s="75"/>
      <c r="K18" s="75"/>
    </row>
    <row r="19" spans="1:11" ht="36">
      <c r="A19" s="100" t="s">
        <v>26</v>
      </c>
      <c r="B19" s="101" t="s">
        <v>99</v>
      </c>
      <c r="C19" s="102" t="s">
        <v>100</v>
      </c>
      <c r="D19" s="101" t="s">
        <v>101</v>
      </c>
      <c r="E19" s="103">
        <v>55</v>
      </c>
      <c r="F19" s="76">
        <v>7.55</v>
      </c>
      <c r="G19" s="62">
        <f t="shared" si="0"/>
        <v>415.25</v>
      </c>
      <c r="I19" s="77"/>
      <c r="J19" s="75"/>
      <c r="K19" s="75"/>
    </row>
    <row r="20" spans="1:11" ht="36">
      <c r="A20" s="100" t="s">
        <v>30</v>
      </c>
      <c r="B20" s="101" t="s">
        <v>102</v>
      </c>
      <c r="C20" s="102" t="s">
        <v>103</v>
      </c>
      <c r="D20" s="101" t="s">
        <v>25</v>
      </c>
      <c r="E20" s="103">
        <v>3.6999999999999998E-2</v>
      </c>
      <c r="F20" s="76">
        <v>8569.2000000000007</v>
      </c>
      <c r="G20" s="62">
        <f t="shared" si="0"/>
        <v>317.06</v>
      </c>
      <c r="I20" s="77"/>
      <c r="J20" s="75"/>
      <c r="K20" s="75"/>
    </row>
    <row r="21" spans="1:11" ht="48">
      <c r="A21" s="100" t="s">
        <v>33</v>
      </c>
      <c r="B21" s="101" t="s">
        <v>23</v>
      </c>
      <c r="C21" s="102" t="s">
        <v>24</v>
      </c>
      <c r="D21" s="101" t="s">
        <v>25</v>
      </c>
      <c r="E21" s="103">
        <v>3.6999999999999998E-2</v>
      </c>
      <c r="F21" s="76">
        <v>4209.04</v>
      </c>
      <c r="G21" s="62">
        <f t="shared" si="0"/>
        <v>155.72999999999999</v>
      </c>
      <c r="I21" s="77"/>
      <c r="J21" s="75"/>
      <c r="K21" s="75"/>
    </row>
    <row r="22" spans="1:11">
      <c r="A22" s="104"/>
      <c r="B22" s="104"/>
      <c r="C22" s="105" t="s">
        <v>17</v>
      </c>
      <c r="D22" s="106"/>
      <c r="E22" s="107"/>
      <c r="F22" s="119"/>
      <c r="G22" s="63">
        <f>ROUND(SUM(G17:G21),2)</f>
        <v>1378.12</v>
      </c>
    </row>
    <row r="23" spans="1:11">
      <c r="A23" s="97"/>
      <c r="B23" s="97" t="s">
        <v>18</v>
      </c>
      <c r="C23" s="98" t="s">
        <v>19</v>
      </c>
      <c r="D23" s="99"/>
      <c r="E23" s="108"/>
      <c r="F23" s="120"/>
      <c r="G23" s="99"/>
    </row>
    <row r="24" spans="1:11" ht="24">
      <c r="A24" s="100" t="s">
        <v>12</v>
      </c>
      <c r="B24" s="101" t="s">
        <v>20</v>
      </c>
      <c r="C24" s="102" t="s">
        <v>21</v>
      </c>
      <c r="D24" s="101" t="s">
        <v>22</v>
      </c>
      <c r="E24" s="103">
        <v>0.11899999999999999</v>
      </c>
      <c r="F24" s="76">
        <v>1087.0899999999999</v>
      </c>
      <c r="G24" s="62">
        <f t="shared" ref="G24:G28" si="1">ROUND((E24*F24),2)</f>
        <v>129.36000000000001</v>
      </c>
      <c r="I24" s="72"/>
    </row>
    <row r="25" spans="1:11" ht="48">
      <c r="A25" s="100" t="s">
        <v>18</v>
      </c>
      <c r="B25" s="101" t="s">
        <v>23</v>
      </c>
      <c r="C25" s="102" t="s">
        <v>24</v>
      </c>
      <c r="D25" s="101" t="s">
        <v>25</v>
      </c>
      <c r="E25" s="164">
        <v>0.11899999999999999</v>
      </c>
      <c r="F25" s="76">
        <v>4209.04</v>
      </c>
      <c r="G25" s="62">
        <f t="shared" si="1"/>
        <v>500.88</v>
      </c>
      <c r="I25" s="72"/>
    </row>
    <row r="26" spans="1:11" ht="24">
      <c r="A26" s="100" t="s">
        <v>26</v>
      </c>
      <c r="B26" s="101" t="s">
        <v>27</v>
      </c>
      <c r="C26" s="102" t="s">
        <v>28</v>
      </c>
      <c r="D26" s="101" t="s">
        <v>29</v>
      </c>
      <c r="E26" s="103">
        <v>0.126</v>
      </c>
      <c r="F26" s="76">
        <v>968.93</v>
      </c>
      <c r="G26" s="62">
        <f t="shared" si="1"/>
        <v>122.09</v>
      </c>
      <c r="I26" s="72"/>
    </row>
    <row r="27" spans="1:11" ht="24">
      <c r="A27" s="100" t="s">
        <v>30</v>
      </c>
      <c r="B27" s="101" t="s">
        <v>31</v>
      </c>
      <c r="C27" s="102" t="s">
        <v>32</v>
      </c>
      <c r="D27" s="101" t="s">
        <v>29</v>
      </c>
      <c r="E27" s="103">
        <v>2.1999999999999999E-2</v>
      </c>
      <c r="F27" s="76">
        <v>914.88</v>
      </c>
      <c r="G27" s="62">
        <f t="shared" si="1"/>
        <v>20.13</v>
      </c>
      <c r="I27" s="72"/>
    </row>
    <row r="28" spans="1:11" ht="36">
      <c r="A28" s="100" t="s">
        <v>33</v>
      </c>
      <c r="B28" s="101" t="s">
        <v>34</v>
      </c>
      <c r="C28" s="102" t="s">
        <v>35</v>
      </c>
      <c r="D28" s="101" t="s">
        <v>36</v>
      </c>
      <c r="E28" s="103">
        <v>0.44400000000000001</v>
      </c>
      <c r="F28" s="76">
        <v>150.30000000000001</v>
      </c>
      <c r="G28" s="62">
        <f t="shared" si="1"/>
        <v>66.73</v>
      </c>
      <c r="I28" s="72"/>
    </row>
    <row r="29" spans="1:11">
      <c r="A29" s="104"/>
      <c r="B29" s="104"/>
      <c r="C29" s="105" t="s">
        <v>37</v>
      </c>
      <c r="D29" s="106"/>
      <c r="E29" s="107"/>
      <c r="F29" s="119"/>
      <c r="G29" s="63">
        <f>ROUND(SUM(G24:G28),2)</f>
        <v>839.19</v>
      </c>
    </row>
    <row r="30" spans="1:11">
      <c r="A30" s="97"/>
      <c r="B30" s="97" t="s">
        <v>26</v>
      </c>
      <c r="C30" s="98" t="s">
        <v>38</v>
      </c>
      <c r="D30" s="99"/>
      <c r="E30" s="108"/>
      <c r="F30" s="120"/>
      <c r="G30" s="99"/>
    </row>
    <row r="31" spans="1:11">
      <c r="A31" s="100" t="s">
        <v>12</v>
      </c>
      <c r="B31" s="101" t="s">
        <v>39</v>
      </c>
      <c r="C31" s="102" t="s">
        <v>40</v>
      </c>
      <c r="D31" s="101" t="s">
        <v>41</v>
      </c>
      <c r="E31" s="103">
        <v>1.48</v>
      </c>
      <c r="F31" s="76">
        <v>91.25</v>
      </c>
      <c r="G31" s="62">
        <f t="shared" ref="G31:G47" si="2">ROUND((E31*F31),2)</f>
        <v>135.05000000000001</v>
      </c>
      <c r="I31" s="72"/>
    </row>
    <row r="32" spans="1:11">
      <c r="A32" s="100" t="s">
        <v>18</v>
      </c>
      <c r="B32" s="101" t="s">
        <v>39</v>
      </c>
      <c r="C32" s="102" t="s">
        <v>42</v>
      </c>
      <c r="D32" s="101" t="s">
        <v>41</v>
      </c>
      <c r="E32" s="103">
        <v>1.48</v>
      </c>
      <c r="F32" s="76">
        <v>97.72</v>
      </c>
      <c r="G32" s="62">
        <f t="shared" si="2"/>
        <v>144.63</v>
      </c>
      <c r="I32" s="72"/>
    </row>
    <row r="33" spans="1:9" ht="24">
      <c r="A33" s="100" t="s">
        <v>26</v>
      </c>
      <c r="B33" s="101" t="s">
        <v>43</v>
      </c>
      <c r="C33" s="102" t="s">
        <v>44</v>
      </c>
      <c r="D33" s="101" t="s">
        <v>45</v>
      </c>
      <c r="E33" s="103">
        <v>30</v>
      </c>
      <c r="F33" s="76">
        <v>17.440000000000001</v>
      </c>
      <c r="G33" s="62">
        <f t="shared" si="2"/>
        <v>523.20000000000005</v>
      </c>
      <c r="I33" s="72"/>
    </row>
    <row r="34" spans="1:9" ht="60">
      <c r="A34" s="100" t="s">
        <v>30</v>
      </c>
      <c r="B34" s="101" t="s">
        <v>46</v>
      </c>
      <c r="C34" s="102" t="s">
        <v>47</v>
      </c>
      <c r="D34" s="101" t="s">
        <v>48</v>
      </c>
      <c r="E34" s="103">
        <v>0.38</v>
      </c>
      <c r="F34" s="76">
        <v>2175.92</v>
      </c>
      <c r="G34" s="62">
        <f t="shared" si="2"/>
        <v>826.85</v>
      </c>
      <c r="I34" s="72"/>
    </row>
    <row r="35" spans="1:9">
      <c r="A35" s="100" t="s">
        <v>33</v>
      </c>
      <c r="B35" s="101" t="s">
        <v>39</v>
      </c>
      <c r="C35" s="102" t="s">
        <v>40</v>
      </c>
      <c r="D35" s="101" t="s">
        <v>41</v>
      </c>
      <c r="E35" s="103">
        <v>0.63</v>
      </c>
      <c r="F35" s="76">
        <v>91.25</v>
      </c>
      <c r="G35" s="62">
        <f t="shared" si="2"/>
        <v>57.49</v>
      </c>
      <c r="I35" s="72"/>
    </row>
    <row r="36" spans="1:9">
      <c r="A36" s="100" t="s">
        <v>49</v>
      </c>
      <c r="B36" s="101" t="s">
        <v>50</v>
      </c>
      <c r="C36" s="102" t="s">
        <v>51</v>
      </c>
      <c r="D36" s="101" t="s">
        <v>45</v>
      </c>
      <c r="E36" s="103">
        <v>6</v>
      </c>
      <c r="F36" s="76">
        <v>81.569999999999993</v>
      </c>
      <c r="G36" s="62">
        <f t="shared" si="2"/>
        <v>489.42</v>
      </c>
      <c r="I36" s="72"/>
    </row>
    <row r="37" spans="1:9">
      <c r="A37" s="100" t="s">
        <v>52</v>
      </c>
      <c r="B37" s="101" t="s">
        <v>50</v>
      </c>
      <c r="C37" s="102" t="s">
        <v>53</v>
      </c>
      <c r="D37" s="101" t="s">
        <v>45</v>
      </c>
      <c r="E37" s="103">
        <v>2</v>
      </c>
      <c r="F37" s="76">
        <v>125.02</v>
      </c>
      <c r="G37" s="62">
        <f t="shared" si="2"/>
        <v>250.04</v>
      </c>
      <c r="I37" s="72"/>
    </row>
    <row r="38" spans="1:9" ht="24">
      <c r="A38" s="100" t="s">
        <v>54</v>
      </c>
      <c r="B38" s="101" t="s">
        <v>55</v>
      </c>
      <c r="C38" s="102" t="s">
        <v>93</v>
      </c>
      <c r="D38" s="101" t="s">
        <v>45</v>
      </c>
      <c r="E38" s="103">
        <v>67</v>
      </c>
      <c r="F38" s="76">
        <v>21.24</v>
      </c>
      <c r="G38" s="62">
        <f t="shared" si="2"/>
        <v>1423.08</v>
      </c>
      <c r="I38" s="72"/>
    </row>
    <row r="39" spans="1:9" ht="36">
      <c r="A39" s="100" t="s">
        <v>57</v>
      </c>
      <c r="B39" s="101" t="s">
        <v>58</v>
      </c>
      <c r="C39" s="102" t="s">
        <v>59</v>
      </c>
      <c r="D39" s="101" t="s">
        <v>60</v>
      </c>
      <c r="E39" s="103">
        <v>1.48</v>
      </c>
      <c r="F39" s="76">
        <v>963.3</v>
      </c>
      <c r="G39" s="62">
        <f t="shared" si="2"/>
        <v>1425.68</v>
      </c>
      <c r="I39" s="72"/>
    </row>
    <row r="40" spans="1:9" ht="24">
      <c r="A40" s="100" t="s">
        <v>61</v>
      </c>
      <c r="B40" s="101" t="s">
        <v>62</v>
      </c>
      <c r="C40" s="102" t="s">
        <v>63</v>
      </c>
      <c r="D40" s="101" t="s">
        <v>64</v>
      </c>
      <c r="E40" s="103">
        <v>0.22</v>
      </c>
      <c r="F40" s="76">
        <v>3043.93</v>
      </c>
      <c r="G40" s="62">
        <f t="shared" si="2"/>
        <v>669.66</v>
      </c>
      <c r="I40" s="72"/>
    </row>
    <row r="41" spans="1:9" ht="24">
      <c r="A41" s="100" t="s">
        <v>65</v>
      </c>
      <c r="B41" s="101" t="s">
        <v>62</v>
      </c>
      <c r="C41" s="102" t="s">
        <v>66</v>
      </c>
      <c r="D41" s="101" t="s">
        <v>64</v>
      </c>
      <c r="E41" s="103">
        <v>0.04</v>
      </c>
      <c r="F41" s="76">
        <v>5330.87</v>
      </c>
      <c r="G41" s="62">
        <f t="shared" si="2"/>
        <v>213.23</v>
      </c>
      <c r="I41" s="72"/>
    </row>
    <row r="42" spans="1:9" ht="24">
      <c r="A42" s="100" t="s">
        <v>67</v>
      </c>
      <c r="B42" s="101" t="s">
        <v>62</v>
      </c>
      <c r="C42" s="102" t="s">
        <v>68</v>
      </c>
      <c r="D42" s="101" t="s">
        <v>64</v>
      </c>
      <c r="E42" s="103">
        <v>0.12</v>
      </c>
      <c r="F42" s="76">
        <v>3885.1</v>
      </c>
      <c r="G42" s="62">
        <f t="shared" si="2"/>
        <v>466.21</v>
      </c>
      <c r="I42" s="72"/>
    </row>
    <row r="43" spans="1:9" ht="24">
      <c r="A43" s="100" t="s">
        <v>69</v>
      </c>
      <c r="B43" s="101" t="s">
        <v>70</v>
      </c>
      <c r="C43" s="102" t="s">
        <v>71</v>
      </c>
      <c r="D43" s="101" t="s">
        <v>48</v>
      </c>
      <c r="E43" s="103">
        <v>0.38</v>
      </c>
      <c r="F43" s="76">
        <v>243.02</v>
      </c>
      <c r="G43" s="62">
        <f t="shared" si="2"/>
        <v>92.35</v>
      </c>
      <c r="I43" s="72"/>
    </row>
    <row r="44" spans="1:9" ht="48">
      <c r="A44" s="100" t="s">
        <v>72</v>
      </c>
      <c r="B44" s="101" t="s">
        <v>73</v>
      </c>
      <c r="C44" s="102" t="s">
        <v>74</v>
      </c>
      <c r="D44" s="101" t="s">
        <v>60</v>
      </c>
      <c r="E44" s="103">
        <v>1.48</v>
      </c>
      <c r="F44" s="76">
        <v>1949.81</v>
      </c>
      <c r="G44" s="62">
        <f t="shared" si="2"/>
        <v>2885.72</v>
      </c>
      <c r="I44" s="72"/>
    </row>
    <row r="45" spans="1:9" ht="36">
      <c r="A45" s="100" t="s">
        <v>75</v>
      </c>
      <c r="B45" s="101" t="s">
        <v>76</v>
      </c>
      <c r="C45" s="102" t="s">
        <v>77</v>
      </c>
      <c r="D45" s="101" t="s">
        <v>60</v>
      </c>
      <c r="E45" s="103">
        <v>1.48</v>
      </c>
      <c r="F45" s="76">
        <v>1792.41</v>
      </c>
      <c r="G45" s="62">
        <f t="shared" si="2"/>
        <v>2652.77</v>
      </c>
      <c r="I45" s="72"/>
    </row>
    <row r="46" spans="1:9" ht="48">
      <c r="A46" s="100" t="s">
        <v>78</v>
      </c>
      <c r="B46" s="101" t="s">
        <v>81</v>
      </c>
      <c r="C46" s="102" t="s">
        <v>82</v>
      </c>
      <c r="D46" s="101" t="s">
        <v>60</v>
      </c>
      <c r="E46" s="103">
        <v>1.48</v>
      </c>
      <c r="F46" s="76">
        <v>716.44</v>
      </c>
      <c r="G46" s="62">
        <f t="shared" si="2"/>
        <v>1060.33</v>
      </c>
      <c r="I46" s="72"/>
    </row>
    <row r="47" spans="1:9" ht="24">
      <c r="A47" s="100" t="s">
        <v>80</v>
      </c>
      <c r="B47" s="101" t="s">
        <v>84</v>
      </c>
      <c r="C47" s="102" t="s">
        <v>85</v>
      </c>
      <c r="D47" s="101" t="s">
        <v>60</v>
      </c>
      <c r="E47" s="103">
        <v>2.96</v>
      </c>
      <c r="F47" s="76">
        <v>33.44</v>
      </c>
      <c r="G47" s="62">
        <f t="shared" si="2"/>
        <v>98.98</v>
      </c>
      <c r="I47" s="72"/>
    </row>
    <row r="48" spans="1:9">
      <c r="A48" s="104"/>
      <c r="B48" s="104"/>
      <c r="C48" s="105" t="s">
        <v>86</v>
      </c>
      <c r="D48" s="106"/>
      <c r="E48" s="106"/>
      <c r="F48" s="121"/>
      <c r="G48" s="63">
        <f>ROUND(SUM(G31:G47),2)</f>
        <v>13414.69</v>
      </c>
    </row>
    <row r="49" spans="1:7">
      <c r="A49" s="104"/>
      <c r="B49" s="104"/>
      <c r="C49" s="105" t="s">
        <v>107</v>
      </c>
      <c r="D49" s="106"/>
      <c r="E49" s="106"/>
      <c r="F49" s="121"/>
      <c r="G49" s="63">
        <f>ROUND(SUM(G48,G29,G22),2)</f>
        <v>15632</v>
      </c>
    </row>
    <row r="50" spans="1:7">
      <c r="A50" s="109"/>
      <c r="B50" s="110" t="s">
        <v>88</v>
      </c>
      <c r="C50" s="110"/>
      <c r="D50" s="110"/>
      <c r="E50" s="110"/>
      <c r="F50" s="110"/>
      <c r="G50" s="110"/>
    </row>
    <row r="51" spans="1:7">
      <c r="A51" s="109"/>
      <c r="B51" s="110" t="s">
        <v>88</v>
      </c>
      <c r="C51" s="110"/>
      <c r="D51" s="110"/>
      <c r="E51" s="110"/>
      <c r="F51" s="110"/>
      <c r="G51" s="110"/>
    </row>
    <row r="52" spans="1:7">
      <c r="A52" s="109"/>
      <c r="B52" s="109"/>
    </row>
    <row r="53" spans="1:7">
      <c r="A53" s="109"/>
      <c r="B53" s="109"/>
    </row>
    <row r="54" spans="1:7">
      <c r="A54" s="109"/>
      <c r="B54" s="109"/>
    </row>
    <row r="55" spans="1:7">
      <c r="A55" s="109"/>
      <c r="B55" s="109"/>
    </row>
    <row r="56" spans="1:7">
      <c r="A56" s="109"/>
      <c r="B56" s="109"/>
    </row>
    <row r="57" spans="1:7">
      <c r="A57" s="109"/>
      <c r="B57" s="109"/>
    </row>
    <row r="58" spans="1:7">
      <c r="A58" s="109"/>
      <c r="B58" s="109"/>
    </row>
    <row r="59" spans="1:7">
      <c r="A59" s="109"/>
      <c r="B59" s="109"/>
    </row>
    <row r="60" spans="1:7">
      <c r="A60" s="109"/>
      <c r="B60" s="109"/>
    </row>
    <row r="61" spans="1:7">
      <c r="A61" s="109"/>
      <c r="B61" s="109"/>
    </row>
    <row r="62" spans="1:7">
      <c r="A62" s="109"/>
      <c r="B62" s="109"/>
    </row>
    <row r="63" spans="1:7">
      <c r="A63" s="109"/>
      <c r="B63" s="109"/>
    </row>
    <row r="64" spans="1:7">
      <c r="A64" s="109"/>
      <c r="B64" s="109"/>
    </row>
    <row r="65" spans="1:2">
      <c r="A65" s="109"/>
      <c r="B65" s="109"/>
    </row>
    <row r="66" spans="1:2">
      <c r="A66" s="109"/>
      <c r="B66" s="109"/>
    </row>
    <row r="67" spans="1:2">
      <c r="A67" s="109"/>
      <c r="B67" s="109"/>
    </row>
    <row r="68" spans="1:2">
      <c r="A68" s="109"/>
      <c r="B68" s="109"/>
    </row>
    <row r="69" spans="1:2">
      <c r="A69" s="109"/>
      <c r="B69" s="109"/>
    </row>
    <row r="70" spans="1:2">
      <c r="A70" s="109"/>
      <c r="B70" s="109"/>
    </row>
    <row r="71" spans="1:2">
      <c r="A71" s="109"/>
      <c r="B71" s="109"/>
    </row>
    <row r="72" spans="1:2">
      <c r="A72" s="109"/>
      <c r="B72" s="109"/>
    </row>
    <row r="73" spans="1:2">
      <c r="A73" s="109"/>
      <c r="B73" s="109"/>
    </row>
    <row r="74" spans="1:2">
      <c r="A74" s="109"/>
      <c r="B74" s="109"/>
    </row>
    <row r="75" spans="1:2">
      <c r="A75" s="109"/>
      <c r="B75" s="109"/>
    </row>
    <row r="76" spans="1:2">
      <c r="A76" s="109"/>
      <c r="B76" s="109"/>
    </row>
    <row r="77" spans="1:2">
      <c r="A77" s="109"/>
      <c r="B77" s="109"/>
    </row>
    <row r="78" spans="1:2">
      <c r="A78" s="109"/>
      <c r="B78" s="109"/>
    </row>
    <row r="79" spans="1:2">
      <c r="A79" s="109"/>
      <c r="B79" s="109"/>
    </row>
    <row r="80" spans="1:2">
      <c r="A80" s="109"/>
      <c r="B80" s="109"/>
    </row>
    <row r="81" spans="1:2">
      <c r="A81" s="109"/>
      <c r="B81" s="109"/>
    </row>
    <row r="82" spans="1:2">
      <c r="A82" s="109"/>
      <c r="B82" s="109"/>
    </row>
    <row r="83" spans="1:2">
      <c r="A83" s="109"/>
      <c r="B83" s="109"/>
    </row>
    <row r="84" spans="1:2">
      <c r="A84" s="109"/>
      <c r="B84" s="109"/>
    </row>
    <row r="85" spans="1:2">
      <c r="A85" s="109"/>
      <c r="B85" s="109"/>
    </row>
    <row r="86" spans="1:2">
      <c r="A86" s="109"/>
      <c r="B86" s="109"/>
    </row>
    <row r="87" spans="1:2">
      <c r="A87" s="109"/>
      <c r="B87" s="109"/>
    </row>
    <row r="88" spans="1:2">
      <c r="A88" s="109"/>
      <c r="B88" s="109"/>
    </row>
    <row r="89" spans="1:2">
      <c r="A89" s="109"/>
      <c r="B89" s="109"/>
    </row>
  </sheetData>
  <sheetProtection algorithmName="SHA-512" hashValue="1BDA4z5gwB6XMSO3waPXPpdUg4tKKwa2Z7rCa3sDyzeNHuQkfctIDo58GDgE94HVau3kJKkXBkTmLX+4CHSD7Q==" saltValue="BuGQKqpRmtdPoKNpJ0Wosg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25" zoomScaleNormal="100" zoomScaleSheetLayoutView="100" workbookViewId="0">
      <selection activeCell="F31" sqref="F31:F48"/>
    </sheetView>
  </sheetViews>
  <sheetFormatPr defaultRowHeight="12.75"/>
  <cols>
    <col min="1" max="1" width="4" style="113" customWidth="1"/>
    <col min="2" max="2" width="9.42578125" style="113" customWidth="1"/>
    <col min="3" max="3" width="36.7109375" style="111" customWidth="1"/>
    <col min="4" max="4" width="5.85546875" style="111" customWidth="1"/>
    <col min="5" max="5" width="14.85546875" style="112" customWidth="1"/>
    <col min="6" max="6" width="12.7109375" style="78" customWidth="1"/>
    <col min="7" max="7" width="15.42578125" style="116" customWidth="1"/>
    <col min="8" max="8" width="11.85546875" style="74" customWidth="1"/>
    <col min="9" max="16384" width="9.140625" style="70"/>
  </cols>
  <sheetData>
    <row r="1" spans="1:11">
      <c r="A1" s="79"/>
      <c r="B1" s="79"/>
      <c r="C1" s="79"/>
      <c r="D1" s="79"/>
      <c r="E1" s="79"/>
      <c r="F1" s="79"/>
      <c r="G1" s="79"/>
      <c r="H1" s="70"/>
    </row>
    <row r="2" spans="1:11" ht="15.75">
      <c r="A2" s="79"/>
      <c r="B2" s="79"/>
      <c r="C2" s="79"/>
      <c r="D2" s="80"/>
      <c r="E2" s="81" t="s">
        <v>108</v>
      </c>
      <c r="F2" s="79"/>
      <c r="G2" s="79"/>
      <c r="H2" s="70"/>
    </row>
    <row r="3" spans="1:11" ht="13.5" customHeight="1">
      <c r="A3" s="79"/>
      <c r="B3" s="79"/>
      <c r="C3" s="79"/>
      <c r="D3" s="82"/>
      <c r="E3" s="83"/>
      <c r="F3" s="79"/>
      <c r="G3" s="79"/>
      <c r="H3" s="70"/>
    </row>
    <row r="4" spans="1:11" ht="13.5" customHeight="1">
      <c r="A4" s="79"/>
      <c r="B4" s="79"/>
      <c r="C4" s="79"/>
      <c r="D4" s="84"/>
      <c r="E4" s="79"/>
      <c r="F4" s="79"/>
      <c r="G4" s="79"/>
      <c r="H4" s="70"/>
    </row>
    <row r="5" spans="1:11" ht="13.5" customHeight="1">
      <c r="A5" s="85" t="s">
        <v>140</v>
      </c>
      <c r="B5" s="86"/>
      <c r="C5" s="87" t="s">
        <v>142</v>
      </c>
      <c r="D5" s="86"/>
      <c r="E5" s="86"/>
      <c r="F5" s="86"/>
      <c r="G5" s="86"/>
      <c r="H5" s="70"/>
    </row>
    <row r="6" spans="1:11" ht="13.5" customHeight="1">
      <c r="A6" s="85"/>
      <c r="B6" s="86"/>
      <c r="C6" s="87" t="s">
        <v>143</v>
      </c>
      <c r="D6" s="86"/>
      <c r="E6" s="86"/>
      <c r="F6" s="86"/>
      <c r="G6" s="86"/>
      <c r="H6" s="70"/>
    </row>
    <row r="7" spans="1:11" ht="13.5" customHeight="1">
      <c r="A7" s="86"/>
      <c r="B7" s="86"/>
      <c r="C7" s="86"/>
      <c r="D7" s="86"/>
      <c r="E7" s="86"/>
      <c r="F7" s="86"/>
      <c r="G7" s="86"/>
      <c r="H7" s="70"/>
    </row>
    <row r="8" spans="1:11" ht="13.5" customHeight="1">
      <c r="A8" s="85" t="s">
        <v>148</v>
      </c>
      <c r="B8" s="86"/>
      <c r="C8" s="87" t="s">
        <v>149</v>
      </c>
      <c r="D8" s="86"/>
      <c r="E8" s="86"/>
      <c r="F8" s="86"/>
      <c r="G8" s="86"/>
      <c r="H8" s="70"/>
    </row>
    <row r="9" spans="1:11" ht="13.5" customHeight="1">
      <c r="A9" s="85"/>
      <c r="B9" s="86"/>
      <c r="C9" s="87" t="s">
        <v>150</v>
      </c>
      <c r="D9" s="86"/>
      <c r="E9" s="86"/>
      <c r="F9" s="86"/>
      <c r="G9" s="86"/>
      <c r="H9" s="70"/>
    </row>
    <row r="10" spans="1:11" ht="13.5" customHeight="1">
      <c r="A10" s="86"/>
      <c r="B10" s="86"/>
      <c r="C10" s="86"/>
      <c r="D10" s="86"/>
      <c r="E10" s="86"/>
      <c r="F10" s="86"/>
      <c r="G10" s="86"/>
      <c r="H10" s="70"/>
    </row>
    <row r="11" spans="1:11" ht="13.5" customHeight="1">
      <c r="A11" s="85" t="s">
        <v>109</v>
      </c>
      <c r="B11" s="86"/>
      <c r="C11" s="86"/>
      <c r="D11" s="86"/>
      <c r="E11" s="86"/>
      <c r="F11" s="86"/>
      <c r="G11" s="86"/>
      <c r="H11" s="70"/>
    </row>
    <row r="12" spans="1:11" ht="13.5" customHeight="1">
      <c r="A12" s="86"/>
      <c r="B12" s="86"/>
      <c r="C12" s="86"/>
      <c r="D12" s="86"/>
      <c r="E12" s="86"/>
      <c r="F12" s="86"/>
      <c r="G12" s="86"/>
      <c r="H12" s="70"/>
    </row>
    <row r="13" spans="1:11">
      <c r="A13" s="88"/>
      <c r="B13" s="89"/>
      <c r="C13" s="90"/>
      <c r="D13" s="91"/>
      <c r="E13" s="92"/>
      <c r="F13" s="92"/>
      <c r="G13" s="92"/>
      <c r="H13" s="73"/>
    </row>
    <row r="14" spans="1:11" ht="12.75" customHeight="1">
      <c r="A14" s="93" t="s">
        <v>0</v>
      </c>
      <c r="B14" s="93" t="s">
        <v>7</v>
      </c>
      <c r="C14" s="93" t="s">
        <v>2</v>
      </c>
      <c r="D14" s="93" t="s">
        <v>5</v>
      </c>
      <c r="E14" s="94" t="s">
        <v>4</v>
      </c>
      <c r="F14" s="117" t="s">
        <v>10</v>
      </c>
      <c r="G14" s="114" t="s">
        <v>89</v>
      </c>
      <c r="H14" s="71"/>
    </row>
    <row r="15" spans="1:11">
      <c r="A15" s="95" t="s">
        <v>1</v>
      </c>
      <c r="B15" s="95" t="s">
        <v>8</v>
      </c>
      <c r="C15" s="95" t="s">
        <v>3</v>
      </c>
      <c r="D15" s="95" t="s">
        <v>6</v>
      </c>
      <c r="E15" s="123"/>
      <c r="F15" s="118" t="s">
        <v>9</v>
      </c>
      <c r="G15" s="115" t="s">
        <v>153</v>
      </c>
    </row>
    <row r="16" spans="1:11">
      <c r="A16" s="97"/>
      <c r="B16" s="97" t="s">
        <v>12</v>
      </c>
      <c r="C16" s="98" t="s">
        <v>13</v>
      </c>
      <c r="D16" s="99"/>
      <c r="E16" s="99"/>
      <c r="F16" s="99"/>
      <c r="G16" s="99"/>
      <c r="I16" s="75"/>
      <c r="J16" s="75"/>
      <c r="K16" s="75"/>
    </row>
    <row r="17" spans="1:11" ht="24">
      <c r="A17" s="100" t="s">
        <v>12</v>
      </c>
      <c r="B17" s="101" t="s">
        <v>14</v>
      </c>
      <c r="C17" s="102" t="s">
        <v>15</v>
      </c>
      <c r="D17" s="101" t="s">
        <v>16</v>
      </c>
      <c r="E17" s="103">
        <v>7.4999999999999997E-2</v>
      </c>
      <c r="F17" s="76">
        <v>7112.71</v>
      </c>
      <c r="G17" s="62">
        <f t="shared" ref="G17:G21" si="0">ROUND((E17*F17),2)</f>
        <v>533.45000000000005</v>
      </c>
      <c r="I17" s="77"/>
      <c r="J17" s="75"/>
      <c r="K17" s="75"/>
    </row>
    <row r="18" spans="1:11" ht="24">
      <c r="A18" s="100" t="s">
        <v>18</v>
      </c>
      <c r="B18" s="101" t="s">
        <v>97</v>
      </c>
      <c r="C18" s="102" t="s">
        <v>98</v>
      </c>
      <c r="D18" s="101" t="s">
        <v>60</v>
      </c>
      <c r="E18" s="103">
        <v>6.1</v>
      </c>
      <c r="F18" s="76">
        <v>202.3</v>
      </c>
      <c r="G18" s="62">
        <f t="shared" si="0"/>
        <v>1234.03</v>
      </c>
      <c r="I18" s="77"/>
      <c r="J18" s="75"/>
      <c r="K18" s="75"/>
    </row>
    <row r="19" spans="1:11" ht="36">
      <c r="A19" s="100" t="s">
        <v>26</v>
      </c>
      <c r="B19" s="101" t="s">
        <v>99</v>
      </c>
      <c r="C19" s="102" t="s">
        <v>100</v>
      </c>
      <c r="D19" s="101" t="s">
        <v>101</v>
      </c>
      <c r="E19" s="103">
        <v>185</v>
      </c>
      <c r="F19" s="76">
        <v>7.55</v>
      </c>
      <c r="G19" s="62">
        <f t="shared" si="0"/>
        <v>1396.75</v>
      </c>
      <c r="I19" s="77"/>
      <c r="J19" s="75"/>
      <c r="K19" s="75"/>
    </row>
    <row r="20" spans="1:11" ht="36">
      <c r="A20" s="100" t="s">
        <v>30</v>
      </c>
      <c r="B20" s="101" t="s">
        <v>102</v>
      </c>
      <c r="C20" s="102" t="s">
        <v>103</v>
      </c>
      <c r="D20" s="101" t="s">
        <v>25</v>
      </c>
      <c r="E20" s="103">
        <v>0.122</v>
      </c>
      <c r="F20" s="76">
        <v>8569.2000000000007</v>
      </c>
      <c r="G20" s="62">
        <f t="shared" si="0"/>
        <v>1045.44</v>
      </c>
      <c r="I20" s="77"/>
      <c r="J20" s="75"/>
      <c r="K20" s="75"/>
    </row>
    <row r="21" spans="1:11" ht="48">
      <c r="A21" s="100" t="s">
        <v>33</v>
      </c>
      <c r="B21" s="101" t="s">
        <v>23</v>
      </c>
      <c r="C21" s="102" t="s">
        <v>24</v>
      </c>
      <c r="D21" s="101" t="s">
        <v>25</v>
      </c>
      <c r="E21" s="103">
        <v>0.122</v>
      </c>
      <c r="F21" s="76">
        <v>4209.04</v>
      </c>
      <c r="G21" s="62">
        <f t="shared" si="0"/>
        <v>513.5</v>
      </c>
      <c r="I21" s="77"/>
      <c r="J21" s="75"/>
      <c r="K21" s="75"/>
    </row>
    <row r="22" spans="1:11">
      <c r="A22" s="104"/>
      <c r="B22" s="104"/>
      <c r="C22" s="105" t="s">
        <v>17</v>
      </c>
      <c r="D22" s="106"/>
      <c r="E22" s="107"/>
      <c r="F22" s="119"/>
      <c r="G22" s="63">
        <f>ROUND(SUM(G17:G21),2)</f>
        <v>4723.17</v>
      </c>
    </row>
    <row r="23" spans="1:11">
      <c r="A23" s="97"/>
      <c r="B23" s="97" t="s">
        <v>18</v>
      </c>
      <c r="C23" s="98" t="s">
        <v>19</v>
      </c>
      <c r="D23" s="99"/>
      <c r="E23" s="108"/>
      <c r="F23" s="120"/>
      <c r="G23" s="99"/>
    </row>
    <row r="24" spans="1:11" ht="24">
      <c r="A24" s="100" t="s">
        <v>12</v>
      </c>
      <c r="B24" s="101" t="s">
        <v>20</v>
      </c>
      <c r="C24" s="102" t="s">
        <v>21</v>
      </c>
      <c r="D24" s="101" t="s">
        <v>22</v>
      </c>
      <c r="E24" s="103">
        <v>0.77800000000000002</v>
      </c>
      <c r="F24" s="76">
        <v>1087.0899999999999</v>
      </c>
      <c r="G24" s="62">
        <f t="shared" ref="G24:G28" si="1">ROUND((E24*F24),2)</f>
        <v>845.76</v>
      </c>
      <c r="I24" s="72"/>
    </row>
    <row r="25" spans="1:11" ht="48">
      <c r="A25" s="100" t="s">
        <v>18</v>
      </c>
      <c r="B25" s="101" t="s">
        <v>23</v>
      </c>
      <c r="C25" s="102" t="s">
        <v>24</v>
      </c>
      <c r="D25" s="101" t="s">
        <v>25</v>
      </c>
      <c r="E25" s="164">
        <v>0.77800000000000002</v>
      </c>
      <c r="F25" s="76">
        <v>4209.04</v>
      </c>
      <c r="G25" s="62">
        <f t="shared" si="1"/>
        <v>3274.63</v>
      </c>
      <c r="I25" s="72"/>
    </row>
    <row r="26" spans="1:11" ht="24">
      <c r="A26" s="100" t="s">
        <v>26</v>
      </c>
      <c r="B26" s="101" t="s">
        <v>27</v>
      </c>
      <c r="C26" s="102" t="s">
        <v>28</v>
      </c>
      <c r="D26" s="101" t="s">
        <v>29</v>
      </c>
      <c r="E26" s="103">
        <v>0.82699999999999996</v>
      </c>
      <c r="F26" s="76">
        <v>968.93</v>
      </c>
      <c r="G26" s="62">
        <f t="shared" si="1"/>
        <v>801.31</v>
      </c>
      <c r="I26" s="72"/>
    </row>
    <row r="27" spans="1:11" ht="24">
      <c r="A27" s="100" t="s">
        <v>30</v>
      </c>
      <c r="B27" s="101" t="s">
        <v>31</v>
      </c>
      <c r="C27" s="102" t="s">
        <v>32</v>
      </c>
      <c r="D27" s="101" t="s">
        <v>29</v>
      </c>
      <c r="E27" s="103">
        <v>0.14599999999999999</v>
      </c>
      <c r="F27" s="76">
        <v>914.88</v>
      </c>
      <c r="G27" s="62">
        <f t="shared" si="1"/>
        <v>133.57</v>
      </c>
      <c r="I27" s="72"/>
    </row>
    <row r="28" spans="1:11" ht="36">
      <c r="A28" s="100" t="s">
        <v>33</v>
      </c>
      <c r="B28" s="101" t="s">
        <v>34</v>
      </c>
      <c r="C28" s="102" t="s">
        <v>35</v>
      </c>
      <c r="D28" s="101" t="s">
        <v>36</v>
      </c>
      <c r="E28" s="103">
        <v>2.919</v>
      </c>
      <c r="F28" s="76">
        <v>150.30000000000001</v>
      </c>
      <c r="G28" s="62">
        <f t="shared" si="1"/>
        <v>438.73</v>
      </c>
      <c r="I28" s="72"/>
    </row>
    <row r="29" spans="1:11">
      <c r="A29" s="104"/>
      <c r="B29" s="104"/>
      <c r="C29" s="105" t="s">
        <v>37</v>
      </c>
      <c r="D29" s="106"/>
      <c r="E29" s="107"/>
      <c r="F29" s="119"/>
      <c r="G29" s="63">
        <f>ROUND(SUM(G24:G28),2)</f>
        <v>5494</v>
      </c>
    </row>
    <row r="30" spans="1:11">
      <c r="A30" s="97"/>
      <c r="B30" s="97" t="s">
        <v>26</v>
      </c>
      <c r="C30" s="98" t="s">
        <v>38</v>
      </c>
      <c r="D30" s="99"/>
      <c r="E30" s="108"/>
      <c r="F30" s="120"/>
      <c r="G30" s="99"/>
    </row>
    <row r="31" spans="1:11">
      <c r="A31" s="100" t="s">
        <v>12</v>
      </c>
      <c r="B31" s="101" t="s">
        <v>39</v>
      </c>
      <c r="C31" s="102" t="s">
        <v>40</v>
      </c>
      <c r="D31" s="101" t="s">
        <v>41</v>
      </c>
      <c r="E31" s="103">
        <v>6.61</v>
      </c>
      <c r="F31" s="76">
        <v>91.25</v>
      </c>
      <c r="G31" s="62">
        <f t="shared" ref="G31:G48" si="2">ROUND((E31*F31),2)</f>
        <v>603.16</v>
      </c>
      <c r="I31" s="72"/>
    </row>
    <row r="32" spans="1:11">
      <c r="A32" s="100" t="s">
        <v>18</v>
      </c>
      <c r="B32" s="101" t="s">
        <v>39</v>
      </c>
      <c r="C32" s="102" t="s">
        <v>42</v>
      </c>
      <c r="D32" s="101" t="s">
        <v>41</v>
      </c>
      <c r="E32" s="103">
        <v>6.61</v>
      </c>
      <c r="F32" s="76">
        <v>97.72</v>
      </c>
      <c r="G32" s="62">
        <f t="shared" si="2"/>
        <v>645.92999999999995</v>
      </c>
      <c r="I32" s="72"/>
    </row>
    <row r="33" spans="1:9" ht="24">
      <c r="A33" s="100" t="s">
        <v>26</v>
      </c>
      <c r="B33" s="101" t="s">
        <v>43</v>
      </c>
      <c r="C33" s="102" t="s">
        <v>44</v>
      </c>
      <c r="D33" s="101" t="s">
        <v>45</v>
      </c>
      <c r="E33" s="103">
        <v>109</v>
      </c>
      <c r="F33" s="76">
        <v>17.440000000000001</v>
      </c>
      <c r="G33" s="62">
        <f t="shared" si="2"/>
        <v>1900.96</v>
      </c>
      <c r="I33" s="72"/>
    </row>
    <row r="34" spans="1:9" ht="48" customHeight="1">
      <c r="A34" s="100" t="s">
        <v>30</v>
      </c>
      <c r="B34" s="101" t="s">
        <v>46</v>
      </c>
      <c r="C34" s="102" t="s">
        <v>47</v>
      </c>
      <c r="D34" s="101" t="s">
        <v>48</v>
      </c>
      <c r="E34" s="103">
        <v>1.3</v>
      </c>
      <c r="F34" s="76">
        <v>2175.92</v>
      </c>
      <c r="G34" s="62">
        <f t="shared" si="2"/>
        <v>2828.7</v>
      </c>
      <c r="I34" s="72"/>
    </row>
    <row r="35" spans="1:9">
      <c r="A35" s="100" t="s">
        <v>33</v>
      </c>
      <c r="B35" s="101" t="s">
        <v>39</v>
      </c>
      <c r="C35" s="102" t="s">
        <v>40</v>
      </c>
      <c r="D35" s="101" t="s">
        <v>41</v>
      </c>
      <c r="E35" s="103">
        <v>2.17</v>
      </c>
      <c r="F35" s="76">
        <v>91.25</v>
      </c>
      <c r="G35" s="62">
        <f t="shared" si="2"/>
        <v>198.01</v>
      </c>
      <c r="I35" s="72"/>
    </row>
    <row r="36" spans="1:9">
      <c r="A36" s="100" t="s">
        <v>49</v>
      </c>
      <c r="B36" s="101" t="s">
        <v>50</v>
      </c>
      <c r="C36" s="102" t="s">
        <v>51</v>
      </c>
      <c r="D36" s="101" t="s">
        <v>45</v>
      </c>
      <c r="E36" s="103">
        <v>21</v>
      </c>
      <c r="F36" s="76">
        <v>81.569999999999993</v>
      </c>
      <c r="G36" s="62">
        <f t="shared" si="2"/>
        <v>1712.97</v>
      </c>
      <c r="I36" s="72"/>
    </row>
    <row r="37" spans="1:9">
      <c r="A37" s="100" t="s">
        <v>52</v>
      </c>
      <c r="B37" s="101" t="s">
        <v>50</v>
      </c>
      <c r="C37" s="102" t="s">
        <v>53</v>
      </c>
      <c r="D37" s="101" t="s">
        <v>45</v>
      </c>
      <c r="E37" s="103">
        <v>5</v>
      </c>
      <c r="F37" s="76">
        <v>125.02</v>
      </c>
      <c r="G37" s="62">
        <f t="shared" si="2"/>
        <v>625.1</v>
      </c>
      <c r="I37" s="72"/>
    </row>
    <row r="38" spans="1:9" ht="24">
      <c r="A38" s="100" t="s">
        <v>54</v>
      </c>
      <c r="B38" s="101" t="s">
        <v>55</v>
      </c>
      <c r="C38" s="102" t="s">
        <v>93</v>
      </c>
      <c r="D38" s="101" t="s">
        <v>45</v>
      </c>
      <c r="E38" s="103">
        <v>295</v>
      </c>
      <c r="F38" s="76">
        <v>21.24</v>
      </c>
      <c r="G38" s="62">
        <f t="shared" si="2"/>
        <v>6265.8</v>
      </c>
      <c r="I38" s="72"/>
    </row>
    <row r="39" spans="1:9" ht="36">
      <c r="A39" s="100" t="s">
        <v>57</v>
      </c>
      <c r="B39" s="101" t="s">
        <v>58</v>
      </c>
      <c r="C39" s="102" t="s">
        <v>59</v>
      </c>
      <c r="D39" s="101" t="s">
        <v>60</v>
      </c>
      <c r="E39" s="103">
        <v>10.5</v>
      </c>
      <c r="F39" s="76">
        <v>963.3</v>
      </c>
      <c r="G39" s="62">
        <f t="shared" si="2"/>
        <v>10114.65</v>
      </c>
      <c r="I39" s="72"/>
    </row>
    <row r="40" spans="1:9" ht="24">
      <c r="A40" s="100" t="s">
        <v>61</v>
      </c>
      <c r="B40" s="101" t="s">
        <v>62</v>
      </c>
      <c r="C40" s="102" t="s">
        <v>63</v>
      </c>
      <c r="D40" s="101" t="s">
        <v>64</v>
      </c>
      <c r="E40" s="103">
        <v>2.33</v>
      </c>
      <c r="F40" s="76">
        <v>3043.93</v>
      </c>
      <c r="G40" s="62">
        <f t="shared" si="2"/>
        <v>7092.36</v>
      </c>
      <c r="I40" s="72"/>
    </row>
    <row r="41" spans="1:9" ht="24">
      <c r="A41" s="100" t="s">
        <v>65</v>
      </c>
      <c r="B41" s="101" t="s">
        <v>62</v>
      </c>
      <c r="C41" s="102" t="s">
        <v>66</v>
      </c>
      <c r="D41" s="101" t="s">
        <v>64</v>
      </c>
      <c r="E41" s="103">
        <v>0.1</v>
      </c>
      <c r="F41" s="76">
        <v>5330.87</v>
      </c>
      <c r="G41" s="62">
        <f t="shared" si="2"/>
        <v>533.09</v>
      </c>
      <c r="I41" s="72"/>
    </row>
    <row r="42" spans="1:9" ht="24">
      <c r="A42" s="100" t="s">
        <v>67</v>
      </c>
      <c r="B42" s="101" t="s">
        <v>62</v>
      </c>
      <c r="C42" s="102" t="s">
        <v>68</v>
      </c>
      <c r="D42" s="101" t="s">
        <v>64</v>
      </c>
      <c r="E42" s="103">
        <v>0.25</v>
      </c>
      <c r="F42" s="76">
        <v>3885.1</v>
      </c>
      <c r="G42" s="62">
        <f t="shared" si="2"/>
        <v>971.28</v>
      </c>
      <c r="I42" s="72"/>
    </row>
    <row r="43" spans="1:9" ht="24">
      <c r="A43" s="100" t="s">
        <v>69</v>
      </c>
      <c r="B43" s="101" t="s">
        <v>70</v>
      </c>
      <c r="C43" s="102" t="s">
        <v>71</v>
      </c>
      <c r="D43" s="101" t="s">
        <v>48</v>
      </c>
      <c r="E43" s="103">
        <v>2.68</v>
      </c>
      <c r="F43" s="76">
        <v>243.02</v>
      </c>
      <c r="G43" s="62">
        <f t="shared" si="2"/>
        <v>651.29</v>
      </c>
      <c r="I43" s="72"/>
    </row>
    <row r="44" spans="1:9" ht="48">
      <c r="A44" s="100" t="s">
        <v>72</v>
      </c>
      <c r="B44" s="101" t="s">
        <v>110</v>
      </c>
      <c r="C44" s="102" t="s">
        <v>111</v>
      </c>
      <c r="D44" s="101" t="s">
        <v>60</v>
      </c>
      <c r="E44" s="103">
        <v>3.4</v>
      </c>
      <c r="F44" s="76">
        <v>2731.64</v>
      </c>
      <c r="G44" s="62">
        <f t="shared" si="2"/>
        <v>9287.58</v>
      </c>
      <c r="I44" s="72"/>
    </row>
    <row r="45" spans="1:9" ht="48">
      <c r="A45" s="100" t="s">
        <v>75</v>
      </c>
      <c r="B45" s="101" t="s">
        <v>73</v>
      </c>
      <c r="C45" s="102" t="s">
        <v>74</v>
      </c>
      <c r="D45" s="101" t="s">
        <v>60</v>
      </c>
      <c r="E45" s="103">
        <v>6.3</v>
      </c>
      <c r="F45" s="76">
        <v>1949.81</v>
      </c>
      <c r="G45" s="62">
        <f t="shared" si="2"/>
        <v>12283.8</v>
      </c>
      <c r="I45" s="72"/>
    </row>
    <row r="46" spans="1:9" ht="36">
      <c r="A46" s="100" t="s">
        <v>78</v>
      </c>
      <c r="B46" s="101" t="s">
        <v>76</v>
      </c>
      <c r="C46" s="102" t="s">
        <v>77</v>
      </c>
      <c r="D46" s="101" t="s">
        <v>60</v>
      </c>
      <c r="E46" s="103">
        <v>6.3</v>
      </c>
      <c r="F46" s="76">
        <v>1792.41</v>
      </c>
      <c r="G46" s="62">
        <f t="shared" si="2"/>
        <v>11292.18</v>
      </c>
      <c r="I46" s="72"/>
    </row>
    <row r="47" spans="1:9" ht="48">
      <c r="A47" s="100" t="s">
        <v>80</v>
      </c>
      <c r="B47" s="101" t="s">
        <v>81</v>
      </c>
      <c r="C47" s="102" t="s">
        <v>82</v>
      </c>
      <c r="D47" s="101" t="s">
        <v>60</v>
      </c>
      <c r="E47" s="103">
        <v>6.3</v>
      </c>
      <c r="F47" s="76">
        <v>716.44</v>
      </c>
      <c r="G47" s="62">
        <f t="shared" si="2"/>
        <v>4513.57</v>
      </c>
      <c r="I47" s="72"/>
    </row>
    <row r="48" spans="1:9" ht="24">
      <c r="A48" s="100" t="s">
        <v>83</v>
      </c>
      <c r="B48" s="101" t="s">
        <v>84</v>
      </c>
      <c r="C48" s="102" t="s">
        <v>85</v>
      </c>
      <c r="D48" s="101" t="s">
        <v>60</v>
      </c>
      <c r="E48" s="103">
        <v>12.6</v>
      </c>
      <c r="F48" s="76">
        <v>33.44</v>
      </c>
      <c r="G48" s="62">
        <f t="shared" si="2"/>
        <v>421.34</v>
      </c>
      <c r="I48" s="72"/>
    </row>
    <row r="49" spans="1:7">
      <c r="A49" s="104"/>
      <c r="B49" s="104"/>
      <c r="C49" s="105" t="s">
        <v>86</v>
      </c>
      <c r="D49" s="106"/>
      <c r="E49" s="106"/>
      <c r="F49" s="121"/>
      <c r="G49" s="63">
        <f>ROUND(SUM(G31:G48),2)</f>
        <v>71941.77</v>
      </c>
    </row>
    <row r="50" spans="1:7">
      <c r="A50" s="104"/>
      <c r="B50" s="104"/>
      <c r="C50" s="105" t="s">
        <v>112</v>
      </c>
      <c r="D50" s="106"/>
      <c r="E50" s="106"/>
      <c r="F50" s="121"/>
      <c r="G50" s="63">
        <f>ROUND(SUM(G49,G29,G22),2)</f>
        <v>82158.94</v>
      </c>
    </row>
    <row r="51" spans="1:7">
      <c r="A51" s="109"/>
      <c r="B51" s="110" t="s">
        <v>88</v>
      </c>
      <c r="C51" s="110"/>
      <c r="D51" s="110"/>
      <c r="E51" s="110"/>
      <c r="F51" s="110"/>
      <c r="G51" s="110"/>
    </row>
    <row r="52" spans="1:7">
      <c r="A52" s="109"/>
      <c r="B52" s="110" t="s">
        <v>88</v>
      </c>
      <c r="C52" s="110"/>
      <c r="D52" s="110"/>
      <c r="E52" s="110"/>
      <c r="F52" s="110"/>
      <c r="G52" s="110"/>
    </row>
    <row r="53" spans="1:7">
      <c r="A53" s="109"/>
      <c r="B53" s="109"/>
    </row>
    <row r="54" spans="1:7">
      <c r="A54" s="109"/>
      <c r="B54" s="109"/>
    </row>
    <row r="55" spans="1:7">
      <c r="A55" s="109"/>
      <c r="B55" s="109"/>
    </row>
    <row r="56" spans="1:7">
      <c r="A56" s="109"/>
      <c r="B56" s="109"/>
    </row>
    <row r="57" spans="1:7">
      <c r="A57" s="109"/>
      <c r="B57" s="109"/>
    </row>
    <row r="58" spans="1:7">
      <c r="A58" s="109"/>
      <c r="B58" s="109"/>
    </row>
    <row r="59" spans="1:7">
      <c r="A59" s="109"/>
      <c r="B59" s="109"/>
    </row>
    <row r="60" spans="1:7">
      <c r="A60" s="109"/>
      <c r="B60" s="109"/>
    </row>
    <row r="61" spans="1:7">
      <c r="A61" s="109"/>
      <c r="B61" s="109"/>
    </row>
    <row r="62" spans="1:7">
      <c r="A62" s="109"/>
      <c r="B62" s="109"/>
    </row>
    <row r="63" spans="1:7">
      <c r="A63" s="109"/>
      <c r="B63" s="109"/>
    </row>
    <row r="64" spans="1:7">
      <c r="A64" s="109"/>
      <c r="B64" s="109"/>
    </row>
    <row r="65" spans="1:2">
      <c r="A65" s="109"/>
      <c r="B65" s="109"/>
    </row>
    <row r="66" spans="1:2">
      <c r="A66" s="109"/>
      <c r="B66" s="109"/>
    </row>
    <row r="67" spans="1:2">
      <c r="A67" s="109"/>
      <c r="B67" s="109"/>
    </row>
    <row r="68" spans="1:2">
      <c r="A68" s="109"/>
      <c r="B68" s="109"/>
    </row>
    <row r="69" spans="1:2">
      <c r="A69" s="109"/>
      <c r="B69" s="109"/>
    </row>
    <row r="70" spans="1:2">
      <c r="A70" s="109"/>
      <c r="B70" s="109"/>
    </row>
    <row r="71" spans="1:2">
      <c r="A71" s="109"/>
      <c r="B71" s="109"/>
    </row>
    <row r="72" spans="1:2">
      <c r="A72" s="109"/>
      <c r="B72" s="109"/>
    </row>
    <row r="73" spans="1:2">
      <c r="A73" s="109"/>
      <c r="B73" s="109"/>
    </row>
    <row r="74" spans="1:2">
      <c r="A74" s="109"/>
      <c r="B74" s="109"/>
    </row>
    <row r="75" spans="1:2">
      <c r="A75" s="109"/>
      <c r="B75" s="109"/>
    </row>
    <row r="76" spans="1:2">
      <c r="A76" s="109"/>
      <c r="B76" s="109"/>
    </row>
    <row r="77" spans="1:2">
      <c r="A77" s="109"/>
      <c r="B77" s="109"/>
    </row>
    <row r="78" spans="1:2">
      <c r="A78" s="109"/>
      <c r="B78" s="109"/>
    </row>
    <row r="79" spans="1:2">
      <c r="A79" s="109"/>
      <c r="B79" s="109"/>
    </row>
    <row r="80" spans="1:2">
      <c r="A80" s="109"/>
      <c r="B80" s="109"/>
    </row>
    <row r="81" spans="1:2">
      <c r="A81" s="109"/>
      <c r="B81" s="109"/>
    </row>
    <row r="82" spans="1:2">
      <c r="A82" s="109"/>
      <c r="B82" s="109"/>
    </row>
    <row r="83" spans="1:2">
      <c r="A83" s="109"/>
      <c r="B83" s="109"/>
    </row>
    <row r="84" spans="1:2">
      <c r="A84" s="109"/>
      <c r="B84" s="109"/>
    </row>
    <row r="85" spans="1:2">
      <c r="A85" s="109"/>
      <c r="B85" s="109"/>
    </row>
    <row r="86" spans="1:2">
      <c r="A86" s="109"/>
      <c r="B86" s="109"/>
    </row>
    <row r="87" spans="1:2">
      <c r="A87" s="109"/>
      <c r="B87" s="109"/>
    </row>
    <row r="88" spans="1:2">
      <c r="A88" s="109"/>
      <c r="B88" s="109"/>
    </row>
    <row r="89" spans="1:2">
      <c r="A89" s="109"/>
      <c r="B89" s="109"/>
    </row>
  </sheetData>
  <sheetProtection algorithmName="SHA-512" hashValue="VltcX3euoM03KK57JOgoIzF/8TpKiDacDarjvhT/kejl1jsem5pSbZVkNn/8dGq35Gp9PhBJ96eqjin6W6yzmg==" saltValue="p7ur+IsvHC1UcTuiKWG1gA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opLeftCell="A19" zoomScaleNormal="100" zoomScaleSheetLayoutView="100" workbookViewId="0">
      <selection activeCell="F31" sqref="F31:F33"/>
    </sheetView>
  </sheetViews>
  <sheetFormatPr defaultRowHeight="12.75"/>
  <cols>
    <col min="1" max="1" width="4" style="113" customWidth="1"/>
    <col min="2" max="2" width="9.42578125" style="113" customWidth="1"/>
    <col min="3" max="3" width="36.7109375" style="111" customWidth="1"/>
    <col min="4" max="4" width="5.85546875" style="111" customWidth="1"/>
    <col min="5" max="5" width="14.85546875" style="112" customWidth="1"/>
    <col min="6" max="6" width="12.7109375" style="78" customWidth="1"/>
    <col min="7" max="7" width="15.42578125" style="116" customWidth="1"/>
    <col min="8" max="8" width="11.85546875" style="74" customWidth="1"/>
    <col min="9" max="16384" width="9.140625" style="70"/>
  </cols>
  <sheetData>
    <row r="1" spans="1:11">
      <c r="A1" s="79"/>
      <c r="B1" s="79"/>
      <c r="C1" s="79"/>
      <c r="D1" s="79"/>
      <c r="E1" s="79"/>
      <c r="F1" s="79"/>
      <c r="G1" s="79"/>
      <c r="H1" s="70"/>
    </row>
    <row r="2" spans="1:11" ht="15.75">
      <c r="A2" s="79"/>
      <c r="B2" s="79"/>
      <c r="C2" s="79"/>
      <c r="D2" s="80"/>
      <c r="E2" s="81" t="s">
        <v>113</v>
      </c>
      <c r="F2" s="79"/>
      <c r="G2" s="79"/>
      <c r="H2" s="70"/>
    </row>
    <row r="3" spans="1:11" ht="13.5" customHeight="1">
      <c r="A3" s="79"/>
      <c r="B3" s="79"/>
      <c r="C3" s="79"/>
      <c r="D3" s="82"/>
      <c r="E3" s="83"/>
      <c r="F3" s="79"/>
      <c r="G3" s="79"/>
      <c r="H3" s="70"/>
    </row>
    <row r="4" spans="1:11" ht="13.5" customHeight="1">
      <c r="A4" s="79"/>
      <c r="B4" s="79"/>
      <c r="C4" s="79"/>
      <c r="D4" s="84"/>
      <c r="E4" s="79"/>
      <c r="F4" s="79"/>
      <c r="G4" s="79"/>
      <c r="H4" s="70"/>
    </row>
    <row r="5" spans="1:11" ht="13.5" customHeight="1">
      <c r="A5" s="85" t="s">
        <v>146</v>
      </c>
      <c r="B5" s="86"/>
      <c r="C5" s="87" t="s">
        <v>151</v>
      </c>
      <c r="D5" s="86"/>
      <c r="E5" s="86"/>
      <c r="F5" s="86"/>
      <c r="G5" s="86"/>
      <c r="H5" s="70"/>
    </row>
    <row r="6" spans="1:11" ht="13.5" customHeight="1">
      <c r="A6" s="85"/>
      <c r="B6" s="86"/>
      <c r="C6" s="87" t="s">
        <v>143</v>
      </c>
      <c r="D6" s="86"/>
      <c r="E6" s="86"/>
      <c r="F6" s="86"/>
      <c r="G6" s="86"/>
      <c r="H6" s="70"/>
    </row>
    <row r="7" spans="1:11" ht="13.5" customHeight="1">
      <c r="A7" s="86"/>
      <c r="B7" s="86"/>
      <c r="C7" s="86"/>
      <c r="D7" s="86"/>
      <c r="E7" s="86"/>
      <c r="F7" s="86"/>
      <c r="G7" s="86"/>
      <c r="H7" s="70"/>
    </row>
    <row r="8" spans="1:11" ht="13.5" customHeight="1">
      <c r="A8" s="85" t="s">
        <v>137</v>
      </c>
      <c r="B8" s="86"/>
      <c r="C8" s="87" t="s">
        <v>152</v>
      </c>
      <c r="D8" s="86"/>
      <c r="E8" s="86"/>
      <c r="F8" s="86"/>
      <c r="G8" s="86"/>
      <c r="H8" s="70"/>
    </row>
    <row r="9" spans="1:11" ht="13.5" customHeight="1">
      <c r="A9" s="85"/>
      <c r="B9" s="86"/>
      <c r="C9" s="87" t="s">
        <v>150</v>
      </c>
      <c r="D9" s="86"/>
      <c r="E9" s="86"/>
      <c r="F9" s="86"/>
      <c r="G9" s="86"/>
      <c r="H9" s="70"/>
    </row>
    <row r="10" spans="1:11" ht="13.5" customHeight="1">
      <c r="A10" s="86"/>
      <c r="B10" s="86"/>
      <c r="C10" s="86"/>
      <c r="D10" s="86"/>
      <c r="E10" s="86"/>
      <c r="F10" s="86"/>
      <c r="G10" s="86"/>
      <c r="H10" s="70"/>
    </row>
    <row r="11" spans="1:11" ht="13.5" customHeight="1">
      <c r="A11" s="85" t="s">
        <v>114</v>
      </c>
      <c r="B11" s="86"/>
      <c r="C11" s="86"/>
      <c r="D11" s="86"/>
      <c r="E11" s="86"/>
      <c r="F11" s="86"/>
      <c r="G11" s="86"/>
      <c r="H11" s="70"/>
    </row>
    <row r="12" spans="1:11" ht="13.5" customHeight="1">
      <c r="A12" s="86"/>
      <c r="B12" s="86"/>
      <c r="C12" s="86"/>
      <c r="D12" s="86"/>
      <c r="E12" s="86"/>
      <c r="F12" s="86"/>
      <c r="G12" s="86"/>
      <c r="H12" s="70"/>
    </row>
    <row r="13" spans="1:11">
      <c r="A13" s="88"/>
      <c r="B13" s="89"/>
      <c r="C13" s="90"/>
      <c r="D13" s="91"/>
      <c r="E13" s="92"/>
      <c r="F13" s="92"/>
      <c r="G13" s="92"/>
      <c r="H13" s="73"/>
    </row>
    <row r="14" spans="1:11" ht="12.75" customHeight="1">
      <c r="A14" s="93" t="s">
        <v>0</v>
      </c>
      <c r="B14" s="93" t="s">
        <v>7</v>
      </c>
      <c r="C14" s="93" t="s">
        <v>2</v>
      </c>
      <c r="D14" s="93" t="s">
        <v>5</v>
      </c>
      <c r="E14" s="94" t="s">
        <v>4</v>
      </c>
      <c r="F14" s="117" t="s">
        <v>10</v>
      </c>
      <c r="G14" s="114" t="s">
        <v>89</v>
      </c>
      <c r="H14" s="71"/>
    </row>
    <row r="15" spans="1:11">
      <c r="A15" s="95" t="s">
        <v>1</v>
      </c>
      <c r="B15" s="95" t="s">
        <v>8</v>
      </c>
      <c r="C15" s="95" t="s">
        <v>3</v>
      </c>
      <c r="D15" s="95" t="s">
        <v>6</v>
      </c>
      <c r="E15" s="123"/>
      <c r="F15" s="118" t="s">
        <v>9</v>
      </c>
      <c r="G15" s="115" t="s">
        <v>153</v>
      </c>
    </row>
    <row r="16" spans="1:11">
      <c r="A16" s="97"/>
      <c r="B16" s="97" t="s">
        <v>12</v>
      </c>
      <c r="C16" s="98" t="s">
        <v>13</v>
      </c>
      <c r="D16" s="99"/>
      <c r="E16" s="99"/>
      <c r="F16" s="99"/>
      <c r="G16" s="99"/>
      <c r="I16" s="75"/>
      <c r="J16" s="75"/>
      <c r="K16" s="75"/>
    </row>
    <row r="17" spans="1:12" ht="24">
      <c r="A17" s="100" t="s">
        <v>12</v>
      </c>
      <c r="B17" s="101" t="s">
        <v>14</v>
      </c>
      <c r="C17" s="102" t="s">
        <v>15</v>
      </c>
      <c r="D17" s="101" t="s">
        <v>16</v>
      </c>
      <c r="E17" s="103">
        <v>0.08</v>
      </c>
      <c r="F17" s="76">
        <v>7112.71</v>
      </c>
      <c r="G17" s="62">
        <f t="shared" ref="G17:G21" si="0">ROUND((E17*F17),2)</f>
        <v>569.02</v>
      </c>
      <c r="I17" s="77"/>
      <c r="J17" s="75"/>
      <c r="K17" s="75"/>
    </row>
    <row r="18" spans="1:12" ht="24">
      <c r="A18" s="100" t="s">
        <v>18</v>
      </c>
      <c r="B18" s="101" t="s">
        <v>97</v>
      </c>
      <c r="C18" s="102" t="s">
        <v>98</v>
      </c>
      <c r="D18" s="101" t="s">
        <v>60</v>
      </c>
      <c r="E18" s="103">
        <v>2.85</v>
      </c>
      <c r="F18" s="76">
        <v>202.3</v>
      </c>
      <c r="G18" s="62">
        <f t="shared" si="0"/>
        <v>576.55999999999995</v>
      </c>
      <c r="I18" s="77"/>
      <c r="J18" s="75"/>
      <c r="K18" s="75"/>
    </row>
    <row r="19" spans="1:12" ht="36">
      <c r="A19" s="100" t="s">
        <v>26</v>
      </c>
      <c r="B19" s="101" t="s">
        <v>99</v>
      </c>
      <c r="C19" s="102" t="s">
        <v>100</v>
      </c>
      <c r="D19" s="101" t="s">
        <v>101</v>
      </c>
      <c r="E19" s="103">
        <v>43</v>
      </c>
      <c r="F19" s="76">
        <v>7.55</v>
      </c>
      <c r="G19" s="62">
        <f t="shared" si="0"/>
        <v>324.64999999999998</v>
      </c>
      <c r="I19" s="77"/>
      <c r="J19" s="75"/>
      <c r="K19" s="75"/>
    </row>
    <row r="20" spans="1:12" ht="36">
      <c r="A20" s="100" t="s">
        <v>30</v>
      </c>
      <c r="B20" s="101" t="s">
        <v>102</v>
      </c>
      <c r="C20" s="102" t="s">
        <v>103</v>
      </c>
      <c r="D20" s="101" t="s">
        <v>25</v>
      </c>
      <c r="E20" s="103">
        <v>5.7000000000000002E-2</v>
      </c>
      <c r="F20" s="76">
        <v>8569.2000000000007</v>
      </c>
      <c r="G20" s="62">
        <f t="shared" si="0"/>
        <v>488.44</v>
      </c>
      <c r="I20" s="77"/>
      <c r="J20" s="75"/>
      <c r="K20" s="75"/>
    </row>
    <row r="21" spans="1:12" ht="48">
      <c r="A21" s="100" t="s">
        <v>33</v>
      </c>
      <c r="B21" s="101" t="s">
        <v>23</v>
      </c>
      <c r="C21" s="102" t="s">
        <v>24</v>
      </c>
      <c r="D21" s="101" t="s">
        <v>25</v>
      </c>
      <c r="E21" s="103">
        <v>5.7000000000000002E-2</v>
      </c>
      <c r="F21" s="76">
        <v>4209.04</v>
      </c>
      <c r="G21" s="62">
        <f t="shared" si="0"/>
        <v>239.92</v>
      </c>
      <c r="I21" s="77"/>
      <c r="J21" s="75"/>
      <c r="K21" s="75"/>
    </row>
    <row r="22" spans="1:12">
      <c r="A22" s="104"/>
      <c r="B22" s="104"/>
      <c r="C22" s="105" t="s">
        <v>17</v>
      </c>
      <c r="D22" s="106"/>
      <c r="E22" s="107"/>
      <c r="F22" s="119"/>
      <c r="G22" s="63">
        <f>ROUND(SUM(G17:G21),2)</f>
        <v>2198.59</v>
      </c>
    </row>
    <row r="23" spans="1:12">
      <c r="A23" s="97"/>
      <c r="B23" s="97" t="s">
        <v>18</v>
      </c>
      <c r="C23" s="98" t="s">
        <v>19</v>
      </c>
      <c r="D23" s="99"/>
      <c r="E23" s="108"/>
      <c r="F23" s="120"/>
      <c r="G23" s="99"/>
    </row>
    <row r="24" spans="1:12" ht="24">
      <c r="A24" s="100" t="s">
        <v>12</v>
      </c>
      <c r="B24" s="101" t="s">
        <v>20</v>
      </c>
      <c r="C24" s="102" t="s">
        <v>21</v>
      </c>
      <c r="D24" s="101" t="s">
        <v>22</v>
      </c>
      <c r="E24" s="103">
        <v>0.105</v>
      </c>
      <c r="F24" s="76">
        <v>1087.0899999999999</v>
      </c>
      <c r="G24" s="62">
        <f t="shared" ref="G24:G28" si="1">ROUND((E24*F24),2)</f>
        <v>114.14</v>
      </c>
      <c r="I24" s="72"/>
    </row>
    <row r="25" spans="1:12" ht="48">
      <c r="A25" s="100" t="s">
        <v>18</v>
      </c>
      <c r="B25" s="101" t="s">
        <v>23</v>
      </c>
      <c r="C25" s="102" t="s">
        <v>24</v>
      </c>
      <c r="D25" s="101" t="s">
        <v>25</v>
      </c>
      <c r="E25" s="164">
        <v>0.105</v>
      </c>
      <c r="F25" s="76">
        <v>4209.04</v>
      </c>
      <c r="G25" s="62">
        <f t="shared" si="1"/>
        <v>441.95</v>
      </c>
      <c r="I25" s="72"/>
      <c r="L25" s="162"/>
    </row>
    <row r="26" spans="1:12" ht="24">
      <c r="A26" s="100" t="s">
        <v>26</v>
      </c>
      <c r="B26" s="101" t="s">
        <v>27</v>
      </c>
      <c r="C26" s="102" t="s">
        <v>28</v>
      </c>
      <c r="D26" s="101" t="s">
        <v>29</v>
      </c>
      <c r="E26" s="103">
        <v>0.19800000000000001</v>
      </c>
      <c r="F26" s="76">
        <v>968.93</v>
      </c>
      <c r="G26" s="62">
        <f t="shared" si="1"/>
        <v>191.85</v>
      </c>
      <c r="I26" s="72"/>
    </row>
    <row r="27" spans="1:12" ht="24">
      <c r="A27" s="100" t="s">
        <v>30</v>
      </c>
      <c r="B27" s="101" t="s">
        <v>31</v>
      </c>
      <c r="C27" s="102" t="s">
        <v>32</v>
      </c>
      <c r="D27" s="101" t="s">
        <v>29</v>
      </c>
      <c r="E27" s="103">
        <v>3.5000000000000003E-2</v>
      </c>
      <c r="F27" s="76">
        <v>914.88</v>
      </c>
      <c r="G27" s="62">
        <f t="shared" si="1"/>
        <v>32.020000000000003</v>
      </c>
      <c r="I27" s="72"/>
    </row>
    <row r="28" spans="1:12" ht="36">
      <c r="A28" s="100" t="s">
        <v>33</v>
      </c>
      <c r="B28" s="101" t="s">
        <v>34</v>
      </c>
      <c r="C28" s="102" t="s">
        <v>35</v>
      </c>
      <c r="D28" s="101" t="s">
        <v>36</v>
      </c>
      <c r="E28" s="103">
        <v>0.7</v>
      </c>
      <c r="F28" s="76">
        <v>150.30000000000001</v>
      </c>
      <c r="G28" s="62">
        <f t="shared" si="1"/>
        <v>105.21</v>
      </c>
      <c r="I28" s="72"/>
    </row>
    <row r="29" spans="1:12">
      <c r="A29" s="104"/>
      <c r="B29" s="104"/>
      <c r="C29" s="105" t="s">
        <v>37</v>
      </c>
      <c r="D29" s="106"/>
      <c r="E29" s="107"/>
      <c r="F29" s="119"/>
      <c r="G29" s="63">
        <f>ROUND(SUM(G24:G28),2)</f>
        <v>885.17</v>
      </c>
    </row>
    <row r="30" spans="1:12">
      <c r="A30" s="97"/>
      <c r="B30" s="97" t="s">
        <v>26</v>
      </c>
      <c r="C30" s="98" t="s">
        <v>38</v>
      </c>
      <c r="D30" s="99"/>
      <c r="E30" s="108"/>
      <c r="F30" s="120"/>
      <c r="G30" s="99"/>
    </row>
    <row r="31" spans="1:12" ht="36">
      <c r="A31" s="100" t="s">
        <v>12</v>
      </c>
      <c r="B31" s="101" t="s">
        <v>55</v>
      </c>
      <c r="C31" s="102" t="s">
        <v>56</v>
      </c>
      <c r="D31" s="101" t="s">
        <v>45</v>
      </c>
      <c r="E31" s="103">
        <v>52</v>
      </c>
      <c r="F31" s="76">
        <v>21.21</v>
      </c>
      <c r="G31" s="62">
        <f t="shared" ref="G31:G33" si="2">ROUND((E31*F31),2)</f>
        <v>1102.92</v>
      </c>
      <c r="I31" s="72"/>
    </row>
    <row r="32" spans="1:12" ht="36">
      <c r="A32" s="100" t="s">
        <v>18</v>
      </c>
      <c r="B32" s="101" t="s">
        <v>58</v>
      </c>
      <c r="C32" s="102" t="s">
        <v>115</v>
      </c>
      <c r="D32" s="101" t="s">
        <v>60</v>
      </c>
      <c r="E32" s="103">
        <v>2.5</v>
      </c>
      <c r="F32" s="76">
        <v>1198.6400000000001</v>
      </c>
      <c r="G32" s="62">
        <f t="shared" si="2"/>
        <v>2996.6</v>
      </c>
      <c r="I32" s="72"/>
    </row>
    <row r="33" spans="1:9" ht="48">
      <c r="A33" s="100" t="s">
        <v>26</v>
      </c>
      <c r="B33" s="101" t="s">
        <v>110</v>
      </c>
      <c r="C33" s="102" t="s">
        <v>116</v>
      </c>
      <c r="D33" s="101" t="s">
        <v>60</v>
      </c>
      <c r="E33" s="103">
        <v>2.33</v>
      </c>
      <c r="F33" s="76">
        <v>2731.64</v>
      </c>
      <c r="G33" s="62">
        <f t="shared" si="2"/>
        <v>6364.72</v>
      </c>
      <c r="I33" s="72"/>
    </row>
    <row r="34" spans="1:9">
      <c r="A34" s="104"/>
      <c r="B34" s="104"/>
      <c r="C34" s="105" t="s">
        <v>86</v>
      </c>
      <c r="D34" s="106"/>
      <c r="E34" s="106"/>
      <c r="F34" s="121"/>
      <c r="G34" s="63">
        <f>ROUND(SUM(G31:G33),2)</f>
        <v>10464.24</v>
      </c>
    </row>
    <row r="35" spans="1:9">
      <c r="A35" s="104"/>
      <c r="B35" s="104"/>
      <c r="C35" s="105" t="s">
        <v>117</v>
      </c>
      <c r="D35" s="106"/>
      <c r="E35" s="106"/>
      <c r="F35" s="121"/>
      <c r="G35" s="63">
        <f>ROUND(SUM(G34,G29,G22),2)</f>
        <v>13548</v>
      </c>
    </row>
    <row r="36" spans="1:9">
      <c r="A36" s="109"/>
      <c r="B36" s="110" t="s">
        <v>88</v>
      </c>
      <c r="C36" s="110"/>
      <c r="D36" s="110"/>
      <c r="E36" s="110"/>
      <c r="F36" s="110"/>
      <c r="G36" s="110"/>
    </row>
    <row r="37" spans="1:9">
      <c r="A37" s="109"/>
      <c r="B37" s="110" t="s">
        <v>88</v>
      </c>
      <c r="C37" s="110"/>
      <c r="D37" s="110"/>
      <c r="E37" s="110"/>
      <c r="F37" s="110"/>
      <c r="G37" s="110"/>
    </row>
    <row r="38" spans="1:9">
      <c r="A38" s="109"/>
      <c r="B38" s="110" t="s">
        <v>88</v>
      </c>
      <c r="C38" s="110"/>
      <c r="D38" s="110"/>
      <c r="E38" s="110"/>
      <c r="F38" s="110"/>
      <c r="G38" s="110"/>
    </row>
    <row r="39" spans="1:9">
      <c r="A39" s="109"/>
      <c r="B39" s="110" t="s">
        <v>88</v>
      </c>
      <c r="C39" s="110"/>
      <c r="D39" s="110"/>
      <c r="E39" s="110"/>
      <c r="F39" s="110"/>
      <c r="G39" s="110"/>
    </row>
    <row r="40" spans="1:9">
      <c r="A40" s="109"/>
      <c r="B40" s="110" t="s">
        <v>88</v>
      </c>
      <c r="C40" s="110"/>
      <c r="D40" s="110"/>
      <c r="E40" s="110"/>
      <c r="F40" s="110"/>
      <c r="G40" s="110"/>
    </row>
    <row r="41" spans="1:9">
      <c r="A41" s="109"/>
      <c r="B41" s="109"/>
    </row>
    <row r="42" spans="1:9">
      <c r="A42" s="109"/>
      <c r="B42" s="109"/>
    </row>
    <row r="43" spans="1:9">
      <c r="A43" s="109"/>
      <c r="B43" s="109"/>
    </row>
    <row r="44" spans="1:9">
      <c r="A44" s="109"/>
      <c r="B44" s="109"/>
    </row>
    <row r="45" spans="1:9">
      <c r="A45" s="109"/>
      <c r="B45" s="109"/>
    </row>
    <row r="46" spans="1:9">
      <c r="A46" s="109"/>
      <c r="B46" s="109"/>
    </row>
    <row r="47" spans="1:9">
      <c r="A47" s="109"/>
      <c r="B47" s="109"/>
    </row>
    <row r="48" spans="1:9">
      <c r="A48" s="109"/>
      <c r="B48" s="109"/>
    </row>
    <row r="49" spans="1:2">
      <c r="A49" s="109"/>
      <c r="B49" s="109"/>
    </row>
    <row r="50" spans="1:2">
      <c r="A50" s="109"/>
      <c r="B50" s="109"/>
    </row>
    <row r="51" spans="1:2">
      <c r="A51" s="109"/>
      <c r="B51" s="109"/>
    </row>
    <row r="52" spans="1:2">
      <c r="A52" s="109"/>
      <c r="B52" s="109"/>
    </row>
    <row r="53" spans="1:2">
      <c r="A53" s="109"/>
      <c r="B53" s="109"/>
    </row>
    <row r="54" spans="1:2">
      <c r="A54" s="109"/>
      <c r="B54" s="109"/>
    </row>
    <row r="55" spans="1:2">
      <c r="A55" s="109"/>
      <c r="B55" s="109"/>
    </row>
    <row r="56" spans="1:2">
      <c r="A56" s="109"/>
      <c r="B56" s="109"/>
    </row>
    <row r="57" spans="1:2">
      <c r="A57" s="109"/>
      <c r="B57" s="109"/>
    </row>
    <row r="58" spans="1:2">
      <c r="A58" s="109"/>
      <c r="B58" s="109"/>
    </row>
    <row r="59" spans="1:2">
      <c r="A59" s="109"/>
      <c r="B59" s="109"/>
    </row>
    <row r="60" spans="1:2">
      <c r="A60" s="109"/>
      <c r="B60" s="109"/>
    </row>
    <row r="61" spans="1:2">
      <c r="A61" s="109"/>
      <c r="B61" s="109"/>
    </row>
    <row r="62" spans="1:2">
      <c r="A62" s="109"/>
      <c r="B62" s="109"/>
    </row>
    <row r="63" spans="1:2">
      <c r="A63" s="109"/>
      <c r="B63" s="109"/>
    </row>
    <row r="64" spans="1:2">
      <c r="A64" s="109"/>
      <c r="B64" s="109"/>
    </row>
    <row r="65" spans="1:2">
      <c r="A65" s="109"/>
      <c r="B65" s="109"/>
    </row>
    <row r="66" spans="1:2">
      <c r="A66" s="109"/>
      <c r="B66" s="109"/>
    </row>
    <row r="67" spans="1:2">
      <c r="A67" s="109"/>
      <c r="B67" s="109"/>
    </row>
    <row r="68" spans="1:2">
      <c r="A68" s="109"/>
      <c r="B68" s="109"/>
    </row>
    <row r="69" spans="1:2">
      <c r="A69" s="109"/>
      <c r="B69" s="109"/>
    </row>
    <row r="70" spans="1:2">
      <c r="A70" s="109"/>
      <c r="B70" s="109"/>
    </row>
    <row r="71" spans="1:2">
      <c r="A71" s="109"/>
      <c r="B71" s="109"/>
    </row>
    <row r="72" spans="1:2">
      <c r="A72" s="109"/>
      <c r="B72" s="109"/>
    </row>
    <row r="73" spans="1:2">
      <c r="A73" s="109"/>
      <c r="B73" s="109"/>
    </row>
    <row r="74" spans="1:2">
      <c r="A74" s="109"/>
      <c r="B74" s="109"/>
    </row>
    <row r="75" spans="1:2">
      <c r="A75" s="109"/>
      <c r="B75" s="109"/>
    </row>
    <row r="76" spans="1:2">
      <c r="A76" s="109"/>
      <c r="B76" s="109"/>
    </row>
    <row r="77" spans="1:2">
      <c r="A77" s="109"/>
      <c r="B77" s="109"/>
    </row>
    <row r="78" spans="1:2">
      <c r="A78" s="109"/>
      <c r="B78" s="109"/>
    </row>
    <row r="79" spans="1:2">
      <c r="A79" s="109"/>
      <c r="B79" s="109"/>
    </row>
    <row r="80" spans="1:2">
      <c r="A80" s="109"/>
      <c r="B80" s="109"/>
    </row>
    <row r="81" spans="1:2">
      <c r="A81" s="109"/>
      <c r="B81" s="109"/>
    </row>
    <row r="82" spans="1:2">
      <c r="A82" s="109"/>
      <c r="B82" s="109"/>
    </row>
    <row r="83" spans="1:2">
      <c r="A83" s="109"/>
      <c r="B83" s="109"/>
    </row>
    <row r="84" spans="1:2">
      <c r="A84" s="109"/>
      <c r="B84" s="109"/>
    </row>
    <row r="85" spans="1:2">
      <c r="A85" s="109"/>
      <c r="B85" s="109"/>
    </row>
    <row r="86" spans="1:2">
      <c r="A86" s="109"/>
      <c r="B86" s="109"/>
    </row>
    <row r="87" spans="1:2">
      <c r="A87" s="109"/>
      <c r="B87" s="109"/>
    </row>
    <row r="88" spans="1:2">
      <c r="A88" s="109"/>
      <c r="B88" s="109"/>
    </row>
    <row r="89" spans="1:2">
      <c r="A89" s="109"/>
      <c r="B89" s="109"/>
    </row>
    <row r="90" spans="1:2">
      <c r="A90" s="109"/>
      <c r="B90" s="109"/>
    </row>
    <row r="91" spans="1:2">
      <c r="A91" s="109"/>
      <c r="B91" s="109"/>
    </row>
    <row r="92" spans="1:2">
      <c r="A92" s="109"/>
      <c r="B92" s="109"/>
    </row>
  </sheetData>
  <sheetProtection algorithmName="SHA-512" hashValue="T1INtd1YcYrFsMEx79UHJoQLubvpbwQsVDDaz5nkDAvFUOKNIT+Zhi6IUR/cCnlQcsxwaT9URjP2c4GbBRN9tQ==" saltValue="fPFDMsonegeqzp+TPIn9DA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opLeftCell="A22" zoomScaleNormal="100" zoomScaleSheetLayoutView="110" workbookViewId="0">
      <selection activeCell="F31" sqref="F31:F42"/>
    </sheetView>
  </sheetViews>
  <sheetFormatPr defaultRowHeight="12.75"/>
  <cols>
    <col min="1" max="1" width="4" style="57" customWidth="1"/>
    <col min="2" max="2" width="9.42578125" style="57" customWidth="1"/>
    <col min="3" max="3" width="36.7109375" style="58" customWidth="1"/>
    <col min="4" max="4" width="5.85546875" style="58" customWidth="1"/>
    <col min="5" max="5" width="14.85546875" style="136" customWidth="1"/>
    <col min="6" max="6" width="12.7109375" style="126" customWidth="1"/>
    <col min="7" max="7" width="15.42578125" style="65" customWidth="1"/>
    <col min="8" max="8" width="11.85546875" style="21" customWidth="1"/>
    <col min="9" max="16384" width="9.140625" style="7"/>
  </cols>
  <sheetData>
    <row r="1" spans="1:11">
      <c r="A1" s="23"/>
      <c r="B1" s="23"/>
      <c r="C1" s="23"/>
      <c r="D1" s="23"/>
      <c r="E1" s="23"/>
      <c r="F1" s="23"/>
      <c r="G1" s="23"/>
      <c r="H1" s="7"/>
    </row>
    <row r="2" spans="1:11" ht="15.75">
      <c r="A2" s="23"/>
      <c r="B2" s="23"/>
      <c r="C2" s="23"/>
      <c r="D2" s="25"/>
      <c r="E2" s="127" t="s">
        <v>118</v>
      </c>
      <c r="F2" s="23"/>
      <c r="G2" s="23"/>
      <c r="H2" s="7"/>
    </row>
    <row r="3" spans="1:11" ht="13.5" customHeight="1">
      <c r="A3" s="23"/>
      <c r="B3" s="23"/>
      <c r="C3" s="23"/>
      <c r="D3" s="27"/>
      <c r="E3" s="128"/>
      <c r="F3" s="23"/>
      <c r="G3" s="23"/>
      <c r="H3" s="7"/>
    </row>
    <row r="4" spans="1:11" ht="13.5" customHeight="1">
      <c r="A4" s="23"/>
      <c r="B4" s="23"/>
      <c r="C4" s="23"/>
      <c r="D4" s="29"/>
      <c r="E4" s="23"/>
      <c r="F4" s="23"/>
      <c r="G4" s="23"/>
      <c r="H4" s="7"/>
    </row>
    <row r="5" spans="1:11" ht="13.5" customHeight="1">
      <c r="A5" s="30" t="s">
        <v>146</v>
      </c>
      <c r="B5" s="31"/>
      <c r="C5" s="32" t="s">
        <v>147</v>
      </c>
      <c r="D5" s="31"/>
      <c r="E5" s="31"/>
      <c r="F5" s="31"/>
      <c r="G5" s="31"/>
      <c r="H5" s="7"/>
    </row>
    <row r="6" spans="1:11" ht="13.5" customHeight="1">
      <c r="A6" s="30"/>
      <c r="B6" s="31"/>
      <c r="C6" s="32" t="s">
        <v>139</v>
      </c>
      <c r="D6" s="31"/>
      <c r="E6" s="31"/>
      <c r="F6" s="31"/>
      <c r="G6" s="31"/>
      <c r="H6" s="7"/>
    </row>
    <row r="7" spans="1:11" ht="13.5" customHeight="1">
      <c r="A7" s="31"/>
      <c r="B7" s="31"/>
      <c r="C7" s="31"/>
      <c r="D7" s="31"/>
      <c r="E7" s="31"/>
      <c r="F7" s="31"/>
      <c r="G7" s="31"/>
      <c r="H7" s="7"/>
    </row>
    <row r="8" spans="1:11" ht="13.5" customHeight="1">
      <c r="A8" s="30" t="s">
        <v>137</v>
      </c>
      <c r="B8" s="31"/>
      <c r="C8" s="32" t="s">
        <v>152</v>
      </c>
      <c r="D8" s="31"/>
      <c r="E8" s="31"/>
      <c r="F8" s="31"/>
      <c r="G8" s="31"/>
      <c r="H8" s="7"/>
    </row>
    <row r="9" spans="1:11" ht="13.5" customHeight="1">
      <c r="A9" s="30"/>
      <c r="B9" s="31"/>
      <c r="C9" s="32" t="s">
        <v>150</v>
      </c>
      <c r="D9" s="31"/>
      <c r="E9" s="31"/>
      <c r="F9" s="31"/>
      <c r="G9" s="31"/>
      <c r="H9" s="7"/>
    </row>
    <row r="10" spans="1:11" ht="13.5" customHeight="1">
      <c r="A10" s="31"/>
      <c r="B10" s="31"/>
      <c r="C10" s="31"/>
      <c r="D10" s="31"/>
      <c r="E10" s="31"/>
      <c r="F10" s="31"/>
      <c r="G10" s="31"/>
      <c r="H10" s="7"/>
    </row>
    <row r="11" spans="1:11" ht="13.5" customHeight="1">
      <c r="A11" s="30" t="s">
        <v>119</v>
      </c>
      <c r="B11" s="31"/>
      <c r="C11" s="31"/>
      <c r="D11" s="31"/>
      <c r="E11" s="31"/>
      <c r="F11" s="31"/>
      <c r="G11" s="31"/>
      <c r="H11" s="7"/>
    </row>
    <row r="12" spans="1:11" ht="13.5" customHeight="1">
      <c r="A12" s="31"/>
      <c r="B12" s="31"/>
      <c r="C12" s="31"/>
      <c r="D12" s="31"/>
      <c r="E12" s="31"/>
      <c r="F12" s="31"/>
      <c r="G12" s="31"/>
      <c r="H12" s="7"/>
    </row>
    <row r="13" spans="1:11">
      <c r="A13" s="33"/>
      <c r="B13" s="34"/>
      <c r="C13" s="35"/>
      <c r="D13" s="36"/>
      <c r="E13" s="37"/>
      <c r="F13" s="37"/>
      <c r="G13" s="37"/>
      <c r="H13" s="10"/>
    </row>
    <row r="14" spans="1:11" ht="12.75" customHeight="1">
      <c r="A14" s="38" t="s">
        <v>0</v>
      </c>
      <c r="B14" s="38" t="s">
        <v>7</v>
      </c>
      <c r="C14" s="38" t="s">
        <v>2</v>
      </c>
      <c r="D14" s="38" t="s">
        <v>5</v>
      </c>
      <c r="E14" s="129" t="s">
        <v>4</v>
      </c>
      <c r="F14" s="137" t="s">
        <v>10</v>
      </c>
      <c r="G14" s="60" t="s">
        <v>89</v>
      </c>
      <c r="H14" s="8"/>
    </row>
    <row r="15" spans="1:11">
      <c r="A15" s="40" t="s">
        <v>1</v>
      </c>
      <c r="B15" s="40" t="s">
        <v>8</v>
      </c>
      <c r="C15" s="40" t="s">
        <v>3</v>
      </c>
      <c r="D15" s="40" t="s">
        <v>6</v>
      </c>
      <c r="E15" s="130"/>
      <c r="F15" s="138" t="s">
        <v>9</v>
      </c>
      <c r="G15" s="61" t="s">
        <v>153</v>
      </c>
    </row>
    <row r="16" spans="1:11">
      <c r="A16" s="42"/>
      <c r="B16" s="42" t="s">
        <v>12</v>
      </c>
      <c r="C16" s="43" t="s">
        <v>13</v>
      </c>
      <c r="D16" s="44"/>
      <c r="E16" s="44"/>
      <c r="F16" s="44"/>
      <c r="G16" s="44"/>
      <c r="I16" s="124"/>
      <c r="J16" s="124"/>
      <c r="K16" s="124"/>
    </row>
    <row r="17" spans="1:11" ht="24">
      <c r="A17" s="45" t="s">
        <v>12</v>
      </c>
      <c r="B17" s="46" t="s">
        <v>14</v>
      </c>
      <c r="C17" s="47" t="s">
        <v>15</v>
      </c>
      <c r="D17" s="46" t="s">
        <v>16</v>
      </c>
      <c r="E17" s="48">
        <v>2.1000000000000001E-2</v>
      </c>
      <c r="F17" s="15">
        <v>7112.71</v>
      </c>
      <c r="G17" s="62">
        <f t="shared" ref="G17:G21" si="0">ROUND((E17*F17),2)</f>
        <v>149.37</v>
      </c>
      <c r="I17" s="125"/>
      <c r="J17" s="124"/>
      <c r="K17" s="124"/>
    </row>
    <row r="18" spans="1:11" ht="24">
      <c r="A18" s="45" t="s">
        <v>18</v>
      </c>
      <c r="B18" s="46" t="s">
        <v>97</v>
      </c>
      <c r="C18" s="47" t="s">
        <v>98</v>
      </c>
      <c r="D18" s="46" t="s">
        <v>60</v>
      </c>
      <c r="E18" s="48">
        <v>0.95</v>
      </c>
      <c r="F18" s="15">
        <v>202.3</v>
      </c>
      <c r="G18" s="62">
        <f t="shared" si="0"/>
        <v>192.19</v>
      </c>
      <c r="I18" s="125"/>
      <c r="J18" s="124"/>
      <c r="K18" s="124"/>
    </row>
    <row r="19" spans="1:11" ht="36">
      <c r="A19" s="45" t="s">
        <v>26</v>
      </c>
      <c r="B19" s="46" t="s">
        <v>99</v>
      </c>
      <c r="C19" s="47" t="s">
        <v>100</v>
      </c>
      <c r="D19" s="46" t="s">
        <v>101</v>
      </c>
      <c r="E19" s="48">
        <v>29</v>
      </c>
      <c r="F19" s="15">
        <v>7.55</v>
      </c>
      <c r="G19" s="62">
        <f t="shared" si="0"/>
        <v>218.95</v>
      </c>
      <c r="I19" s="125"/>
      <c r="J19" s="124"/>
      <c r="K19" s="124"/>
    </row>
    <row r="20" spans="1:11" ht="36">
      <c r="A20" s="45" t="s">
        <v>30</v>
      </c>
      <c r="B20" s="46" t="s">
        <v>102</v>
      </c>
      <c r="C20" s="47" t="s">
        <v>103</v>
      </c>
      <c r="D20" s="46" t="s">
        <v>25</v>
      </c>
      <c r="E20" s="48">
        <v>1.9E-2</v>
      </c>
      <c r="F20" s="15">
        <v>8569.2000000000007</v>
      </c>
      <c r="G20" s="62">
        <f t="shared" si="0"/>
        <v>162.81</v>
      </c>
      <c r="I20" s="125"/>
      <c r="J20" s="124"/>
      <c r="K20" s="124"/>
    </row>
    <row r="21" spans="1:11" ht="48">
      <c r="A21" s="45" t="s">
        <v>33</v>
      </c>
      <c r="B21" s="46" t="s">
        <v>23</v>
      </c>
      <c r="C21" s="47" t="s">
        <v>24</v>
      </c>
      <c r="D21" s="46" t="s">
        <v>25</v>
      </c>
      <c r="E21" s="48">
        <v>1.9E-2</v>
      </c>
      <c r="F21" s="15">
        <v>4209.04</v>
      </c>
      <c r="G21" s="62">
        <f t="shared" si="0"/>
        <v>79.97</v>
      </c>
      <c r="I21" s="125"/>
      <c r="J21" s="124"/>
      <c r="K21" s="124"/>
    </row>
    <row r="22" spans="1:11">
      <c r="A22" s="49"/>
      <c r="B22" s="49"/>
      <c r="C22" s="50" t="s">
        <v>17</v>
      </c>
      <c r="D22" s="131"/>
      <c r="E22" s="132"/>
      <c r="F22" s="69"/>
      <c r="G22" s="63">
        <f>ROUND(SUM(G17:G21),2)</f>
        <v>803.29</v>
      </c>
    </row>
    <row r="23" spans="1:11">
      <c r="A23" s="42"/>
      <c r="B23" s="42" t="s">
        <v>18</v>
      </c>
      <c r="C23" s="43" t="s">
        <v>19</v>
      </c>
      <c r="D23" s="44"/>
      <c r="E23" s="133"/>
      <c r="F23" s="139"/>
      <c r="G23" s="44"/>
    </row>
    <row r="24" spans="1:11" ht="24">
      <c r="A24" s="45" t="s">
        <v>12</v>
      </c>
      <c r="B24" s="46" t="s">
        <v>20</v>
      </c>
      <c r="C24" s="47" t="s">
        <v>21</v>
      </c>
      <c r="D24" s="46" t="s">
        <v>22</v>
      </c>
      <c r="E24" s="48">
        <v>0.16800000000000001</v>
      </c>
      <c r="F24" s="15">
        <v>1087.0899999999999</v>
      </c>
      <c r="G24" s="62">
        <f t="shared" ref="G24:G28" si="1">ROUND((E24*F24),2)</f>
        <v>182.63</v>
      </c>
      <c r="I24" s="22"/>
    </row>
    <row r="25" spans="1:11" ht="48">
      <c r="A25" s="45" t="s">
        <v>18</v>
      </c>
      <c r="B25" s="46" t="s">
        <v>23</v>
      </c>
      <c r="C25" s="47" t="s">
        <v>24</v>
      </c>
      <c r="D25" s="46" t="s">
        <v>25</v>
      </c>
      <c r="E25" s="163">
        <v>0.16800000000000001</v>
      </c>
      <c r="F25" s="15">
        <v>4209.04</v>
      </c>
      <c r="G25" s="62">
        <f t="shared" si="1"/>
        <v>707.12</v>
      </c>
      <c r="I25" s="22"/>
    </row>
    <row r="26" spans="1:11" ht="24">
      <c r="A26" s="45" t="s">
        <v>26</v>
      </c>
      <c r="B26" s="46" t="s">
        <v>27</v>
      </c>
      <c r="C26" s="47" t="s">
        <v>28</v>
      </c>
      <c r="D26" s="46" t="s">
        <v>29</v>
      </c>
      <c r="E26" s="48">
        <v>0.14299999999999999</v>
      </c>
      <c r="F26" s="15">
        <v>968.93</v>
      </c>
      <c r="G26" s="62">
        <f t="shared" si="1"/>
        <v>138.56</v>
      </c>
      <c r="I26" s="22"/>
    </row>
    <row r="27" spans="1:11" ht="24">
      <c r="A27" s="45" t="s">
        <v>30</v>
      </c>
      <c r="B27" s="46" t="s">
        <v>31</v>
      </c>
      <c r="C27" s="47" t="s">
        <v>32</v>
      </c>
      <c r="D27" s="46" t="s">
        <v>29</v>
      </c>
      <c r="E27" s="48">
        <v>2.5000000000000001E-2</v>
      </c>
      <c r="F27" s="15">
        <v>914.88</v>
      </c>
      <c r="G27" s="62">
        <f t="shared" si="1"/>
        <v>22.87</v>
      </c>
      <c r="I27" s="22"/>
    </row>
    <row r="28" spans="1:11" ht="36">
      <c r="A28" s="45" t="s">
        <v>33</v>
      </c>
      <c r="B28" s="46" t="s">
        <v>34</v>
      </c>
      <c r="C28" s="47" t="s">
        <v>35</v>
      </c>
      <c r="D28" s="46" t="s">
        <v>36</v>
      </c>
      <c r="E28" s="48">
        <v>0.5</v>
      </c>
      <c r="F28" s="15">
        <v>150.30000000000001</v>
      </c>
      <c r="G28" s="62">
        <f t="shared" si="1"/>
        <v>75.150000000000006</v>
      </c>
      <c r="I28" s="22"/>
    </row>
    <row r="29" spans="1:11">
      <c r="A29" s="49"/>
      <c r="B29" s="49"/>
      <c r="C29" s="50" t="s">
        <v>37</v>
      </c>
      <c r="D29" s="131"/>
      <c r="E29" s="132"/>
      <c r="F29" s="69"/>
      <c r="G29" s="63">
        <f>ROUND(SUM(G24:G28),2)</f>
        <v>1126.33</v>
      </c>
    </row>
    <row r="30" spans="1:11">
      <c r="A30" s="42"/>
      <c r="B30" s="42" t="s">
        <v>26</v>
      </c>
      <c r="C30" s="43" t="s">
        <v>38</v>
      </c>
      <c r="D30" s="44"/>
      <c r="E30" s="133"/>
      <c r="F30" s="139"/>
      <c r="G30" s="44"/>
    </row>
    <row r="31" spans="1:11">
      <c r="A31" s="45" t="s">
        <v>12</v>
      </c>
      <c r="B31" s="46" t="s">
        <v>39</v>
      </c>
      <c r="C31" s="47" t="s">
        <v>40</v>
      </c>
      <c r="D31" s="46" t="s">
        <v>41</v>
      </c>
      <c r="E31" s="48">
        <v>1.8</v>
      </c>
      <c r="F31" s="15">
        <v>91.25</v>
      </c>
      <c r="G31" s="62">
        <f t="shared" ref="G31:G42" si="2">ROUND((E31*F31),2)</f>
        <v>164.25</v>
      </c>
      <c r="I31" s="22"/>
    </row>
    <row r="32" spans="1:11">
      <c r="A32" s="45" t="s">
        <v>18</v>
      </c>
      <c r="B32" s="46" t="s">
        <v>39</v>
      </c>
      <c r="C32" s="47" t="s">
        <v>42</v>
      </c>
      <c r="D32" s="46" t="s">
        <v>41</v>
      </c>
      <c r="E32" s="48">
        <v>1.8</v>
      </c>
      <c r="F32" s="15">
        <v>97.72</v>
      </c>
      <c r="G32" s="62">
        <f t="shared" si="2"/>
        <v>175.9</v>
      </c>
      <c r="I32" s="22"/>
    </row>
    <row r="33" spans="1:9" ht="24">
      <c r="A33" s="45" t="s">
        <v>26</v>
      </c>
      <c r="B33" s="46" t="s">
        <v>43</v>
      </c>
      <c r="C33" s="47" t="s">
        <v>44</v>
      </c>
      <c r="D33" s="46" t="s">
        <v>45</v>
      </c>
      <c r="E33" s="48">
        <v>29</v>
      </c>
      <c r="F33" s="15">
        <v>17.440000000000001</v>
      </c>
      <c r="G33" s="62">
        <f t="shared" si="2"/>
        <v>505.76</v>
      </c>
      <c r="I33" s="22"/>
    </row>
    <row r="34" spans="1:9" ht="24">
      <c r="A34" s="45" t="s">
        <v>30</v>
      </c>
      <c r="B34" s="46" t="s">
        <v>55</v>
      </c>
      <c r="C34" s="47" t="s">
        <v>93</v>
      </c>
      <c r="D34" s="46" t="s">
        <v>45</v>
      </c>
      <c r="E34" s="48">
        <v>83</v>
      </c>
      <c r="F34" s="15">
        <v>21.24</v>
      </c>
      <c r="G34" s="62">
        <f t="shared" si="2"/>
        <v>1762.92</v>
      </c>
      <c r="I34" s="22"/>
    </row>
    <row r="35" spans="1:9" ht="36">
      <c r="A35" s="45" t="s">
        <v>33</v>
      </c>
      <c r="B35" s="46" t="s">
        <v>58</v>
      </c>
      <c r="C35" s="47" t="s">
        <v>59</v>
      </c>
      <c r="D35" s="46" t="s">
        <v>60</v>
      </c>
      <c r="E35" s="48">
        <v>1.7</v>
      </c>
      <c r="F35" s="15">
        <v>963.3</v>
      </c>
      <c r="G35" s="62">
        <f t="shared" si="2"/>
        <v>1637.61</v>
      </c>
      <c r="I35" s="22"/>
    </row>
    <row r="36" spans="1:9" ht="24">
      <c r="A36" s="45" t="s">
        <v>49</v>
      </c>
      <c r="B36" s="46" t="s">
        <v>62</v>
      </c>
      <c r="C36" s="47" t="s">
        <v>63</v>
      </c>
      <c r="D36" s="46" t="s">
        <v>64</v>
      </c>
      <c r="E36" s="48">
        <v>0.17</v>
      </c>
      <c r="F36" s="15">
        <v>3043.93</v>
      </c>
      <c r="G36" s="62">
        <f t="shared" si="2"/>
        <v>517.47</v>
      </c>
      <c r="I36" s="22"/>
    </row>
    <row r="37" spans="1:9" ht="24">
      <c r="A37" s="45" t="s">
        <v>52</v>
      </c>
      <c r="B37" s="46" t="s">
        <v>62</v>
      </c>
      <c r="C37" s="47" t="s">
        <v>66</v>
      </c>
      <c r="D37" s="46" t="s">
        <v>64</v>
      </c>
      <c r="E37" s="48">
        <v>0.01</v>
      </c>
      <c r="F37" s="15">
        <v>5330.87</v>
      </c>
      <c r="G37" s="62">
        <f t="shared" si="2"/>
        <v>53.31</v>
      </c>
      <c r="I37" s="22"/>
    </row>
    <row r="38" spans="1:9" ht="24">
      <c r="A38" s="45" t="s">
        <v>54</v>
      </c>
      <c r="B38" s="46" t="s">
        <v>70</v>
      </c>
      <c r="C38" s="47" t="s">
        <v>71</v>
      </c>
      <c r="D38" s="46" t="s">
        <v>48</v>
      </c>
      <c r="E38" s="48">
        <v>0.45</v>
      </c>
      <c r="F38" s="15">
        <v>243.02</v>
      </c>
      <c r="G38" s="62">
        <f t="shared" si="2"/>
        <v>109.36</v>
      </c>
      <c r="I38" s="22"/>
    </row>
    <row r="39" spans="1:9" ht="48">
      <c r="A39" s="45" t="s">
        <v>57</v>
      </c>
      <c r="B39" s="46" t="s">
        <v>73</v>
      </c>
      <c r="C39" s="47" t="s">
        <v>74</v>
      </c>
      <c r="D39" s="46" t="s">
        <v>60</v>
      </c>
      <c r="E39" s="48">
        <v>1.7</v>
      </c>
      <c r="F39" s="15">
        <v>1949.81</v>
      </c>
      <c r="G39" s="62">
        <f t="shared" si="2"/>
        <v>3314.68</v>
      </c>
      <c r="I39" s="22"/>
    </row>
    <row r="40" spans="1:9" ht="36">
      <c r="A40" s="45" t="s">
        <v>61</v>
      </c>
      <c r="B40" s="46" t="s">
        <v>76</v>
      </c>
      <c r="C40" s="47" t="s">
        <v>77</v>
      </c>
      <c r="D40" s="46" t="s">
        <v>60</v>
      </c>
      <c r="E40" s="48">
        <v>1.7</v>
      </c>
      <c r="F40" s="15">
        <v>1792.41</v>
      </c>
      <c r="G40" s="62">
        <f t="shared" si="2"/>
        <v>3047.1</v>
      </c>
      <c r="I40" s="22"/>
    </row>
    <row r="41" spans="1:9" ht="48">
      <c r="A41" s="45" t="s">
        <v>65</v>
      </c>
      <c r="B41" s="46" t="s">
        <v>81</v>
      </c>
      <c r="C41" s="47" t="s">
        <v>82</v>
      </c>
      <c r="D41" s="46" t="s">
        <v>60</v>
      </c>
      <c r="E41" s="48">
        <v>1.7</v>
      </c>
      <c r="F41" s="15">
        <v>716.44</v>
      </c>
      <c r="G41" s="62">
        <f t="shared" si="2"/>
        <v>1217.95</v>
      </c>
      <c r="I41" s="22"/>
    </row>
    <row r="42" spans="1:9" ht="24">
      <c r="A42" s="45" t="s">
        <v>67</v>
      </c>
      <c r="B42" s="46" t="s">
        <v>84</v>
      </c>
      <c r="C42" s="47" t="s">
        <v>85</v>
      </c>
      <c r="D42" s="46" t="s">
        <v>60</v>
      </c>
      <c r="E42" s="48">
        <v>3.4</v>
      </c>
      <c r="F42" s="15">
        <v>33.44</v>
      </c>
      <c r="G42" s="62">
        <f t="shared" si="2"/>
        <v>113.7</v>
      </c>
      <c r="I42" s="22"/>
    </row>
    <row r="43" spans="1:9">
      <c r="A43" s="49"/>
      <c r="B43" s="49"/>
      <c r="C43" s="50" t="s">
        <v>86</v>
      </c>
      <c r="D43" s="131"/>
      <c r="E43" s="131"/>
      <c r="F43" s="140"/>
      <c r="G43" s="63">
        <f>ROUND(SUM(G31:G42),2)</f>
        <v>12620.01</v>
      </c>
    </row>
    <row r="44" spans="1:9">
      <c r="A44" s="49"/>
      <c r="B44" s="49"/>
      <c r="C44" s="50" t="s">
        <v>120</v>
      </c>
      <c r="D44" s="131"/>
      <c r="E44" s="131"/>
      <c r="F44" s="140"/>
      <c r="G44" s="63">
        <f>ROUND(SUM(G43,G29,G22),2)</f>
        <v>14549.63</v>
      </c>
    </row>
    <row r="45" spans="1:9">
      <c r="A45" s="134"/>
      <c r="B45" s="135" t="s">
        <v>88</v>
      </c>
      <c r="C45" s="135"/>
      <c r="D45" s="135"/>
      <c r="E45" s="135"/>
      <c r="F45" s="135"/>
      <c r="G45" s="135"/>
    </row>
    <row r="46" spans="1:9">
      <c r="A46" s="134"/>
      <c r="B46" s="135" t="s">
        <v>88</v>
      </c>
      <c r="C46" s="135"/>
      <c r="D46" s="135"/>
      <c r="E46" s="135"/>
      <c r="F46" s="135"/>
      <c r="G46" s="135"/>
    </row>
    <row r="47" spans="1:9">
      <c r="A47" s="134"/>
      <c r="B47" s="135" t="s">
        <v>88</v>
      </c>
      <c r="C47" s="135"/>
      <c r="D47" s="135"/>
      <c r="E47" s="135"/>
      <c r="F47" s="135"/>
      <c r="G47" s="135"/>
    </row>
    <row r="48" spans="1:9">
      <c r="A48" s="134"/>
      <c r="B48" s="135" t="s">
        <v>88</v>
      </c>
      <c r="C48" s="135"/>
      <c r="D48" s="135"/>
      <c r="E48" s="135"/>
      <c r="F48" s="135"/>
      <c r="G48" s="135"/>
    </row>
    <row r="49" spans="1:7">
      <c r="A49" s="134"/>
      <c r="B49" s="135" t="s">
        <v>88</v>
      </c>
      <c r="C49" s="135"/>
      <c r="D49" s="135"/>
      <c r="E49" s="135"/>
      <c r="F49" s="135"/>
      <c r="G49" s="135"/>
    </row>
    <row r="50" spans="1:7">
      <c r="A50" s="134"/>
      <c r="B50" s="135" t="s">
        <v>88</v>
      </c>
      <c r="C50" s="135"/>
      <c r="D50" s="135"/>
      <c r="E50" s="135"/>
      <c r="F50" s="135"/>
      <c r="G50" s="135"/>
    </row>
    <row r="51" spans="1:7">
      <c r="A51" s="134"/>
      <c r="B51" s="135" t="s">
        <v>88</v>
      </c>
      <c r="C51" s="135"/>
      <c r="D51" s="135"/>
      <c r="E51" s="135"/>
      <c r="F51" s="135"/>
      <c r="G51" s="135"/>
    </row>
    <row r="52" spans="1:7">
      <c r="A52" s="134"/>
      <c r="B52" s="134"/>
    </row>
    <row r="53" spans="1:7">
      <c r="A53" s="134"/>
      <c r="B53" s="134"/>
    </row>
    <row r="54" spans="1:7">
      <c r="A54" s="134"/>
      <c r="B54" s="134"/>
    </row>
    <row r="55" spans="1:7">
      <c r="A55" s="134"/>
      <c r="B55" s="134"/>
    </row>
    <row r="56" spans="1:7">
      <c r="A56" s="134"/>
      <c r="B56" s="134"/>
    </row>
    <row r="57" spans="1:7">
      <c r="A57" s="134"/>
      <c r="B57" s="134"/>
    </row>
    <row r="58" spans="1:7">
      <c r="A58" s="134"/>
      <c r="B58" s="134"/>
    </row>
    <row r="59" spans="1:7">
      <c r="A59" s="134"/>
      <c r="B59" s="134"/>
    </row>
    <row r="60" spans="1:7">
      <c r="A60" s="134"/>
      <c r="B60" s="134"/>
    </row>
    <row r="61" spans="1:7">
      <c r="A61" s="134"/>
      <c r="B61" s="134"/>
    </row>
    <row r="62" spans="1:7">
      <c r="A62" s="134"/>
      <c r="B62" s="134"/>
    </row>
    <row r="63" spans="1:7">
      <c r="A63" s="134"/>
      <c r="B63" s="134"/>
    </row>
    <row r="64" spans="1:7">
      <c r="A64" s="134"/>
      <c r="B64" s="134"/>
    </row>
    <row r="65" spans="1:2">
      <c r="A65" s="134"/>
      <c r="B65" s="134"/>
    </row>
    <row r="66" spans="1:2">
      <c r="A66" s="134"/>
      <c r="B66" s="134"/>
    </row>
    <row r="67" spans="1:2">
      <c r="A67" s="134"/>
      <c r="B67" s="134"/>
    </row>
    <row r="68" spans="1:2">
      <c r="A68" s="134"/>
      <c r="B68" s="134"/>
    </row>
    <row r="69" spans="1:2">
      <c r="A69" s="134"/>
      <c r="B69" s="134"/>
    </row>
    <row r="70" spans="1:2">
      <c r="A70" s="134"/>
      <c r="B70" s="134"/>
    </row>
    <row r="71" spans="1:2">
      <c r="A71" s="134"/>
      <c r="B71" s="134"/>
    </row>
    <row r="72" spans="1:2">
      <c r="A72" s="134"/>
      <c r="B72" s="134"/>
    </row>
    <row r="73" spans="1:2">
      <c r="A73" s="134"/>
      <c r="B73" s="134"/>
    </row>
    <row r="74" spans="1:2">
      <c r="A74" s="134"/>
      <c r="B74" s="134"/>
    </row>
    <row r="75" spans="1:2">
      <c r="A75" s="134"/>
      <c r="B75" s="134"/>
    </row>
    <row r="76" spans="1:2">
      <c r="A76" s="134"/>
      <c r="B76" s="134"/>
    </row>
    <row r="77" spans="1:2">
      <c r="A77" s="134"/>
      <c r="B77" s="134"/>
    </row>
    <row r="78" spans="1:2">
      <c r="A78" s="134"/>
      <c r="B78" s="134"/>
    </row>
    <row r="79" spans="1:2">
      <c r="A79" s="134"/>
      <c r="B79" s="134"/>
    </row>
    <row r="80" spans="1:2">
      <c r="A80" s="134"/>
      <c r="B80" s="134"/>
    </row>
    <row r="81" spans="1:2">
      <c r="A81" s="134"/>
      <c r="B81" s="134"/>
    </row>
    <row r="82" spans="1:2">
      <c r="A82" s="134"/>
      <c r="B82" s="134"/>
    </row>
    <row r="83" spans="1:2">
      <c r="A83" s="134"/>
      <c r="B83" s="134"/>
    </row>
    <row r="84" spans="1:2">
      <c r="A84" s="134"/>
      <c r="B84" s="134"/>
    </row>
    <row r="85" spans="1:2">
      <c r="A85" s="134"/>
      <c r="B85" s="134"/>
    </row>
    <row r="86" spans="1:2">
      <c r="A86" s="134"/>
      <c r="B86" s="134"/>
    </row>
    <row r="87" spans="1:2">
      <c r="A87" s="134"/>
      <c r="B87" s="134"/>
    </row>
    <row r="88" spans="1:2">
      <c r="A88" s="134"/>
      <c r="B88" s="134"/>
    </row>
    <row r="89" spans="1:2">
      <c r="A89" s="134"/>
      <c r="B89" s="134"/>
    </row>
    <row r="90" spans="1:2">
      <c r="A90" s="134"/>
      <c r="B90" s="134"/>
    </row>
    <row r="91" spans="1:2">
      <c r="A91" s="134"/>
      <c r="B91" s="134"/>
    </row>
    <row r="92" spans="1:2">
      <c r="A92" s="134"/>
      <c r="B92" s="134"/>
    </row>
    <row r="93" spans="1:2">
      <c r="A93" s="134"/>
      <c r="B93" s="134"/>
    </row>
    <row r="94" spans="1:2">
      <c r="A94" s="134"/>
      <c r="B94" s="134"/>
    </row>
  </sheetData>
  <sheetProtection algorithmName="SHA-512" hashValue="gWAWXyiU3C95Q3UQ9Azbln+du57Qwyg9VsqXmvodBj6jaE+UT6+zTJNyta+UJxZ3zcJagJn6wIET1lclbFU6Gw==" saltValue="NB5Vzv+sqyOvBWFUDDsyFQ==" spinCount="100000" sheet="1" objects="1" scenarios="1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zoomScaleNormal="100" zoomScaleSheetLayoutView="100" workbookViewId="0">
      <selection activeCell="I14" sqref="I14"/>
    </sheetView>
  </sheetViews>
  <sheetFormatPr defaultRowHeight="12.75"/>
  <cols>
    <col min="1" max="1" width="5.7109375" style="1" customWidth="1"/>
    <col min="2" max="2" width="12.7109375" style="1" customWidth="1"/>
    <col min="3" max="3" width="50.7109375" style="1" customWidth="1"/>
    <col min="4" max="4" width="15.7109375" style="1" customWidth="1"/>
    <col min="5" max="16384" width="9.140625" style="1"/>
  </cols>
  <sheetData>
    <row r="2" spans="2:4" ht="30" customHeight="1">
      <c r="B2" s="165" t="s">
        <v>121</v>
      </c>
      <c r="C2" s="165"/>
      <c r="D2" s="165"/>
    </row>
    <row r="3" spans="2:4" s="2" customFormat="1" ht="50.1" customHeight="1">
      <c r="B3" s="166" t="s">
        <v>122</v>
      </c>
      <c r="C3" s="166"/>
      <c r="D3" s="166"/>
    </row>
    <row r="4" spans="2:4" s="2" customFormat="1" ht="20.100000000000001" customHeight="1">
      <c r="B4" s="167" t="s">
        <v>123</v>
      </c>
      <c r="C4" s="168"/>
      <c r="D4" s="169"/>
    </row>
    <row r="5" spans="2:4" s="2" customFormat="1" ht="28.5" customHeight="1">
      <c r="B5" s="3" t="s">
        <v>124</v>
      </c>
      <c r="C5" s="3" t="s">
        <v>125</v>
      </c>
      <c r="D5" s="3" t="s">
        <v>126</v>
      </c>
    </row>
    <row r="6" spans="2:4" s="2" customFormat="1" ht="20.100000000000001" customHeight="1">
      <c r="B6" s="4">
        <v>1</v>
      </c>
      <c r="C6" s="5" t="s">
        <v>127</v>
      </c>
      <c r="D6" s="141">
        <f>Nr.1!G46</f>
        <v>93322.52</v>
      </c>
    </row>
    <row r="7" spans="2:4" s="2" customFormat="1" ht="20.100000000000001" customHeight="1">
      <c r="B7" s="4">
        <v>2</v>
      </c>
      <c r="C7" s="5" t="s">
        <v>128</v>
      </c>
      <c r="D7" s="141">
        <f>'Nr. 2'!G53</f>
        <v>27034.58</v>
      </c>
    </row>
    <row r="8" spans="2:4" s="2" customFormat="1" ht="20.100000000000001" customHeight="1">
      <c r="B8" s="4">
        <v>3</v>
      </c>
      <c r="C8" s="5" t="s">
        <v>129</v>
      </c>
      <c r="D8" s="141">
        <f>'Nr. 3'!G49</f>
        <v>59287.03</v>
      </c>
    </row>
    <row r="9" spans="2:4" s="2" customFormat="1" ht="20.100000000000001" customHeight="1">
      <c r="B9" s="4">
        <v>4</v>
      </c>
      <c r="C9" s="5" t="s">
        <v>130</v>
      </c>
      <c r="D9" s="141">
        <f>'Nr. 4'!G49</f>
        <v>15632</v>
      </c>
    </row>
    <row r="10" spans="2:4" s="2" customFormat="1" ht="20.100000000000001" customHeight="1">
      <c r="B10" s="4">
        <v>5</v>
      </c>
      <c r="C10" s="5" t="s">
        <v>131</v>
      </c>
      <c r="D10" s="141">
        <f>'Nr. 5'!G50</f>
        <v>82158.94</v>
      </c>
    </row>
    <row r="11" spans="2:4" s="2" customFormat="1" ht="20.100000000000001" customHeight="1">
      <c r="B11" s="4">
        <v>6</v>
      </c>
      <c r="C11" s="5" t="s">
        <v>132</v>
      </c>
      <c r="D11" s="141">
        <f>'Nr. 6'!G35</f>
        <v>13548</v>
      </c>
    </row>
    <row r="12" spans="2:4" s="2" customFormat="1" ht="20.100000000000001" customHeight="1">
      <c r="B12" s="4">
        <v>7</v>
      </c>
      <c r="C12" s="5" t="s">
        <v>133</v>
      </c>
      <c r="D12" s="141">
        <f>'Nr. 7'!G44</f>
        <v>14549.63</v>
      </c>
    </row>
    <row r="13" spans="2:4" s="2" customFormat="1">
      <c r="B13" s="170"/>
      <c r="C13" s="171"/>
      <c r="D13" s="172"/>
    </row>
    <row r="14" spans="2:4" s="2" customFormat="1" ht="38.25">
      <c r="B14" s="3" t="s">
        <v>134</v>
      </c>
      <c r="C14" s="6" t="s">
        <v>135</v>
      </c>
      <c r="D14" s="141">
        <f>ROUND(SUM(D6:D12),2)</f>
        <v>305532.7</v>
      </c>
    </row>
    <row r="17" spans="1:4">
      <c r="A17" s="173" t="s">
        <v>154</v>
      </c>
      <c r="B17" s="174"/>
      <c r="C17" s="174"/>
      <c r="D17" s="174"/>
    </row>
  </sheetData>
  <sheetProtection algorithmName="SHA-512" hashValue="in4fnyBTJQ5kT+csaKTEcY/3hKyL1vtheYKOASKpBw+iA0vcPjfI8ficDqADYjAAdWGZ1Lm4PQyP/2mCH6O0HQ==" saltValue="NEksZQpVekFx4QATz60D/w==" spinCount="100000" sheet="1" objects="1" scenarios="1"/>
  <mergeCells count="5">
    <mergeCell ref="B2:D2"/>
    <mergeCell ref="B3:D3"/>
    <mergeCell ref="B4:D4"/>
    <mergeCell ref="B13:D13"/>
    <mergeCell ref="A17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57</vt:i4>
      </vt:variant>
    </vt:vector>
  </HeadingPairs>
  <TitlesOfParts>
    <vt:vector size="65" baseType="lpstr">
      <vt:lpstr>Nr.1</vt:lpstr>
      <vt:lpstr>Nr. 2</vt:lpstr>
      <vt:lpstr>Nr. 3</vt:lpstr>
      <vt:lpstr>Nr. 4</vt:lpstr>
      <vt:lpstr>Nr. 5</vt:lpstr>
      <vt:lpstr>Nr. 6</vt:lpstr>
      <vt:lpstr>Nr. 7</vt:lpstr>
      <vt:lpstr>santrauka</vt:lpstr>
      <vt:lpstr>'Nr. 2'!IKAINIS</vt:lpstr>
      <vt:lpstr>'Nr. 3'!IKAINIS</vt:lpstr>
      <vt:lpstr>'Nr. 4'!IKAINIS</vt:lpstr>
      <vt:lpstr>'Nr. 5'!IKAINIS</vt:lpstr>
      <vt:lpstr>'Nr. 6'!IKAINIS</vt:lpstr>
      <vt:lpstr>'Nr. 7'!IKAINIS</vt:lpstr>
      <vt:lpstr>IKAINIS</vt:lpstr>
      <vt:lpstr>'Nr. 2'!Is_viso</vt:lpstr>
      <vt:lpstr>'Nr. 3'!Is_viso</vt:lpstr>
      <vt:lpstr>'Nr. 4'!Is_viso</vt:lpstr>
      <vt:lpstr>'Nr. 5'!Is_viso</vt:lpstr>
      <vt:lpstr>'Nr. 6'!Is_viso</vt:lpstr>
      <vt:lpstr>'Nr. 7'!Is_viso</vt:lpstr>
      <vt:lpstr>Is_viso</vt:lpstr>
      <vt:lpstr>'Nr. 2'!Kaina</vt:lpstr>
      <vt:lpstr>'Nr. 3'!Kaina</vt:lpstr>
      <vt:lpstr>'Nr. 4'!Kaina</vt:lpstr>
      <vt:lpstr>'Nr. 5'!Kaina</vt:lpstr>
      <vt:lpstr>'Nr. 6'!Kaina</vt:lpstr>
      <vt:lpstr>'Nr. 7'!Kaina</vt:lpstr>
      <vt:lpstr>Kaina</vt:lpstr>
      <vt:lpstr>'Nr. 2'!kiekis</vt:lpstr>
      <vt:lpstr>'Nr. 3'!kiekis</vt:lpstr>
      <vt:lpstr>'Nr. 4'!kiekis</vt:lpstr>
      <vt:lpstr>'Nr. 5'!kiekis</vt:lpstr>
      <vt:lpstr>'Nr. 6'!kiekis</vt:lpstr>
      <vt:lpstr>'Nr. 7'!kiekis</vt:lpstr>
      <vt:lpstr>kiekis</vt:lpstr>
      <vt:lpstr>'Nr. 2'!Mvnt</vt:lpstr>
      <vt:lpstr>'Nr. 3'!Mvnt</vt:lpstr>
      <vt:lpstr>'Nr. 4'!Mvnt</vt:lpstr>
      <vt:lpstr>'Nr. 5'!Mvnt</vt:lpstr>
      <vt:lpstr>'Nr. 6'!Mvnt</vt:lpstr>
      <vt:lpstr>'Nr. 7'!Mvnt</vt:lpstr>
      <vt:lpstr>Mvnt</vt:lpstr>
      <vt:lpstr>'Nr. 2'!pavadinimas</vt:lpstr>
      <vt:lpstr>'Nr. 3'!pavadinimas</vt:lpstr>
      <vt:lpstr>'Nr. 4'!pavadinimas</vt:lpstr>
      <vt:lpstr>'Nr. 5'!pavadinimas</vt:lpstr>
      <vt:lpstr>'Nr. 6'!pavadinimas</vt:lpstr>
      <vt:lpstr>'Nr. 7'!pavadinimas</vt:lpstr>
      <vt:lpstr>pavadinimas</vt:lpstr>
      <vt:lpstr>santrauka!Print_Area</vt:lpstr>
      <vt:lpstr>'Nr. 2'!Print_Titles</vt:lpstr>
      <vt:lpstr>'Nr. 3'!Print_Titles</vt:lpstr>
      <vt:lpstr>'Nr. 4'!Print_Titles</vt:lpstr>
      <vt:lpstr>'Nr. 5'!Print_Titles</vt:lpstr>
      <vt:lpstr>'Nr. 6'!Print_Titles</vt:lpstr>
      <vt:lpstr>'Nr. 7'!Print_Titles</vt:lpstr>
      <vt:lpstr>Nr.1!Print_Titles</vt:lpstr>
      <vt:lpstr>'Nr. 2'!sam_eil</vt:lpstr>
      <vt:lpstr>'Nr. 3'!sam_eil</vt:lpstr>
      <vt:lpstr>'Nr. 4'!sam_eil</vt:lpstr>
      <vt:lpstr>'Nr. 5'!sam_eil</vt:lpstr>
      <vt:lpstr>'Nr. 6'!sam_eil</vt:lpstr>
      <vt:lpstr>'Nr. 7'!sam_eil</vt:lpstr>
      <vt:lpstr>sam_eil</vt:lpstr>
    </vt:vector>
  </TitlesOfParts>
  <Company>sistela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Džeraldas Jakštys</dc:creator>
  <cp:lastModifiedBy>Darius Trakumas</cp:lastModifiedBy>
  <cp:lastPrinted>2020-03-06T13:05:06Z</cp:lastPrinted>
  <dcterms:created xsi:type="dcterms:W3CDTF">2000-03-15T14:19:55Z</dcterms:created>
  <dcterms:modified xsi:type="dcterms:W3CDTF">2020-03-06T13:05:38Z</dcterms:modified>
</cp:coreProperties>
</file>