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66925"/>
  <mc:AlternateContent xmlns:mc="http://schemas.openxmlformats.org/markup-compatibility/2006">
    <mc:Choice Requires="x15">
      <x15ac:absPath xmlns:x15ac="http://schemas.microsoft.com/office/spreadsheetml/2010/11/ac" url="C:\Users\MarijusZ\Desktop\MArijus\Konkursai\2022 m\2022-11-29 A9 Panevėžys–Šiauliai (Kairių aplinkkelio) tiesimas\"/>
    </mc:Choice>
  </mc:AlternateContent>
  <xr:revisionPtr revIDLastSave="0" documentId="13_ncr:1_{C5CF754B-5980-455F-BB14-D5026DED5A6C}" xr6:coauthVersionLast="47" xr6:coauthVersionMax="47" xr10:uidLastSave="{00000000-0000-0000-0000-000000000000}"/>
  <bookViews>
    <workbookView xWindow="-105" yWindow="2010" windowWidth="21600" windowHeight="11295" tabRatio="838" firstSheet="4" activeTab="10" xr2:uid="{00000000-000D-0000-FFFF-FFFF00000000}"/>
  </bookViews>
  <sheets>
    <sheet name="DKŽ_1_S" sheetId="1" r:id="rId1"/>
    <sheet name="DKŽ_2_S" sheetId="8" r:id="rId2"/>
    <sheet name="DKŽ_3_S" sheetId="9" r:id="rId3"/>
    <sheet name="DKŽ_4_S" sheetId="10" r:id="rId4"/>
    <sheet name="DKŽ_5_S" sheetId="11" r:id="rId5"/>
    <sheet name="DKŽ_6_VN" sheetId="12" r:id="rId6"/>
    <sheet name="DKŽ_7_M" sheetId="6" r:id="rId7"/>
    <sheet name="DKŽ_8_EA" sheetId="13" r:id="rId8"/>
    <sheet name="DKŽ_9_PVA" sheetId="14" r:id="rId9"/>
    <sheet name="DKŽ_10" sheetId="15" r:id="rId10"/>
    <sheet name="santrauka" sheetId="2"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9" i="8" l="1"/>
  <c r="G77" i="1"/>
  <c r="G44" i="1"/>
  <c r="G45" i="1"/>
  <c r="G46" i="1"/>
  <c r="G47" i="1"/>
  <c r="G48" i="1"/>
  <c r="G49" i="1"/>
  <c r="G50" i="1"/>
  <c r="G51" i="1"/>
  <c r="G52" i="1"/>
  <c r="G53" i="1"/>
  <c r="G54" i="1"/>
  <c r="G55" i="1"/>
  <c r="G56" i="1"/>
  <c r="G57" i="1"/>
  <c r="G58" i="1"/>
  <c r="G59" i="1"/>
  <c r="G7" i="8"/>
  <c r="G8" i="8"/>
  <c r="G10" i="8"/>
  <c r="G11" i="8"/>
  <c r="G12" i="8"/>
  <c r="G13" i="8"/>
  <c r="G14" i="8"/>
  <c r="G15" i="8"/>
  <c r="G65" i="14"/>
  <c r="G78" i="13"/>
  <c r="G60" i="13"/>
  <c r="G43" i="13"/>
  <c r="G32" i="11"/>
  <c r="G25" i="11"/>
  <c r="G21" i="11"/>
  <c r="G38" i="10"/>
  <c r="G28" i="10"/>
  <c r="G29" i="10"/>
  <c r="G30" i="10"/>
  <c r="G21" i="10"/>
  <c r="G37" i="8"/>
  <c r="G28" i="9"/>
  <c r="G21" i="9"/>
  <c r="G22" i="9"/>
  <c r="G23" i="9"/>
  <c r="G24" i="9"/>
  <c r="G25" i="9"/>
  <c r="G41" i="8"/>
  <c r="G55" i="8"/>
  <c r="G35" i="8"/>
  <c r="G31" i="1"/>
  <c r="G29" i="8"/>
  <c r="G25" i="1"/>
  <c r="G23" i="11" l="1"/>
  <c r="G24" i="11"/>
  <c r="G11" i="1" l="1"/>
  <c r="G7" i="1"/>
  <c r="G8" i="1"/>
  <c r="G9" i="1"/>
  <c r="G10" i="1"/>
  <c r="G6" i="15" l="1"/>
  <c r="G5" i="15"/>
  <c r="I6" i="15" s="1"/>
  <c r="G49" i="14"/>
  <c r="G48" i="14"/>
  <c r="G47" i="14"/>
  <c r="G46" i="14"/>
  <c r="G45" i="14"/>
  <c r="G44" i="14"/>
  <c r="G43" i="14"/>
  <c r="G42" i="14"/>
  <c r="G41" i="14"/>
  <c r="G40" i="14"/>
  <c r="G39" i="14"/>
  <c r="G38" i="14"/>
  <c r="G27" i="14"/>
  <c r="G26" i="14"/>
  <c r="G25" i="14"/>
  <c r="G24" i="14"/>
  <c r="G23" i="14"/>
  <c r="G22" i="14"/>
  <c r="G21" i="14"/>
  <c r="G20" i="14"/>
  <c r="G19" i="14"/>
  <c r="G18" i="14"/>
  <c r="G17" i="14"/>
  <c r="G16" i="14"/>
  <c r="G15" i="14"/>
  <c r="G14" i="14"/>
  <c r="G13" i="14"/>
  <c r="G12" i="14"/>
  <c r="G11" i="14"/>
  <c r="G10" i="14"/>
  <c r="G9" i="14"/>
  <c r="G34" i="14"/>
  <c r="G33" i="14"/>
  <c r="G32" i="14"/>
  <c r="G31" i="14"/>
  <c r="G30" i="14"/>
  <c r="G29" i="14"/>
  <c r="G28" i="14"/>
  <c r="G8" i="14"/>
  <c r="G64" i="14"/>
  <c r="G63" i="14"/>
  <c r="G62" i="14"/>
  <c r="G61" i="14"/>
  <c r="G60" i="14"/>
  <c r="G59" i="14"/>
  <c r="G58" i="14"/>
  <c r="G57" i="14"/>
  <c r="G56" i="14"/>
  <c r="G55" i="14"/>
  <c r="G54" i="14"/>
  <c r="G53" i="14"/>
  <c r="G52" i="14"/>
  <c r="G51" i="14"/>
  <c r="G50" i="14"/>
  <c r="G37" i="14"/>
  <c r="G36" i="14"/>
  <c r="G35" i="14"/>
  <c r="G7" i="14"/>
  <c r="G6" i="14"/>
  <c r="G5" i="14"/>
  <c r="G63" i="13"/>
  <c r="G77" i="13"/>
  <c r="G76" i="13"/>
  <c r="G75" i="13"/>
  <c r="G74" i="13"/>
  <c r="G73" i="13"/>
  <c r="G72" i="13"/>
  <c r="G71" i="13"/>
  <c r="G70" i="13"/>
  <c r="G69" i="13"/>
  <c r="G68" i="13"/>
  <c r="G67" i="13"/>
  <c r="G66" i="13"/>
  <c r="G65" i="13"/>
  <c r="G64" i="13"/>
  <c r="G62" i="13"/>
  <c r="G61" i="13"/>
  <c r="G53" i="13"/>
  <c r="G52" i="13"/>
  <c r="G51" i="13"/>
  <c r="G50" i="13"/>
  <c r="G49" i="13"/>
  <c r="G48" i="13"/>
  <c r="G47" i="13"/>
  <c r="G46" i="13"/>
  <c r="G59" i="13"/>
  <c r="G58" i="13"/>
  <c r="G57" i="13"/>
  <c r="G56" i="13"/>
  <c r="G55" i="13"/>
  <c r="G54" i="13"/>
  <c r="G45" i="13"/>
  <c r="G32" i="13"/>
  <c r="G31" i="13"/>
  <c r="G30" i="13"/>
  <c r="G29" i="13"/>
  <c r="G28" i="13"/>
  <c r="G27" i="13"/>
  <c r="G26" i="13"/>
  <c r="G25" i="13"/>
  <c r="G38" i="13"/>
  <c r="G37" i="13"/>
  <c r="G36" i="13"/>
  <c r="G35" i="13"/>
  <c r="G34" i="13"/>
  <c r="G33" i="13"/>
  <c r="G24" i="13"/>
  <c r="G16" i="13"/>
  <c r="G15" i="13"/>
  <c r="G14" i="13"/>
  <c r="G13" i="13"/>
  <c r="G12" i="13"/>
  <c r="G11" i="13"/>
  <c r="G10" i="13"/>
  <c r="G9" i="13"/>
  <c r="G8" i="13"/>
  <c r="G7" i="13"/>
  <c r="G21" i="13"/>
  <c r="G20" i="13"/>
  <c r="G19" i="13"/>
  <c r="G18" i="13"/>
  <c r="G17" i="13"/>
  <c r="G6" i="13"/>
  <c r="G44" i="13"/>
  <c r="G42" i="13"/>
  <c r="G41" i="13"/>
  <c r="G40" i="13"/>
  <c r="G39" i="13"/>
  <c r="G23" i="13"/>
  <c r="G22" i="13"/>
  <c r="G5" i="13"/>
  <c r="G16" i="6"/>
  <c r="G15" i="6"/>
  <c r="G14" i="6"/>
  <c r="G13" i="6"/>
  <c r="G12" i="6"/>
  <c r="G11" i="6"/>
  <c r="G10" i="6"/>
  <c r="G9" i="6"/>
  <c r="G17" i="6"/>
  <c r="G8" i="6"/>
  <c r="G7" i="6"/>
  <c r="G6" i="6"/>
  <c r="G22" i="12"/>
  <c r="G21" i="12"/>
  <c r="G20" i="12"/>
  <c r="G19" i="12"/>
  <c r="G18" i="12"/>
  <c r="G17" i="12"/>
  <c r="G16" i="12"/>
  <c r="G15" i="12"/>
  <c r="G14" i="12"/>
  <c r="G13" i="12"/>
  <c r="G12" i="12"/>
  <c r="G11" i="12"/>
  <c r="G10" i="12"/>
  <c r="G9" i="12"/>
  <c r="G27" i="12"/>
  <c r="G26" i="12"/>
  <c r="G25" i="12"/>
  <c r="G24" i="12"/>
  <c r="G23" i="12"/>
  <c r="G8" i="12"/>
  <c r="G7" i="12"/>
  <c r="G28" i="12"/>
  <c r="G6" i="12"/>
  <c r="G5" i="12"/>
  <c r="G33" i="11"/>
  <c r="I33" i="11" s="1"/>
  <c r="G31" i="11"/>
  <c r="G30" i="11"/>
  <c r="G29" i="11"/>
  <c r="G28" i="11"/>
  <c r="G27" i="11"/>
  <c r="G26" i="11"/>
  <c r="G22" i="11"/>
  <c r="G20" i="11"/>
  <c r="G19" i="11"/>
  <c r="G18" i="11"/>
  <c r="G17" i="11"/>
  <c r="G16" i="11"/>
  <c r="G15" i="11"/>
  <c r="G14" i="11"/>
  <c r="G13" i="11"/>
  <c r="G12" i="11"/>
  <c r="G11" i="11"/>
  <c r="G10" i="11"/>
  <c r="G9" i="11"/>
  <c r="G8" i="11"/>
  <c r="G7" i="11"/>
  <c r="G6" i="11"/>
  <c r="G5" i="11"/>
  <c r="G26" i="10"/>
  <c r="G25" i="10"/>
  <c r="G24" i="10"/>
  <c r="G23" i="10"/>
  <c r="G39" i="10"/>
  <c r="I39" i="10" s="1"/>
  <c r="G37" i="10"/>
  <c r="G36" i="10"/>
  <c r="G35" i="10"/>
  <c r="G34" i="10"/>
  <c r="G33" i="10"/>
  <c r="G32" i="10"/>
  <c r="G31" i="10"/>
  <c r="G27" i="10"/>
  <c r="G22" i="10"/>
  <c r="G20" i="10"/>
  <c r="G19" i="10"/>
  <c r="G18" i="10"/>
  <c r="G17" i="10"/>
  <c r="G16" i="10"/>
  <c r="G15" i="10"/>
  <c r="G14" i="10"/>
  <c r="G13" i="10"/>
  <c r="G12" i="10"/>
  <c r="G11" i="10"/>
  <c r="G10" i="10"/>
  <c r="G9" i="10"/>
  <c r="G8" i="10"/>
  <c r="G7" i="10"/>
  <c r="G6" i="10"/>
  <c r="G5" i="10"/>
  <c r="G29" i="9"/>
  <c r="I29" i="9" s="1"/>
  <c r="G27" i="9"/>
  <c r="G26" i="9"/>
  <c r="G20" i="9"/>
  <c r="G19" i="9"/>
  <c r="G18" i="9"/>
  <c r="G17" i="9"/>
  <c r="G16" i="9"/>
  <c r="G15" i="9"/>
  <c r="G14" i="9"/>
  <c r="G13" i="9"/>
  <c r="G12" i="9"/>
  <c r="G11" i="9"/>
  <c r="G10" i="9"/>
  <c r="G9" i="9"/>
  <c r="G8" i="9"/>
  <c r="G7" i="9"/>
  <c r="G6" i="9"/>
  <c r="G5" i="9"/>
  <c r="G56" i="8"/>
  <c r="I56" i="8" s="1"/>
  <c r="G50" i="8"/>
  <c r="G49" i="8"/>
  <c r="G48" i="8"/>
  <c r="G47" i="8"/>
  <c r="G46" i="8"/>
  <c r="G45" i="8"/>
  <c r="G44" i="8"/>
  <c r="G54" i="8"/>
  <c r="G53" i="8"/>
  <c r="G52" i="8"/>
  <c r="G51" i="8"/>
  <c r="G43" i="8"/>
  <c r="G42" i="8"/>
  <c r="G31" i="8"/>
  <c r="G30" i="8"/>
  <c r="G28" i="8"/>
  <c r="G27" i="8"/>
  <c r="G36" i="8"/>
  <c r="G34" i="8"/>
  <c r="G33" i="8"/>
  <c r="G32" i="8"/>
  <c r="G26" i="8"/>
  <c r="G20" i="8"/>
  <c r="G7" i="15" l="1"/>
  <c r="C13" i="2" s="1"/>
  <c r="I65" i="14"/>
  <c r="G66" i="14"/>
  <c r="C12" i="2" s="1"/>
  <c r="I35" i="14"/>
  <c r="I78" i="13"/>
  <c r="I60" i="13"/>
  <c r="I43" i="13"/>
  <c r="G79" i="13"/>
  <c r="C11" i="2" s="1"/>
  <c r="I22" i="13"/>
  <c r="G29" i="12"/>
  <c r="C9" i="2" s="1"/>
  <c r="I28" i="12"/>
  <c r="I14" i="11"/>
  <c r="I25" i="11"/>
  <c r="I21" i="11"/>
  <c r="G34" i="11"/>
  <c r="C8" i="2" s="1"/>
  <c r="I32" i="11"/>
  <c r="I5" i="11"/>
  <c r="I14" i="10"/>
  <c r="I21" i="10"/>
  <c r="I30" i="10"/>
  <c r="I38" i="10"/>
  <c r="G40" i="10"/>
  <c r="C7" i="2" s="1"/>
  <c r="I5" i="10"/>
  <c r="I28" i="9"/>
  <c r="I13" i="9"/>
  <c r="I25" i="9"/>
  <c r="I5" i="9"/>
  <c r="G30" i="9"/>
  <c r="C6" i="2" s="1"/>
  <c r="I55" i="8"/>
  <c r="I37" i="8"/>
  <c r="G6" i="8" l="1"/>
  <c r="G76" i="1"/>
  <c r="G75" i="1"/>
  <c r="G74" i="1"/>
  <c r="G73" i="1"/>
  <c r="G72" i="1"/>
  <c r="G71" i="1"/>
  <c r="G70" i="1"/>
  <c r="G69" i="1"/>
  <c r="G68" i="1"/>
  <c r="G67" i="1"/>
  <c r="G66" i="1"/>
  <c r="G65" i="1"/>
  <c r="G64" i="1"/>
  <c r="G63" i="1"/>
  <c r="G62" i="1"/>
  <c r="G61" i="1"/>
  <c r="G60" i="1"/>
  <c r="G40" i="1"/>
  <c r="G28" i="1"/>
  <c r="G29" i="1"/>
  <c r="G30" i="1"/>
  <c r="G32" i="1"/>
  <c r="G33" i="1"/>
  <c r="G34" i="1"/>
  <c r="G35" i="1"/>
  <c r="G36" i="1"/>
  <c r="G37" i="1"/>
  <c r="G38" i="1"/>
  <c r="G39" i="1"/>
  <c r="G78" i="1"/>
  <c r="I78" i="1" s="1"/>
  <c r="I77" i="1" l="1"/>
  <c r="G6" i="1" l="1"/>
  <c r="G40" i="8"/>
  <c r="G39" i="8"/>
  <c r="G38" i="8"/>
  <c r="G25" i="8"/>
  <c r="G24" i="8"/>
  <c r="G23" i="8"/>
  <c r="G22" i="8"/>
  <c r="G21" i="8"/>
  <c r="G19" i="8"/>
  <c r="G18" i="8"/>
  <c r="G17" i="8"/>
  <c r="G16" i="8"/>
  <c r="G5" i="8"/>
  <c r="G21" i="1"/>
  <c r="G12" i="1"/>
  <c r="G5" i="1"/>
  <c r="I25" i="8" l="1"/>
  <c r="I41" i="8"/>
  <c r="G57" i="8"/>
  <c r="C5" i="2" s="1"/>
  <c r="I16" i="8"/>
  <c r="G18" i="6"/>
  <c r="G5" i="6"/>
  <c r="I18" i="6" l="1"/>
  <c r="G19" i="6"/>
  <c r="C10" i="2" s="1"/>
  <c r="G43" i="1"/>
  <c r="G42" i="1"/>
  <c r="G41" i="1"/>
  <c r="G26" i="1"/>
  <c r="G24" i="1"/>
  <c r="G27" i="1"/>
  <c r="G23" i="1"/>
  <c r="I59" i="1" l="1"/>
  <c r="I12" i="1"/>
  <c r="G20" i="1"/>
  <c r="G19" i="1"/>
  <c r="G18" i="1"/>
  <c r="G17" i="1"/>
  <c r="G16" i="1"/>
  <c r="G15" i="1"/>
  <c r="G14" i="1" l="1"/>
  <c r="G22" i="1"/>
  <c r="G13" i="1"/>
  <c r="I40" i="1" l="1"/>
  <c r="I21" i="1"/>
  <c r="G79" i="1" l="1"/>
  <c r="C4" i="2" l="1"/>
  <c r="C15" i="2" s="1"/>
</calcChain>
</file>

<file path=xl/sharedStrings.xml><?xml version="1.0" encoding="utf-8"?>
<sst xmlns="http://schemas.openxmlformats.org/spreadsheetml/2006/main" count="1720" uniqueCount="460">
  <si>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</si>
  <si>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</si>
  <si>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</si>
  <si>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</si>
  <si>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</si>
  <si>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</si>
  <si>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</si>
  <si>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</si>
  <si>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1.1</t>
  </si>
  <si>
    <t>1.2</t>
  </si>
  <si>
    <t>1.3</t>
  </si>
  <si>
    <t>1.4</t>
  </si>
  <si>
    <t>vnt.</t>
  </si>
  <si>
    <t>1.5</t>
  </si>
  <si>
    <t>1.6</t>
  </si>
  <si>
    <t>1.7</t>
  </si>
  <si>
    <t>1.8</t>
  </si>
  <si>
    <t>1.9</t>
  </si>
  <si>
    <t>1.10</t>
  </si>
  <si>
    <t>m</t>
  </si>
  <si>
    <t>t</t>
  </si>
  <si>
    <t>Iš viso skyriuje 1, Eur be PVM</t>
  </si>
  <si>
    <t>2. Žemės darbai</t>
  </si>
  <si>
    <t>2.1</t>
  </si>
  <si>
    <t>2.2</t>
  </si>
  <si>
    <t>2.3</t>
  </si>
  <si>
    <t>2.4</t>
  </si>
  <si>
    <t>2.5</t>
  </si>
  <si>
    <t>2.6</t>
  </si>
  <si>
    <t>2.7</t>
  </si>
  <si>
    <t>2.8</t>
  </si>
  <si>
    <t>2.9</t>
  </si>
  <si>
    <t>Iš viso skyriuje 2, Eur be PVM</t>
  </si>
  <si>
    <t>3.1</t>
  </si>
  <si>
    <t>3.2</t>
  </si>
  <si>
    <t>3.3</t>
  </si>
  <si>
    <t>3.4</t>
  </si>
  <si>
    <t>3.5</t>
  </si>
  <si>
    <t>3.6</t>
  </si>
  <si>
    <t>3.7</t>
  </si>
  <si>
    <t>3.8</t>
  </si>
  <si>
    <t>Iš viso skyriuje 3, Eur be PVM</t>
  </si>
  <si>
    <t>4.1</t>
  </si>
  <si>
    <t>4.2</t>
  </si>
  <si>
    <t>4.3</t>
  </si>
  <si>
    <t>4.4</t>
  </si>
  <si>
    <t>4.5</t>
  </si>
  <si>
    <t>4.6</t>
  </si>
  <si>
    <t>Iš viso skyriuje 4, Eur be PVM</t>
  </si>
  <si>
    <t>5.1</t>
  </si>
  <si>
    <t>5.2</t>
  </si>
  <si>
    <t>5.3</t>
  </si>
  <si>
    <t>Iš viso skyriuje 5, Eur be PVM</t>
  </si>
  <si>
    <t>6.1</t>
  </si>
  <si>
    <t>IŠ VISO ŽINIARAŠTYJE 1, EUR BE PVM</t>
  </si>
  <si>
    <t>3.9</t>
  </si>
  <si>
    <t>3.10</t>
  </si>
  <si>
    <t>3.11</t>
  </si>
  <si>
    <t>3.12</t>
  </si>
  <si>
    <t>3.14</t>
  </si>
  <si>
    <t>3.15</t>
  </si>
  <si>
    <t>3.16</t>
  </si>
  <si>
    <t>3.17</t>
  </si>
  <si>
    <t>DARBŲ KIEKIŲ ŽINIARAŠČIŲ SANTRAUKA</t>
  </si>
  <si>
    <t>Darbų kiekių žin. nr.</t>
  </si>
  <si>
    <t>Žiniaraščio pavadinimas</t>
  </si>
  <si>
    <t>Vertė, EUR be PVM</t>
  </si>
  <si>
    <t>Vertės į pasiūlymo formą</t>
  </si>
  <si>
    <t>Iš viso žiniaraščiuose  (Eur be PVM):</t>
  </si>
  <si>
    <t>Žiniaraščio priedas</t>
  </si>
  <si>
    <t>Trasos nužymėjimas</t>
  </si>
  <si>
    <t>MELIORACIJOS DALIS</t>
  </si>
  <si>
    <t>5. Eismo organizavimas</t>
  </si>
  <si>
    <t>kompl.</t>
  </si>
  <si>
    <t>m3</t>
  </si>
  <si>
    <t>m2</t>
  </si>
  <si>
    <t>4.7</t>
  </si>
  <si>
    <t>4.8</t>
  </si>
  <si>
    <t>4.9</t>
  </si>
  <si>
    <t>4.10</t>
  </si>
  <si>
    <t>4.11</t>
  </si>
  <si>
    <t>4.12</t>
  </si>
  <si>
    <t>4.13</t>
  </si>
  <si>
    <t>4.14</t>
  </si>
  <si>
    <t>4.15</t>
  </si>
  <si>
    <t>4.16</t>
  </si>
  <si>
    <t>4.17</t>
  </si>
  <si>
    <t>4.18</t>
  </si>
  <si>
    <t>IŠ VISO ŽINIARAŠTYJE 2, EUR BE PVM</t>
  </si>
  <si>
    <t>1. Melioracijos darbai</t>
  </si>
  <si>
    <t>3.13</t>
  </si>
  <si>
    <t>5.4</t>
  </si>
  <si>
    <t>5.5</t>
  </si>
  <si>
    <t>5.6</t>
  </si>
  <si>
    <t>5.7</t>
  </si>
  <si>
    <t>5.8</t>
  </si>
  <si>
    <t>5.9</t>
  </si>
  <si>
    <t>5.10</t>
  </si>
  <si>
    <t>5.11</t>
  </si>
  <si>
    <t>5.12</t>
  </si>
  <si>
    <t>5.13</t>
  </si>
  <si>
    <t>5.14</t>
  </si>
  <si>
    <t>5.15</t>
  </si>
  <si>
    <t>5.16</t>
  </si>
  <si>
    <t>5.17</t>
  </si>
  <si>
    <t>5.18</t>
  </si>
  <si>
    <t>Gatvės trasos nužymėjimas</t>
  </si>
  <si>
    <t>km</t>
  </si>
  <si>
    <t>Plastikinių pralaidų d550mm demontavimas</t>
  </si>
  <si>
    <t>Plastikinių pralaidų d800mm demontavimas</t>
  </si>
  <si>
    <t>Esamų kelio ženklų demontavimas</t>
  </si>
  <si>
    <t>Žemės sankasos viršaus planiravimas mechanizuotai</t>
  </si>
  <si>
    <t>Žemės sankasos viršaus planiravimas rankiniu būdu</t>
  </si>
  <si>
    <t>II gr. grunto kasimas rankiniu būdu</t>
  </si>
  <si>
    <t>Žemės sankasos viršaus 0,30 m sluoksnio tankinimas</t>
  </si>
  <si>
    <t>Žemės sankasos viršaus 0,30 m sluoksnio tankinimas rankiniu būdu</t>
  </si>
  <si>
    <t>Žemės sankasos stiprinimas 30 cm storiu (važiuojamoji dalis)</t>
  </si>
  <si>
    <t>II gr. grunto perstūmimas buldozeriais iki 50 m atstumu</t>
  </si>
  <si>
    <t>Apsauginio šalčiui atsparaus sluoksnio įrengimas, h=0,50 m</t>
  </si>
  <si>
    <t>Bituminės sandarinimo juostos įrengimas</t>
  </si>
  <si>
    <t>Gatvės bordiūrų 1000x150x300 įrengimas ant betono (C12/15) pagrindo</t>
  </si>
  <si>
    <t>Gatvės bordiūrų (nužemintų) 1000x150x200 įrengimas ant betono (C12/15) pagrindo</t>
  </si>
  <si>
    <t>Vejos bordiūrų 1000x80x200 įrengimas ant betono (C12/15) pagrindo</t>
  </si>
  <si>
    <t>Šalčiui nejautrių medžiagų sluoksnio įrengimas</t>
  </si>
  <si>
    <t>Skaldos pagrindas iš nesurištų mineralinių medžiagų mišinio 0/45, h=0,15 m</t>
  </si>
  <si>
    <t>Išlyginamasis sluoksnis iš skaldos atsijų 0/5, h=0,03 m</t>
  </si>
  <si>
    <t>Betoninių pilkos spalvos trinkelių įrengimas, h=0,08 m</t>
  </si>
  <si>
    <t>Skaldos pagrindas iš nesurištų mineralinių medžiagų mišinio fr. 0/45, h=0,20 m</t>
  </si>
  <si>
    <t>Asfalto viršutinis dangos sluoksnis iš mišinio SMA 8 S, h= 0,04 m</t>
  </si>
  <si>
    <t>Asfalto apatinis sluoksnis iš mišinio AC 16 AS, h= 0,06 m</t>
  </si>
  <si>
    <t>Asfalto pagrindo dangos sluoksnis iš mišinio AC 32 PS, h= 0,10m</t>
  </si>
  <si>
    <t xml:space="preserve">Asfalto viršutinis dangos sluoksnis iš mišinio SMA 8 S dangų suvedimui, h= 0,04 m </t>
  </si>
  <si>
    <t>Drenuojančio grunto sluoksnio po kelkraščiu ir skiriamaja juosta įrengimas</t>
  </si>
  <si>
    <t>4. Atitvarai ir vandens nuvedimas</t>
  </si>
  <si>
    <t>Drenažinis vamzdis su geotekstilės filtru d113 mm</t>
  </si>
  <si>
    <t>Atskiriamosios geotekstilės sluoksnis</t>
  </si>
  <si>
    <t>Vandens nuvedimo latakų įrengimas</t>
  </si>
  <si>
    <t>Apsauginių kelio atitvarų įrengimas (vienpusių)</t>
  </si>
  <si>
    <t>Apsauginių kelio atitvarų pradinių galinių komponentų įrengimas (vienpusių)</t>
  </si>
  <si>
    <t>Apsauginių kelio atitvarų įrengimas (dvipusių)</t>
  </si>
  <si>
    <t>Dėžinio tipo kelio atitvarų įrengimas</t>
  </si>
  <si>
    <t>Dėžinio tipo kelio atitvarų pradinių galinių komponentų įrengimas</t>
  </si>
  <si>
    <t>Atitvarų sujungimo komponentai</t>
  </si>
  <si>
    <t>Kelio griovių dugno ir šlaitų sutvirtinimas dolomitine skalda fr. 22/52, įplūkant 15 cm į gruntą</t>
  </si>
  <si>
    <t>Vamzdinės metalinės gofruotos vandens pralaidos d-0,8 m įrengimas kelyje</t>
  </si>
  <si>
    <t>Vamzdinės metalinės gofruotos vandens pralaidos d-1,6 m įrengimas kelyje</t>
  </si>
  <si>
    <t>Betoninių antgalių įrengimas D800mm pralaidoms ant skaldos pagrindo</t>
  </si>
  <si>
    <t>Betoninių antgalių įrengimas D1600mm pralaidoms ant skaldos pagrindo</t>
  </si>
  <si>
    <t>Apsauginių kelio atitvarų pradinių galinių komponentų įrengimas (dvipusių)</t>
  </si>
  <si>
    <t>Kelio griovių dugno ir šlaitų sutvirtinimas žvyro mišiniu fr. 22/32, h=0,10 m</t>
  </si>
  <si>
    <t>Kelio ženklų vienstiebių metalinių 76,1 mm skersmens (sienelės storis 2,9 mm, h=4,00 m) atramų pastatymas</t>
  </si>
  <si>
    <t>Kelio ženklų skydų montavimas prie vienstiebių atramų</t>
  </si>
  <si>
    <t>Kelio ženklų skydų montavimas prie apšvietimo stulpų ir šviesoforo atramų</t>
  </si>
  <si>
    <t>Kelio ženklų dvistiebių metalinių 76,1 mm skersmens (sienelės storis 2,9 mm, h=4,00 m) atramų pastatymas</t>
  </si>
  <si>
    <t>Kelio ženklų skydų montavimas prie dvistiebių atramų</t>
  </si>
  <si>
    <t>Vertikalus ženklinimas "2.3"</t>
  </si>
  <si>
    <t>A grupės signalinių stulpelių įrengimas</t>
  </si>
  <si>
    <t>B grupės signalinių stulpelių įrengimas</t>
  </si>
  <si>
    <t>Horizontalus kelio ženklinimas dažais, Nr. 1.1 (polimerinėmis medžiagomis su stiklo rutuliukais)</t>
  </si>
  <si>
    <t>Horizontalus kelio ženklinimas dažais, Nr. 1.11 (polimerinėmis medžiagomis su stiklo rutuliukais)</t>
  </si>
  <si>
    <t>Horizontalus kelio ženklinimas dažais, Nr. 1.5 (polimerinėmis medžiagomis su stiklo rutuliukais)</t>
  </si>
  <si>
    <t>Horizontalus kelio ženklinimas dažais, Nr. 1.6 (polimerinėmis medžiagomis su stiklo rutuliukais)</t>
  </si>
  <si>
    <t>Horizontalus kelio ženklinimas dažais, Nr. 1.7 (polimerinėmis medžiagomis su stiklo rutuliukais)</t>
  </si>
  <si>
    <t>Horizontalus kelio ženklinimas dažais, Nr. 1.8 (polimerinėmis medžiagomis su stiklo rutuliukais)</t>
  </si>
  <si>
    <t>Horizontalus kelio ženklinimas dažais, Nr. 1.12 (polimerinėmis medžiagomis su stiklo rutuliukais)</t>
  </si>
  <si>
    <t>Horizontalus kelio ženklinimas dažais, Nr. 1.16 (polimerinėmis medžiagomis su stiklo rutuliukais)</t>
  </si>
  <si>
    <t>Horizontalus kelio ženklinimas dažais, Nr. 1.15.1 (polimerinėmis medžiagomis su stiklo rutuliukais)</t>
  </si>
  <si>
    <t>Horizontalus kelio ženklinimas dažais, Nr. 1.15.3 (polimerinėmis medžiagomis su stiklo rutuliukais)</t>
  </si>
  <si>
    <t>Augalinio grunto užpylimas ir užsėjimas (vidutinis sluoksnio storis 6,0 cm)</t>
  </si>
  <si>
    <t>3. Kelio dangos konstrukcija</t>
  </si>
  <si>
    <t>Kelio ruožo nuo industrinio parko teritorijos iki valstybinės reikšmės magistralinio kelio A9 Panevėžys–Šiauliai (Kairių aplinkkelio) tiesimas</t>
  </si>
  <si>
    <t>Esamų gatvės bortų ardymas</t>
  </si>
  <si>
    <t>ha</t>
  </si>
  <si>
    <t>Išrautų medžių kelmų pakrovimas į autosavivarčius ir išvežimas rangovo pasirinktu atstumu utilizavimui</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</si>
  <si>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(18 vnt.)</t>
  </si>
  <si>
    <t>Minkštų veislių medžių iki 32 cm skersmens kirtimas, kelmų rovimas, duobių užlyginimas</t>
  </si>
  <si>
    <t>Minkštų veislių medžių did. kaip 32 cm skersmens kirtimas, kelmų rovimas, duobių užlyginimas</t>
  </si>
  <si>
    <t>Tankių krūmų kirtimas, smulkinimas ir išvežimas (žiūrėti žiniaraščio priedą dėl išvežimo)</t>
  </si>
  <si>
    <t>DARBŲ KIEKIŲ ŽINIARAŠTIS NR. 1 – SUSISIEKIMO DALIS. KELIAS NR. 1</t>
  </si>
  <si>
    <t>DARBŲ KIEKIŲ ŽINIARAŠTIS NR. 2 – SUSISIEKIMO DALIS. KELIAS NR. 1-1</t>
  </si>
  <si>
    <t>II gr. grunto perstūmimas  buldozeriais iki 50 m atstumu</t>
  </si>
  <si>
    <t>Drenuojančio grunto sluoksnio po kelkraščiu  įrengimas</t>
  </si>
  <si>
    <t>Asfalto pagrindo dangos sluoksnis iš mišinio AC 32 PS, h= 0,10 m</t>
  </si>
  <si>
    <t>Kelio ženklų skydų montavimas prie apšvietimo stulpų</t>
  </si>
  <si>
    <t>Horizontalus kelio ženklinimas dažais, Nr. 1.15 (polimerinėmis medžiagomis su stiklo rutuliukais)</t>
  </si>
  <si>
    <t>DARBŲ KIEKIŲ ŽINIARAŠTIS NR. 3 – SUSISIEKIMO DALIS. PĖSČIŲJŲ DVIRAČIŲ TAKAS</t>
  </si>
  <si>
    <t>3. Dangos konstrukcija</t>
  </si>
  <si>
    <t>Šalčiui nejautrių medžiagų sluoksnio įrengimas, h=0,22 m (įskaitant žaliąją zoną)</t>
  </si>
  <si>
    <t>Skaldos pagrindas iš nesurištų mineralinių medžiagų mišinio fr. 0/45, h=0,15 m</t>
  </si>
  <si>
    <t>Asfalto pagrindo sluoksnis iš mišinio AC 16 PD, h= 0,06 m</t>
  </si>
  <si>
    <t>4. Atitvarai ir mažoji architektūra</t>
  </si>
  <si>
    <t>Apsauginių tvorelių įrengimas</t>
  </si>
  <si>
    <t>Suoliukų įrengimas</t>
  </si>
  <si>
    <t>Šiukšlių dėžių įrengimas</t>
  </si>
  <si>
    <t>Žemės sankasos stiprinimas 20 cm storiu (važiuojamoji dalis)</t>
  </si>
  <si>
    <t>Apsauginio šalčiui atsparaus sluoksnio įrengimas, h=0,48 m</t>
  </si>
  <si>
    <t>Drenuojančio grunto sluoksnio po kelkraščiu įrengimas</t>
  </si>
  <si>
    <t>DARBŲ KIEKIŲ ŽINIARAŠTIS NR. 4 – SUSISIEKIMO DALIS. PRIVAŽIUOJAMASIS KELIAS (ŠIAURINIS)</t>
  </si>
  <si>
    <t>Asfalto viršutinis dangos sluoksnis iš mišinio AC11 VN, h=0,04 m</t>
  </si>
  <si>
    <t>Asfalto pagrindo sluoksnis iš mišinio AC 32 PN, h= 0,08 m</t>
  </si>
  <si>
    <t>Kelkraščio iš 85% skaldos ir 15% dirvožemio mišinio fr. 5/22 įrengimas, h=0,10 m</t>
  </si>
  <si>
    <t>4. Nuovažos ir vandens nuvedimas</t>
  </si>
  <si>
    <t>Vamzdinės metalinės gofruotos vandens pralaidos d=1,0 m įrengimas kelyje</t>
  </si>
  <si>
    <t>Betoninių antgalių įrengimas D800 mm pralaidoms</t>
  </si>
  <si>
    <t>Kelio ženklų skydų montavimas prie apsauginės tvorelės</t>
  </si>
  <si>
    <t>DARBŲ KIEKIŲ ŽINIARAŠTIS NR. 5 – SUSISIEKIMO DALIS. PRIVAŽIUOJAMASIS KELIAS (PIETINIS)</t>
  </si>
  <si>
    <t>Asfalto viršutinis dangos sluoksnis iš mišinio AC 11 VN, h=0,04 m</t>
  </si>
  <si>
    <t xml:space="preserve">Kelio griovių dugno ir šlaitų sutvirtinimas žvyro mišiniu fr. 22/32, h=0,10 m </t>
  </si>
  <si>
    <t>DARBŲ KIEKIŲ ŽINIARAŠTIS NR. 6 – LIETAUS NUOTEKŲ TINKLAI</t>
  </si>
  <si>
    <t>Kasamų tranšėjų tvirtinimas</t>
  </si>
  <si>
    <t>Tranšėjos dugno tankinimas</t>
  </si>
  <si>
    <t>Smėlio pagrindo po vamzdynais įrengimas (10 cm)</t>
  </si>
  <si>
    <t>400 mm skersmens lygių PVC S klasės vamzdžių klojimas ant paruošto pagrindo</t>
  </si>
  <si>
    <t>315 mm skersmens lygių PVC S klasės vamzdžių klojimas ant paruošto pagrindo</t>
  </si>
  <si>
    <t>200 mm skersmens lygių PVC S klasės vamzdžių klojimas ant paruošto pagrindo</t>
  </si>
  <si>
    <t>Apvalūs g/b šuliniai Ø1000mm (gylis 1,50-2,00m), komplekte su protarpiais, lipynėmis, betono latakais ir neplaukiojančio tipo ketiniais liukais 250kN</t>
  </si>
  <si>
    <t>Apvalūs g/b šuliniai Ø1000mm (gylis 2,01-2,50m), komplekte su protarpiais, lipynėmis, betono latakais ir neplaukiojančio tipo ketiniais liukais 250kN</t>
  </si>
  <si>
    <t>Plastikinis lietaus šulinys PVC Ø425 mm (pilna komplektacija), H=1,00-1,50 m</t>
  </si>
  <si>
    <t>Plastikinis paviršinio vandens nuleistuvas PN-45</t>
  </si>
  <si>
    <t xml:space="preserve">425 mm skersmens H=1.20-1.50m (plius nusodinimo dalis 0,3m) gofruotų PVC lietaus šulinių su plastmasiniais dugnais įrengimas, dengiant plaukiojančio tipo ketiniais liukais 400 kN su grotelėmis (kvadrato formos) </t>
  </si>
  <si>
    <t xml:space="preserve">700 mm skersmens g/b lietaus surinkimo šuliniai su g/b dugnais, H=1.20-1.50m (plius nusodinimo dalis 0,3m), dengiant ketiniais liukais 400kN su bordiūrinio tipo grotelėmis </t>
  </si>
  <si>
    <t>Gruntinio vandens lygio pažeminimas</t>
  </si>
  <si>
    <t>sist.</t>
  </si>
  <si>
    <t>G/b šulinių hidroizoliacija, aptepant bitumine hidroizoliacija, 0,5 m aukščiau gruntinio vandens lygio</t>
  </si>
  <si>
    <t>Žioties d200 mm įrengimas</t>
  </si>
  <si>
    <t>vnt</t>
  </si>
  <si>
    <t>Šlaito po žiotimi sutvirtinimas įspaustais į betoną C16/20 lauko akmenimis</t>
  </si>
  <si>
    <t>Sumontuotų tinklų praplovimas vandeniu, hidraulinis bandymas  ir TV diagnostika</t>
  </si>
  <si>
    <t>Šulinių žymėjimo ženklai</t>
  </si>
  <si>
    <t>Smėlingo grunto aplink vamzdynus įrengimas</t>
  </si>
  <si>
    <t>Likusios tranšėjos dalies užpylimas II gr. gruntu</t>
  </si>
  <si>
    <t>II gr. grunto ir apsauginio sluoksnio tankinimas vibroplūktuvais</t>
  </si>
  <si>
    <t>1. Lietaus nuotekos</t>
  </si>
  <si>
    <t>II gr. grunto kasimas ekskavatoriais, supilant vietoje</t>
  </si>
  <si>
    <t>1.11</t>
  </si>
  <si>
    <t>1.12</t>
  </si>
  <si>
    <t>1.13</t>
  </si>
  <si>
    <t>1.14</t>
  </si>
  <si>
    <t>1.15</t>
  </si>
  <si>
    <t>1.16</t>
  </si>
  <si>
    <t>1.17</t>
  </si>
  <si>
    <t>1.18</t>
  </si>
  <si>
    <t>1.19</t>
  </si>
  <si>
    <t>1.20</t>
  </si>
  <si>
    <t>1.21</t>
  </si>
  <si>
    <t>1.22</t>
  </si>
  <si>
    <t>1.23</t>
  </si>
  <si>
    <t>1.24</t>
  </si>
  <si>
    <t>IŠ VISO ŽINIARAŠTYJE 6, EUR BE PVM</t>
  </si>
  <si>
    <t>DARBŲ KIEKIŲ ŽINIARAŠTIS NR. 7 – MELIORACIJOS DALIS</t>
  </si>
  <si>
    <t>IŠ VISO ŽINIARAŠTYJE 7, EUR BE PVM</t>
  </si>
  <si>
    <t>Esamų melioracijos sistemų ieškojimas vienakaušiu ekskavatoriumi</t>
  </si>
  <si>
    <t>Drenažo rinktuvai iš PVC vamzdžių Ø110x3,4 mm ir jų įrengimas su visomis reikalingomis jungtimis, dangų ardymu, žemės darbais, bei jų užpylimu, gerbūvio atstatymu. Vamzdžiai įrengiami smėlio, priesmėlio  grunte kasant traktoriumi, vienakaušiu ekskavatoriumi iki 3,0 m gylio</t>
  </si>
  <si>
    <t>Drenažo rinktuvai iš PVC vamzdžių Ø160x4,7 mm ir jų įrengimas su visomis reikalingomis jungtimis, dangų ardymu, žemės darbais, bei jų užpylimu, gerbūvio atstatymu. Vamzdžiai įrengiami smėlio, priesmėlio  grunte kasant traktoriumi, vienakaušiu ekskavatoriumi iki 3,0 m gylio</t>
  </si>
  <si>
    <t>Drenažo rinktuvai iš PVC vamzdžių Ø200x5,9 mm ir jų įrengimas su visomis reikalingomis jungtimis, dangų ardymu, žemės darbais, bei jų užpylimu, gerbūvio atstatymu. Vamzdžiai įrengiami smėlio, priesmėlio  grunte kasant traktoriumi, vienakaušiu ekskavatoriumi iki 3,0 m gylio</t>
  </si>
  <si>
    <t>Drenažo rinktuvai iš PVC vamzdžių Ø315x9,2 mm ir jų įrengimas su visomis reikalingomis jungtimis, dangų ardymu, žemės darbais, bei jų užpylimu, gerbūvio atstatymu. Vamzdžiai įrengiami smėlio, priesmėlio  grunte kasant traktoriumi, vienakaušiu ekskavatoriumi iki 3,0 m gylio</t>
  </si>
  <si>
    <t>Drenažo rinktuvai iš PVC vamzdžių Ø400x11,7 mm ir jų įrengimas su visomis reikalingomis jungtimis, dangų ardymu, žemės darbais, bei jų užpylimu, gerbūvio atstatymu. Vamzdžiai įrengiami smėlio, priesmėlio  grunte kasant traktoriumi, vienakaušiu ekskavatoriumi iki 3,0 m gylio</t>
  </si>
  <si>
    <t>Drenažo sausaintuvų iš PVC gofr. perf. vamzdžių Ø74/65 mm ir jų įrengimas su visomis reikalingomis jungtimis, dangų ardymu, žemės darbais, bei jų užpylimu, gerbūvio atstatymu. Vamzdžiai įrengiami smėlio, priesmėlio  grunte kasant traktoriumi, vienakaušiu ekskavatoriumi iki 3,0 m gylio</t>
  </si>
  <si>
    <t>ŠP 600 tipo drenažo šulinių įrengimas su žemės darbais</t>
  </si>
  <si>
    <t>G/b d1500 šulinių įrengimas</t>
  </si>
  <si>
    <t>F-5-1 tipo paviršinio vandens nuleistuvo įrengimas pakelėje su visomis reikalingomis jungtimis ir žemės darbais</t>
  </si>
  <si>
    <t>F-10 tipo paviršinio vandens nuleistuvo įrengimas pakelėje su visomis reikalingomis jungtimis ir žemės darbais</t>
  </si>
  <si>
    <t>Žioties d400 mm įrengimas</t>
  </si>
  <si>
    <t>Esamų drenažo sistemų pajungimas į projektuojamas drenažo sistemas</t>
  </si>
  <si>
    <t>Esamo melioracijos griovio sąnašų valymas</t>
  </si>
  <si>
    <t>DARBŲ KIEKIŲ ŽINIARAŠTIS NR. 8 – APŠVIETIMO DALIS</t>
  </si>
  <si>
    <t>1. Darbai (aplinkkelis)</t>
  </si>
  <si>
    <t>Gatvės šviestuvo montavimas</t>
  </si>
  <si>
    <t>Pamato atramai montavimas</t>
  </si>
  <si>
    <t>Atramos montavimas</t>
  </si>
  <si>
    <t>Gembės montavimas</t>
  </si>
  <si>
    <t>Jungties montavimas</t>
  </si>
  <si>
    <t>Gnybtino su 0,4kV įtampos saugikliais montavimas</t>
  </si>
  <si>
    <t>Kabelio vario gyslomis tiesimas konstrukcijomis</t>
  </si>
  <si>
    <t>Tranšėjos kasimas/užkasimas</t>
  </si>
  <si>
    <t>Vamzdžio d-75 klojimas paruoštoje tranšėjoje atviru būdu</t>
  </si>
  <si>
    <t>Kabelio tiesimas paklotame vamzdyje</t>
  </si>
  <si>
    <t>Signalinės juostos paklojimas tranšėjoje</t>
  </si>
  <si>
    <t>Galinė movos montavimas</t>
  </si>
  <si>
    <t>Laidų ir kabelių kai gyslos skerspjūvis iki 16mm2 su antgaliais prijungimas</t>
  </si>
  <si>
    <t>Įžeminimo iki 10 omų įrengimas</t>
  </si>
  <si>
    <t>Įžeminimo varžos matavimas</t>
  </si>
  <si>
    <t>Dangų atstatymas</t>
  </si>
  <si>
    <t>Apšvietimo spintos montavimas</t>
  </si>
  <si>
    <t>2. Medžiagos (aplinkkelis)</t>
  </si>
  <si>
    <t>Gatvės šviestuvas 83W</t>
  </si>
  <si>
    <t>Pamatas atramai</t>
  </si>
  <si>
    <t>Atrama h-8,6m, įleidžiama į pamatą</t>
  </si>
  <si>
    <t>Atrama h-5,5m, įleidžiama į pamatą</t>
  </si>
  <si>
    <t>Gembė 1,0m/1,5m</t>
  </si>
  <si>
    <t>Gembė 1,5m/1,5m</t>
  </si>
  <si>
    <t xml:space="preserve">Jungtis SV-15 </t>
  </si>
  <si>
    <t>Gnybtinas su 0,4kV įtampos saugikliais</t>
  </si>
  <si>
    <t>Kabelis vario gyslomis su dviguba PVC izoliacija Cu 3x1,5</t>
  </si>
  <si>
    <t>Vamzdis d75 HDPE atviru būdu</t>
  </si>
  <si>
    <t>Signalinė juosta vienam kabeliui</t>
  </si>
  <si>
    <t>Galinė mova kabeliui iki 16mm2</t>
  </si>
  <si>
    <t>Įžeminimo elektrodas</t>
  </si>
  <si>
    <t>Cinkuota plieno juosta</t>
  </si>
  <si>
    <t>Elektrodų sujungimo movos</t>
  </si>
  <si>
    <t>Kryžminė jungtis</t>
  </si>
  <si>
    <t>Plieninis antgalis</t>
  </si>
  <si>
    <t>Įkalimo galvutė</t>
  </si>
  <si>
    <t>Apšvietimo valdymo spinta</t>
  </si>
  <si>
    <t>Papildomos medžiagos</t>
  </si>
  <si>
    <t>Kabelis aliuminio gyslomis su XLPE izoliacija, Al 4x16</t>
  </si>
  <si>
    <t>Gatvės šviestuvas 67W</t>
  </si>
  <si>
    <t>Kabelis aliuminio gyslomis su XLPE izoliacija,  Al 4x16</t>
  </si>
  <si>
    <t>IŠ VISO ŽINIARAŠTYJE 8, EUR BE PVM</t>
  </si>
  <si>
    <t>Iš viso skyriuje 6, Eur be PVM</t>
  </si>
  <si>
    <t>DARBŲ KIEKIŲ ŽINIARAŠTIS NR. 9 – PROCESŲ VALDYMAS IR AUTOMATIZAVIMAS</t>
  </si>
  <si>
    <t>1. Darbai. Šviesoforų postas</t>
  </si>
  <si>
    <t>Šviesoforų valdiklio montavimas ant pamato</t>
  </si>
  <si>
    <t>Duobių (V=2÷2,5  m3 ) paruošimas pamatams ir kabelių pravėrimui gembinėms atramoms</t>
  </si>
  <si>
    <t>Duobių (V=0,3÷0,5 m3) paruošimas pamatams ir kabelių pravėrimui vertikalioms atramoms</t>
  </si>
  <si>
    <t>Betoninių pamatų (V=2 m3 ) gembinėms atramoms įrengimas panaudojant gelžbetonio rentinius</t>
  </si>
  <si>
    <t>Betoninių pamatų (V=0,3 m3) vertikalioms atramoms montavimas</t>
  </si>
  <si>
    <t>Gembinio tipo atramų sumontavimas</t>
  </si>
  <si>
    <t>Vertikalių atramų sumontavimas</t>
  </si>
  <si>
    <t>Trijų sekcijų šviesoforų bloko ant gembinių atramų įrengimas</t>
  </si>
  <si>
    <t>Trijų sekcijų šviesoforų bloko ant vertikalių atramų įrengimas</t>
  </si>
  <si>
    <t>Šviesoforų sistemos derinimo darbai</t>
  </si>
  <si>
    <t>Eismo video radarų montavimas, tvirtinant ant gembinių atramų, dirbant iš autobokštelio</t>
  </si>
  <si>
    <t>Eismo video radarų derinimo darbai</t>
  </si>
  <si>
    <t>Vaizdo stebėjimo kameros montavimas ant naujai sumontuoto stulpo, dirbant iš autobokštelio</t>
  </si>
  <si>
    <t>Stulpo montavimas video kamerai</t>
  </si>
  <si>
    <t>Vaizdo stebėjimo kameros  derinimo darbai</t>
  </si>
  <si>
    <t>Įžeminimo kontūro įrengimas iš vieno elektrodo iki 5m ilgio su horizontalia įžeminimo šyna iki 1m ilgio (šviesoforų atramos)</t>
  </si>
  <si>
    <t>Grandinės patikrinimas tarp įžemiklių ir įžemintų elementų</t>
  </si>
  <si>
    <t>Įžemintuvo varžos matavimas</t>
  </si>
  <si>
    <t>Kabelio įtraukimas į vamzdžius ir vėrimas stovuose</t>
  </si>
  <si>
    <t>Duobių kasimas/užpylimas uždaram perėjimui,</t>
  </si>
  <si>
    <t>Uždaro perėjimo įrengimas kryptinio gręžimo įrenginiu įtraukiant PE d110 mm skersm. vamzdį</t>
  </si>
  <si>
    <t>PE d-50/110 mm  vamzdžio paklojimas tranšėjoje</t>
  </si>
  <si>
    <t>Trasos taškų nužymėjimas</t>
  </si>
  <si>
    <t>Tranšėjų kasimas/užkasimas rankiniu būdu iki 0,7 m gylio</t>
  </si>
  <si>
    <t>Tranšėjų kasimas/užkasimas mechanizuotai</t>
  </si>
  <si>
    <t>Pakloto įrengimas</t>
  </si>
  <si>
    <t>Signalinės kabelių juostos paklojimas</t>
  </si>
  <si>
    <t>Grunto plūkimas elektroplūktuvais</t>
  </si>
  <si>
    <t>Plotų išlyginimas mechaniz. būdu, kai gruntas II grupės</t>
  </si>
  <si>
    <t>2. Medžiagos. Šviesoforų postas</t>
  </si>
  <si>
    <t>Transporto šviesoforas 3 sekcijų Ø200</t>
  </si>
  <si>
    <t>Transporto šviesoforas 3 sekcijų Ø200 su krypties rodyklėmis „į kairę“</t>
  </si>
  <si>
    <t>Transporto šviesoforas 3 sekcijų Ø200  su krypties rodyklėmis „į dešinę“</t>
  </si>
  <si>
    <t>Konstrukcija šviesoforų tvirtinimui ant gembės (kronšteinas su pagalbiniu skydu)</t>
  </si>
  <si>
    <t>Video radarai (analogas Flir TrafiRadar)</t>
  </si>
  <si>
    <t>Šviesoforinė gembinė atrama H=6.5m, L=8,5 m su ankeriais ( analogas MABO ), Nr.1.</t>
  </si>
  <si>
    <t>Šviesoforinė gembinė atrama H=6.5m, L=11,5 m su ankeriais ( analogas MABO ), Nr.3.</t>
  </si>
  <si>
    <t>Šviesoforinė gembinė atrama H=6.5m, L=12,0 m su ankeriais ( analogas MABO ), Nr.5.</t>
  </si>
  <si>
    <t>Šviesoforinė vertikali atrama H=4.5m, su pamatu (analogas MABO, SRP 45-1), Nr.2, Nr.4, Nr.6.</t>
  </si>
  <si>
    <t>Gelžbetonio žiedai (gembinių stovų pamatams)</t>
  </si>
  <si>
    <t>Betonas C25/30XF2</t>
  </si>
  <si>
    <t>Kontrolinis valdymo kabelis Cu 30x1,5</t>
  </si>
  <si>
    <t>Kontrolinis valdymo kabelis Cu 10x1,5</t>
  </si>
  <si>
    <t>Kontrolinis valdymo kabelis Cu 4x1,5</t>
  </si>
  <si>
    <t>Kontrolinis valdymo kabelis Cu 3x0,75 (analogas 3G0,75), video radarams</t>
  </si>
  <si>
    <t>Duomenų perdavimo  kabelis F/UTP Cu 4x2x05, ekranuotas folija aplink šerdį, vaizdo stebėjimo kamerai</t>
  </si>
  <si>
    <t>0,4 kV maitinimo kabelis Cu 3 x1,5, vaizdo stebėjimo kamerai</t>
  </si>
  <si>
    <t>0,4 kV el. jėgos kabelis aliuminio gyslomis Al 4x16</t>
  </si>
  <si>
    <t>Vamzdžiai kabelių kanalizacijai didelio atsparumo HDPE d-110 mm</t>
  </si>
  <si>
    <t>Vamzdžiai kabelių kanalizacijai PE d-110 mm</t>
  </si>
  <si>
    <t>Vamzdžiai kabelių kanalizacijai PE d-50 mm</t>
  </si>
  <si>
    <t>Signalinė juosta</t>
  </si>
  <si>
    <t xml:space="preserve">Giluminis įžemiklis BP (Įžeminimo elektrodas L=1.5 m – 3vnt., įžeminimo elektrodų jungtys, kryžminės jungtis, jungiamosios movos CC – 2 vnt., cinkuota juosta – 1 m.)  šviesoforų atramoms </t>
  </si>
  <si>
    <t>Giluminis įžemiklis BP (Įžeminimo elektrodas L=1.5 m – 5vnt., įžeminimo elektrodų jungtys, kryžminės jungtis, jungiamosios movos CC – 4 vnt., cinkuota juosta – 1 m.) šviesoforų valdymo spintai</t>
  </si>
  <si>
    <t>Vaizdo stebėjimo kamera (analogas Hikvision DS-2DF8436IX-AEL )</t>
  </si>
  <si>
    <t>Stulpas cinkuotas h-8,0 m vardinio aukščio, vaizdo stebėjimo kamerai</t>
  </si>
  <si>
    <t>Pamatas gelžbetonio, vaizdo stebėjimo kamerai</t>
  </si>
  <si>
    <t xml:space="preserve">Apsauginė guma pamatui </t>
  </si>
  <si>
    <t>Šviesoforų valdiklis su spinta (valdiklis analogas EC-2, 8 grupių)</t>
  </si>
  <si>
    <t>IŠ VISO ŽINIARAŠTYJE 9, EUR BE PVM</t>
  </si>
  <si>
    <t>1.25</t>
  </si>
  <si>
    <t>1.26</t>
  </si>
  <si>
    <t>1.27</t>
  </si>
  <si>
    <t>1.28</t>
  </si>
  <si>
    <t>1.29</t>
  </si>
  <si>
    <t>1.30</t>
  </si>
  <si>
    <t>1.31</t>
  </si>
  <si>
    <t>2.25</t>
  </si>
  <si>
    <t>2.30</t>
  </si>
  <si>
    <t>2.10</t>
  </si>
  <si>
    <t>2.11</t>
  </si>
  <si>
    <t>2.12</t>
  </si>
  <si>
    <t>2.13</t>
  </si>
  <si>
    <t>2.14</t>
  </si>
  <si>
    <t>2.15</t>
  </si>
  <si>
    <t>2.16</t>
  </si>
  <si>
    <t>2.17</t>
  </si>
  <si>
    <t>2.18</t>
  </si>
  <si>
    <t>2.19</t>
  </si>
  <si>
    <t>2.20</t>
  </si>
  <si>
    <t>2.21</t>
  </si>
  <si>
    <t>2.22</t>
  </si>
  <si>
    <t>2.23</t>
  </si>
  <si>
    <t>2.24</t>
  </si>
  <si>
    <t>2.26</t>
  </si>
  <si>
    <t>2.27</t>
  </si>
  <si>
    <t>2.28</t>
  </si>
  <si>
    <t>2.29</t>
  </si>
  <si>
    <t>SUSISIEKIMO DALIS. KELIAS NR. 1</t>
  </si>
  <si>
    <t>SUSISIEKIMO DALIS. KELIAS NR. 1-1</t>
  </si>
  <si>
    <t>SUSISIEKIMO DALIS. PĖSČIŲJŲ DVIRAČIŲ TAKAS</t>
  </si>
  <si>
    <t>SUSISIEKIMO DALIS. PRIVAŽIUOJAMASIS KELIAS (ŠIAURINIS)</t>
  </si>
  <si>
    <t>SUSISIEKIMO DALIS. PRIVAŽIUOJAMASIS KELIAS (PIETINIS)</t>
  </si>
  <si>
    <t>LIETAUS NUOTEKŲ TINKLAI</t>
  </si>
  <si>
    <t>APŠVIETIMO DALIS</t>
  </si>
  <si>
    <t>PROCESŲ VALDYMAS IR AUTOMATIZAVIMAS</t>
  </si>
  <si>
    <t>DARBŲ KIEKIŲ ŽINIARAŠTIS NR. 10 – KITI DARBAI</t>
  </si>
  <si>
    <t>1. Kiti darbai</t>
  </si>
  <si>
    <t>Visoms projekto dalims – 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</si>
  <si>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Darbo projekto parengimas</t>
  </si>
  <si>
    <t>IŠ VISO ŽINIARAŠTYJE 10, EUR BE PVM</t>
  </si>
  <si>
    <t>6. Baigiamieji darbai</t>
  </si>
  <si>
    <t>Kelkraščio ir skiriamosios juostos iš 85% skaldos ir 15% dirvožemio mišinio fr. 5/22 įrengimas, h=0,10 m</t>
  </si>
  <si>
    <t>Asfalto viršutinis dangos sluoksnis iš mišinio AC 5 VL, h=0,025 m</t>
  </si>
  <si>
    <t>5. Baigiamieji darbai</t>
  </si>
  <si>
    <t>IŠ VISO ŽINIARAŠTYJE 3, EUR BE PVM</t>
  </si>
  <si>
    <t>IŠ VISO ŽINIARAŠTYJE 4, EUR BE PVM</t>
  </si>
  <si>
    <t>IŠ VISO ŽINIARAŠTYJE 5, EUR BE PVM</t>
  </si>
  <si>
    <t>3. Darbai (Aviacijos g.)</t>
  </si>
  <si>
    <t>4. Medžiagos (Aviacijos g.)</t>
  </si>
  <si>
    <t>KITI DARBAI</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</si>
  <si>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Šiaulių kelių tarnybos Kuršėnų asfaltbetonio bazė, Pramonės g. 24, Kuršėnai.</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
</t>
    </r>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
</t>
    </r>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</si>
  <si>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Drenuojančio grunto sluoksnio po kelkraščiu (įskaitant žaliąja zona) įrengimas</t>
  </si>
  <si>
    <t>4pv tipo nuovažų įrengimas su d-400 mm pralaidomis (3 vnt.):
 - 8 cm storio viensluoksnės asfalto dangos sluoksnio iš mišinio AC 16 PD įrengimas (250 m2)
 - Skaldos pagrindas iš nesurištų mineralinių medžiagų mišinio 0/45, h=0,20 m (295 m2)
 - Apsauginio šalčiui atsparaus sluoksnio įrengimas, h=0,52 m (240 m3)</t>
  </si>
  <si>
    <t>Augalinio grunto nuėmimas hvid=0,11 m , pervežimas iki 10 km ir sandėliavimas</t>
  </si>
  <si>
    <t>4pv tipo nuovažų įrengimas su d-400 mm pralaidomis (2 vnt.):
 - 8 cm storio viensluoksnės asfalto dangos sluoksnio iš mišinio AC 16 PD įrengimas (210 m2)
 - Skaldos pagrindas iš nesurištų mineralinių medžiagų mišinio 0/45, h=0,20 m (248 m2)
 - Apsauginio šalčiui atsparaus sluoksnio įrengimas, h=0,52 m (202 m3)</t>
  </si>
  <si>
    <t>*Pastaba dėl AB „ESO“: Rangovas savo pasiūlyme turi įsivertinti eilutėje nurodytą sumą. Rangovas pasirašęs sutartį su Kelių direkcija dėl kelio rekonstravimo/remonto, turės sudaryti sutartį su AB „ESO“ dėl jiems priklausančių tinklų pertvarkymo. Kelių direkcija Rangovui už AB „ESO“ priklausančių tinklų pertvarkymą apmokės už faktiškai atliktus darbus.</t>
  </si>
  <si>
    <t>APŠVIETIMO PRIJUNGIMAS (ESO DALIS)*</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</si>
  <si>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</si>
  <si>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r>
      <t>Asfalto dangos frezavimas</t>
    </r>
    <r>
      <rPr>
        <sz val="11"/>
        <color rgb="FFFF0000"/>
        <rFont val="Times New Roman"/>
        <family val="1"/>
        <charset val="186"/>
      </rPr>
      <t>, kai frezuojamos dangos storis iki 0,22 m</t>
    </r>
  </si>
  <si>
    <t>Grįžtamosios medžiagos (nufrezuotas asfaltas), įkainis 5,99 Eur/t (sąmatoje įvertinamas su minuso ženklu)</t>
  </si>
  <si>
    <t>Išardytų metalo gaminių pakrovimas ir išvežimas (žiūrėti žiniaraščio priedą dėl išvežimo)</t>
  </si>
  <si>
    <t>Išardytų plastiko gaminių pakrovimas ir išvežimas (žiūrėti žiniaraščio priedą dėl išvežimo)</t>
  </si>
  <si>
    <r>
      <t xml:space="preserve">Augalinio grunto nuėmimas </t>
    </r>
    <r>
      <rPr>
        <sz val="11"/>
        <color rgb="FFFF0000"/>
        <rFont val="Times New Roman"/>
        <family val="1"/>
        <charset val="186"/>
      </rPr>
      <t>hvid=0,42 m</t>
    </r>
    <r>
      <rPr>
        <sz val="11"/>
        <rFont val="Times New Roman"/>
        <family val="1"/>
        <charset val="186"/>
      </rPr>
      <t>, pervežimas iki 10 km ir sandėliavimas (įskaitant durpių sluoksnio iškasimą)</t>
    </r>
  </si>
  <si>
    <r>
      <t xml:space="preserve">II gr. grunto kasimas ekskavatoriais, pakrovimas į autosavivarčius ir išvežimas </t>
    </r>
    <r>
      <rPr>
        <sz val="11"/>
        <color rgb="FFFF0000"/>
        <rFont val="Times New Roman"/>
        <family val="1"/>
        <charset val="186"/>
      </rPr>
      <t>rangovo pasirinktu atstumu (į išlykį)</t>
    </r>
  </si>
  <si>
    <r>
      <t>Asfalto dangos frezavimas</t>
    </r>
    <r>
      <rPr>
        <sz val="11"/>
        <color rgb="FFFF0000"/>
        <rFont val="Times New Roman"/>
        <family val="1"/>
        <charset val="186"/>
      </rPr>
      <t>, kai frezuojamos dangos storis iki 0,20 m</t>
    </r>
  </si>
  <si>
    <r>
      <t xml:space="preserve">Augalinio grunto  nuėmimas </t>
    </r>
    <r>
      <rPr>
        <sz val="11"/>
        <color rgb="FFFF0000"/>
        <rFont val="Times New Roman"/>
        <family val="1"/>
        <charset val="186"/>
      </rPr>
      <t>hvid=0,32 m,</t>
    </r>
    <r>
      <rPr>
        <sz val="11"/>
        <rFont val="Times New Roman"/>
        <family val="1"/>
        <charset val="186"/>
      </rPr>
      <t xml:space="preserve"> pervežimas iki 10 km ir sandėliavimas</t>
    </r>
  </si>
  <si>
    <r>
      <t xml:space="preserve">Augalinio grunto nuėmimas </t>
    </r>
    <r>
      <rPr>
        <sz val="11"/>
        <color rgb="FFFF0000"/>
        <rFont val="Times New Roman"/>
        <family val="1"/>
        <charset val="186"/>
      </rPr>
      <t>hvid=0,34 m</t>
    </r>
    <r>
      <rPr>
        <sz val="11"/>
        <rFont val="Times New Roman"/>
        <family val="1"/>
        <charset val="186"/>
      </rPr>
      <t>, pervežimas iki 10 km ir sandėliavimas</t>
    </r>
  </si>
  <si>
    <r>
      <t xml:space="preserve">Augalinio grunto nuėmimas </t>
    </r>
    <r>
      <rPr>
        <sz val="11"/>
        <color rgb="FFFF0000"/>
        <rFont val="Times New Roman"/>
        <family val="1"/>
        <charset val="186"/>
      </rPr>
      <t>hvid=0,26 m</t>
    </r>
    <r>
      <rPr>
        <sz val="11"/>
        <rFont val="Times New Roman"/>
        <family val="1"/>
        <charset val="186"/>
      </rPr>
      <t>, pervežimas iki 10 km ir sandėliavimas</t>
    </r>
  </si>
  <si>
    <r>
      <t xml:space="preserve">II gr. grunto kasimas ekskavatoriais, pakrovimas į autosavivarčius, vežiojimas </t>
    </r>
    <r>
      <rPr>
        <sz val="10"/>
        <color rgb="FFFF0000"/>
        <rFont val="Times New Roman"/>
        <family val="1"/>
        <charset val="186"/>
      </rPr>
      <t>rangovo pasirinktu atstumu į išlykį</t>
    </r>
    <r>
      <rPr>
        <sz val="10"/>
        <rFont val="Times New Roman"/>
        <family val="1"/>
        <charset val="186"/>
      </rPr>
      <t xml:space="preserve"> ir darbas sąvartoje</t>
    </r>
  </si>
  <si>
    <t>Betoninių antgalių įrengimas D1000mm pralaidoms ant skaldos pagrindo</t>
  </si>
  <si>
    <t>Betoninės reljefinių (kauburėliais)  trinkelių 200x100 įrengimas, h=0,08 m</t>
  </si>
  <si>
    <t>Betoninės reljefinių (juostelėmis) trinkelių 200x100 įrengimas, h=0,08 m</t>
  </si>
  <si>
    <t>Išlyginamasis sluoksnis iš akmens atsijų 0/5, h=0,03 m</t>
  </si>
  <si>
    <t>Bituminės sandarinimo juostos įrengimas (tarp asfaltbetonio dangos ir vandens nuvedimo latakų)</t>
  </si>
  <si>
    <t>4.19</t>
  </si>
  <si>
    <r>
      <t xml:space="preserve">Gruntavimas bitumine emulsija </t>
    </r>
    <r>
      <rPr>
        <sz val="11"/>
        <color rgb="FFFF0000"/>
        <rFont val="Times New Roman"/>
        <family val="1"/>
        <charset val="186"/>
      </rPr>
      <t>C60BP4-S</t>
    </r>
  </si>
  <si>
    <r>
      <t xml:space="preserve">Gruntavimas bitumine emulsija </t>
    </r>
    <r>
      <rPr>
        <sz val="11"/>
        <color rgb="FFFF0000"/>
        <rFont val="Times New Roman"/>
        <family val="1"/>
        <charset val="186"/>
      </rPr>
      <t>C40B5-S</t>
    </r>
  </si>
  <si>
    <t>Drenažo vamzdžio užpylimas skaldele fr. 11/22</t>
  </si>
  <si>
    <t>Šiurkštinimas skaldyta mineraline medžiaga fr. 2/5</t>
  </si>
  <si>
    <t>3.18</t>
  </si>
  <si>
    <t>3.19</t>
  </si>
  <si>
    <t>Kelio griovių dugno ir šlaitų sutvirtinimas betoniniais latakais ant skaldos fr. 0/32 sluoksnio (h=10cm)</t>
  </si>
  <si>
    <t>Kelio griovių dugno ir šlaitų sutvirtinimas betoniniais latakais ant skaldos fr. 0/32 sluoksnio (h=10 cm)</t>
  </si>
  <si>
    <t>Smulkių gelžbetoninių konstrukcijų, kurių masė iki 0.5 t, montavimas (pamatai)</t>
  </si>
  <si>
    <t>Nepertraukiamo maitinimo šaltinis(UPS) montuojamas šviesoforų valdiklio spintoje</t>
  </si>
  <si>
    <t>Įžeminimo kontūro įrengimas iš vieno elektrodo daugiau 5m ilgio su horizontalia įžeminimo šyna iki 1m ilgio (šviesoforų valdymo spinta)</t>
  </si>
  <si>
    <t>Išardytų betono gaminių pakrovimas ir išvežimas (žiūrėti žiniaraščio priedą dėl išvežimo)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</si>
</sst>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7"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b/>
      <i/>
      <sz val="11"/>
      <color theme="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1"/>
      <color rgb="FF000000"/>
      <name val="Times New Roman"/>
      <family val="1"/>
      <charset val="186"/>
    </font>
    <font>
      <b/>
      <sz val="14"/>
      <color theme="1"/>
      <name val="Times New Roman"/>
      <family val="1"/>
      <charset val="186"/>
    </font>
    <font>
      <sz val="10"/>
      <color rgb="FF000000"/>
      <name val="Times New Roman"/>
      <family val="1"/>
      <charset val="186"/>
    </font>
    <font>
      <sz val="10"/>
      <color rgb="FFFF0000"/>
      <name val="Times New Roman"/>
      <family val="1"/>
      <charset val="186"/>
    </font>
    <font>
      <i/>
      <sz val="11"/>
      <color rgb="FFFF0000"/>
      <name val="Times New Roman"/>
      <family val="1"/>
      <charset val="186"/>
    </font>
    <font>
      <sz val="11"/>
      <color rgb="FFFF0000"/>
      <name val="Times New Roman"/>
      <family val="1"/>
    </font>
    <font>
      <sz val="9"/>
      <color rgb="FFFF0000"/>
      <name val="Times New Roman"/>
      <family val="1"/>
      <charset val="186"/>
    </font>
  </fonts>
  <fills count="7">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202">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3" borderId="1" xfId="3" applyNumberFormat="1" applyFont="1" applyFill="1" applyBorder="1" applyAlignment="1" applyProtection="1">
      <alignment horizontal="center" vertical="center" wrapText="1"/>
      <protection locked="0"/>
    </xf>
    <xf numFmtId="0" fontId="4" fillId="0" borderId="0" xfId="4"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164" fontId="5" fillId="3" borderId="1" xfId="0" applyNumberFormat="1" applyFont="1" applyFill="1" applyBorder="1" applyAlignment="1" applyProtection="1">
      <alignment horizontal="center" vertical="center"/>
      <protection locked="0"/>
    </xf>
    <xf numFmtId="0" fontId="4" fillId="0" borderId="0" xfId="4" applyFont="1" applyAlignment="1">
      <alignment vertical="center" wrapText="1"/>
    </xf>
    <xf numFmtId="0" fontId="8" fillId="0" borderId="0" xfId="0" applyFont="1" applyAlignment="1">
      <alignment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4" fontId="4" fillId="0" borderId="0" xfId="3" applyNumberFormat="1" applyFont="1" applyAlignment="1">
      <alignment horizontal="center" vertical="center" wrapText="1"/>
    </xf>
    <xf numFmtId="0" fontId="4" fillId="0" borderId="0" xfId="4" applyFont="1" applyAlignment="1">
      <alignment horizontal="center"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4" fontId="4" fillId="3"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0" fontId="7" fillId="0" borderId="0" xfId="0" applyFont="1" applyAlignment="1">
      <alignment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4" fontId="4" fillId="3" borderId="3" xfId="3" applyNumberFormat="1" applyFont="1" applyFill="1" applyBorder="1" applyAlignment="1" applyProtection="1">
      <alignment horizontal="center" vertical="center" wrapText="1"/>
      <protection locked="0"/>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 fontId="4" fillId="3" borderId="3"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1" fillId="0" borderId="14"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0" xfId="4" applyFont="1" applyAlignment="1">
      <alignment horizontal="right" vertical="center"/>
    </xf>
    <xf numFmtId="0" fontId="4" fillId="0" borderId="15" xfId="3" applyFont="1" applyBorder="1" applyAlignment="1">
      <alignment horizontal="center" vertical="center" wrapText="1"/>
    </xf>
    <xf numFmtId="4" fontId="4" fillId="0" borderId="14" xfId="3" applyNumberFormat="1" applyFont="1" applyBorder="1" applyAlignment="1">
      <alignment horizontal="center" vertical="center" wrapText="1"/>
    </xf>
    <xf numFmtId="49" fontId="5" fillId="0" borderId="16"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10" fillId="0" borderId="2"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0" fontId="2" fillId="0" borderId="18" xfId="2" applyFont="1" applyBorder="1" applyAlignment="1" applyProtection="1">
      <alignment horizontal="center" vertical="center" wrapText="1"/>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4" fontId="14" fillId="0" borderId="1" xfId="0" applyNumberFormat="1" applyFont="1" applyBorder="1" applyAlignment="1">
      <alignment horizontal="center" vertical="center"/>
    </xf>
    <xf numFmtId="0" fontId="13" fillId="0" borderId="1" xfId="0" applyFont="1" applyBorder="1" applyAlignment="1">
      <alignment horizontal="right" vertical="center"/>
    </xf>
    <xf numFmtId="0" fontId="15" fillId="0" borderId="0" xfId="0" applyFont="1" applyAlignment="1">
      <alignment horizontal="left" vertical="center"/>
    </xf>
    <xf numFmtId="0" fontId="12" fillId="0" borderId="0" xfId="0" applyFont="1" applyAlignment="1">
      <alignment horizontal="left" vertical="center"/>
    </xf>
    <xf numFmtId="0" fontId="15" fillId="0" borderId="0" xfId="0" applyFont="1" applyAlignment="1">
      <alignment horizontal="left" vertical="center" wrapText="1"/>
    </xf>
    <xf numFmtId="0" fontId="15" fillId="0" borderId="0" xfId="0" applyFont="1"/>
    <xf numFmtId="49" fontId="5" fillId="0" borderId="0" xfId="0" applyNumberFormat="1" applyFont="1" applyAlignment="1">
      <alignment horizontal="left" vertical="center" wrapText="1"/>
    </xf>
    <xf numFmtId="49" fontId="5" fillId="0" borderId="22" xfId="0" applyNumberFormat="1" applyFont="1" applyBorder="1" applyAlignment="1">
      <alignment horizontal="left" vertical="center" wrapText="1"/>
    </xf>
    <xf numFmtId="49" fontId="5" fillId="0" borderId="22"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4" fontId="11" fillId="0" borderId="24" xfId="0" applyNumberFormat="1" applyFont="1" applyBorder="1" applyAlignment="1" applyProtection="1">
      <alignment horizontal="center" vertical="center"/>
      <protection locked="0"/>
    </xf>
    <xf numFmtId="0" fontId="11"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11" fillId="0" borderId="0" xfId="0" applyFont="1" applyAlignment="1" applyProtection="1">
      <alignment horizontal="center" vertical="center"/>
      <protection locked="0"/>
    </xf>
    <xf numFmtId="0" fontId="4" fillId="0" borderId="25" xfId="3" applyFont="1" applyBorder="1" applyAlignment="1">
      <alignment horizontal="center" vertical="center" wrapText="1"/>
    </xf>
    <xf numFmtId="4" fontId="4" fillId="0" borderId="26" xfId="3"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 fontId="4" fillId="3" borderId="8" xfId="4"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xf>
    <xf numFmtId="0" fontId="7" fillId="0" borderId="20" xfId="0" applyFont="1" applyBorder="1" applyAlignment="1">
      <alignment vertical="center" wrapText="1"/>
    </xf>
    <xf numFmtId="49" fontId="5" fillId="0" borderId="27" xfId="0" applyNumberFormat="1" applyFont="1" applyBorder="1" applyAlignment="1">
      <alignment horizontal="left" vertical="center" wrapText="1"/>
    </xf>
    <xf numFmtId="49" fontId="5" fillId="0" borderId="27" xfId="0" applyNumberFormat="1" applyFont="1" applyBorder="1" applyAlignment="1">
      <alignment horizontal="center" vertical="center" wrapText="1"/>
    </xf>
    <xf numFmtId="4" fontId="5" fillId="0" borderId="30" xfId="0" applyNumberFormat="1" applyFont="1" applyBorder="1" applyAlignment="1">
      <alignment horizontal="center" vertical="center" wrapText="1"/>
    </xf>
    <xf numFmtId="4" fontId="4" fillId="0" borderId="19" xfId="0" applyNumberFormat="1" applyFont="1" applyBorder="1" applyAlignment="1" applyProtection="1">
      <alignment horizontal="center" vertical="center" wrapText="1"/>
      <protection locked="0"/>
    </xf>
    <xf numFmtId="164" fontId="5" fillId="3" borderId="22" xfId="0" applyNumberFormat="1" applyFont="1" applyFill="1" applyBorder="1" applyAlignment="1" applyProtection="1">
      <alignment horizontal="center" vertical="center"/>
      <protection locked="0"/>
    </xf>
    <xf numFmtId="4" fontId="5" fillId="3" borderId="8" xfId="0" applyNumberFormat="1" applyFont="1" applyFill="1" applyBorder="1" applyAlignment="1" applyProtection="1">
      <alignment horizontal="center" vertical="center" wrapText="1"/>
      <protection locked="0"/>
    </xf>
    <xf numFmtId="49" fontId="10" fillId="0" borderId="32"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4" fillId="0" borderId="0" xfId="4" applyFont="1"/>
    <xf numFmtId="4" fontId="4" fillId="0" borderId="0" xfId="4" applyNumberFormat="1" applyFont="1"/>
    <xf numFmtId="0" fontId="7" fillId="0" borderId="1" xfId="0" applyFont="1" applyBorder="1" applyAlignment="1">
      <alignment horizontal="center" vertical="center" wrapText="1"/>
    </xf>
    <xf numFmtId="49" fontId="5" fillId="0" borderId="8" xfId="0" applyNumberFormat="1" applyFont="1" applyBorder="1" applyAlignment="1">
      <alignment horizontal="center" vertical="center"/>
    </xf>
    <xf numFmtId="0" fontId="2" fillId="0" borderId="28" xfId="2" applyFont="1" applyBorder="1" applyAlignment="1" applyProtection="1">
      <alignment horizontal="center" vertical="center" wrapText="1"/>
    </xf>
    <xf numFmtId="49" fontId="5" fillId="0" borderId="29"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2" fillId="0" borderId="31" xfId="2" applyFont="1" applyBorder="1" applyAlignment="1" applyProtection="1">
      <alignment horizontal="center" vertical="center" wrapText="1"/>
    </xf>
    <xf numFmtId="0" fontId="2" fillId="0" borderId="22" xfId="2" applyFont="1" applyBorder="1" applyAlignment="1" applyProtection="1">
      <alignment horizontal="center" vertical="center" wrapText="1"/>
    </xf>
    <xf numFmtId="0" fontId="2" fillId="0" borderId="22" xfId="2" applyNumberFormat="1" applyFont="1" applyBorder="1" applyAlignment="1" applyProtection="1">
      <alignment horizontal="center" vertical="center" wrapText="1"/>
    </xf>
    <xf numFmtId="0" fontId="2" fillId="0" borderId="22" xfId="1" applyFont="1" applyBorder="1" applyAlignment="1" applyProtection="1">
      <alignment horizontal="center" vertical="center" wrapText="1"/>
    </xf>
    <xf numFmtId="0" fontId="2" fillId="0" borderId="23" xfId="1" applyFont="1" applyBorder="1" applyAlignment="1" applyProtection="1">
      <alignment horizontal="center" vertical="center" wrapText="1"/>
    </xf>
    <xf numFmtId="164" fontId="5" fillId="3" borderId="27" xfId="0" applyNumberFormat="1" applyFont="1" applyFill="1" applyBorder="1" applyAlignment="1" applyProtection="1">
      <alignment horizontal="center" vertical="center"/>
      <protection locked="0"/>
    </xf>
    <xf numFmtId="49" fontId="5" fillId="0" borderId="3" xfId="0" applyNumberFormat="1" applyFont="1" applyBorder="1" applyAlignment="1">
      <alignment horizontal="center" vertical="center"/>
    </xf>
    <xf numFmtId="0" fontId="7" fillId="0" borderId="34" xfId="0" applyFont="1" applyBorder="1" applyAlignment="1">
      <alignment vertical="center"/>
    </xf>
    <xf numFmtId="0" fontId="7" fillId="0" borderId="3" xfId="0" applyFont="1" applyBorder="1" applyAlignment="1">
      <alignment horizontal="center" vertical="center"/>
    </xf>
    <xf numFmtId="4" fontId="4" fillId="3" borderId="8" xfId="3" applyNumberFormat="1" applyFont="1" applyFill="1" applyBorder="1" applyAlignment="1" applyProtection="1">
      <alignment horizontal="center" vertical="center" wrapText="1"/>
      <protection locked="0"/>
    </xf>
    <xf numFmtId="4" fontId="5" fillId="3" borderId="33" xfId="4" applyNumberFormat="1" applyFont="1" applyFill="1" applyBorder="1" applyAlignment="1" applyProtection="1">
      <alignment horizontal="center" vertical="center" wrapText="1"/>
      <protection locked="0"/>
    </xf>
    <xf numFmtId="4" fontId="5" fillId="0" borderId="26" xfId="0" applyNumberFormat="1" applyFont="1" applyBorder="1" applyAlignment="1">
      <alignment horizontal="center" vertical="center" wrapText="1"/>
    </xf>
    <xf numFmtId="0" fontId="7" fillId="0" borderId="3" xfId="0" applyFont="1" applyBorder="1" applyAlignment="1">
      <alignment horizontal="center" vertical="center" wrapText="1"/>
    </xf>
    <xf numFmtId="4" fontId="4" fillId="3" borderId="16" xfId="3" applyNumberFormat="1" applyFont="1" applyFill="1" applyBorder="1" applyAlignment="1" applyProtection="1">
      <alignment horizontal="center" vertical="center" wrapText="1"/>
      <protection locked="0"/>
    </xf>
    <xf numFmtId="4" fontId="4" fillId="3" borderId="17" xfId="3" applyNumberFormat="1" applyFont="1" applyFill="1" applyBorder="1" applyAlignment="1" applyProtection="1">
      <alignment horizontal="center" vertical="center" wrapText="1"/>
      <protection locked="0"/>
    </xf>
    <xf numFmtId="164" fontId="4" fillId="3" borderId="17" xfId="0" applyNumberFormat="1" applyFont="1" applyFill="1" applyBorder="1" applyAlignment="1" applyProtection="1">
      <alignment horizontal="center" vertical="center"/>
      <protection locked="0"/>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4" fontId="4" fillId="0" borderId="0" xfId="0" applyNumberFormat="1" applyFont="1" applyAlignment="1" applyProtection="1">
      <alignment horizontal="center" vertical="center" wrapText="1"/>
      <protection locked="0"/>
    </xf>
    <xf numFmtId="164" fontId="4" fillId="3" borderId="29" xfId="0" applyNumberFormat="1" applyFont="1" applyFill="1" applyBorder="1" applyAlignment="1" applyProtection="1">
      <alignment horizontal="center" vertical="center"/>
      <protection locked="0"/>
    </xf>
    <xf numFmtId="4" fontId="4" fillId="0" borderId="24" xfId="0" applyNumberFormat="1" applyFont="1" applyBorder="1" applyAlignment="1" applyProtection="1">
      <alignment horizontal="center" vertical="center" wrapText="1"/>
      <protection locked="0"/>
    </xf>
    <xf numFmtId="0" fontId="17" fillId="0" borderId="3" xfId="0" applyFont="1" applyBorder="1" applyAlignment="1">
      <alignment vertical="center" wrapText="1"/>
    </xf>
    <xf numFmtId="0" fontId="17" fillId="0" borderId="3" xfId="0" applyFont="1" applyBorder="1" applyAlignment="1">
      <alignment horizontal="center" vertical="center" wrapText="1"/>
    </xf>
    <xf numFmtId="0" fontId="17" fillId="0" borderId="8" xfId="0" applyFont="1" applyBorder="1" applyAlignment="1">
      <alignment vertical="center" wrapText="1"/>
    </xf>
    <xf numFmtId="0" fontId="17" fillId="0" borderId="8" xfId="0" applyFont="1" applyBorder="1" applyAlignment="1">
      <alignment horizontal="center" vertical="center" wrapText="1"/>
    </xf>
    <xf numFmtId="164" fontId="4" fillId="3" borderId="18" xfId="0" applyNumberFormat="1" applyFont="1" applyFill="1" applyBorder="1" applyAlignment="1" applyProtection="1">
      <alignment horizontal="center" vertical="center"/>
      <protection locked="0"/>
    </xf>
    <xf numFmtId="0" fontId="18" fillId="0" borderId="0" xfId="0" applyFont="1" applyAlignment="1">
      <alignment vertical="center" wrapText="1"/>
    </xf>
    <xf numFmtId="49" fontId="5" fillId="0" borderId="36" xfId="0" applyNumberFormat="1" applyFont="1" applyBorder="1" applyAlignment="1">
      <alignment horizontal="center" vertical="center"/>
    </xf>
    <xf numFmtId="0" fontId="20" fillId="0" borderId="0" xfId="1" applyNumberFormat="1" applyFont="1" applyAlignment="1" applyProtection="1">
      <alignment horizontal="center" vertical="center" wrapText="1"/>
    </xf>
    <xf numFmtId="0" fontId="5" fillId="5" borderId="3" xfId="3" applyFont="1" applyFill="1" applyBorder="1" applyAlignment="1" applyProtection="1">
      <alignment horizontal="center" vertical="center" wrapText="1"/>
      <protection locked="0"/>
    </xf>
    <xf numFmtId="0" fontId="5" fillId="5" borderId="1" xfId="3" applyFont="1" applyFill="1" applyBorder="1" applyAlignment="1" applyProtection="1">
      <alignment horizontal="center" vertical="center" wrapText="1"/>
      <protection locked="0"/>
    </xf>
    <xf numFmtId="0" fontId="5" fillId="0" borderId="27" xfId="0" applyFont="1" applyBorder="1" applyAlignment="1">
      <alignment horizontal="center" vertical="center"/>
    </xf>
    <xf numFmtId="0" fontId="5" fillId="0" borderId="1" xfId="0" applyFont="1" applyBorder="1" applyAlignment="1">
      <alignment horizontal="center" vertical="center"/>
    </xf>
    <xf numFmtId="0" fontId="5" fillId="0" borderId="22"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38" xfId="0" applyFont="1" applyBorder="1" applyAlignment="1">
      <alignment horizontal="center" vertical="center"/>
    </xf>
    <xf numFmtId="0" fontId="5" fillId="0" borderId="0" xfId="4" applyFont="1" applyAlignment="1">
      <alignment vertical="center"/>
    </xf>
    <xf numFmtId="0" fontId="5" fillId="0" borderId="0" xfId="4" applyFont="1" applyAlignment="1">
      <alignment horizontal="right" vertical="center"/>
    </xf>
    <xf numFmtId="4" fontId="4" fillId="3" borderId="22" xfId="4" applyNumberFormat="1" applyFont="1" applyFill="1" applyBorder="1" applyAlignment="1" applyProtection="1">
      <alignment horizontal="center" vertical="center" wrapText="1"/>
      <protection locked="0"/>
    </xf>
    <xf numFmtId="164" fontId="5" fillId="3" borderId="8" xfId="0" applyNumberFormat="1" applyFont="1" applyFill="1" applyBorder="1" applyAlignment="1" applyProtection="1">
      <alignment horizontal="center" vertical="center"/>
      <protection locked="0"/>
    </xf>
    <xf numFmtId="0" fontId="5" fillId="0" borderId="0" xfId="4" applyFont="1" applyAlignment="1">
      <alignment horizontal="center" vertical="center"/>
    </xf>
    <xf numFmtId="0" fontId="7" fillId="0" borderId="20" xfId="0" applyFont="1" applyBorder="1" applyAlignment="1">
      <alignment horizontal="center" vertical="center"/>
    </xf>
    <xf numFmtId="0" fontId="12" fillId="0" borderId="1" xfId="0" applyFont="1" applyBorder="1" applyAlignment="1">
      <alignment vertical="center" wrapText="1"/>
    </xf>
    <xf numFmtId="0" fontId="22" fillId="0" borderId="1" xfId="0" applyFont="1" applyBorder="1" applyAlignment="1">
      <alignment horizontal="center" vertical="center" wrapText="1"/>
    </xf>
    <xf numFmtId="0" fontId="6" fillId="0" borderId="0" xfId="0" applyFont="1" applyAlignment="1" applyProtection="1">
      <alignment vertical="center" wrapText="1"/>
      <protection locked="0"/>
    </xf>
    <xf numFmtId="49" fontId="10" fillId="0" borderId="35" xfId="0" applyNumberFormat="1" applyFont="1" applyBorder="1" applyAlignment="1">
      <alignment horizontal="center" vertical="center" wrapText="1"/>
    </xf>
    <xf numFmtId="0" fontId="5" fillId="5" borderId="1" xfId="0" applyFont="1" applyFill="1" applyBorder="1" applyAlignment="1">
      <alignment horizontal="center" vertical="center"/>
    </xf>
    <xf numFmtId="49" fontId="5" fillId="0" borderId="33" xfId="0" applyNumberFormat="1" applyFont="1" applyBorder="1" applyAlignment="1">
      <alignment horizontal="center" vertical="center"/>
    </xf>
    <xf numFmtId="0" fontId="7" fillId="0" borderId="33" xfId="0" applyFont="1" applyBorder="1" applyAlignment="1">
      <alignment vertical="center" wrapText="1"/>
    </xf>
    <xf numFmtId="0" fontId="7" fillId="0" borderId="33" xfId="0" applyFont="1" applyBorder="1" applyAlignment="1">
      <alignment horizontal="center" vertical="center"/>
    </xf>
    <xf numFmtId="0" fontId="7" fillId="0" borderId="39" xfId="0" applyFont="1" applyBorder="1" applyAlignment="1">
      <alignment horizontal="center" vertical="center"/>
    </xf>
    <xf numFmtId="4" fontId="4" fillId="3" borderId="33" xfId="3" applyNumberFormat="1" applyFont="1" applyFill="1" applyBorder="1" applyAlignment="1" applyProtection="1">
      <alignment horizontal="center" vertical="center" wrapText="1"/>
      <protection locked="0"/>
    </xf>
    <xf numFmtId="0" fontId="5" fillId="0" borderId="27" xfId="4" applyFont="1" applyBorder="1" applyAlignment="1">
      <alignment horizontal="left" vertical="center" wrapText="1"/>
    </xf>
    <xf numFmtId="49" fontId="5" fillId="0" borderId="18" xfId="0" applyNumberFormat="1" applyFont="1" applyBorder="1" applyAlignment="1">
      <alignment horizontal="center" vertical="center"/>
    </xf>
    <xf numFmtId="49" fontId="6" fillId="0" borderId="0" xfId="0" applyNumberFormat="1" applyFont="1" applyAlignment="1">
      <alignment horizontal="left" vertical="center" wrapText="1"/>
    </xf>
    <xf numFmtId="0" fontId="5" fillId="0" borderId="20" xfId="0" applyFont="1" applyBorder="1" applyAlignment="1">
      <alignment vertical="center" wrapText="1"/>
    </xf>
    <xf numFmtId="0" fontId="12" fillId="0" borderId="3" xfId="0" applyFont="1" applyBorder="1" applyAlignment="1">
      <alignment vertical="center" wrapText="1"/>
    </xf>
    <xf numFmtId="164" fontId="5" fillId="3" borderId="3" xfId="0" applyNumberFormat="1" applyFont="1" applyFill="1" applyBorder="1" applyAlignment="1" applyProtection="1">
      <alignment horizontal="center" vertical="center"/>
      <protection locked="0"/>
    </xf>
    <xf numFmtId="49" fontId="5" fillId="0" borderId="33" xfId="0" applyNumberFormat="1" applyFont="1" applyBorder="1" applyAlignment="1">
      <alignment horizontal="left" vertical="center" wrapText="1"/>
    </xf>
    <xf numFmtId="0" fontId="6" fillId="0" borderId="3" xfId="0" applyFont="1" applyBorder="1" applyAlignment="1">
      <alignment horizontal="center" vertical="center"/>
    </xf>
    <xf numFmtId="0" fontId="6" fillId="0" borderId="20" xfId="0" applyFont="1" applyBorder="1" applyAlignment="1">
      <alignment vertical="center" wrapText="1"/>
    </xf>
    <xf numFmtId="4" fontId="4" fillId="3" borderId="20" xfId="3" applyNumberFormat="1" applyFont="1" applyFill="1" applyBorder="1" applyAlignment="1" applyProtection="1">
      <alignment horizontal="center" vertical="center" wrapText="1"/>
      <protection locked="0"/>
    </xf>
    <xf numFmtId="49" fontId="6" fillId="0" borderId="1" xfId="0" applyNumberFormat="1" applyFont="1" applyBorder="1" applyAlignment="1">
      <alignment horizontal="left" vertical="center" wrapText="1"/>
    </xf>
    <xf numFmtId="0" fontId="6" fillId="0" borderId="1" xfId="0" applyFont="1" applyBorder="1" applyAlignment="1">
      <alignment horizontal="center" vertical="center"/>
    </xf>
    <xf numFmtId="0" fontId="6" fillId="5" borderId="1" xfId="3" applyFont="1" applyFill="1" applyBorder="1" applyAlignment="1" applyProtection="1">
      <alignment horizontal="center" vertical="center" wrapText="1"/>
      <protection locked="0"/>
    </xf>
    <xf numFmtId="49" fontId="6" fillId="0" borderId="27" xfId="0" applyNumberFormat="1" applyFont="1" applyBorder="1" applyAlignment="1">
      <alignment horizontal="center" vertical="center" wrapText="1"/>
    </xf>
    <xf numFmtId="0" fontId="6" fillId="0" borderId="27" xfId="0" applyFont="1" applyBorder="1" applyAlignment="1">
      <alignment horizontal="center" vertical="center"/>
    </xf>
    <xf numFmtId="49" fontId="6" fillId="0" borderId="1" xfId="0" applyNumberFormat="1" applyFont="1" applyBorder="1" applyAlignment="1">
      <alignment horizontal="center" vertical="center" wrapText="1"/>
    </xf>
    <xf numFmtId="49" fontId="6" fillId="0" borderId="8" xfId="0" applyNumberFormat="1" applyFont="1" applyBorder="1" applyAlignment="1">
      <alignment horizontal="left" vertical="center" wrapText="1"/>
    </xf>
    <xf numFmtId="0" fontId="6" fillId="5" borderId="22" xfId="3" applyFont="1" applyFill="1" applyBorder="1" applyAlignment="1" applyProtection="1">
      <alignment horizontal="center" vertical="center" wrapText="1"/>
      <protection locked="0"/>
    </xf>
    <xf numFmtId="49" fontId="24" fillId="0" borderId="5"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20" xfId="0" applyFont="1" applyBorder="1" applyAlignment="1">
      <alignment horizontal="center" vertical="center"/>
    </xf>
    <xf numFmtId="49" fontId="6" fillId="0" borderId="8" xfId="0" applyNumberFormat="1" applyFont="1" applyBorder="1" applyAlignment="1">
      <alignment horizontal="center" vertical="center"/>
    </xf>
    <xf numFmtId="0" fontId="6" fillId="0" borderId="8" xfId="0" applyFont="1" applyBorder="1" applyAlignment="1">
      <alignment horizontal="center" vertical="center"/>
    </xf>
    <xf numFmtId="0" fontId="6" fillId="0" borderId="22" xfId="0" applyFont="1" applyBorder="1" applyAlignment="1">
      <alignment horizontal="center" vertical="center"/>
    </xf>
    <xf numFmtId="4" fontId="4" fillId="3" borderId="17" xfId="4" applyNumberFormat="1" applyFont="1" applyFill="1" applyBorder="1" applyAlignment="1" applyProtection="1">
      <alignment horizontal="center" vertical="center" wrapText="1"/>
      <protection locked="0"/>
    </xf>
    <xf numFmtId="4" fontId="4" fillId="3" borderId="34" xfId="3" applyNumberFormat="1" applyFont="1" applyFill="1" applyBorder="1" applyAlignment="1" applyProtection="1">
      <alignment horizontal="center" vertical="center" wrapText="1"/>
      <protection locked="0"/>
    </xf>
    <xf numFmtId="0" fontId="25" fillId="0" borderId="1" xfId="0" applyFont="1" applyBorder="1" applyAlignment="1">
      <alignment horizontal="left" vertical="center" wrapText="1"/>
    </xf>
    <xf numFmtId="0" fontId="25" fillId="0" borderId="1"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7" fillId="0" borderId="38" xfId="0" applyFont="1" applyBorder="1" applyAlignment="1">
      <alignment vertical="center" wrapText="1"/>
    </xf>
    <xf numFmtId="0" fontId="6" fillId="5" borderId="8" xfId="3" applyFont="1" applyFill="1" applyBorder="1" applyAlignment="1" applyProtection="1">
      <alignment horizontal="center" vertical="center" wrapText="1"/>
      <protection locked="0"/>
    </xf>
    <xf numFmtId="0" fontId="6" fillId="0" borderId="0" xfId="0" applyFont="1"/>
    <xf numFmtId="0" fontId="6" fillId="0" borderId="0" xfId="0" applyFont="1" applyAlignment="1">
      <alignment horizontal="left" vertical="center"/>
    </xf>
    <xf numFmtId="49" fontId="6" fillId="0" borderId="3" xfId="0" applyNumberFormat="1" applyFont="1" applyBorder="1" applyAlignment="1">
      <alignment horizontal="center" vertical="center" wrapText="1"/>
    </xf>
    <xf numFmtId="0" fontId="6" fillId="0" borderId="33" xfId="0" applyFont="1" applyBorder="1" applyAlignment="1">
      <alignment horizontal="center" vertical="center" wrapText="1"/>
    </xf>
    <xf numFmtId="49" fontId="6" fillId="0" borderId="33" xfId="0" applyNumberFormat="1" applyFont="1" applyBorder="1" applyAlignment="1">
      <alignment horizontal="center" vertical="center" wrapText="1"/>
    </xf>
    <xf numFmtId="0" fontId="6" fillId="0" borderId="33" xfId="0" applyFont="1" applyBorder="1" applyAlignment="1">
      <alignment horizontal="center" vertical="center"/>
    </xf>
    <xf numFmtId="164" fontId="5" fillId="3" borderId="33" xfId="0" applyNumberFormat="1" applyFont="1" applyFill="1" applyBorder="1" applyAlignment="1" applyProtection="1">
      <alignment horizontal="center" vertical="center"/>
      <protection locked="0"/>
    </xf>
    <xf numFmtId="0" fontId="7" fillId="0" borderId="8" xfId="0" applyFont="1" applyBorder="1" applyAlignment="1">
      <alignment vertical="center" wrapText="1"/>
    </xf>
    <xf numFmtId="0" fontId="7" fillId="0" borderId="8" xfId="0" applyFont="1" applyBorder="1" applyAlignment="1">
      <alignment horizontal="center" vertical="center"/>
    </xf>
    <xf numFmtId="0" fontId="7" fillId="0" borderId="38" xfId="0" applyFont="1" applyBorder="1" applyAlignment="1">
      <alignment horizontal="center" vertical="center"/>
    </xf>
    <xf numFmtId="0" fontId="6" fillId="0" borderId="1" xfId="0" applyFont="1" applyFill="1" applyBorder="1" applyAlignment="1">
      <alignment horizontal="center" vertical="center"/>
    </xf>
    <xf numFmtId="0" fontId="6" fillId="0" borderId="39" xfId="0" applyFont="1" applyBorder="1" applyAlignment="1">
      <alignment horizontal="center" vertical="center"/>
    </xf>
    <xf numFmtId="4" fontId="26" fillId="0" borderId="1" xfId="0" applyNumberFormat="1" applyFont="1" applyBorder="1" applyAlignment="1">
      <alignment horizontal="center" vertical="center"/>
    </xf>
    <xf numFmtId="0" fontId="21" fillId="6" borderId="0" xfId="0" applyFont="1" applyFill="1" applyAlignment="1">
      <alignment horizontal="center" vertical="center" wrapText="1"/>
    </xf>
    <xf numFmtId="0" fontId="2" fillId="2" borderId="10" xfId="1" applyFont="1" applyFill="1" applyBorder="1" applyAlignment="1" applyProtection="1">
      <alignment horizontal="center" vertical="center"/>
    </xf>
    <xf numFmtId="0" fontId="2" fillId="2" borderId="11" xfId="1" applyFont="1" applyFill="1" applyBorder="1" applyAlignment="1" applyProtection="1">
      <alignment horizontal="center" vertical="center"/>
    </xf>
    <xf numFmtId="0" fontId="2" fillId="2" borderId="12" xfId="1" applyFont="1" applyFill="1" applyBorder="1" applyAlignment="1" applyProtection="1">
      <alignment horizontal="center" vertical="center"/>
    </xf>
    <xf numFmtId="0" fontId="19" fillId="6" borderId="37" xfId="0" applyFont="1" applyFill="1" applyBorder="1" applyAlignment="1">
      <alignment horizontal="center" vertical="center" wrapText="1"/>
    </xf>
    <xf numFmtId="0" fontId="13" fillId="4" borderId="20"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17" xfId="0" applyFont="1" applyFill="1" applyBorder="1" applyAlignment="1">
      <alignment horizontal="center" vertical="center"/>
    </xf>
    <xf numFmtId="0" fontId="15"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cellXfs>
  <cellStyles count="5">
    <cellStyle name="Įprastas"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3"/>
  <sheetViews>
    <sheetView topLeftCell="B55" zoomScale="70" zoomScaleNormal="70" workbookViewId="0">
      <selection activeCell="F8" sqref="F8:F78"/>
    </sheetView>
  </sheetViews>
  <sheetFormatPr defaultColWidth="9.140625" defaultRowHeight="15" x14ac:dyDescent="0.25"/>
  <cols>
    <col min="1" max="1" width="39.7109375" style="23" customWidth="1"/>
    <col min="2" max="2" width="10.5703125" style="13" customWidth="1"/>
    <col min="3" max="3" width="71.7109375" style="14" customWidth="1"/>
    <col min="4" max="4" width="9.140625" style="13"/>
    <col min="5" max="5" width="16.28515625" style="13" customWidth="1"/>
    <col min="6" max="6" width="20.7109375" style="18" customWidth="1"/>
    <col min="7" max="7" width="14.7109375" style="13" customWidth="1"/>
    <col min="8" max="8" width="21.5703125" style="19" customWidth="1"/>
    <col min="9" max="9" width="20.7109375" style="10" customWidth="1"/>
    <col min="10" max="16384" width="9.140625" style="10"/>
  </cols>
  <sheetData>
    <row r="1" spans="1:9" ht="39.950000000000003" customHeight="1" x14ac:dyDescent="0.25">
      <c r="A1" s="191" t="s">
        <v>170</v>
      </c>
      <c r="B1" s="191"/>
      <c r="C1" s="191"/>
      <c r="D1" s="191"/>
      <c r="E1" s="191"/>
      <c r="F1" s="191"/>
      <c r="G1" s="191"/>
    </row>
    <row r="2" spans="1:9" ht="21.75" customHeight="1" thickBot="1" x14ac:dyDescent="0.3">
      <c r="A2" s="1"/>
      <c r="B2" s="1"/>
      <c r="C2" s="1"/>
      <c r="D2" s="1"/>
      <c r="E2" s="121"/>
      <c r="F2" s="1"/>
      <c r="G2" s="1"/>
    </row>
    <row r="3" spans="1:9" ht="21.75" customHeight="1" x14ac:dyDescent="0.25">
      <c r="A3" s="192" t="s">
        <v>178</v>
      </c>
      <c r="B3" s="193"/>
      <c r="C3" s="193"/>
      <c r="D3" s="193"/>
      <c r="E3" s="193"/>
      <c r="F3" s="193"/>
      <c r="G3" s="194"/>
    </row>
    <row r="4" spans="1:9" ht="43.5" thickBot="1" x14ac:dyDescent="0.3">
      <c r="A4" s="92" t="s">
        <v>0</v>
      </c>
      <c r="B4" s="89" t="s">
        <v>1</v>
      </c>
      <c r="C4" s="93" t="s">
        <v>2</v>
      </c>
      <c r="D4" s="93" t="s">
        <v>3</v>
      </c>
      <c r="E4" s="94" t="s">
        <v>4</v>
      </c>
      <c r="F4" s="95" t="s">
        <v>5</v>
      </c>
      <c r="G4" s="96" t="s">
        <v>6</v>
      </c>
    </row>
    <row r="5" spans="1:9" ht="29.25" customHeight="1" x14ac:dyDescent="0.25">
      <c r="A5" s="46" t="s">
        <v>7</v>
      </c>
      <c r="B5" s="98" t="s">
        <v>8</v>
      </c>
      <c r="C5" s="99" t="s">
        <v>106</v>
      </c>
      <c r="D5" s="100" t="s">
        <v>107</v>
      </c>
      <c r="E5" s="122">
        <v>1.72</v>
      </c>
      <c r="F5" s="171">
        <v>440.23</v>
      </c>
      <c r="G5" s="27">
        <f t="shared" ref="G5:G10" si="0">ROUND((E5*F5),2)</f>
        <v>757.2</v>
      </c>
      <c r="H5" s="174"/>
    </row>
    <row r="6" spans="1:9" ht="29.25" customHeight="1" x14ac:dyDescent="0.25">
      <c r="A6" s="47" t="s">
        <v>7</v>
      </c>
      <c r="B6" s="91" t="s">
        <v>9</v>
      </c>
      <c r="C6" s="149" t="s">
        <v>431</v>
      </c>
      <c r="D6" s="75" t="s">
        <v>75</v>
      </c>
      <c r="E6" s="123">
        <v>2816</v>
      </c>
      <c r="F6" s="155">
        <v>1.98</v>
      </c>
      <c r="G6" s="28">
        <f t="shared" si="0"/>
        <v>5575.68</v>
      </c>
      <c r="H6" s="175"/>
    </row>
    <row r="7" spans="1:9" ht="29.25" customHeight="1" x14ac:dyDescent="0.25">
      <c r="A7" s="47" t="s">
        <v>7</v>
      </c>
      <c r="B7" s="91" t="s">
        <v>10</v>
      </c>
      <c r="C7" s="156" t="s">
        <v>432</v>
      </c>
      <c r="D7" s="157" t="s">
        <v>20</v>
      </c>
      <c r="E7" s="158">
        <v>1351.6</v>
      </c>
      <c r="F7" s="155">
        <v>-5.99</v>
      </c>
      <c r="G7" s="28">
        <f t="shared" si="0"/>
        <v>-8096.08</v>
      </c>
      <c r="H7" s="175"/>
    </row>
    <row r="8" spans="1:9" ht="29.25" customHeight="1" x14ac:dyDescent="0.25">
      <c r="A8" s="47" t="s">
        <v>7</v>
      </c>
      <c r="B8" s="91" t="s">
        <v>11</v>
      </c>
      <c r="C8" s="76" t="s">
        <v>108</v>
      </c>
      <c r="D8" s="75" t="s">
        <v>12</v>
      </c>
      <c r="E8" s="123">
        <v>1</v>
      </c>
      <c r="F8" s="155">
        <v>539.62</v>
      </c>
      <c r="G8" s="28">
        <f t="shared" si="0"/>
        <v>539.62</v>
      </c>
      <c r="H8" s="175"/>
      <c r="I8" s="59"/>
    </row>
    <row r="9" spans="1:9" ht="31.5" customHeight="1" x14ac:dyDescent="0.25">
      <c r="A9" s="47" t="s">
        <v>7</v>
      </c>
      <c r="B9" s="91" t="s">
        <v>13</v>
      </c>
      <c r="C9" s="76" t="s">
        <v>109</v>
      </c>
      <c r="D9" s="75" t="s">
        <v>12</v>
      </c>
      <c r="E9" s="123">
        <v>1</v>
      </c>
      <c r="F9" s="155">
        <v>829.18</v>
      </c>
      <c r="G9" s="28">
        <f t="shared" si="0"/>
        <v>829.18</v>
      </c>
      <c r="H9" s="175"/>
    </row>
    <row r="10" spans="1:9" ht="29.25" customHeight="1" x14ac:dyDescent="0.25">
      <c r="A10" s="47" t="s">
        <v>7</v>
      </c>
      <c r="B10" s="91" t="s">
        <v>14</v>
      </c>
      <c r="C10" s="76" t="s">
        <v>110</v>
      </c>
      <c r="D10" s="75" t="s">
        <v>12</v>
      </c>
      <c r="E10" s="123">
        <v>18</v>
      </c>
      <c r="F10" s="155">
        <v>28.88</v>
      </c>
      <c r="G10" s="28">
        <f t="shared" si="0"/>
        <v>519.84</v>
      </c>
    </row>
    <row r="11" spans="1:9" ht="29.25" customHeight="1" thickBot="1" x14ac:dyDescent="0.3">
      <c r="A11" s="47" t="s">
        <v>7</v>
      </c>
      <c r="B11" s="91" t="s">
        <v>15</v>
      </c>
      <c r="C11" s="76" t="s">
        <v>433</v>
      </c>
      <c r="D11" s="75" t="s">
        <v>20</v>
      </c>
      <c r="E11" s="163">
        <v>0.4</v>
      </c>
      <c r="F11" s="155">
        <v>255.93</v>
      </c>
      <c r="G11" s="28">
        <f t="shared" ref="G11" si="1">ROUND((E11*F11),2)</f>
        <v>102.37</v>
      </c>
    </row>
    <row r="12" spans="1:9" ht="32.1" customHeight="1" thickBot="1" x14ac:dyDescent="0.3">
      <c r="A12" s="73" t="s">
        <v>7</v>
      </c>
      <c r="B12" s="91" t="s">
        <v>16</v>
      </c>
      <c r="C12" s="176" t="s">
        <v>434</v>
      </c>
      <c r="D12" s="64" t="s">
        <v>20</v>
      </c>
      <c r="E12" s="177">
        <v>1</v>
      </c>
      <c r="F12" s="101">
        <v>221.38</v>
      </c>
      <c r="G12" s="103">
        <f t="shared" ref="G12" si="2">ROUND((E12*F12),2)</f>
        <v>221.38</v>
      </c>
      <c r="H12" s="80" t="s">
        <v>21</v>
      </c>
      <c r="I12" s="37">
        <f>ROUND(SUM(G5:G12),2)</f>
        <v>449.19</v>
      </c>
    </row>
    <row r="13" spans="1:9" s="11" customFormat="1" ht="42.75" customHeight="1" x14ac:dyDescent="0.25">
      <c r="A13" s="46" t="s">
        <v>22</v>
      </c>
      <c r="B13" s="44" t="s">
        <v>23</v>
      </c>
      <c r="C13" s="24" t="s">
        <v>435</v>
      </c>
      <c r="D13" s="180" t="s">
        <v>74</v>
      </c>
      <c r="E13" s="153">
        <v>26257</v>
      </c>
      <c r="F13" s="151">
        <v>6.3</v>
      </c>
      <c r="G13" s="27">
        <f t="shared" ref="G13" si="3">ROUND((E13*F13),2)</f>
        <v>165419.1</v>
      </c>
      <c r="H13" s="12"/>
    </row>
    <row r="14" spans="1:9" s="11" customFormat="1" ht="49.5" customHeight="1" x14ac:dyDescent="0.25">
      <c r="A14" s="47" t="s">
        <v>22</v>
      </c>
      <c r="B14" s="90" t="s">
        <v>24</v>
      </c>
      <c r="C14" s="2" t="s">
        <v>111</v>
      </c>
      <c r="D14" s="22" t="s">
        <v>75</v>
      </c>
      <c r="E14" s="125">
        <v>64944</v>
      </c>
      <c r="F14" s="7">
        <v>0.24</v>
      </c>
      <c r="G14" s="28">
        <f t="shared" ref="G14:G21" si="4">ROUND((E14*F14),2)</f>
        <v>15586.56</v>
      </c>
      <c r="H14" s="12"/>
    </row>
    <row r="15" spans="1:9" s="11" customFormat="1" ht="38.25" customHeight="1" x14ac:dyDescent="0.25">
      <c r="A15" s="47" t="s">
        <v>22</v>
      </c>
      <c r="B15" s="90" t="s">
        <v>25</v>
      </c>
      <c r="C15" s="2" t="s">
        <v>112</v>
      </c>
      <c r="D15" s="22" t="s">
        <v>75</v>
      </c>
      <c r="E15" s="125">
        <v>7216</v>
      </c>
      <c r="F15" s="7">
        <v>0.61</v>
      </c>
      <c r="G15" s="28">
        <f t="shared" ref="G15:G16" si="5">ROUND((E15*F15),2)</f>
        <v>4401.76</v>
      </c>
      <c r="H15" s="12"/>
    </row>
    <row r="16" spans="1:9" s="11" customFormat="1" ht="38.1" customHeight="1" x14ac:dyDescent="0.25">
      <c r="A16" s="47" t="s">
        <v>22</v>
      </c>
      <c r="B16" s="90" t="s">
        <v>26</v>
      </c>
      <c r="C16" s="2" t="s">
        <v>436</v>
      </c>
      <c r="D16" s="22" t="s">
        <v>74</v>
      </c>
      <c r="E16" s="157">
        <v>15318</v>
      </c>
      <c r="F16" s="7">
        <v>5.34</v>
      </c>
      <c r="G16" s="28">
        <f t="shared" si="5"/>
        <v>81798.12</v>
      </c>
      <c r="H16" s="12"/>
    </row>
    <row r="17" spans="1:9" s="11" customFormat="1" ht="30" customHeight="1" x14ac:dyDescent="0.25">
      <c r="A17" s="47" t="s">
        <v>22</v>
      </c>
      <c r="B17" s="90" t="s">
        <v>27</v>
      </c>
      <c r="C17" s="2" t="s">
        <v>113</v>
      </c>
      <c r="D17" s="22" t="s">
        <v>74</v>
      </c>
      <c r="E17" s="125">
        <v>884</v>
      </c>
      <c r="F17" s="7">
        <v>8.58</v>
      </c>
      <c r="G17" s="28">
        <f t="shared" ref="G17:G20" si="6">ROUND((E17*F17),2)</f>
        <v>7584.72</v>
      </c>
      <c r="H17" s="12"/>
    </row>
    <row r="18" spans="1:9" s="11" customFormat="1" ht="33.75" customHeight="1" x14ac:dyDescent="0.25">
      <c r="A18" s="47" t="s">
        <v>22</v>
      </c>
      <c r="B18" s="90" t="s">
        <v>28</v>
      </c>
      <c r="C18" s="2" t="s">
        <v>117</v>
      </c>
      <c r="D18" s="22" t="s">
        <v>74</v>
      </c>
      <c r="E18" s="125">
        <v>47124</v>
      </c>
      <c r="F18" s="7">
        <v>2.0699999999999998</v>
      </c>
      <c r="G18" s="28">
        <f t="shared" si="6"/>
        <v>97546.68</v>
      </c>
      <c r="H18" s="12"/>
    </row>
    <row r="19" spans="1:9" s="11" customFormat="1" ht="30" customHeight="1" x14ac:dyDescent="0.25">
      <c r="A19" s="47" t="s">
        <v>22</v>
      </c>
      <c r="B19" s="90" t="s">
        <v>29</v>
      </c>
      <c r="C19" s="2" t="s">
        <v>114</v>
      </c>
      <c r="D19" s="22" t="s">
        <v>74</v>
      </c>
      <c r="E19" s="125">
        <v>19483</v>
      </c>
      <c r="F19" s="7">
        <v>0.64</v>
      </c>
      <c r="G19" s="28">
        <f t="shared" si="6"/>
        <v>12469.12</v>
      </c>
      <c r="H19" s="12"/>
    </row>
    <row r="20" spans="1:9" s="11" customFormat="1" ht="33" customHeight="1" thickBot="1" x14ac:dyDescent="0.3">
      <c r="A20" s="47" t="s">
        <v>22</v>
      </c>
      <c r="B20" s="90" t="s">
        <v>30</v>
      </c>
      <c r="C20" s="2" t="s">
        <v>115</v>
      </c>
      <c r="D20" s="22" t="s">
        <v>74</v>
      </c>
      <c r="E20" s="125">
        <v>2165</v>
      </c>
      <c r="F20" s="7">
        <v>1.48</v>
      </c>
      <c r="G20" s="28">
        <f t="shared" si="6"/>
        <v>3204.2</v>
      </c>
      <c r="H20" s="12"/>
    </row>
    <row r="21" spans="1:9" s="11" customFormat="1" ht="38.25" customHeight="1" thickBot="1" x14ac:dyDescent="0.3">
      <c r="A21" s="47" t="s">
        <v>22</v>
      </c>
      <c r="B21" s="90" t="s">
        <v>31</v>
      </c>
      <c r="C21" s="63" t="s">
        <v>116</v>
      </c>
      <c r="D21" s="64" t="s">
        <v>75</v>
      </c>
      <c r="E21" s="128">
        <v>46176</v>
      </c>
      <c r="F21" s="133">
        <v>3.73</v>
      </c>
      <c r="G21" s="65">
        <f t="shared" si="4"/>
        <v>172236.48</v>
      </c>
      <c r="H21" s="36" t="s">
        <v>32</v>
      </c>
      <c r="I21" s="37">
        <f>ROUND(SUM(G13:G21),2)</f>
        <v>560246.74</v>
      </c>
    </row>
    <row r="22" spans="1:9" s="11" customFormat="1" ht="45" customHeight="1" x14ac:dyDescent="0.25">
      <c r="A22" s="46" t="s">
        <v>169</v>
      </c>
      <c r="B22" s="44" t="s">
        <v>33</v>
      </c>
      <c r="C22" s="24" t="s">
        <v>118</v>
      </c>
      <c r="D22" s="25" t="s">
        <v>74</v>
      </c>
      <c r="E22" s="127">
        <v>20881</v>
      </c>
      <c r="F22" s="34">
        <v>32.799999999999997</v>
      </c>
      <c r="G22" s="27">
        <f t="shared" ref="G22:G40" si="7">ROUND((E22*F22),2)</f>
        <v>684896.8</v>
      </c>
      <c r="H22" s="138"/>
    </row>
    <row r="23" spans="1:9" s="11" customFormat="1" x14ac:dyDescent="0.25">
      <c r="A23" s="47" t="s">
        <v>169</v>
      </c>
      <c r="B23" s="90" t="s">
        <v>34</v>
      </c>
      <c r="C23" s="2" t="s">
        <v>127</v>
      </c>
      <c r="D23" s="22" t="s">
        <v>75</v>
      </c>
      <c r="E23" s="125">
        <v>31535</v>
      </c>
      <c r="F23" s="21">
        <v>9.2200000000000006</v>
      </c>
      <c r="G23" s="28">
        <f t="shared" si="7"/>
        <v>290752.7</v>
      </c>
      <c r="H23" s="138"/>
    </row>
    <row r="24" spans="1:9" s="11" customFormat="1" x14ac:dyDescent="0.25">
      <c r="A24" s="47" t="s">
        <v>169</v>
      </c>
      <c r="B24" s="90" t="s">
        <v>35</v>
      </c>
      <c r="C24" s="2" t="s">
        <v>128</v>
      </c>
      <c r="D24" s="22" t="s">
        <v>75</v>
      </c>
      <c r="E24" s="125">
        <v>28156</v>
      </c>
      <c r="F24" s="21">
        <v>11.79</v>
      </c>
      <c r="G24" s="28">
        <f t="shared" ref="G24:G26" si="8">ROUND((E24*F24),2)</f>
        <v>331959.24</v>
      </c>
      <c r="H24" s="138"/>
    </row>
    <row r="25" spans="1:9" s="11" customFormat="1" x14ac:dyDescent="0.25">
      <c r="A25" s="47" t="s">
        <v>169</v>
      </c>
      <c r="B25" s="90" t="s">
        <v>36</v>
      </c>
      <c r="C25" s="178" t="s">
        <v>451</v>
      </c>
      <c r="D25" s="161" t="s">
        <v>75</v>
      </c>
      <c r="E25" s="157">
        <v>28156</v>
      </c>
      <c r="F25" s="21">
        <v>0.82</v>
      </c>
      <c r="G25" s="28">
        <f t="shared" ref="G25" si="9">ROUND((E25*F25),2)</f>
        <v>23087.919999999998</v>
      </c>
      <c r="H25" s="138"/>
    </row>
    <row r="26" spans="1:9" s="11" customFormat="1" x14ac:dyDescent="0.25">
      <c r="A26" s="47" t="s">
        <v>169</v>
      </c>
      <c r="B26" s="90" t="s">
        <v>37</v>
      </c>
      <c r="C26" s="2" t="s">
        <v>129</v>
      </c>
      <c r="D26" s="22" t="s">
        <v>75</v>
      </c>
      <c r="E26" s="125">
        <v>28410</v>
      </c>
      <c r="F26" s="21">
        <v>11.86</v>
      </c>
      <c r="G26" s="28">
        <f t="shared" si="8"/>
        <v>336942.6</v>
      </c>
      <c r="H26" s="138"/>
    </row>
    <row r="27" spans="1:9" s="11" customFormat="1" x14ac:dyDescent="0.25">
      <c r="A27" s="47" t="s">
        <v>169</v>
      </c>
      <c r="B27" s="90" t="s">
        <v>38</v>
      </c>
      <c r="C27" s="2" t="s">
        <v>130</v>
      </c>
      <c r="D27" s="22" t="s">
        <v>75</v>
      </c>
      <c r="E27" s="125">
        <v>28663</v>
      </c>
      <c r="F27" s="21">
        <v>17.39</v>
      </c>
      <c r="G27" s="28">
        <f t="shared" si="7"/>
        <v>498449.57</v>
      </c>
      <c r="H27" s="138"/>
    </row>
    <row r="28" spans="1:9" s="11" customFormat="1" x14ac:dyDescent="0.25">
      <c r="A28" s="47" t="s">
        <v>169</v>
      </c>
      <c r="B28" s="90" t="s">
        <v>39</v>
      </c>
      <c r="C28" s="60" t="s">
        <v>448</v>
      </c>
      <c r="D28" s="22" t="s">
        <v>75</v>
      </c>
      <c r="E28" s="126">
        <v>56626</v>
      </c>
      <c r="F28" s="132">
        <v>0.32</v>
      </c>
      <c r="G28" s="28">
        <f t="shared" si="7"/>
        <v>18120.32</v>
      </c>
      <c r="H28" s="138"/>
    </row>
    <row r="29" spans="1:9" s="11" customFormat="1" x14ac:dyDescent="0.25">
      <c r="A29" s="47" t="s">
        <v>169</v>
      </c>
      <c r="B29" s="90" t="s">
        <v>40</v>
      </c>
      <c r="C29" s="60" t="s">
        <v>119</v>
      </c>
      <c r="D29" s="61" t="s">
        <v>19</v>
      </c>
      <c r="E29" s="126">
        <v>901</v>
      </c>
      <c r="F29" s="132">
        <v>2.2000000000000002</v>
      </c>
      <c r="G29" s="28">
        <f t="shared" si="7"/>
        <v>1982.2</v>
      </c>
      <c r="H29" s="138"/>
    </row>
    <row r="30" spans="1:9" s="11" customFormat="1" ht="30" x14ac:dyDescent="0.25">
      <c r="A30" s="47" t="s">
        <v>169</v>
      </c>
      <c r="B30" s="90" t="s">
        <v>55</v>
      </c>
      <c r="C30" s="2" t="s">
        <v>131</v>
      </c>
      <c r="D30" s="22" t="s">
        <v>75</v>
      </c>
      <c r="E30" s="126">
        <v>60</v>
      </c>
      <c r="F30" s="132">
        <v>19.78</v>
      </c>
      <c r="G30" s="28">
        <f t="shared" si="7"/>
        <v>1186.8</v>
      </c>
      <c r="H30" s="138"/>
    </row>
    <row r="31" spans="1:9" s="11" customFormat="1" x14ac:dyDescent="0.25">
      <c r="A31" s="47" t="s">
        <v>169</v>
      </c>
      <c r="B31" s="90" t="s">
        <v>56</v>
      </c>
      <c r="C31" s="178" t="s">
        <v>451</v>
      </c>
      <c r="D31" s="161" t="s">
        <v>75</v>
      </c>
      <c r="E31" s="169">
        <v>60</v>
      </c>
      <c r="F31" s="132">
        <v>0.82</v>
      </c>
      <c r="G31" s="28">
        <f t="shared" ref="G31" si="10">ROUND((E31*F31),2)</f>
        <v>49.2</v>
      </c>
      <c r="H31" s="138"/>
    </row>
    <row r="32" spans="1:9" s="11" customFormat="1" ht="30" x14ac:dyDescent="0.25">
      <c r="A32" s="47" t="s">
        <v>169</v>
      </c>
      <c r="B32" s="90" t="s">
        <v>57</v>
      </c>
      <c r="C32" s="60" t="s">
        <v>414</v>
      </c>
      <c r="D32" s="22" t="s">
        <v>75</v>
      </c>
      <c r="E32" s="126">
        <v>7300</v>
      </c>
      <c r="F32" s="132">
        <v>4.9800000000000004</v>
      </c>
      <c r="G32" s="28">
        <f t="shared" si="7"/>
        <v>36354</v>
      </c>
      <c r="H32" s="138"/>
    </row>
    <row r="33" spans="1:9" s="11" customFormat="1" x14ac:dyDescent="0.25">
      <c r="A33" s="47" t="s">
        <v>169</v>
      </c>
      <c r="B33" s="90" t="s">
        <v>58</v>
      </c>
      <c r="C33" s="60" t="s">
        <v>132</v>
      </c>
      <c r="D33" s="61" t="s">
        <v>74</v>
      </c>
      <c r="E33" s="126">
        <v>2920</v>
      </c>
      <c r="F33" s="132">
        <v>29.08</v>
      </c>
      <c r="G33" s="28">
        <f t="shared" si="7"/>
        <v>84913.600000000006</v>
      </c>
      <c r="H33" s="138"/>
    </row>
    <row r="34" spans="1:9" s="11" customFormat="1" x14ac:dyDescent="0.25">
      <c r="A34" s="47" t="s">
        <v>169</v>
      </c>
      <c r="B34" s="90" t="s">
        <v>90</v>
      </c>
      <c r="C34" s="60" t="s">
        <v>120</v>
      </c>
      <c r="D34" s="61" t="s">
        <v>19</v>
      </c>
      <c r="E34" s="126">
        <v>681</v>
      </c>
      <c r="F34" s="132">
        <v>37.32</v>
      </c>
      <c r="G34" s="28">
        <f t="shared" si="7"/>
        <v>25414.92</v>
      </c>
      <c r="H34" s="138"/>
    </row>
    <row r="35" spans="1:9" s="11" customFormat="1" ht="30" x14ac:dyDescent="0.25">
      <c r="A35" s="47" t="s">
        <v>169</v>
      </c>
      <c r="B35" s="90" t="s">
        <v>59</v>
      </c>
      <c r="C35" s="60" t="s">
        <v>121</v>
      </c>
      <c r="D35" s="61" t="s">
        <v>19</v>
      </c>
      <c r="E35" s="126">
        <v>100</v>
      </c>
      <c r="F35" s="132">
        <v>35.96</v>
      </c>
      <c r="G35" s="28">
        <f t="shared" si="7"/>
        <v>3596</v>
      </c>
      <c r="H35" s="138"/>
    </row>
    <row r="36" spans="1:9" s="11" customFormat="1" x14ac:dyDescent="0.25">
      <c r="A36" s="47" t="s">
        <v>169</v>
      </c>
      <c r="B36" s="90" t="s">
        <v>60</v>
      </c>
      <c r="C36" s="60" t="s">
        <v>122</v>
      </c>
      <c r="D36" s="61" t="s">
        <v>19</v>
      </c>
      <c r="E36" s="169">
        <v>681</v>
      </c>
      <c r="F36" s="132">
        <v>22.05</v>
      </c>
      <c r="G36" s="28">
        <f t="shared" si="7"/>
        <v>15016.05</v>
      </c>
      <c r="H36" s="138"/>
    </row>
    <row r="37" spans="1:9" s="11" customFormat="1" x14ac:dyDescent="0.25">
      <c r="A37" s="47" t="s">
        <v>169</v>
      </c>
      <c r="B37" s="90" t="s">
        <v>61</v>
      </c>
      <c r="C37" s="60" t="s">
        <v>123</v>
      </c>
      <c r="D37" s="61" t="s">
        <v>74</v>
      </c>
      <c r="E37" s="126">
        <v>278</v>
      </c>
      <c r="F37" s="132">
        <v>36.11</v>
      </c>
      <c r="G37" s="28">
        <f t="shared" si="7"/>
        <v>10038.58</v>
      </c>
      <c r="H37" s="138"/>
    </row>
    <row r="38" spans="1:9" s="11" customFormat="1" x14ac:dyDescent="0.25">
      <c r="A38" s="47" t="s">
        <v>169</v>
      </c>
      <c r="B38" s="90" t="s">
        <v>62</v>
      </c>
      <c r="C38" s="60" t="s">
        <v>124</v>
      </c>
      <c r="D38" s="22" t="s">
        <v>75</v>
      </c>
      <c r="E38" s="126">
        <v>556</v>
      </c>
      <c r="F38" s="132">
        <v>9.92</v>
      </c>
      <c r="G38" s="28">
        <f t="shared" si="7"/>
        <v>5515.52</v>
      </c>
      <c r="H38" s="138"/>
    </row>
    <row r="39" spans="1:9" s="11" customFormat="1" ht="15.75" thickBot="1" x14ac:dyDescent="0.3">
      <c r="A39" s="47" t="s">
        <v>169</v>
      </c>
      <c r="B39" s="90" t="s">
        <v>452</v>
      </c>
      <c r="C39" s="60" t="s">
        <v>125</v>
      </c>
      <c r="D39" s="22" t="s">
        <v>75</v>
      </c>
      <c r="E39" s="126">
        <v>540</v>
      </c>
      <c r="F39" s="132">
        <v>2.85</v>
      </c>
      <c r="G39" s="28">
        <f t="shared" si="7"/>
        <v>1539</v>
      </c>
      <c r="H39" s="138"/>
    </row>
    <row r="40" spans="1:9" ht="29.25" thickBot="1" x14ac:dyDescent="0.3">
      <c r="A40" s="73" t="s">
        <v>169</v>
      </c>
      <c r="B40" s="90" t="s">
        <v>453</v>
      </c>
      <c r="C40" s="63" t="s">
        <v>126</v>
      </c>
      <c r="D40" s="84" t="s">
        <v>75</v>
      </c>
      <c r="E40" s="129">
        <v>540</v>
      </c>
      <c r="F40" s="82">
        <v>36.35</v>
      </c>
      <c r="G40" s="65">
        <f t="shared" si="7"/>
        <v>19629</v>
      </c>
      <c r="H40" s="36" t="s">
        <v>41</v>
      </c>
      <c r="I40" s="37">
        <f>ROUND(SUM(G22:G40),2)</f>
        <v>2389444.02</v>
      </c>
    </row>
    <row r="41" spans="1:9" ht="27" customHeight="1" x14ac:dyDescent="0.25">
      <c r="A41" s="46" t="s">
        <v>133</v>
      </c>
      <c r="B41" s="25" t="s">
        <v>42</v>
      </c>
      <c r="C41" s="24" t="s">
        <v>134</v>
      </c>
      <c r="D41" s="25" t="s">
        <v>19</v>
      </c>
      <c r="E41" s="127">
        <v>1270</v>
      </c>
      <c r="F41" s="34">
        <v>27.2</v>
      </c>
      <c r="G41" s="27">
        <f t="shared" ref="G41:G59" si="11">ROUND((E41*F41),2)</f>
        <v>34544</v>
      </c>
      <c r="H41" s="12"/>
      <c r="I41" s="11"/>
    </row>
    <row r="42" spans="1:9" ht="27" customHeight="1" x14ac:dyDescent="0.25">
      <c r="A42" s="47" t="s">
        <v>133</v>
      </c>
      <c r="B42" s="22" t="s">
        <v>43</v>
      </c>
      <c r="C42" s="156" t="s">
        <v>450</v>
      </c>
      <c r="D42" s="22" t="s">
        <v>74</v>
      </c>
      <c r="E42" s="125">
        <v>200</v>
      </c>
      <c r="F42" s="21">
        <v>25.18</v>
      </c>
      <c r="G42" s="28">
        <f t="shared" si="11"/>
        <v>5036</v>
      </c>
      <c r="H42" s="12"/>
      <c r="I42" s="11"/>
    </row>
    <row r="43" spans="1:9" ht="27" customHeight="1" x14ac:dyDescent="0.25">
      <c r="A43" s="47" t="s">
        <v>133</v>
      </c>
      <c r="B43" s="22" t="s">
        <v>44</v>
      </c>
      <c r="C43" s="2" t="s">
        <v>135</v>
      </c>
      <c r="D43" s="22" t="s">
        <v>75</v>
      </c>
      <c r="E43" s="125">
        <v>2794</v>
      </c>
      <c r="F43" s="21">
        <v>1.23</v>
      </c>
      <c r="G43" s="28">
        <f t="shared" si="11"/>
        <v>3436.62</v>
      </c>
      <c r="H43" s="12"/>
      <c r="I43" s="11"/>
    </row>
    <row r="44" spans="1:9" ht="27" customHeight="1" x14ac:dyDescent="0.25">
      <c r="A44" s="47" t="s">
        <v>133</v>
      </c>
      <c r="B44" s="22" t="s">
        <v>45</v>
      </c>
      <c r="C44" s="60" t="s">
        <v>136</v>
      </c>
      <c r="D44" s="61" t="s">
        <v>19</v>
      </c>
      <c r="E44" s="126">
        <v>964</v>
      </c>
      <c r="F44" s="21">
        <v>69.16</v>
      </c>
      <c r="G44" s="28">
        <f t="shared" si="11"/>
        <v>66670.240000000005</v>
      </c>
      <c r="H44" s="12"/>
      <c r="I44" s="11"/>
    </row>
    <row r="45" spans="1:9" ht="27" customHeight="1" x14ac:dyDescent="0.25">
      <c r="A45" s="47" t="s">
        <v>133</v>
      </c>
      <c r="B45" s="22" t="s">
        <v>46</v>
      </c>
      <c r="C45" s="172" t="s">
        <v>446</v>
      </c>
      <c r="D45" s="173" t="s">
        <v>19</v>
      </c>
      <c r="E45" s="173">
        <v>965</v>
      </c>
      <c r="F45" s="170">
        <v>2.2000000000000002</v>
      </c>
      <c r="G45" s="28">
        <f t="shared" si="11"/>
        <v>2123</v>
      </c>
      <c r="H45" s="12"/>
      <c r="I45" s="11"/>
    </row>
    <row r="46" spans="1:9" ht="27" customHeight="1" x14ac:dyDescent="0.25">
      <c r="A46" s="47" t="s">
        <v>133</v>
      </c>
      <c r="B46" s="22" t="s">
        <v>47</v>
      </c>
      <c r="C46" s="77" t="s">
        <v>137</v>
      </c>
      <c r="D46" s="78" t="s">
        <v>19</v>
      </c>
      <c r="E46" s="124">
        <v>1093</v>
      </c>
      <c r="F46" s="21">
        <v>121.1</v>
      </c>
      <c r="G46" s="28">
        <f t="shared" si="11"/>
        <v>132362.29999999999</v>
      </c>
      <c r="H46" s="12"/>
      <c r="I46" s="11"/>
    </row>
    <row r="47" spans="1:9" ht="27" customHeight="1" x14ac:dyDescent="0.25">
      <c r="A47" s="47" t="s">
        <v>133</v>
      </c>
      <c r="B47" s="22" t="s">
        <v>76</v>
      </c>
      <c r="C47" s="2" t="s">
        <v>138</v>
      </c>
      <c r="D47" s="22" t="s">
        <v>19</v>
      </c>
      <c r="E47" s="125">
        <v>108</v>
      </c>
      <c r="F47" s="21">
        <v>111.98</v>
      </c>
      <c r="G47" s="28">
        <f t="shared" si="11"/>
        <v>12093.84</v>
      </c>
      <c r="H47" s="12"/>
      <c r="I47" s="11"/>
    </row>
    <row r="48" spans="1:9" ht="27" customHeight="1" x14ac:dyDescent="0.25">
      <c r="A48" s="47" t="s">
        <v>133</v>
      </c>
      <c r="B48" s="22" t="s">
        <v>77</v>
      </c>
      <c r="C48" s="2" t="s">
        <v>139</v>
      </c>
      <c r="D48" s="22" t="s">
        <v>19</v>
      </c>
      <c r="E48" s="125">
        <v>1684</v>
      </c>
      <c r="F48" s="21">
        <v>91.38</v>
      </c>
      <c r="G48" s="28">
        <f t="shared" si="11"/>
        <v>153883.92000000001</v>
      </c>
      <c r="H48" s="12"/>
      <c r="I48" s="11"/>
    </row>
    <row r="49" spans="1:9" ht="27" customHeight="1" x14ac:dyDescent="0.25">
      <c r="A49" s="47" t="s">
        <v>133</v>
      </c>
      <c r="B49" s="22" t="s">
        <v>78</v>
      </c>
      <c r="C49" s="2" t="s">
        <v>148</v>
      </c>
      <c r="D49" s="22" t="s">
        <v>19</v>
      </c>
      <c r="E49" s="125">
        <v>36</v>
      </c>
      <c r="F49" s="21">
        <v>108.75</v>
      </c>
      <c r="G49" s="28">
        <f t="shared" si="11"/>
        <v>3915</v>
      </c>
      <c r="H49" s="12"/>
      <c r="I49" s="11"/>
    </row>
    <row r="50" spans="1:9" ht="27" customHeight="1" x14ac:dyDescent="0.25">
      <c r="A50" s="47" t="s">
        <v>133</v>
      </c>
      <c r="B50" s="22" t="s">
        <v>79</v>
      </c>
      <c r="C50" s="2" t="s">
        <v>140</v>
      </c>
      <c r="D50" s="22" t="s">
        <v>19</v>
      </c>
      <c r="E50" s="125">
        <v>343</v>
      </c>
      <c r="F50" s="21">
        <v>92.72</v>
      </c>
      <c r="G50" s="28">
        <f t="shared" si="11"/>
        <v>31802.959999999999</v>
      </c>
      <c r="H50" s="12"/>
      <c r="I50" s="11"/>
    </row>
    <row r="51" spans="1:9" ht="27" customHeight="1" x14ac:dyDescent="0.25">
      <c r="A51" s="47" t="s">
        <v>133</v>
      </c>
      <c r="B51" s="22" t="s">
        <v>80</v>
      </c>
      <c r="C51" s="2" t="s">
        <v>141</v>
      </c>
      <c r="D51" s="22" t="s">
        <v>19</v>
      </c>
      <c r="E51" s="125">
        <v>1</v>
      </c>
      <c r="F51" s="21">
        <v>283.17</v>
      </c>
      <c r="G51" s="28">
        <f t="shared" si="11"/>
        <v>283.17</v>
      </c>
      <c r="H51" s="12"/>
      <c r="I51" s="11"/>
    </row>
    <row r="52" spans="1:9" ht="27" customHeight="1" x14ac:dyDescent="0.25">
      <c r="A52" s="47" t="s">
        <v>133</v>
      </c>
      <c r="B52" s="22" t="s">
        <v>81</v>
      </c>
      <c r="C52" s="2" t="s">
        <v>142</v>
      </c>
      <c r="D52" s="22" t="s">
        <v>12</v>
      </c>
      <c r="E52" s="125">
        <v>2</v>
      </c>
      <c r="F52" s="21">
        <v>371.11</v>
      </c>
      <c r="G52" s="28">
        <f t="shared" si="11"/>
        <v>742.22</v>
      </c>
      <c r="H52" s="12"/>
      <c r="I52" s="11"/>
    </row>
    <row r="53" spans="1:9" ht="27" customHeight="1" x14ac:dyDescent="0.25">
      <c r="A53" s="47" t="s">
        <v>133</v>
      </c>
      <c r="B53" s="22" t="s">
        <v>82</v>
      </c>
      <c r="C53" s="2" t="s">
        <v>149</v>
      </c>
      <c r="D53" s="22" t="s">
        <v>75</v>
      </c>
      <c r="E53" s="125">
        <v>600</v>
      </c>
      <c r="F53" s="21">
        <v>5.46</v>
      </c>
      <c r="G53" s="28">
        <f t="shared" si="11"/>
        <v>3276</v>
      </c>
      <c r="H53" s="12"/>
      <c r="I53" s="11"/>
    </row>
    <row r="54" spans="1:9" ht="27" customHeight="1" x14ac:dyDescent="0.25">
      <c r="A54" s="47" t="s">
        <v>133</v>
      </c>
      <c r="B54" s="22" t="s">
        <v>83</v>
      </c>
      <c r="C54" s="60" t="s">
        <v>143</v>
      </c>
      <c r="D54" s="22" t="s">
        <v>75</v>
      </c>
      <c r="E54" s="125">
        <v>310</v>
      </c>
      <c r="F54" s="21">
        <v>5.62</v>
      </c>
      <c r="G54" s="28">
        <f t="shared" si="11"/>
        <v>1742.2</v>
      </c>
      <c r="H54" s="12"/>
      <c r="I54" s="11"/>
    </row>
    <row r="55" spans="1:9" ht="27" customHeight="1" x14ac:dyDescent="0.25">
      <c r="A55" s="47" t="s">
        <v>133</v>
      </c>
      <c r="B55" s="22" t="s">
        <v>84</v>
      </c>
      <c r="C55" s="172" t="s">
        <v>455</v>
      </c>
      <c r="D55" s="22" t="s">
        <v>19</v>
      </c>
      <c r="E55" s="125">
        <v>305</v>
      </c>
      <c r="F55" s="21">
        <v>121.52</v>
      </c>
      <c r="G55" s="28">
        <f t="shared" si="11"/>
        <v>37063.599999999999</v>
      </c>
      <c r="H55" s="12"/>
      <c r="I55" s="11"/>
    </row>
    <row r="56" spans="1:9" ht="27" customHeight="1" x14ac:dyDescent="0.25">
      <c r="A56" s="47" t="s">
        <v>133</v>
      </c>
      <c r="B56" s="22" t="s">
        <v>85</v>
      </c>
      <c r="C56" s="77" t="s">
        <v>144</v>
      </c>
      <c r="D56" s="22" t="s">
        <v>12</v>
      </c>
      <c r="E56" s="125">
        <v>2</v>
      </c>
      <c r="F56" s="21">
        <v>8447.5300000000007</v>
      </c>
      <c r="G56" s="28">
        <f t="shared" si="11"/>
        <v>16895.060000000001</v>
      </c>
      <c r="H56" s="12"/>
      <c r="I56" s="11"/>
    </row>
    <row r="57" spans="1:9" ht="27" customHeight="1" x14ac:dyDescent="0.25">
      <c r="A57" s="47" t="s">
        <v>133</v>
      </c>
      <c r="B57" s="22" t="s">
        <v>86</v>
      </c>
      <c r="C57" s="2" t="s">
        <v>145</v>
      </c>
      <c r="D57" s="22" t="s">
        <v>12</v>
      </c>
      <c r="E57" s="125">
        <v>1</v>
      </c>
      <c r="F57" s="21">
        <v>63489.64</v>
      </c>
      <c r="G57" s="28">
        <f t="shared" si="11"/>
        <v>63489.64</v>
      </c>
      <c r="H57" s="12"/>
      <c r="I57" s="11"/>
    </row>
    <row r="58" spans="1:9" ht="27" customHeight="1" thickBot="1" x14ac:dyDescent="0.3">
      <c r="A58" s="47" t="s">
        <v>133</v>
      </c>
      <c r="B58" s="22" t="s">
        <v>87</v>
      </c>
      <c r="C58" s="2" t="s">
        <v>146</v>
      </c>
      <c r="D58" s="22" t="s">
        <v>12</v>
      </c>
      <c r="E58" s="125">
        <v>4</v>
      </c>
      <c r="F58" s="21">
        <v>613.34</v>
      </c>
      <c r="G58" s="28">
        <f t="shared" si="11"/>
        <v>2453.36</v>
      </c>
      <c r="H58" s="12"/>
      <c r="I58" s="11"/>
    </row>
    <row r="59" spans="1:9" ht="29.25" thickBot="1" x14ac:dyDescent="0.3">
      <c r="A59" s="73" t="s">
        <v>133</v>
      </c>
      <c r="B59" s="22" t="s">
        <v>447</v>
      </c>
      <c r="C59" s="63" t="s">
        <v>147</v>
      </c>
      <c r="D59" s="88" t="s">
        <v>12</v>
      </c>
      <c r="E59" s="128">
        <v>2</v>
      </c>
      <c r="F59" s="74">
        <v>1622.59</v>
      </c>
      <c r="G59" s="65">
        <f t="shared" si="11"/>
        <v>3245.18</v>
      </c>
      <c r="H59" s="36" t="s">
        <v>48</v>
      </c>
      <c r="I59" s="37">
        <f>ROUND(SUM(G41:G59),2)</f>
        <v>575058.31000000006</v>
      </c>
    </row>
    <row r="60" spans="1:9" ht="27" customHeight="1" x14ac:dyDescent="0.25">
      <c r="A60" s="46" t="s">
        <v>72</v>
      </c>
      <c r="B60" s="25" t="s">
        <v>49</v>
      </c>
      <c r="C60" s="24" t="s">
        <v>150</v>
      </c>
      <c r="D60" s="25" t="s">
        <v>12</v>
      </c>
      <c r="E60" s="127">
        <v>17</v>
      </c>
      <c r="F60" s="34">
        <v>144.13999999999999</v>
      </c>
      <c r="G60" s="27">
        <f t="shared" ref="G60:G77" si="12">ROUND((E60*F60),2)</f>
        <v>2450.38</v>
      </c>
      <c r="H60" s="12"/>
      <c r="I60" s="11"/>
    </row>
    <row r="61" spans="1:9" ht="27" customHeight="1" x14ac:dyDescent="0.25">
      <c r="A61" s="47" t="s">
        <v>72</v>
      </c>
      <c r="B61" s="22" t="s">
        <v>50</v>
      </c>
      <c r="C61" s="2" t="s">
        <v>151</v>
      </c>
      <c r="D61" s="22" t="s">
        <v>12</v>
      </c>
      <c r="E61" s="125">
        <v>23</v>
      </c>
      <c r="F61" s="21">
        <v>23.04</v>
      </c>
      <c r="G61" s="28">
        <f t="shared" si="12"/>
        <v>529.91999999999996</v>
      </c>
      <c r="H61" s="12"/>
      <c r="I61" s="11"/>
    </row>
    <row r="62" spans="1:9" ht="27" customHeight="1" x14ac:dyDescent="0.25">
      <c r="A62" s="47" t="s">
        <v>72</v>
      </c>
      <c r="B62" s="22" t="s">
        <v>51</v>
      </c>
      <c r="C62" s="2" t="s">
        <v>152</v>
      </c>
      <c r="D62" s="22" t="s">
        <v>12</v>
      </c>
      <c r="E62" s="125">
        <v>17</v>
      </c>
      <c r="F62" s="21">
        <v>23.04</v>
      </c>
      <c r="G62" s="28">
        <f t="shared" si="12"/>
        <v>391.68</v>
      </c>
      <c r="H62" s="12"/>
      <c r="I62" s="11"/>
    </row>
    <row r="63" spans="1:9" ht="27" customHeight="1" x14ac:dyDescent="0.25">
      <c r="A63" s="47" t="s">
        <v>72</v>
      </c>
      <c r="B63" s="22" t="s">
        <v>91</v>
      </c>
      <c r="C63" s="2" t="s">
        <v>153</v>
      </c>
      <c r="D63" s="22" t="s">
        <v>12</v>
      </c>
      <c r="E63" s="125">
        <v>10</v>
      </c>
      <c r="F63" s="21">
        <v>288.39999999999998</v>
      </c>
      <c r="G63" s="28">
        <f t="shared" si="12"/>
        <v>2884</v>
      </c>
      <c r="H63" s="12"/>
      <c r="I63" s="11"/>
    </row>
    <row r="64" spans="1:9" ht="27" customHeight="1" x14ac:dyDescent="0.25">
      <c r="A64" s="47" t="s">
        <v>72</v>
      </c>
      <c r="B64" s="22" t="s">
        <v>92</v>
      </c>
      <c r="C64" s="2" t="s">
        <v>154</v>
      </c>
      <c r="D64" s="22" t="s">
        <v>12</v>
      </c>
      <c r="E64" s="125">
        <v>11</v>
      </c>
      <c r="F64" s="21">
        <v>34.619999999999997</v>
      </c>
      <c r="G64" s="28">
        <f t="shared" si="12"/>
        <v>380.82</v>
      </c>
      <c r="H64" s="12"/>
      <c r="I64" s="11"/>
    </row>
    <row r="65" spans="1:9" ht="27" customHeight="1" x14ac:dyDescent="0.25">
      <c r="A65" s="47" t="s">
        <v>72</v>
      </c>
      <c r="B65" s="22" t="s">
        <v>93</v>
      </c>
      <c r="C65" s="2" t="s">
        <v>155</v>
      </c>
      <c r="D65" s="22" t="s">
        <v>12</v>
      </c>
      <c r="E65" s="125">
        <v>7</v>
      </c>
      <c r="F65" s="21">
        <v>991.82</v>
      </c>
      <c r="G65" s="28">
        <f t="shared" si="12"/>
        <v>6942.74</v>
      </c>
      <c r="H65" s="12"/>
      <c r="I65" s="11"/>
    </row>
    <row r="66" spans="1:9" ht="27" customHeight="1" x14ac:dyDescent="0.25">
      <c r="A66" s="47" t="s">
        <v>72</v>
      </c>
      <c r="B66" s="22" t="s">
        <v>94</v>
      </c>
      <c r="C66" s="2" t="s">
        <v>156</v>
      </c>
      <c r="D66" s="22" t="s">
        <v>12</v>
      </c>
      <c r="E66" s="125">
        <v>82</v>
      </c>
      <c r="F66" s="21">
        <v>18.809999999999999</v>
      </c>
      <c r="G66" s="28">
        <f t="shared" si="12"/>
        <v>1542.42</v>
      </c>
      <c r="H66" s="12"/>
      <c r="I66" s="11"/>
    </row>
    <row r="67" spans="1:9" ht="27" customHeight="1" x14ac:dyDescent="0.25">
      <c r="A67" s="47" t="s">
        <v>72</v>
      </c>
      <c r="B67" s="22" t="s">
        <v>95</v>
      </c>
      <c r="C67" s="2" t="s">
        <v>157</v>
      </c>
      <c r="D67" s="22" t="s">
        <v>12</v>
      </c>
      <c r="E67" s="125">
        <v>39</v>
      </c>
      <c r="F67" s="21">
        <v>24.71</v>
      </c>
      <c r="G67" s="28">
        <f t="shared" si="12"/>
        <v>963.69</v>
      </c>
      <c r="H67" s="12"/>
      <c r="I67" s="11"/>
    </row>
    <row r="68" spans="1:9" ht="27" customHeight="1" x14ac:dyDescent="0.25">
      <c r="A68" s="47" t="s">
        <v>72</v>
      </c>
      <c r="B68" s="22" t="s">
        <v>96</v>
      </c>
      <c r="C68" s="2" t="s">
        <v>158</v>
      </c>
      <c r="D68" s="22" t="s">
        <v>19</v>
      </c>
      <c r="E68" s="125">
        <v>7180</v>
      </c>
      <c r="F68" s="21">
        <v>2.2000000000000002</v>
      </c>
      <c r="G68" s="28">
        <f t="shared" si="12"/>
        <v>15796</v>
      </c>
      <c r="H68" s="12"/>
      <c r="I68" s="11"/>
    </row>
    <row r="69" spans="1:9" ht="27" customHeight="1" x14ac:dyDescent="0.25">
      <c r="A69" s="47" t="s">
        <v>72</v>
      </c>
      <c r="B69" s="22" t="s">
        <v>97</v>
      </c>
      <c r="C69" s="2" t="s">
        <v>159</v>
      </c>
      <c r="D69" s="22" t="s">
        <v>19</v>
      </c>
      <c r="E69" s="125">
        <v>25</v>
      </c>
      <c r="F69" s="21">
        <v>16.7</v>
      </c>
      <c r="G69" s="28">
        <f t="shared" si="12"/>
        <v>417.5</v>
      </c>
      <c r="H69" s="12"/>
      <c r="I69" s="11"/>
    </row>
    <row r="70" spans="1:9" ht="27" customHeight="1" x14ac:dyDescent="0.25">
      <c r="A70" s="47" t="s">
        <v>72</v>
      </c>
      <c r="B70" s="22" t="s">
        <v>98</v>
      </c>
      <c r="C70" s="2" t="s">
        <v>160</v>
      </c>
      <c r="D70" s="22" t="s">
        <v>19</v>
      </c>
      <c r="E70" s="125">
        <v>2830</v>
      </c>
      <c r="F70" s="21">
        <v>0.56000000000000005</v>
      </c>
      <c r="G70" s="28">
        <f t="shared" si="12"/>
        <v>1584.8</v>
      </c>
      <c r="H70" s="12"/>
      <c r="I70" s="11"/>
    </row>
    <row r="71" spans="1:9" ht="27" customHeight="1" x14ac:dyDescent="0.25">
      <c r="A71" s="47" t="s">
        <v>72</v>
      </c>
      <c r="B71" s="22" t="s">
        <v>99</v>
      </c>
      <c r="C71" s="2" t="s">
        <v>161</v>
      </c>
      <c r="D71" s="22" t="s">
        <v>19</v>
      </c>
      <c r="E71" s="125">
        <v>350</v>
      </c>
      <c r="F71" s="21">
        <v>1.66</v>
      </c>
      <c r="G71" s="28">
        <f t="shared" si="12"/>
        <v>581</v>
      </c>
      <c r="H71" s="12"/>
      <c r="I71" s="11"/>
    </row>
    <row r="72" spans="1:9" ht="27" customHeight="1" x14ac:dyDescent="0.25">
      <c r="A72" s="47" t="s">
        <v>72</v>
      </c>
      <c r="B72" s="22" t="s">
        <v>100</v>
      </c>
      <c r="C72" s="2" t="s">
        <v>162</v>
      </c>
      <c r="D72" s="22" t="s">
        <v>19</v>
      </c>
      <c r="E72" s="125">
        <v>220</v>
      </c>
      <c r="F72" s="21">
        <v>1.1000000000000001</v>
      </c>
      <c r="G72" s="28">
        <f t="shared" si="12"/>
        <v>242</v>
      </c>
      <c r="H72" s="12"/>
      <c r="I72" s="11"/>
    </row>
    <row r="73" spans="1:9" ht="27" customHeight="1" x14ac:dyDescent="0.25">
      <c r="A73" s="47" t="s">
        <v>72</v>
      </c>
      <c r="B73" s="22" t="s">
        <v>101</v>
      </c>
      <c r="C73" s="2" t="s">
        <v>163</v>
      </c>
      <c r="D73" s="22" t="s">
        <v>19</v>
      </c>
      <c r="E73" s="125">
        <v>210</v>
      </c>
      <c r="F73" s="21">
        <v>1.1499999999999999</v>
      </c>
      <c r="G73" s="28">
        <f t="shared" si="12"/>
        <v>241.5</v>
      </c>
      <c r="H73" s="12"/>
      <c r="I73" s="11"/>
    </row>
    <row r="74" spans="1:9" ht="27" customHeight="1" x14ac:dyDescent="0.25">
      <c r="A74" s="47" t="s">
        <v>72</v>
      </c>
      <c r="B74" s="22" t="s">
        <v>102</v>
      </c>
      <c r="C74" s="2" t="s">
        <v>164</v>
      </c>
      <c r="D74" s="22" t="s">
        <v>75</v>
      </c>
      <c r="E74" s="125">
        <v>3.6</v>
      </c>
      <c r="F74" s="21">
        <v>33.39</v>
      </c>
      <c r="G74" s="28">
        <f t="shared" si="12"/>
        <v>120.2</v>
      </c>
      <c r="H74" s="12"/>
      <c r="I74" s="11"/>
    </row>
    <row r="75" spans="1:9" ht="27" customHeight="1" x14ac:dyDescent="0.25">
      <c r="A75" s="47" t="s">
        <v>72</v>
      </c>
      <c r="B75" s="22" t="s">
        <v>103</v>
      </c>
      <c r="C75" s="2" t="s">
        <v>165</v>
      </c>
      <c r="D75" s="22" t="s">
        <v>75</v>
      </c>
      <c r="E75" s="125">
        <v>120</v>
      </c>
      <c r="F75" s="21">
        <v>33.39</v>
      </c>
      <c r="G75" s="28">
        <f t="shared" si="12"/>
        <v>4006.8</v>
      </c>
      <c r="H75" s="12"/>
      <c r="I75" s="11"/>
    </row>
    <row r="76" spans="1:9" ht="27" customHeight="1" thickBot="1" x14ac:dyDescent="0.3">
      <c r="A76" s="47" t="s">
        <v>72</v>
      </c>
      <c r="B76" s="22" t="s">
        <v>104</v>
      </c>
      <c r="C76" s="2" t="s">
        <v>166</v>
      </c>
      <c r="D76" s="22" t="s">
        <v>75</v>
      </c>
      <c r="E76" s="125">
        <v>10</v>
      </c>
      <c r="F76" s="21">
        <v>33.39</v>
      </c>
      <c r="G76" s="28">
        <f t="shared" si="12"/>
        <v>333.9</v>
      </c>
      <c r="H76" s="12"/>
      <c r="I76" s="11"/>
    </row>
    <row r="77" spans="1:9" ht="30.75" thickBot="1" x14ac:dyDescent="0.3">
      <c r="A77" s="73" t="s">
        <v>72</v>
      </c>
      <c r="B77" s="64" t="s">
        <v>105</v>
      </c>
      <c r="C77" s="63" t="s">
        <v>167</v>
      </c>
      <c r="D77" s="88" t="s">
        <v>75</v>
      </c>
      <c r="E77" s="128">
        <v>9</v>
      </c>
      <c r="F77" s="74">
        <v>33.39</v>
      </c>
      <c r="G77" s="65">
        <f t="shared" si="12"/>
        <v>300.51</v>
      </c>
      <c r="H77" s="36" t="s">
        <v>52</v>
      </c>
      <c r="I77" s="37">
        <f>ROUND(SUM(G60:G77),2)</f>
        <v>39709.86</v>
      </c>
    </row>
    <row r="78" spans="1:9" s="11" customFormat="1" ht="38.25" customHeight="1" thickBot="1" x14ac:dyDescent="0.3">
      <c r="A78" s="139" t="s">
        <v>413</v>
      </c>
      <c r="B78" s="120" t="s">
        <v>53</v>
      </c>
      <c r="C78" s="152" t="s">
        <v>168</v>
      </c>
      <c r="D78" s="182" t="s">
        <v>74</v>
      </c>
      <c r="E78" s="183">
        <v>1636</v>
      </c>
      <c r="F78" s="184">
        <v>15.68</v>
      </c>
      <c r="G78" s="103">
        <f t="shared" ref="G78" si="13">ROUND((E78*F78),2)</f>
        <v>25652.48</v>
      </c>
      <c r="H78" s="80" t="s">
        <v>309</v>
      </c>
      <c r="I78" s="37">
        <f>ROUND(SUM(G78:G78),2)</f>
        <v>25652.48</v>
      </c>
    </row>
    <row r="79" spans="1:9" ht="43.5" thickBot="1" x14ac:dyDescent="0.3">
      <c r="A79" s="8"/>
      <c r="B79" s="4"/>
      <c r="C79" s="8"/>
      <c r="D79" s="85"/>
      <c r="E79" s="130"/>
      <c r="F79" s="42" t="s">
        <v>54</v>
      </c>
      <c r="G79" s="43">
        <f>SUM(G5:G78)</f>
        <v>3590560.5999999996</v>
      </c>
      <c r="H79" s="35"/>
      <c r="I79" s="38"/>
    </row>
    <row r="80" spans="1:9" x14ac:dyDescent="0.25">
      <c r="A80" s="40"/>
      <c r="B80" s="39"/>
      <c r="C80" s="39"/>
      <c r="D80" s="86"/>
      <c r="E80" s="131"/>
      <c r="F80" s="39"/>
      <c r="G80" s="15"/>
    </row>
    <row r="81" spans="1:7" x14ac:dyDescent="0.25">
      <c r="A81" s="8"/>
      <c r="B81" s="4"/>
      <c r="C81" s="8"/>
      <c r="D81" s="85"/>
      <c r="E81" s="130"/>
      <c r="F81" s="16"/>
      <c r="G81" s="15"/>
    </row>
    <row r="82" spans="1:7" x14ac:dyDescent="0.25">
      <c r="A82" s="8"/>
      <c r="B82" s="4"/>
      <c r="C82" s="8"/>
      <c r="D82" s="85"/>
      <c r="E82" s="130"/>
      <c r="F82" s="16"/>
      <c r="G82" s="15"/>
    </row>
    <row r="83" spans="1:7" x14ac:dyDescent="0.25">
      <c r="F83" s="17"/>
    </row>
  </sheetData>
  <sheetProtection algorithmName="SHA-512" hashValue="a+5w3ZxiNB0gOQbJ1kVAGwNOg8VqDMZf/zV8SyTn8PgDNnwlhESbVgs/Kp1wsdUC0PRktl4IpmLYBlcHB3ortQ==" saltValue="jsVoI42ak3rirST2FvWORg==" spinCount="100000" sheet="1" objects="1" scenarios="1"/>
  <mergeCells count="2">
    <mergeCell ref="A1:G1"/>
    <mergeCell ref="A3:G3"/>
  </mergeCells>
  <phoneticPr fontId="9"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26462-F94F-42C1-AFA8-DA9BBBE59D60}">
  <dimension ref="A1:I11"/>
  <sheetViews>
    <sheetView topLeftCell="D1" zoomScale="80" zoomScaleNormal="80" workbookViewId="0">
      <selection activeCell="F5" sqref="F5:F6"/>
    </sheetView>
  </sheetViews>
  <sheetFormatPr defaultColWidth="9.140625" defaultRowHeight="15" x14ac:dyDescent="0.25"/>
  <cols>
    <col min="1" max="1" width="39.7109375" style="23" customWidth="1"/>
    <col min="2" max="2" width="10.5703125" style="13" customWidth="1"/>
    <col min="3" max="3" width="71.7109375" style="14" customWidth="1"/>
    <col min="4" max="4" width="9.140625" style="13"/>
    <col min="5" max="5" width="16.28515625" style="17" customWidth="1"/>
    <col min="6" max="6" width="20.7109375" style="18" customWidth="1"/>
    <col min="7" max="7" width="14.7109375" style="13" customWidth="1"/>
    <col min="8" max="8" width="21.5703125" style="19" customWidth="1"/>
    <col min="9" max="9" width="20.7109375" style="10" customWidth="1"/>
    <col min="10" max="10" width="11.42578125" style="10" bestFit="1" customWidth="1"/>
    <col min="11" max="16384" width="9.140625" style="10"/>
  </cols>
  <sheetData>
    <row r="1" spans="1:9" ht="39.950000000000003" customHeight="1" x14ac:dyDescent="0.25">
      <c r="A1" s="191" t="s">
        <v>170</v>
      </c>
      <c r="B1" s="191"/>
      <c r="C1" s="191"/>
      <c r="D1" s="191"/>
      <c r="E1" s="191"/>
      <c r="F1" s="191"/>
      <c r="G1" s="191"/>
    </row>
    <row r="2" spans="1:9" ht="21.75" customHeight="1" thickBot="1" x14ac:dyDescent="0.3">
      <c r="A2" s="1"/>
      <c r="B2" s="1"/>
      <c r="C2" s="1"/>
      <c r="D2" s="1"/>
      <c r="E2" s="121"/>
      <c r="F2" s="1"/>
      <c r="G2" s="1"/>
    </row>
    <row r="3" spans="1:9" ht="21.75" customHeight="1" x14ac:dyDescent="0.25">
      <c r="A3" s="192" t="s">
        <v>408</v>
      </c>
      <c r="B3" s="193"/>
      <c r="C3" s="193"/>
      <c r="D3" s="193"/>
      <c r="E3" s="193"/>
      <c r="F3" s="193"/>
      <c r="G3" s="194"/>
    </row>
    <row r="4" spans="1:9" ht="43.5" thickBot="1" x14ac:dyDescent="0.3">
      <c r="A4" s="29" t="s">
        <v>0</v>
      </c>
      <c r="B4" s="48" t="s">
        <v>1</v>
      </c>
      <c r="C4" s="30" t="s">
        <v>2</v>
      </c>
      <c r="D4" s="30" t="s">
        <v>3</v>
      </c>
      <c r="E4" s="31" t="s">
        <v>4</v>
      </c>
      <c r="F4" s="32" t="s">
        <v>5</v>
      </c>
      <c r="G4" s="33" t="s">
        <v>6</v>
      </c>
    </row>
    <row r="5" spans="1:9" s="11" customFormat="1" ht="76.5" customHeight="1" thickBot="1" x14ac:dyDescent="0.3">
      <c r="A5" s="83" t="s">
        <v>409</v>
      </c>
      <c r="B5" s="90" t="s">
        <v>8</v>
      </c>
      <c r="C5" s="146" t="s">
        <v>410</v>
      </c>
      <c r="D5" s="78" t="s">
        <v>73</v>
      </c>
      <c r="E5" s="124">
        <v>1</v>
      </c>
      <c r="F5" s="97">
        <v>9660.17</v>
      </c>
      <c r="G5" s="79">
        <f t="shared" ref="G5:G6" si="0">ROUND((E5*F5),2)</f>
        <v>9660.17</v>
      </c>
      <c r="H5" s="12"/>
    </row>
    <row r="6" spans="1:9" s="11" customFormat="1" ht="30" customHeight="1" thickBot="1" x14ac:dyDescent="0.3">
      <c r="A6" s="73" t="s">
        <v>409</v>
      </c>
      <c r="B6" s="147" t="s">
        <v>9</v>
      </c>
      <c r="C6" s="63" t="s">
        <v>411</v>
      </c>
      <c r="D6" s="64" t="s">
        <v>73</v>
      </c>
      <c r="E6" s="128">
        <v>1</v>
      </c>
      <c r="F6" s="133">
        <v>42297.16</v>
      </c>
      <c r="G6" s="28">
        <f t="shared" si="0"/>
        <v>42297.16</v>
      </c>
      <c r="H6" s="80" t="s">
        <v>21</v>
      </c>
      <c r="I6" s="37">
        <f>ROUND(SUM(G5:G6),2)</f>
        <v>51957.33</v>
      </c>
    </row>
    <row r="7" spans="1:9" ht="43.5" thickBot="1" x14ac:dyDescent="0.3">
      <c r="A7" s="8"/>
      <c r="B7" s="4"/>
      <c r="C7" s="8"/>
      <c r="D7" s="85"/>
      <c r="E7" s="134"/>
      <c r="F7" s="71" t="s">
        <v>412</v>
      </c>
      <c r="G7" s="43">
        <f>SUM(G5:G6)</f>
        <v>51957.33</v>
      </c>
      <c r="H7" s="35"/>
      <c r="I7" s="38"/>
    </row>
    <row r="8" spans="1:9" x14ac:dyDescent="0.25">
      <c r="A8" s="40"/>
      <c r="B8" s="39"/>
      <c r="C8" s="39"/>
      <c r="D8" s="86"/>
      <c r="E8" s="134"/>
      <c r="F8" s="39"/>
      <c r="G8" s="15"/>
    </row>
    <row r="9" spans="1:9" x14ac:dyDescent="0.25">
      <c r="A9" s="8"/>
      <c r="B9" s="4"/>
      <c r="C9" s="8"/>
      <c r="D9" s="85"/>
      <c r="E9" s="134"/>
      <c r="F9" s="16"/>
      <c r="G9" s="15"/>
    </row>
    <row r="10" spans="1:9" x14ac:dyDescent="0.25">
      <c r="A10" s="8"/>
      <c r="B10" s="4"/>
      <c r="C10" s="8"/>
      <c r="D10" s="85"/>
      <c r="E10" s="134"/>
      <c r="F10" s="16"/>
      <c r="G10" s="15"/>
    </row>
    <row r="11" spans="1:9" x14ac:dyDescent="0.25">
      <c r="F11" s="17"/>
    </row>
  </sheetData>
  <sheetProtection algorithmName="SHA-512" hashValue="4FlKKZ0l7yOihsoh2iiJ+4ReU5MG7Vl3DXJHL6pBLU1TNHnyU9B2EgU2k/CV3rnnTJD1Pm8dY2LL8HfrCTTyLg==" saltValue="WxGayOaqrWkkAgEXEg5w/w==" spinCount="100000" sheet="1" objects="1" scenarios="1"/>
  <mergeCells count="2">
    <mergeCell ref="A1:G1"/>
    <mergeCell ref="A3:G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tabSelected="1" zoomScale="90" zoomScaleNormal="90" workbookViewId="0">
      <selection activeCell="G3" sqref="G3"/>
    </sheetView>
  </sheetViews>
  <sheetFormatPr defaultColWidth="9.140625" defaultRowHeight="15" x14ac:dyDescent="0.25"/>
  <cols>
    <col min="1" max="1" width="11.7109375" customWidth="1"/>
    <col min="2" max="2" width="65.7109375" customWidth="1"/>
    <col min="3" max="3" width="15.7109375" customWidth="1"/>
  </cols>
  <sheetData>
    <row r="1" spans="1:7" s="49" customFormat="1" ht="51.75" customHeight="1" x14ac:dyDescent="0.2">
      <c r="A1" s="195" t="s">
        <v>170</v>
      </c>
      <c r="B1" s="195"/>
      <c r="C1" s="195"/>
      <c r="D1" s="119"/>
      <c r="E1" s="119"/>
      <c r="F1" s="119"/>
      <c r="G1" s="119"/>
    </row>
    <row r="2" spans="1:7" s="49" customFormat="1" ht="27" customHeight="1" x14ac:dyDescent="0.2">
      <c r="A2" s="196" t="s">
        <v>63</v>
      </c>
      <c r="B2" s="197"/>
      <c r="C2" s="198"/>
    </row>
    <row r="3" spans="1:7" s="49" customFormat="1" ht="25.5" x14ac:dyDescent="0.2">
      <c r="A3" s="50" t="s">
        <v>64</v>
      </c>
      <c r="B3" s="50" t="s">
        <v>65</v>
      </c>
      <c r="C3" s="50" t="s">
        <v>66</v>
      </c>
    </row>
    <row r="4" spans="1:7" s="49" customFormat="1" ht="20.100000000000001" customHeight="1" x14ac:dyDescent="0.2">
      <c r="A4" s="51">
        <v>1</v>
      </c>
      <c r="B4" s="52" t="s">
        <v>400</v>
      </c>
      <c r="C4" s="53">
        <f>DKŽ_1_S!G79</f>
        <v>3590560.5999999996</v>
      </c>
    </row>
    <row r="5" spans="1:7" s="49" customFormat="1" ht="20.100000000000001" customHeight="1" x14ac:dyDescent="0.2">
      <c r="A5" s="51">
        <v>2</v>
      </c>
      <c r="B5" s="136" t="s">
        <v>401</v>
      </c>
      <c r="C5" s="53">
        <f>DKŽ_2_S!G57</f>
        <v>400458.98</v>
      </c>
    </row>
    <row r="6" spans="1:7" s="49" customFormat="1" ht="20.100000000000001" customHeight="1" x14ac:dyDescent="0.2">
      <c r="A6" s="51">
        <v>3</v>
      </c>
      <c r="B6" s="52" t="s">
        <v>402</v>
      </c>
      <c r="C6" s="53">
        <f>DKŽ_3_S!G30</f>
        <v>261683.55999999997</v>
      </c>
    </row>
    <row r="7" spans="1:7" s="49" customFormat="1" ht="20.100000000000001" customHeight="1" x14ac:dyDescent="0.2">
      <c r="A7" s="51">
        <v>4</v>
      </c>
      <c r="B7" s="52" t="s">
        <v>403</v>
      </c>
      <c r="C7" s="53">
        <f>DKŽ_4_S!G40</f>
        <v>411107.47</v>
      </c>
    </row>
    <row r="8" spans="1:7" s="49" customFormat="1" ht="20.100000000000001" customHeight="1" x14ac:dyDescent="0.2">
      <c r="A8" s="51">
        <v>5</v>
      </c>
      <c r="B8" s="136" t="s">
        <v>404</v>
      </c>
      <c r="C8" s="53">
        <f>DKŽ_5_S!G34</f>
        <v>234488.58000000002</v>
      </c>
    </row>
    <row r="9" spans="1:7" s="49" customFormat="1" ht="20.100000000000001" customHeight="1" x14ac:dyDescent="0.2">
      <c r="A9" s="51">
        <v>6</v>
      </c>
      <c r="B9" s="52" t="s">
        <v>405</v>
      </c>
      <c r="C9" s="53">
        <f>DKŽ_6_VN!G29</f>
        <v>101412.52999999998</v>
      </c>
    </row>
    <row r="10" spans="1:7" s="49" customFormat="1" ht="20.100000000000001" customHeight="1" x14ac:dyDescent="0.2">
      <c r="A10" s="51">
        <v>7</v>
      </c>
      <c r="B10" s="136" t="s">
        <v>71</v>
      </c>
      <c r="C10" s="53">
        <f>DKŽ_7_M!G19</f>
        <v>70084.279999999984</v>
      </c>
    </row>
    <row r="11" spans="1:7" s="49" customFormat="1" ht="20.100000000000001" customHeight="1" x14ac:dyDescent="0.2">
      <c r="A11" s="51">
        <v>8</v>
      </c>
      <c r="B11" s="52" t="s">
        <v>406</v>
      </c>
      <c r="C11" s="53">
        <f>DKŽ_8_EA!G79</f>
        <v>131735.91000000003</v>
      </c>
    </row>
    <row r="12" spans="1:7" s="49" customFormat="1" ht="20.100000000000001" customHeight="1" x14ac:dyDescent="0.2">
      <c r="A12" s="51">
        <v>9</v>
      </c>
      <c r="B12" s="52" t="s">
        <v>407</v>
      </c>
      <c r="C12" s="53">
        <f>DKŽ_9_PVA!G66</f>
        <v>93728.12</v>
      </c>
    </row>
    <row r="13" spans="1:7" s="49" customFormat="1" ht="20.100000000000001" customHeight="1" x14ac:dyDescent="0.2">
      <c r="A13" s="51">
        <v>10</v>
      </c>
      <c r="B13" s="52" t="s">
        <v>422</v>
      </c>
      <c r="C13" s="53">
        <f>DKŽ_10!G7</f>
        <v>51957.33</v>
      </c>
    </row>
    <row r="14" spans="1:7" s="49" customFormat="1" ht="20.100000000000001" customHeight="1" x14ac:dyDescent="0.2">
      <c r="A14" s="51">
        <v>11</v>
      </c>
      <c r="B14" s="52" t="s">
        <v>429</v>
      </c>
      <c r="C14" s="190">
        <v>27106.75</v>
      </c>
    </row>
    <row r="15" spans="1:7" s="49" customFormat="1" ht="38.25" x14ac:dyDescent="0.2">
      <c r="A15" s="50" t="s">
        <v>67</v>
      </c>
      <c r="B15" s="54" t="s">
        <v>68</v>
      </c>
      <c r="C15" s="53">
        <f>ROUND(SUM(C4:C14),2)</f>
        <v>5374324.1100000003</v>
      </c>
    </row>
    <row r="16" spans="1:7" s="49" customFormat="1" ht="12.75" x14ac:dyDescent="0.2"/>
    <row r="17" spans="1:3" s="49" customFormat="1" ht="12.75" x14ac:dyDescent="0.2">
      <c r="A17" s="55"/>
      <c r="B17" s="55"/>
      <c r="C17" s="55"/>
    </row>
    <row r="18" spans="1:3" s="56" customFormat="1" ht="68.25" customHeight="1" x14ac:dyDescent="0.25">
      <c r="A18" s="199" t="s">
        <v>428</v>
      </c>
      <c r="B18" s="199"/>
      <c r="C18" s="199"/>
    </row>
    <row r="19" spans="1:3" s="56" customFormat="1" ht="68.25" customHeight="1" x14ac:dyDescent="0.25">
      <c r="A19" s="199" t="s">
        <v>430</v>
      </c>
      <c r="B19" s="199"/>
      <c r="C19" s="199"/>
    </row>
    <row r="20" spans="1:3" s="56" customFormat="1" ht="12.75" x14ac:dyDescent="0.25">
      <c r="A20" s="57"/>
      <c r="B20" s="57"/>
      <c r="C20" s="57"/>
    </row>
    <row r="21" spans="1:3" s="49" customFormat="1" ht="12.75" x14ac:dyDescent="0.2">
      <c r="C21" s="58" t="s">
        <v>69</v>
      </c>
    </row>
    <row r="22" spans="1:3" s="49" customFormat="1" ht="12.75" x14ac:dyDescent="0.2"/>
    <row r="23" spans="1:3" s="49" customFormat="1" ht="408.75" customHeight="1" x14ac:dyDescent="0.2">
      <c r="A23" s="200" t="s">
        <v>423</v>
      </c>
      <c r="B23" s="201"/>
      <c r="C23" s="201"/>
    </row>
  </sheetData>
  <sheetProtection algorithmName="SHA-512" hashValue="yud1p0MDmor7aT2BM1B/sn9kyVifbJC0JKmr5hcTnXrXLTh6wNAG5vBvTVONgZhaMYY40xf8Z4CFiGtpOHRqeg==" saltValue="K+M7SccXgX/tEAwxIVNgww==" spinCount="100000" sheet="1" objects="1" scenarios="1"/>
  <mergeCells count="5">
    <mergeCell ref="A1:C1"/>
    <mergeCell ref="A2:C2"/>
    <mergeCell ref="A19:C19"/>
    <mergeCell ref="A23:C23"/>
    <mergeCell ref="A18:C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002B3-AA44-42C3-8364-61360CEE30EA}">
  <dimension ref="A1:I61"/>
  <sheetViews>
    <sheetView topLeftCell="A43" zoomScale="70" zoomScaleNormal="70" workbookViewId="0">
      <selection activeCell="F8" sqref="F8:F56"/>
    </sheetView>
  </sheetViews>
  <sheetFormatPr defaultColWidth="9.140625" defaultRowHeight="15" x14ac:dyDescent="0.25"/>
  <cols>
    <col min="1" max="1" width="39.7109375" style="23" customWidth="1"/>
    <col min="2" max="2" width="10.5703125" style="13" customWidth="1"/>
    <col min="3" max="3" width="71.7109375" style="14" customWidth="1"/>
    <col min="4" max="4" width="9.140625" style="13"/>
    <col min="5" max="5" width="16.28515625" style="17" customWidth="1"/>
    <col min="6" max="6" width="20.7109375" style="18" customWidth="1"/>
    <col min="7" max="7" width="14.7109375" style="13" customWidth="1"/>
    <col min="8" max="8" width="21.5703125" style="19" customWidth="1"/>
    <col min="9" max="9" width="20.7109375" style="10" customWidth="1"/>
    <col min="10" max="10" width="11.85546875" style="10" customWidth="1"/>
    <col min="11" max="16384" width="9.140625" style="10"/>
  </cols>
  <sheetData>
    <row r="1" spans="1:9" ht="39.950000000000003" customHeight="1" x14ac:dyDescent="0.25">
      <c r="A1" s="191" t="s">
        <v>170</v>
      </c>
      <c r="B1" s="191"/>
      <c r="C1" s="191"/>
      <c r="D1" s="191"/>
      <c r="E1" s="191"/>
      <c r="F1" s="191"/>
      <c r="G1" s="191"/>
    </row>
    <row r="2" spans="1:9" ht="21.75" customHeight="1" thickBot="1" x14ac:dyDescent="0.3">
      <c r="A2" s="1"/>
      <c r="B2" s="1"/>
      <c r="C2" s="1"/>
      <c r="D2" s="1"/>
      <c r="E2" s="121"/>
      <c r="F2" s="1"/>
      <c r="G2" s="1"/>
    </row>
    <row r="3" spans="1:9" ht="21.75" customHeight="1" x14ac:dyDescent="0.25">
      <c r="A3" s="192" t="s">
        <v>179</v>
      </c>
      <c r="B3" s="193"/>
      <c r="C3" s="193"/>
      <c r="D3" s="193"/>
      <c r="E3" s="193"/>
      <c r="F3" s="193"/>
      <c r="G3" s="194"/>
    </row>
    <row r="4" spans="1:9" ht="43.5" thickBot="1" x14ac:dyDescent="0.3">
      <c r="A4" s="92" t="s">
        <v>0</v>
      </c>
      <c r="B4" s="89" t="s">
        <v>1</v>
      </c>
      <c r="C4" s="93" t="s">
        <v>2</v>
      </c>
      <c r="D4" s="93" t="s">
        <v>3</v>
      </c>
      <c r="E4" s="94" t="s">
        <v>4</v>
      </c>
      <c r="F4" s="95" t="s">
        <v>5</v>
      </c>
      <c r="G4" s="96" t="s">
        <v>6</v>
      </c>
    </row>
    <row r="5" spans="1:9" ht="29.25" customHeight="1" x14ac:dyDescent="0.25">
      <c r="A5" s="46" t="s">
        <v>7</v>
      </c>
      <c r="B5" s="98" t="s">
        <v>8</v>
      </c>
      <c r="C5" s="99" t="s">
        <v>106</v>
      </c>
      <c r="D5" s="100" t="s">
        <v>107</v>
      </c>
      <c r="E5" s="122">
        <v>0.37</v>
      </c>
      <c r="F5" s="26">
        <v>440.22</v>
      </c>
      <c r="G5" s="27">
        <f t="shared" ref="G5:G37" si="0">ROUND((E5*F5),2)</f>
        <v>162.88</v>
      </c>
    </row>
    <row r="6" spans="1:9" ht="29.25" customHeight="1" x14ac:dyDescent="0.25">
      <c r="A6" s="47" t="s">
        <v>7</v>
      </c>
      <c r="B6" s="91" t="s">
        <v>9</v>
      </c>
      <c r="C6" s="149" t="s">
        <v>437</v>
      </c>
      <c r="D6" s="75" t="s">
        <v>75</v>
      </c>
      <c r="E6" s="123">
        <v>100</v>
      </c>
      <c r="F6" s="3">
        <v>1.98</v>
      </c>
      <c r="G6" s="28">
        <f t="shared" si="0"/>
        <v>198</v>
      </c>
    </row>
    <row r="7" spans="1:9" ht="29.25" customHeight="1" x14ac:dyDescent="0.25">
      <c r="A7" s="47" t="s">
        <v>7</v>
      </c>
      <c r="B7" s="91" t="s">
        <v>10</v>
      </c>
      <c r="C7" s="156" t="s">
        <v>432</v>
      </c>
      <c r="D7" s="157" t="s">
        <v>20</v>
      </c>
      <c r="E7" s="158">
        <v>47.9</v>
      </c>
      <c r="F7" s="155">
        <v>-5.99</v>
      </c>
      <c r="G7" s="28">
        <f t="shared" si="0"/>
        <v>-286.92</v>
      </c>
    </row>
    <row r="8" spans="1:9" ht="29.25" customHeight="1" x14ac:dyDescent="0.25">
      <c r="A8" s="47" t="s">
        <v>7</v>
      </c>
      <c r="B8" s="91" t="s">
        <v>11</v>
      </c>
      <c r="C8" s="76" t="s">
        <v>171</v>
      </c>
      <c r="D8" s="75" t="s">
        <v>19</v>
      </c>
      <c r="E8" s="123">
        <v>14</v>
      </c>
      <c r="F8" s="3">
        <v>5.18</v>
      </c>
      <c r="G8" s="28">
        <f t="shared" si="0"/>
        <v>72.52</v>
      </c>
      <c r="I8" s="59"/>
    </row>
    <row r="9" spans="1:9" ht="29.25" customHeight="1" x14ac:dyDescent="0.25">
      <c r="A9" s="47" t="s">
        <v>7</v>
      </c>
      <c r="B9" s="91" t="s">
        <v>13</v>
      </c>
      <c r="C9" s="154" t="s">
        <v>459</v>
      </c>
      <c r="D9" s="157" t="s">
        <v>20</v>
      </c>
      <c r="E9" s="163">
        <v>1.5</v>
      </c>
      <c r="F9" s="3">
        <v>231.77</v>
      </c>
      <c r="G9" s="28">
        <f t="shared" ref="G9" si="1">ROUND((E9*F9),2)</f>
        <v>347.66</v>
      </c>
    </row>
    <row r="10" spans="1:9" ht="29.25" customHeight="1" x14ac:dyDescent="0.25">
      <c r="A10" s="47" t="s">
        <v>7</v>
      </c>
      <c r="B10" s="91" t="s">
        <v>14</v>
      </c>
      <c r="C10" s="76" t="s">
        <v>110</v>
      </c>
      <c r="D10" s="75" t="s">
        <v>12</v>
      </c>
      <c r="E10" s="123">
        <v>1</v>
      </c>
      <c r="F10" s="3">
        <v>28.9</v>
      </c>
      <c r="G10" s="28">
        <f t="shared" si="0"/>
        <v>28.9</v>
      </c>
    </row>
    <row r="11" spans="1:9" ht="29.25" customHeight="1" x14ac:dyDescent="0.25">
      <c r="A11" s="47" t="s">
        <v>7</v>
      </c>
      <c r="B11" s="91" t="s">
        <v>15</v>
      </c>
      <c r="C11" s="154" t="s">
        <v>433</v>
      </c>
      <c r="D11" s="157" t="s">
        <v>20</v>
      </c>
      <c r="E11" s="163">
        <v>0.1</v>
      </c>
      <c r="F11" s="3">
        <v>340.1</v>
      </c>
      <c r="G11" s="28">
        <f t="shared" si="0"/>
        <v>34.01</v>
      </c>
    </row>
    <row r="12" spans="1:9" ht="29.25" customHeight="1" x14ac:dyDescent="0.25">
      <c r="A12" s="47" t="s">
        <v>7</v>
      </c>
      <c r="B12" s="91" t="s">
        <v>16</v>
      </c>
      <c r="C12" s="76" t="s">
        <v>177</v>
      </c>
      <c r="D12" s="75" t="s">
        <v>172</v>
      </c>
      <c r="E12" s="123">
        <v>0.03</v>
      </c>
      <c r="F12" s="3">
        <v>2680.67</v>
      </c>
      <c r="G12" s="28">
        <f t="shared" si="0"/>
        <v>80.42</v>
      </c>
      <c r="I12" s="59"/>
    </row>
    <row r="13" spans="1:9" ht="29.25" customHeight="1" x14ac:dyDescent="0.25">
      <c r="A13" s="47" t="s">
        <v>7</v>
      </c>
      <c r="B13" s="91" t="s">
        <v>17</v>
      </c>
      <c r="C13" s="76" t="s">
        <v>175</v>
      </c>
      <c r="D13" s="75" t="s">
        <v>12</v>
      </c>
      <c r="E13" s="123">
        <v>11</v>
      </c>
      <c r="F13" s="3">
        <v>101.36</v>
      </c>
      <c r="G13" s="28">
        <f t="shared" si="0"/>
        <v>1114.96</v>
      </c>
    </row>
    <row r="14" spans="1:9" ht="29.25" customHeight="1" x14ac:dyDescent="0.25">
      <c r="A14" s="47" t="s">
        <v>7</v>
      </c>
      <c r="B14" s="91" t="s">
        <v>18</v>
      </c>
      <c r="C14" s="76" t="s">
        <v>176</v>
      </c>
      <c r="D14" s="75" t="s">
        <v>12</v>
      </c>
      <c r="E14" s="123">
        <v>7</v>
      </c>
      <c r="F14" s="3">
        <v>149.4</v>
      </c>
      <c r="G14" s="28">
        <f t="shared" si="0"/>
        <v>1045.8</v>
      </c>
      <c r="I14" s="59"/>
    </row>
    <row r="15" spans="1:9" ht="78.75" customHeight="1" thickBot="1" x14ac:dyDescent="0.3">
      <c r="A15" s="47" t="s">
        <v>7</v>
      </c>
      <c r="B15" s="91" t="s">
        <v>234</v>
      </c>
      <c r="C15" s="2" t="s">
        <v>174</v>
      </c>
      <c r="D15" s="22" t="s">
        <v>73</v>
      </c>
      <c r="E15" s="140">
        <v>1</v>
      </c>
      <c r="F15" s="3">
        <v>0</v>
      </c>
      <c r="G15" s="28">
        <f t="shared" si="0"/>
        <v>0</v>
      </c>
    </row>
    <row r="16" spans="1:9" ht="29.25" customHeight="1" thickBot="1" x14ac:dyDescent="0.3">
      <c r="A16" s="73" t="s">
        <v>7</v>
      </c>
      <c r="B16" s="88" t="s">
        <v>235</v>
      </c>
      <c r="C16" s="185" t="s">
        <v>173</v>
      </c>
      <c r="D16" s="186" t="s">
        <v>12</v>
      </c>
      <c r="E16" s="187">
        <v>18</v>
      </c>
      <c r="F16" s="101">
        <v>13.83</v>
      </c>
      <c r="G16" s="65">
        <f t="shared" si="0"/>
        <v>248.94</v>
      </c>
      <c r="H16" s="36" t="s">
        <v>21</v>
      </c>
      <c r="I16" s="37">
        <f>ROUND(SUM(G5:G16),2)</f>
        <v>3047.17</v>
      </c>
    </row>
    <row r="17" spans="1:9" s="11" customFormat="1" ht="28.5" customHeight="1" x14ac:dyDescent="0.25">
      <c r="A17" s="83" t="s">
        <v>22</v>
      </c>
      <c r="B17" s="90" t="s">
        <v>23</v>
      </c>
      <c r="C17" s="77" t="s">
        <v>438</v>
      </c>
      <c r="D17" s="159" t="s">
        <v>74</v>
      </c>
      <c r="E17" s="160">
        <v>2212</v>
      </c>
      <c r="F17" s="97">
        <v>8.2100000000000009</v>
      </c>
      <c r="G17" s="79">
        <f t="shared" si="0"/>
        <v>18160.52</v>
      </c>
      <c r="H17" s="12"/>
    </row>
    <row r="18" spans="1:9" s="11" customFormat="1" ht="30" customHeight="1" x14ac:dyDescent="0.25">
      <c r="A18" s="47" t="s">
        <v>22</v>
      </c>
      <c r="B18" s="45" t="s">
        <v>24</v>
      </c>
      <c r="C18" s="2" t="s">
        <v>111</v>
      </c>
      <c r="D18" s="22" t="s">
        <v>75</v>
      </c>
      <c r="E18" s="125">
        <v>6120</v>
      </c>
      <c r="F18" s="7">
        <v>6.21</v>
      </c>
      <c r="G18" s="28">
        <f t="shared" si="0"/>
        <v>38005.199999999997</v>
      </c>
      <c r="H18" s="12"/>
    </row>
    <row r="19" spans="1:9" s="11" customFormat="1" ht="38.25" customHeight="1" x14ac:dyDescent="0.25">
      <c r="A19" s="47" t="s">
        <v>22</v>
      </c>
      <c r="B19" s="45" t="s">
        <v>25</v>
      </c>
      <c r="C19" s="2" t="s">
        <v>112</v>
      </c>
      <c r="D19" s="22" t="s">
        <v>75</v>
      </c>
      <c r="E19" s="125">
        <v>680</v>
      </c>
      <c r="F19" s="7">
        <v>0.61</v>
      </c>
      <c r="G19" s="28">
        <f t="shared" si="0"/>
        <v>414.8</v>
      </c>
      <c r="H19" s="12"/>
    </row>
    <row r="20" spans="1:9" s="11" customFormat="1" ht="30.75" customHeight="1" x14ac:dyDescent="0.25">
      <c r="A20" s="47" t="s">
        <v>22</v>
      </c>
      <c r="B20" s="45" t="s">
        <v>26</v>
      </c>
      <c r="C20" s="2" t="s">
        <v>436</v>
      </c>
      <c r="D20" s="22" t="s">
        <v>74</v>
      </c>
      <c r="E20" s="125">
        <v>2550</v>
      </c>
      <c r="F20" s="7">
        <v>5.34</v>
      </c>
      <c r="G20" s="28">
        <f t="shared" ref="G20" si="2">ROUND((E20*F20),2)</f>
        <v>13617</v>
      </c>
      <c r="H20" s="12"/>
    </row>
    <row r="21" spans="1:9" s="11" customFormat="1" ht="30.75" customHeight="1" x14ac:dyDescent="0.25">
      <c r="A21" s="47" t="s">
        <v>22</v>
      </c>
      <c r="B21" s="45" t="s">
        <v>27</v>
      </c>
      <c r="C21" s="2" t="s">
        <v>113</v>
      </c>
      <c r="D21" s="22" t="s">
        <v>74</v>
      </c>
      <c r="E21" s="125">
        <v>150</v>
      </c>
      <c r="F21" s="7">
        <v>8.58</v>
      </c>
      <c r="G21" s="28">
        <f t="shared" si="0"/>
        <v>1287</v>
      </c>
      <c r="H21" s="12"/>
    </row>
    <row r="22" spans="1:9" s="11" customFormat="1" ht="30" customHeight="1" x14ac:dyDescent="0.25">
      <c r="A22" s="47" t="s">
        <v>22</v>
      </c>
      <c r="B22" s="45" t="s">
        <v>28</v>
      </c>
      <c r="C22" s="2" t="s">
        <v>180</v>
      </c>
      <c r="D22" s="22" t="s">
        <v>74</v>
      </c>
      <c r="E22" s="125">
        <v>300</v>
      </c>
      <c r="F22" s="7">
        <v>2.0699999999999998</v>
      </c>
      <c r="G22" s="28">
        <f t="shared" si="0"/>
        <v>621</v>
      </c>
      <c r="H22" s="12"/>
    </row>
    <row r="23" spans="1:9" s="11" customFormat="1" ht="33.75" customHeight="1" x14ac:dyDescent="0.25">
      <c r="A23" s="47" t="s">
        <v>22</v>
      </c>
      <c r="B23" s="45" t="s">
        <v>29</v>
      </c>
      <c r="C23" s="2" t="s">
        <v>114</v>
      </c>
      <c r="D23" s="22" t="s">
        <v>74</v>
      </c>
      <c r="E23" s="125">
        <v>1836</v>
      </c>
      <c r="F23" s="7">
        <v>0.64</v>
      </c>
      <c r="G23" s="28">
        <f t="shared" si="0"/>
        <v>1175.04</v>
      </c>
      <c r="H23" s="12"/>
    </row>
    <row r="24" spans="1:9" s="11" customFormat="1" ht="30" customHeight="1" thickBot="1" x14ac:dyDescent="0.3">
      <c r="A24" s="47" t="s">
        <v>22</v>
      </c>
      <c r="B24" s="45" t="s">
        <v>30</v>
      </c>
      <c r="C24" s="2" t="s">
        <v>115</v>
      </c>
      <c r="D24" s="22" t="s">
        <v>74</v>
      </c>
      <c r="E24" s="125">
        <v>204</v>
      </c>
      <c r="F24" s="7">
        <v>1.48</v>
      </c>
      <c r="G24" s="28">
        <f t="shared" si="0"/>
        <v>301.92</v>
      </c>
      <c r="H24" s="12"/>
    </row>
    <row r="25" spans="1:9" s="11" customFormat="1" ht="38.25" customHeight="1" thickBot="1" x14ac:dyDescent="0.3">
      <c r="A25" s="47" t="s">
        <v>22</v>
      </c>
      <c r="B25" s="45" t="s">
        <v>31</v>
      </c>
      <c r="C25" s="2" t="s">
        <v>116</v>
      </c>
      <c r="D25" s="61" t="s">
        <v>75</v>
      </c>
      <c r="E25" s="126">
        <v>5662</v>
      </c>
      <c r="F25" s="81">
        <v>3.73</v>
      </c>
      <c r="G25" s="62">
        <f t="shared" si="0"/>
        <v>21119.26</v>
      </c>
      <c r="H25" s="80" t="s">
        <v>32</v>
      </c>
      <c r="I25" s="37">
        <f>ROUND(SUM(G17:G25),2)</f>
        <v>94701.74</v>
      </c>
    </row>
    <row r="26" spans="1:9" ht="30" customHeight="1" x14ac:dyDescent="0.25">
      <c r="A26" s="46" t="s">
        <v>169</v>
      </c>
      <c r="B26" s="25" t="s">
        <v>33</v>
      </c>
      <c r="C26" s="24" t="s">
        <v>118</v>
      </c>
      <c r="D26" s="104" t="s">
        <v>74</v>
      </c>
      <c r="E26" s="104">
        <v>2612</v>
      </c>
      <c r="F26" s="34">
        <v>32.799999999999997</v>
      </c>
      <c r="G26" s="27">
        <f t="shared" si="0"/>
        <v>85673.600000000006</v>
      </c>
      <c r="H26" s="12"/>
      <c r="I26" s="11"/>
    </row>
    <row r="27" spans="1:9" ht="30" customHeight="1" x14ac:dyDescent="0.25">
      <c r="A27" s="47" t="s">
        <v>169</v>
      </c>
      <c r="B27" s="22" t="s">
        <v>34</v>
      </c>
      <c r="C27" s="2" t="s">
        <v>127</v>
      </c>
      <c r="D27" s="87" t="s">
        <v>75</v>
      </c>
      <c r="E27" s="87">
        <v>3332</v>
      </c>
      <c r="F27" s="21">
        <v>9.14</v>
      </c>
      <c r="G27" s="28">
        <f t="shared" ref="G27:G31" si="3">ROUND((E27*F27),2)</f>
        <v>30454.48</v>
      </c>
      <c r="H27" s="12"/>
      <c r="I27" s="11"/>
    </row>
    <row r="28" spans="1:9" ht="30" customHeight="1" x14ac:dyDescent="0.25">
      <c r="A28" s="47" t="s">
        <v>169</v>
      </c>
      <c r="B28" s="22" t="s">
        <v>35</v>
      </c>
      <c r="C28" s="2" t="s">
        <v>128</v>
      </c>
      <c r="D28" s="87" t="s">
        <v>75</v>
      </c>
      <c r="E28" s="75">
        <v>2949</v>
      </c>
      <c r="F28" s="21">
        <v>12.44</v>
      </c>
      <c r="G28" s="28">
        <f t="shared" si="3"/>
        <v>36685.56</v>
      </c>
      <c r="H28" s="12"/>
      <c r="I28" s="11"/>
    </row>
    <row r="29" spans="1:9" ht="30" customHeight="1" x14ac:dyDescent="0.25">
      <c r="A29" s="47" t="s">
        <v>169</v>
      </c>
      <c r="B29" s="22" t="s">
        <v>36</v>
      </c>
      <c r="C29" s="179" t="s">
        <v>451</v>
      </c>
      <c r="D29" s="165" t="s">
        <v>75</v>
      </c>
      <c r="E29" s="157">
        <v>2949</v>
      </c>
      <c r="F29" s="21">
        <v>0.76</v>
      </c>
      <c r="G29" s="28">
        <f t="shared" ref="G29" si="4">ROUND((E29*F29),2)</f>
        <v>2241.2399999999998</v>
      </c>
      <c r="H29" s="12"/>
      <c r="I29" s="11"/>
    </row>
    <row r="30" spans="1:9" ht="30" customHeight="1" x14ac:dyDescent="0.25">
      <c r="A30" s="47" t="s">
        <v>169</v>
      </c>
      <c r="B30" s="22" t="s">
        <v>37</v>
      </c>
      <c r="C30" s="2" t="s">
        <v>129</v>
      </c>
      <c r="D30" s="87" t="s">
        <v>75</v>
      </c>
      <c r="E30" s="75">
        <v>2978</v>
      </c>
      <c r="F30" s="21">
        <v>12.59</v>
      </c>
      <c r="G30" s="28">
        <f t="shared" si="3"/>
        <v>37493.019999999997</v>
      </c>
      <c r="H30" s="12"/>
      <c r="I30" s="11"/>
    </row>
    <row r="31" spans="1:9" ht="30" customHeight="1" x14ac:dyDescent="0.25">
      <c r="A31" s="47" t="s">
        <v>169</v>
      </c>
      <c r="B31" s="22" t="s">
        <v>38</v>
      </c>
      <c r="C31" s="2" t="s">
        <v>182</v>
      </c>
      <c r="D31" s="87" t="s">
        <v>75</v>
      </c>
      <c r="E31" s="135">
        <v>3008</v>
      </c>
      <c r="F31" s="21">
        <v>17.93</v>
      </c>
      <c r="G31" s="28">
        <f t="shared" si="3"/>
        <v>53933.440000000002</v>
      </c>
      <c r="H31" s="12"/>
      <c r="I31" s="11"/>
    </row>
    <row r="32" spans="1:9" ht="30" customHeight="1" x14ac:dyDescent="0.25">
      <c r="A32" s="47" t="s">
        <v>169</v>
      </c>
      <c r="B32" s="22" t="s">
        <v>39</v>
      </c>
      <c r="C32" s="2" t="s">
        <v>448</v>
      </c>
      <c r="D32" s="87" t="s">
        <v>75</v>
      </c>
      <c r="E32" s="87">
        <v>5935</v>
      </c>
      <c r="F32" s="21">
        <v>0.32</v>
      </c>
      <c r="G32" s="28">
        <f t="shared" si="0"/>
        <v>1899.2</v>
      </c>
      <c r="H32" s="12"/>
      <c r="I32" s="11"/>
    </row>
    <row r="33" spans="1:9" ht="30" customHeight="1" x14ac:dyDescent="0.25">
      <c r="A33" s="47" t="s">
        <v>169</v>
      </c>
      <c r="B33" s="22" t="s">
        <v>40</v>
      </c>
      <c r="C33" s="2" t="s">
        <v>119</v>
      </c>
      <c r="D33" s="75" t="s">
        <v>19</v>
      </c>
      <c r="E33" s="75">
        <v>15</v>
      </c>
      <c r="F33" s="21">
        <v>2.2000000000000002</v>
      </c>
      <c r="G33" s="28">
        <f t="shared" si="0"/>
        <v>33</v>
      </c>
      <c r="H33" s="12"/>
      <c r="I33" s="11"/>
    </row>
    <row r="34" spans="1:9" ht="30" customHeight="1" x14ac:dyDescent="0.25">
      <c r="A34" s="47" t="s">
        <v>169</v>
      </c>
      <c r="B34" s="22" t="s">
        <v>55</v>
      </c>
      <c r="C34" s="2" t="s">
        <v>131</v>
      </c>
      <c r="D34" s="75" t="s">
        <v>75</v>
      </c>
      <c r="E34" s="75">
        <v>8</v>
      </c>
      <c r="F34" s="21">
        <v>19.78</v>
      </c>
      <c r="G34" s="28">
        <f t="shared" si="0"/>
        <v>158.24</v>
      </c>
      <c r="H34" s="12"/>
      <c r="I34" s="11"/>
    </row>
    <row r="35" spans="1:9" ht="30" customHeight="1" x14ac:dyDescent="0.25">
      <c r="A35" s="47" t="s">
        <v>169</v>
      </c>
      <c r="B35" s="22" t="s">
        <v>56</v>
      </c>
      <c r="C35" s="179" t="s">
        <v>451</v>
      </c>
      <c r="D35" s="165" t="s">
        <v>75</v>
      </c>
      <c r="E35" s="157">
        <v>8</v>
      </c>
      <c r="F35" s="21">
        <v>0.76</v>
      </c>
      <c r="G35" s="28">
        <f t="shared" ref="G35" si="5">ROUND((E35*F35),2)</f>
        <v>6.08</v>
      </c>
      <c r="H35" s="12"/>
      <c r="I35" s="11"/>
    </row>
    <row r="36" spans="1:9" ht="30" customHeight="1" thickBot="1" x14ac:dyDescent="0.3">
      <c r="A36" s="47" t="s">
        <v>169</v>
      </c>
      <c r="B36" s="22" t="s">
        <v>57</v>
      </c>
      <c r="C36" s="2" t="s">
        <v>200</v>
      </c>
      <c r="D36" s="87" t="s">
        <v>75</v>
      </c>
      <c r="E36" s="135">
        <v>780</v>
      </c>
      <c r="F36" s="21">
        <v>4.9800000000000004</v>
      </c>
      <c r="G36" s="28">
        <f t="shared" si="0"/>
        <v>3884.4</v>
      </c>
      <c r="H36" s="12"/>
      <c r="I36" s="11"/>
    </row>
    <row r="37" spans="1:9" ht="30" customHeight="1" thickBot="1" x14ac:dyDescent="0.3">
      <c r="A37" s="47" t="s">
        <v>169</v>
      </c>
      <c r="B37" s="22" t="s">
        <v>58</v>
      </c>
      <c r="C37" s="63" t="s">
        <v>181</v>
      </c>
      <c r="D37" s="88" t="s">
        <v>74</v>
      </c>
      <c r="E37" s="128">
        <v>312</v>
      </c>
      <c r="F37" s="74">
        <v>29.08</v>
      </c>
      <c r="G37" s="28">
        <f t="shared" si="0"/>
        <v>9072.9599999999991</v>
      </c>
      <c r="H37" s="36" t="s">
        <v>41</v>
      </c>
      <c r="I37" s="37">
        <f>ROUND(SUM(G26:G37),2)</f>
        <v>261535.22</v>
      </c>
    </row>
    <row r="38" spans="1:9" ht="30" customHeight="1" x14ac:dyDescent="0.25">
      <c r="A38" s="46" t="s">
        <v>133</v>
      </c>
      <c r="B38" s="25" t="s">
        <v>42</v>
      </c>
      <c r="C38" s="24" t="s">
        <v>137</v>
      </c>
      <c r="D38" s="104" t="s">
        <v>19</v>
      </c>
      <c r="E38" s="104">
        <v>345</v>
      </c>
      <c r="F38" s="34">
        <v>71.680000000000007</v>
      </c>
      <c r="G38" s="27">
        <f t="shared" ref="G38:G41" si="6">ROUND((E38*F38),2)</f>
        <v>24729.599999999999</v>
      </c>
      <c r="H38" s="12"/>
      <c r="I38" s="11"/>
    </row>
    <row r="39" spans="1:9" ht="30" customHeight="1" x14ac:dyDescent="0.25">
      <c r="A39" s="47" t="s">
        <v>133</v>
      </c>
      <c r="B39" s="22" t="s">
        <v>43</v>
      </c>
      <c r="C39" s="2" t="s">
        <v>138</v>
      </c>
      <c r="D39" s="87" t="s">
        <v>19</v>
      </c>
      <c r="E39" s="87">
        <v>12</v>
      </c>
      <c r="F39" s="21">
        <v>108.75</v>
      </c>
      <c r="G39" s="28">
        <f t="shared" si="6"/>
        <v>1305</v>
      </c>
      <c r="H39" s="12"/>
      <c r="I39" s="11"/>
    </row>
    <row r="40" spans="1:9" ht="30" customHeight="1" thickBot="1" x14ac:dyDescent="0.3">
      <c r="A40" s="47" t="s">
        <v>133</v>
      </c>
      <c r="B40" s="22" t="s">
        <v>44</v>
      </c>
      <c r="C40" s="2" t="s">
        <v>142</v>
      </c>
      <c r="D40" s="75" t="s">
        <v>12</v>
      </c>
      <c r="E40" s="75">
        <v>1</v>
      </c>
      <c r="F40" s="21">
        <v>371.1</v>
      </c>
      <c r="G40" s="28">
        <f t="shared" si="6"/>
        <v>371.1</v>
      </c>
      <c r="H40" s="12"/>
      <c r="I40" s="11"/>
    </row>
    <row r="41" spans="1:9" ht="30" customHeight="1" thickBot="1" x14ac:dyDescent="0.3">
      <c r="A41" s="47" t="s">
        <v>133</v>
      </c>
      <c r="B41" s="64" t="s">
        <v>45</v>
      </c>
      <c r="C41" s="63" t="s">
        <v>149</v>
      </c>
      <c r="D41" s="88" t="s">
        <v>75</v>
      </c>
      <c r="E41" s="128">
        <v>138</v>
      </c>
      <c r="F41" s="74">
        <v>5.46</v>
      </c>
      <c r="G41" s="28">
        <f t="shared" si="6"/>
        <v>753.48</v>
      </c>
      <c r="H41" s="36" t="s">
        <v>48</v>
      </c>
      <c r="I41" s="37">
        <f>ROUND(SUM(G38:G41),2)</f>
        <v>27159.18</v>
      </c>
    </row>
    <row r="42" spans="1:9" ht="30" customHeight="1" x14ac:dyDescent="0.25">
      <c r="A42" s="46" t="s">
        <v>72</v>
      </c>
      <c r="B42" s="25" t="s">
        <v>49</v>
      </c>
      <c r="C42" s="24" t="s">
        <v>150</v>
      </c>
      <c r="D42" s="104" t="s">
        <v>12</v>
      </c>
      <c r="E42" s="104">
        <v>9</v>
      </c>
      <c r="F42" s="34">
        <v>144.13999999999999</v>
      </c>
      <c r="G42" s="27">
        <f t="shared" ref="G42" si="7">ROUND((E42*F42),2)</f>
        <v>1297.26</v>
      </c>
      <c r="H42" s="12"/>
      <c r="I42" s="11"/>
    </row>
    <row r="43" spans="1:9" ht="30" customHeight="1" x14ac:dyDescent="0.25">
      <c r="A43" s="47" t="s">
        <v>72</v>
      </c>
      <c r="B43" s="22" t="s">
        <v>50</v>
      </c>
      <c r="C43" s="2" t="s">
        <v>151</v>
      </c>
      <c r="D43" s="87" t="s">
        <v>12</v>
      </c>
      <c r="E43" s="87">
        <v>15</v>
      </c>
      <c r="F43" s="21">
        <v>23.04</v>
      </c>
      <c r="G43" s="28">
        <f t="shared" ref="G43:G47" si="8">ROUND((E43*F43),2)</f>
        <v>345.6</v>
      </c>
      <c r="H43" s="12"/>
      <c r="I43" s="11"/>
    </row>
    <row r="44" spans="1:9" ht="30" customHeight="1" x14ac:dyDescent="0.25">
      <c r="A44" s="47" t="s">
        <v>72</v>
      </c>
      <c r="B44" s="22" t="s">
        <v>51</v>
      </c>
      <c r="C44" s="2" t="s">
        <v>183</v>
      </c>
      <c r="D44" s="75" t="s">
        <v>12</v>
      </c>
      <c r="E44" s="75">
        <v>4</v>
      </c>
      <c r="F44" s="21">
        <v>23.04</v>
      </c>
      <c r="G44" s="28">
        <f t="shared" si="8"/>
        <v>92.16</v>
      </c>
      <c r="H44" s="12"/>
      <c r="I44" s="11"/>
    </row>
    <row r="45" spans="1:9" ht="30" customHeight="1" x14ac:dyDescent="0.25">
      <c r="A45" s="47" t="s">
        <v>72</v>
      </c>
      <c r="B45" s="22" t="s">
        <v>91</v>
      </c>
      <c r="C45" s="2" t="s">
        <v>153</v>
      </c>
      <c r="D45" s="75" t="s">
        <v>12</v>
      </c>
      <c r="E45" s="75">
        <v>1</v>
      </c>
      <c r="F45" s="21">
        <v>288.39999999999998</v>
      </c>
      <c r="G45" s="28">
        <f t="shared" si="8"/>
        <v>288.39999999999998</v>
      </c>
      <c r="H45" s="12"/>
      <c r="I45" s="11"/>
    </row>
    <row r="46" spans="1:9" ht="30" customHeight="1" x14ac:dyDescent="0.25">
      <c r="A46" s="47" t="s">
        <v>72</v>
      </c>
      <c r="B46" s="22" t="s">
        <v>92</v>
      </c>
      <c r="C46" s="2" t="s">
        <v>154</v>
      </c>
      <c r="D46" s="87" t="s">
        <v>12</v>
      </c>
      <c r="E46" s="135">
        <v>1</v>
      </c>
      <c r="F46" s="21">
        <v>34.619999999999997</v>
      </c>
      <c r="G46" s="28">
        <f t="shared" si="8"/>
        <v>34.619999999999997</v>
      </c>
      <c r="H46" s="12"/>
      <c r="I46" s="11"/>
    </row>
    <row r="47" spans="1:9" ht="30" customHeight="1" x14ac:dyDescent="0.25">
      <c r="A47" s="47" t="s">
        <v>72</v>
      </c>
      <c r="B47" s="22" t="s">
        <v>93</v>
      </c>
      <c r="C47" s="2" t="s">
        <v>155</v>
      </c>
      <c r="D47" s="87" t="s">
        <v>12</v>
      </c>
      <c r="E47" s="87">
        <v>2</v>
      </c>
      <c r="F47" s="21">
        <v>77.14</v>
      </c>
      <c r="G47" s="28">
        <f t="shared" si="8"/>
        <v>154.28</v>
      </c>
      <c r="H47" s="12"/>
      <c r="I47" s="11"/>
    </row>
    <row r="48" spans="1:9" ht="30" customHeight="1" x14ac:dyDescent="0.25">
      <c r="A48" s="47" t="s">
        <v>72</v>
      </c>
      <c r="B48" s="22" t="s">
        <v>94</v>
      </c>
      <c r="C48" s="2" t="s">
        <v>156</v>
      </c>
      <c r="D48" s="75" t="s">
        <v>12</v>
      </c>
      <c r="E48" s="75">
        <v>16</v>
      </c>
      <c r="F48" s="21">
        <v>104.96</v>
      </c>
      <c r="G48" s="28">
        <f t="shared" ref="G48:G50" si="9">ROUND((E48*F48),2)</f>
        <v>1679.36</v>
      </c>
      <c r="H48" s="12"/>
      <c r="I48" s="11"/>
    </row>
    <row r="49" spans="1:9" ht="30" customHeight="1" x14ac:dyDescent="0.25">
      <c r="A49" s="47" t="s">
        <v>72</v>
      </c>
      <c r="B49" s="22" t="s">
        <v>95</v>
      </c>
      <c r="C49" s="2" t="s">
        <v>157</v>
      </c>
      <c r="D49" s="75" t="s">
        <v>12</v>
      </c>
      <c r="E49" s="75">
        <v>66</v>
      </c>
      <c r="F49" s="21">
        <v>24.71</v>
      </c>
      <c r="G49" s="28">
        <f t="shared" si="9"/>
        <v>1630.86</v>
      </c>
      <c r="H49" s="12"/>
      <c r="I49" s="11"/>
    </row>
    <row r="50" spans="1:9" ht="30" customHeight="1" x14ac:dyDescent="0.25">
      <c r="A50" s="47" t="s">
        <v>72</v>
      </c>
      <c r="B50" s="22" t="s">
        <v>96</v>
      </c>
      <c r="C50" s="2" t="s">
        <v>158</v>
      </c>
      <c r="D50" s="87" t="s">
        <v>19</v>
      </c>
      <c r="E50" s="135">
        <v>700</v>
      </c>
      <c r="F50" s="21">
        <v>2.2000000000000002</v>
      </c>
      <c r="G50" s="28">
        <f t="shared" si="9"/>
        <v>1540</v>
      </c>
      <c r="H50" s="12"/>
      <c r="I50" s="11"/>
    </row>
    <row r="51" spans="1:9" ht="30" customHeight="1" x14ac:dyDescent="0.25">
      <c r="A51" s="47" t="s">
        <v>72</v>
      </c>
      <c r="B51" s="22" t="s">
        <v>97</v>
      </c>
      <c r="C51" s="2" t="s">
        <v>162</v>
      </c>
      <c r="D51" s="75" t="s">
        <v>19</v>
      </c>
      <c r="E51" s="75">
        <v>410</v>
      </c>
      <c r="F51" s="21">
        <v>1.1000000000000001</v>
      </c>
      <c r="G51" s="28">
        <f t="shared" ref="G51:G55" si="10">ROUND((E51*F51),2)</f>
        <v>451</v>
      </c>
      <c r="H51" s="12"/>
      <c r="I51" s="11"/>
    </row>
    <row r="52" spans="1:9" ht="30" customHeight="1" x14ac:dyDescent="0.25">
      <c r="A52" s="47" t="s">
        <v>72</v>
      </c>
      <c r="B52" s="22" t="s">
        <v>98</v>
      </c>
      <c r="C52" s="2" t="s">
        <v>163</v>
      </c>
      <c r="D52" s="75" t="s">
        <v>19</v>
      </c>
      <c r="E52" s="75">
        <v>90</v>
      </c>
      <c r="F52" s="21">
        <v>1.1499999999999999</v>
      </c>
      <c r="G52" s="28">
        <f t="shared" si="10"/>
        <v>103.5</v>
      </c>
      <c r="H52" s="12"/>
      <c r="I52" s="11"/>
    </row>
    <row r="53" spans="1:9" ht="30" customHeight="1" x14ac:dyDescent="0.25">
      <c r="A53" s="47" t="s">
        <v>72</v>
      </c>
      <c r="B53" s="22" t="s">
        <v>99</v>
      </c>
      <c r="C53" s="2" t="s">
        <v>184</v>
      </c>
      <c r="D53" s="87" t="s">
        <v>75</v>
      </c>
      <c r="E53" s="135">
        <v>12</v>
      </c>
      <c r="F53" s="21">
        <v>33.39</v>
      </c>
      <c r="G53" s="28">
        <f t="shared" si="10"/>
        <v>400.68</v>
      </c>
      <c r="H53" s="12"/>
      <c r="I53" s="11"/>
    </row>
    <row r="54" spans="1:9" ht="30" customHeight="1" thickBot="1" x14ac:dyDescent="0.3">
      <c r="A54" s="47" t="s">
        <v>72</v>
      </c>
      <c r="B54" s="22" t="s">
        <v>100</v>
      </c>
      <c r="C54" s="2" t="s">
        <v>165</v>
      </c>
      <c r="D54" s="87" t="s">
        <v>75</v>
      </c>
      <c r="E54" s="87">
        <v>4</v>
      </c>
      <c r="F54" s="21">
        <v>33.39</v>
      </c>
      <c r="G54" s="28">
        <f t="shared" si="10"/>
        <v>133.56</v>
      </c>
      <c r="H54" s="12"/>
      <c r="I54" s="11"/>
    </row>
    <row r="55" spans="1:9" ht="30" customHeight="1" thickBot="1" x14ac:dyDescent="0.3">
      <c r="A55" s="73" t="s">
        <v>72</v>
      </c>
      <c r="B55" s="64" t="s">
        <v>101</v>
      </c>
      <c r="C55" s="63" t="s">
        <v>166</v>
      </c>
      <c r="D55" s="88" t="s">
        <v>75</v>
      </c>
      <c r="E55" s="128">
        <v>85</v>
      </c>
      <c r="F55" s="74">
        <v>33.39</v>
      </c>
      <c r="G55" s="65">
        <f t="shared" si="10"/>
        <v>2838.15</v>
      </c>
      <c r="H55" s="36" t="s">
        <v>52</v>
      </c>
      <c r="I55" s="37">
        <f>ROUND(SUM(G42:G55),2)</f>
        <v>10989.43</v>
      </c>
    </row>
    <row r="56" spans="1:9" ht="67.5" customHeight="1" thickBot="1" x14ac:dyDescent="0.3">
      <c r="A56" s="139" t="s">
        <v>413</v>
      </c>
      <c r="B56" s="120" t="s">
        <v>53</v>
      </c>
      <c r="C56" s="152" t="s">
        <v>168</v>
      </c>
      <c r="D56" s="181" t="s">
        <v>74</v>
      </c>
      <c r="E56" s="181">
        <v>193</v>
      </c>
      <c r="F56" s="102">
        <v>15.68</v>
      </c>
      <c r="G56" s="103">
        <f t="shared" ref="G56" si="11">ROUND((E56*F56),2)</f>
        <v>3026.24</v>
      </c>
      <c r="H56" s="36" t="s">
        <v>309</v>
      </c>
      <c r="I56" s="37">
        <f>ROUND(SUM(G56),2)</f>
        <v>3026.24</v>
      </c>
    </row>
    <row r="57" spans="1:9" ht="43.5" thickBot="1" x14ac:dyDescent="0.3">
      <c r="A57" s="8"/>
      <c r="B57" s="4"/>
      <c r="C57" s="8"/>
      <c r="D57" s="85"/>
      <c r="E57" s="134"/>
      <c r="F57" s="42" t="s">
        <v>88</v>
      </c>
      <c r="G57" s="43">
        <f>SUM(G5:G56)</f>
        <v>400458.98</v>
      </c>
      <c r="H57" s="35"/>
      <c r="I57" s="38"/>
    </row>
    <row r="58" spans="1:9" x14ac:dyDescent="0.25">
      <c r="A58" s="40"/>
      <c r="B58" s="39"/>
      <c r="C58" s="39"/>
      <c r="D58" s="86"/>
      <c r="E58" s="134"/>
      <c r="F58" s="39"/>
      <c r="G58" s="15"/>
    </row>
    <row r="59" spans="1:9" x14ac:dyDescent="0.25">
      <c r="A59" s="8"/>
      <c r="B59" s="4"/>
      <c r="C59" s="8"/>
      <c r="D59" s="85"/>
      <c r="E59" s="134"/>
      <c r="F59" s="16"/>
      <c r="G59" s="15"/>
    </row>
    <row r="60" spans="1:9" x14ac:dyDescent="0.25">
      <c r="A60" s="8"/>
      <c r="B60" s="4"/>
      <c r="C60" s="8"/>
      <c r="D60" s="85"/>
      <c r="E60" s="134"/>
      <c r="F60" s="16"/>
      <c r="G60" s="15"/>
    </row>
    <row r="61" spans="1:9" x14ac:dyDescent="0.25">
      <c r="F61" s="17"/>
    </row>
  </sheetData>
  <sheetProtection algorithmName="SHA-512" hashValue="vAsDFecpJm23tQz+KjbgUcm6wUAoDs/Frbr2gRSfFNtnYGOs1/8ktKbW0g1oiRn5CI/AG5RkbpWtVZq3YX0uMQ==" saltValue="BIV1hTa423meO2XyIFWfpA==" spinCount="100000" sheet="1" objects="1" scenarios="1"/>
  <mergeCells count="2">
    <mergeCell ref="A1:G1"/>
    <mergeCell ref="A3:G3"/>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E402E-914F-461F-AC21-620F8A9C11B0}">
  <dimension ref="A1:I34"/>
  <sheetViews>
    <sheetView topLeftCell="A16" zoomScale="70" zoomScaleNormal="70" workbookViewId="0">
      <selection activeCell="F5" sqref="F5:F29"/>
    </sheetView>
  </sheetViews>
  <sheetFormatPr defaultColWidth="9.140625" defaultRowHeight="15" x14ac:dyDescent="0.25"/>
  <cols>
    <col min="1" max="1" width="39.7109375" style="23" customWidth="1"/>
    <col min="2" max="2" width="10.5703125" style="13" customWidth="1"/>
    <col min="3" max="3" width="71.7109375" style="14" customWidth="1"/>
    <col min="4" max="4" width="9.140625" style="13"/>
    <col min="5" max="5" width="16.28515625" style="17" customWidth="1"/>
    <col min="6" max="6" width="20.7109375" style="18" customWidth="1"/>
    <col min="7" max="7" width="14.7109375" style="13" customWidth="1"/>
    <col min="8" max="8" width="21.5703125" style="19" customWidth="1"/>
    <col min="9" max="9" width="20.7109375" style="10" customWidth="1"/>
    <col min="10" max="10" width="11.42578125" style="10" bestFit="1" customWidth="1"/>
    <col min="11" max="16384" width="9.140625" style="10"/>
  </cols>
  <sheetData>
    <row r="1" spans="1:9" ht="39.950000000000003" customHeight="1" x14ac:dyDescent="0.25">
      <c r="A1" s="191" t="s">
        <v>170</v>
      </c>
      <c r="B1" s="191"/>
      <c r="C1" s="191"/>
      <c r="D1" s="191"/>
      <c r="E1" s="191"/>
      <c r="F1" s="191"/>
      <c r="G1" s="191"/>
    </row>
    <row r="2" spans="1:9" ht="21.75" customHeight="1" thickBot="1" x14ac:dyDescent="0.3">
      <c r="A2" s="1"/>
      <c r="B2" s="1"/>
      <c r="C2" s="1"/>
      <c r="D2" s="1"/>
      <c r="E2" s="121"/>
      <c r="F2" s="1"/>
      <c r="G2" s="1"/>
    </row>
    <row r="3" spans="1:9" ht="21.75" customHeight="1" x14ac:dyDescent="0.25">
      <c r="A3" s="192" t="s">
        <v>185</v>
      </c>
      <c r="B3" s="193"/>
      <c r="C3" s="193"/>
      <c r="D3" s="193"/>
      <c r="E3" s="193"/>
      <c r="F3" s="193"/>
      <c r="G3" s="194"/>
    </row>
    <row r="4" spans="1:9" ht="43.5" thickBot="1" x14ac:dyDescent="0.3">
      <c r="A4" s="29" t="s">
        <v>0</v>
      </c>
      <c r="B4" s="48" t="s">
        <v>1</v>
      </c>
      <c r="C4" s="30" t="s">
        <v>2</v>
      </c>
      <c r="D4" s="30" t="s">
        <v>3</v>
      </c>
      <c r="E4" s="31" t="s">
        <v>4</v>
      </c>
      <c r="F4" s="32" t="s">
        <v>5</v>
      </c>
      <c r="G4" s="33" t="s">
        <v>6</v>
      </c>
    </row>
    <row r="5" spans="1:9" ht="29.25" customHeight="1" thickBot="1" x14ac:dyDescent="0.3">
      <c r="A5" s="139" t="s">
        <v>7</v>
      </c>
      <c r="B5" s="141" t="s">
        <v>8</v>
      </c>
      <c r="C5" s="142" t="s">
        <v>106</v>
      </c>
      <c r="D5" s="143" t="s">
        <v>107</v>
      </c>
      <c r="E5" s="144">
        <v>0.94</v>
      </c>
      <c r="F5" s="145">
        <v>440.23</v>
      </c>
      <c r="G5" s="103">
        <f t="shared" ref="G5:G25" si="0">ROUND((E5*F5),2)</f>
        <v>413.82</v>
      </c>
      <c r="H5" s="36" t="s">
        <v>21</v>
      </c>
      <c r="I5" s="37">
        <f>ROUND(SUM(G5:G5),2)</f>
        <v>413.82</v>
      </c>
    </row>
    <row r="6" spans="1:9" s="11" customFormat="1" ht="28.5" customHeight="1" x14ac:dyDescent="0.25">
      <c r="A6" s="83" t="s">
        <v>22</v>
      </c>
      <c r="B6" s="90" t="s">
        <v>23</v>
      </c>
      <c r="C6" s="77" t="s">
        <v>439</v>
      </c>
      <c r="D6" s="159" t="s">
        <v>74</v>
      </c>
      <c r="E6" s="160">
        <v>2982</v>
      </c>
      <c r="F6" s="97">
        <v>7.71</v>
      </c>
      <c r="G6" s="79">
        <f t="shared" si="0"/>
        <v>22991.22</v>
      </c>
      <c r="H6" s="12"/>
    </row>
    <row r="7" spans="1:9" s="11" customFormat="1" ht="30" customHeight="1" x14ac:dyDescent="0.25">
      <c r="A7" s="47" t="s">
        <v>22</v>
      </c>
      <c r="B7" s="45" t="s">
        <v>24</v>
      </c>
      <c r="C7" s="2" t="s">
        <v>111</v>
      </c>
      <c r="D7" s="22" t="s">
        <v>75</v>
      </c>
      <c r="E7" s="125">
        <v>4656</v>
      </c>
      <c r="F7" s="7">
        <v>6.21</v>
      </c>
      <c r="G7" s="28">
        <f t="shared" si="0"/>
        <v>28913.759999999998</v>
      </c>
      <c r="H7" s="12"/>
    </row>
    <row r="8" spans="1:9" s="11" customFormat="1" ht="38.25" customHeight="1" x14ac:dyDescent="0.25">
      <c r="A8" s="47" t="s">
        <v>22</v>
      </c>
      <c r="B8" s="45" t="s">
        <v>25</v>
      </c>
      <c r="C8" s="2" t="s">
        <v>112</v>
      </c>
      <c r="D8" s="22" t="s">
        <v>75</v>
      </c>
      <c r="E8" s="125">
        <v>528</v>
      </c>
      <c r="F8" s="7">
        <v>0.61</v>
      </c>
      <c r="G8" s="28">
        <f t="shared" si="0"/>
        <v>322.08</v>
      </c>
      <c r="H8" s="12"/>
    </row>
    <row r="9" spans="1:9" s="11" customFormat="1" ht="30.75" customHeight="1" x14ac:dyDescent="0.25">
      <c r="A9" s="47" t="s">
        <v>22</v>
      </c>
      <c r="B9" s="45" t="s">
        <v>26</v>
      </c>
      <c r="C9" s="2" t="s">
        <v>436</v>
      </c>
      <c r="D9" s="22" t="s">
        <v>74</v>
      </c>
      <c r="E9" s="125">
        <v>1832</v>
      </c>
      <c r="F9" s="7">
        <v>5.34</v>
      </c>
      <c r="G9" s="28">
        <f t="shared" si="0"/>
        <v>9782.8799999999992</v>
      </c>
      <c r="H9" s="12"/>
    </row>
    <row r="10" spans="1:9" s="11" customFormat="1" ht="30.75" customHeight="1" x14ac:dyDescent="0.25">
      <c r="A10" s="47" t="s">
        <v>22</v>
      </c>
      <c r="B10" s="45" t="s">
        <v>27</v>
      </c>
      <c r="C10" s="2" t="s">
        <v>113</v>
      </c>
      <c r="D10" s="22" t="s">
        <v>74</v>
      </c>
      <c r="E10" s="125">
        <v>108</v>
      </c>
      <c r="F10" s="7">
        <v>8.58</v>
      </c>
      <c r="G10" s="28">
        <f t="shared" si="0"/>
        <v>926.64</v>
      </c>
      <c r="H10" s="12"/>
    </row>
    <row r="11" spans="1:9" s="11" customFormat="1" ht="30" customHeight="1" x14ac:dyDescent="0.25">
      <c r="A11" s="47" t="s">
        <v>22</v>
      </c>
      <c r="B11" s="45" t="s">
        <v>28</v>
      </c>
      <c r="C11" s="2" t="s">
        <v>180</v>
      </c>
      <c r="D11" s="22" t="s">
        <v>74</v>
      </c>
      <c r="E11" s="125">
        <v>5744</v>
      </c>
      <c r="F11" s="7">
        <v>2.0699999999999998</v>
      </c>
      <c r="G11" s="28">
        <f t="shared" si="0"/>
        <v>11890.08</v>
      </c>
      <c r="H11" s="12"/>
    </row>
    <row r="12" spans="1:9" s="11" customFormat="1" ht="33.75" customHeight="1" thickBot="1" x14ac:dyDescent="0.3">
      <c r="A12" s="47" t="s">
        <v>22</v>
      </c>
      <c r="B12" s="45" t="s">
        <v>29</v>
      </c>
      <c r="C12" s="2" t="s">
        <v>114</v>
      </c>
      <c r="D12" s="22" t="s">
        <v>74</v>
      </c>
      <c r="E12" s="125">
        <v>1400</v>
      </c>
      <c r="F12" s="7">
        <v>0.64</v>
      </c>
      <c r="G12" s="28">
        <f t="shared" si="0"/>
        <v>896</v>
      </c>
      <c r="H12" s="12"/>
    </row>
    <row r="13" spans="1:9" s="11" customFormat="1" ht="38.25" customHeight="1" thickBot="1" x14ac:dyDescent="0.3">
      <c r="A13" s="47" t="s">
        <v>22</v>
      </c>
      <c r="B13" s="45" t="s">
        <v>30</v>
      </c>
      <c r="C13" s="2" t="s">
        <v>115</v>
      </c>
      <c r="D13" s="61" t="s">
        <v>74</v>
      </c>
      <c r="E13" s="126">
        <v>156</v>
      </c>
      <c r="F13" s="81">
        <v>1.48</v>
      </c>
      <c r="G13" s="62">
        <f t="shared" si="0"/>
        <v>230.88</v>
      </c>
      <c r="H13" s="80" t="s">
        <v>32</v>
      </c>
      <c r="I13" s="37">
        <f>ROUND(SUM(G6:G13),2)</f>
        <v>75953.539999999994</v>
      </c>
    </row>
    <row r="14" spans="1:9" ht="30" customHeight="1" x14ac:dyDescent="0.25">
      <c r="A14" s="46" t="s">
        <v>186</v>
      </c>
      <c r="B14" s="25" t="s">
        <v>33</v>
      </c>
      <c r="C14" s="24" t="s">
        <v>187</v>
      </c>
      <c r="D14" s="104" t="s">
        <v>74</v>
      </c>
      <c r="E14" s="104">
        <v>1233</v>
      </c>
      <c r="F14" s="34">
        <v>36.11</v>
      </c>
      <c r="G14" s="27">
        <f t="shared" si="0"/>
        <v>44523.63</v>
      </c>
      <c r="H14" s="12"/>
      <c r="I14" s="11"/>
    </row>
    <row r="15" spans="1:9" ht="30" customHeight="1" x14ac:dyDescent="0.25">
      <c r="A15" s="47" t="s">
        <v>186</v>
      </c>
      <c r="B15" s="22" t="s">
        <v>34</v>
      </c>
      <c r="C15" s="2" t="s">
        <v>188</v>
      </c>
      <c r="D15" s="87" t="s">
        <v>75</v>
      </c>
      <c r="E15" s="87">
        <v>3153</v>
      </c>
      <c r="F15" s="21">
        <v>7.27</v>
      </c>
      <c r="G15" s="28">
        <f t="shared" si="0"/>
        <v>22922.31</v>
      </c>
      <c r="H15" s="12"/>
      <c r="I15" s="11"/>
    </row>
    <row r="16" spans="1:9" ht="30" customHeight="1" x14ac:dyDescent="0.25">
      <c r="A16" s="47" t="s">
        <v>186</v>
      </c>
      <c r="B16" s="22" t="s">
        <v>35</v>
      </c>
      <c r="C16" s="2" t="s">
        <v>415</v>
      </c>
      <c r="D16" s="87" t="s">
        <v>75</v>
      </c>
      <c r="E16" s="75">
        <v>2464</v>
      </c>
      <c r="F16" s="21">
        <v>13.02</v>
      </c>
      <c r="G16" s="28">
        <f t="shared" si="0"/>
        <v>32081.279999999999</v>
      </c>
      <c r="H16" s="12"/>
      <c r="I16" s="11"/>
    </row>
    <row r="17" spans="1:9" ht="30" customHeight="1" x14ac:dyDescent="0.25">
      <c r="A17" s="47" t="s">
        <v>186</v>
      </c>
      <c r="B17" s="22" t="s">
        <v>36</v>
      </c>
      <c r="C17" s="2" t="s">
        <v>189</v>
      </c>
      <c r="D17" s="87" t="s">
        <v>75</v>
      </c>
      <c r="E17" s="75">
        <v>2513</v>
      </c>
      <c r="F17" s="21">
        <v>12.84</v>
      </c>
      <c r="G17" s="28">
        <f t="shared" si="0"/>
        <v>32266.92</v>
      </c>
      <c r="H17" s="12"/>
      <c r="I17" s="11"/>
    </row>
    <row r="18" spans="1:9" ht="30" customHeight="1" x14ac:dyDescent="0.25">
      <c r="A18" s="47" t="s">
        <v>186</v>
      </c>
      <c r="B18" s="22" t="s">
        <v>37</v>
      </c>
      <c r="C18" s="2" t="s">
        <v>122</v>
      </c>
      <c r="D18" s="87" t="s">
        <v>19</v>
      </c>
      <c r="E18" s="135">
        <v>700</v>
      </c>
      <c r="F18" s="21">
        <v>22.05</v>
      </c>
      <c r="G18" s="28">
        <f t="shared" si="0"/>
        <v>15435</v>
      </c>
      <c r="H18" s="12"/>
      <c r="I18" s="11"/>
    </row>
    <row r="19" spans="1:9" ht="30" customHeight="1" x14ac:dyDescent="0.25">
      <c r="A19" s="47" t="s">
        <v>186</v>
      </c>
      <c r="B19" s="22" t="s">
        <v>38</v>
      </c>
      <c r="C19" s="2" t="s">
        <v>449</v>
      </c>
      <c r="D19" s="87" t="s">
        <v>75</v>
      </c>
      <c r="E19" s="87">
        <v>2513</v>
      </c>
      <c r="F19" s="21">
        <v>0.32</v>
      </c>
      <c r="G19" s="28">
        <f t="shared" si="0"/>
        <v>804.16</v>
      </c>
      <c r="H19" s="12"/>
      <c r="I19" s="11"/>
    </row>
    <row r="20" spans="1:9" ht="30" customHeight="1" x14ac:dyDescent="0.25">
      <c r="A20" s="47" t="s">
        <v>186</v>
      </c>
      <c r="B20" s="22" t="s">
        <v>39</v>
      </c>
      <c r="C20" s="2" t="s">
        <v>414</v>
      </c>
      <c r="D20" s="87" t="s">
        <v>75</v>
      </c>
      <c r="E20" s="75">
        <v>635</v>
      </c>
      <c r="F20" s="21">
        <v>4.9800000000000004</v>
      </c>
      <c r="G20" s="28">
        <f t="shared" si="0"/>
        <v>3162.3</v>
      </c>
      <c r="H20" s="12"/>
      <c r="I20" s="11"/>
    </row>
    <row r="21" spans="1:9" ht="30" customHeight="1" x14ac:dyDescent="0.25">
      <c r="A21" s="47" t="s">
        <v>186</v>
      </c>
      <c r="B21" s="22" t="s">
        <v>40</v>
      </c>
      <c r="C21" s="2" t="s">
        <v>424</v>
      </c>
      <c r="D21" s="87" t="s">
        <v>74</v>
      </c>
      <c r="E21" s="75">
        <v>174</v>
      </c>
      <c r="F21" s="21">
        <v>29.08</v>
      </c>
      <c r="G21" s="28">
        <f t="shared" si="0"/>
        <v>5059.92</v>
      </c>
      <c r="H21" s="12"/>
      <c r="I21" s="11"/>
    </row>
    <row r="22" spans="1:9" ht="30" customHeight="1" x14ac:dyDescent="0.25">
      <c r="A22" s="164" t="s">
        <v>186</v>
      </c>
      <c r="B22" s="161" t="s">
        <v>55</v>
      </c>
      <c r="C22" s="156" t="s">
        <v>119</v>
      </c>
      <c r="D22" s="165" t="s">
        <v>19</v>
      </c>
      <c r="E22" s="157">
        <v>700</v>
      </c>
      <c r="F22" s="21">
        <v>2.04</v>
      </c>
      <c r="G22" s="28">
        <f t="shared" si="0"/>
        <v>1428</v>
      </c>
      <c r="H22" s="12"/>
      <c r="I22" s="11"/>
    </row>
    <row r="23" spans="1:9" ht="30" customHeight="1" x14ac:dyDescent="0.25">
      <c r="A23" s="164" t="s">
        <v>186</v>
      </c>
      <c r="B23" s="161" t="s">
        <v>56</v>
      </c>
      <c r="C23" s="156" t="s">
        <v>443</v>
      </c>
      <c r="D23" s="165" t="s">
        <v>75</v>
      </c>
      <c r="E23" s="157">
        <v>10</v>
      </c>
      <c r="F23" s="21">
        <v>45.88</v>
      </c>
      <c r="G23" s="28">
        <f t="shared" si="0"/>
        <v>458.8</v>
      </c>
      <c r="H23" s="12"/>
      <c r="I23" s="11"/>
    </row>
    <row r="24" spans="1:9" ht="30" customHeight="1" thickBot="1" x14ac:dyDescent="0.3">
      <c r="A24" s="164" t="s">
        <v>186</v>
      </c>
      <c r="B24" s="161" t="s">
        <v>57</v>
      </c>
      <c r="C24" s="156" t="s">
        <v>444</v>
      </c>
      <c r="D24" s="165" t="s">
        <v>75</v>
      </c>
      <c r="E24" s="157">
        <v>1.5</v>
      </c>
      <c r="F24" s="21">
        <v>45.88</v>
      </c>
      <c r="G24" s="28">
        <f t="shared" si="0"/>
        <v>68.819999999999993</v>
      </c>
      <c r="H24" s="12"/>
      <c r="I24" s="11"/>
    </row>
    <row r="25" spans="1:9" ht="30" customHeight="1" thickBot="1" x14ac:dyDescent="0.3">
      <c r="A25" s="164" t="s">
        <v>186</v>
      </c>
      <c r="B25" s="161" t="s">
        <v>58</v>
      </c>
      <c r="C25" s="162" t="s">
        <v>445</v>
      </c>
      <c r="D25" s="167" t="s">
        <v>75</v>
      </c>
      <c r="E25" s="168">
        <v>11.5</v>
      </c>
      <c r="F25" s="74">
        <v>2.64</v>
      </c>
      <c r="G25" s="28">
        <f t="shared" si="0"/>
        <v>30.36</v>
      </c>
      <c r="H25" s="36" t="s">
        <v>41</v>
      </c>
      <c r="I25" s="37">
        <f>ROUND(SUM(G14:G25),2)</f>
        <v>158241.5</v>
      </c>
    </row>
    <row r="26" spans="1:9" ht="30" customHeight="1" x14ac:dyDescent="0.25">
      <c r="A26" s="46" t="s">
        <v>190</v>
      </c>
      <c r="B26" s="25" t="s">
        <v>42</v>
      </c>
      <c r="C26" s="24" t="s">
        <v>191</v>
      </c>
      <c r="D26" s="104" t="s">
        <v>19</v>
      </c>
      <c r="E26" s="104">
        <v>162</v>
      </c>
      <c r="F26" s="34">
        <v>111.31</v>
      </c>
      <c r="G26" s="27">
        <f t="shared" ref="G26:G28" si="1">ROUND((E26*F26),2)</f>
        <v>18032.22</v>
      </c>
      <c r="H26" s="12"/>
      <c r="I26" s="11"/>
    </row>
    <row r="27" spans="1:9" ht="30" customHeight="1" thickBot="1" x14ac:dyDescent="0.3">
      <c r="A27" s="47" t="s">
        <v>190</v>
      </c>
      <c r="B27" s="22" t="s">
        <v>43</v>
      </c>
      <c r="C27" s="2" t="s">
        <v>192</v>
      </c>
      <c r="D27" s="87" t="s">
        <v>12</v>
      </c>
      <c r="E27" s="87">
        <v>4</v>
      </c>
      <c r="F27" s="21">
        <v>516.63</v>
      </c>
      <c r="G27" s="28">
        <f t="shared" si="1"/>
        <v>2066.52</v>
      </c>
      <c r="H27" s="12"/>
      <c r="I27" s="11"/>
    </row>
    <row r="28" spans="1:9" ht="30" customHeight="1" thickBot="1" x14ac:dyDescent="0.3">
      <c r="A28" s="73" t="s">
        <v>190</v>
      </c>
      <c r="B28" s="64" t="s">
        <v>44</v>
      </c>
      <c r="C28" s="63" t="s">
        <v>193</v>
      </c>
      <c r="D28" s="88" t="s">
        <v>12</v>
      </c>
      <c r="E28" s="128">
        <v>4</v>
      </c>
      <c r="F28" s="74">
        <v>407.27</v>
      </c>
      <c r="G28" s="65">
        <f t="shared" si="1"/>
        <v>1629.08</v>
      </c>
      <c r="H28" s="36" t="s">
        <v>48</v>
      </c>
      <c r="I28" s="37">
        <f>ROUND(SUM(G26:G28),2)</f>
        <v>21727.82</v>
      </c>
    </row>
    <row r="29" spans="1:9" ht="67.5" customHeight="1" thickBot="1" x14ac:dyDescent="0.3">
      <c r="A29" s="139" t="s">
        <v>416</v>
      </c>
      <c r="B29" s="120" t="s">
        <v>49</v>
      </c>
      <c r="C29" s="152" t="s">
        <v>168</v>
      </c>
      <c r="D29" s="181" t="s">
        <v>74</v>
      </c>
      <c r="E29" s="181">
        <v>341</v>
      </c>
      <c r="F29" s="102">
        <v>15.68</v>
      </c>
      <c r="G29" s="103">
        <f t="shared" ref="G29" si="2">ROUND((E29*F29),2)</f>
        <v>5346.88</v>
      </c>
      <c r="H29" s="36" t="s">
        <v>52</v>
      </c>
      <c r="I29" s="37">
        <f>ROUND(SUM(G29),2)</f>
        <v>5346.88</v>
      </c>
    </row>
    <row r="30" spans="1:9" ht="43.5" thickBot="1" x14ac:dyDescent="0.3">
      <c r="A30" s="8"/>
      <c r="B30" s="4"/>
      <c r="C30" s="8"/>
      <c r="D30" s="85"/>
      <c r="E30" s="134"/>
      <c r="F30" s="42" t="s">
        <v>417</v>
      </c>
      <c r="G30" s="43">
        <f>SUM(G5:G29)</f>
        <v>261683.55999999997</v>
      </c>
      <c r="H30" s="35"/>
      <c r="I30" s="38"/>
    </row>
    <row r="31" spans="1:9" x14ac:dyDescent="0.25">
      <c r="A31" s="40"/>
      <c r="B31" s="39"/>
      <c r="C31" s="39"/>
      <c r="D31" s="86"/>
      <c r="E31" s="134"/>
      <c r="F31" s="39"/>
      <c r="G31" s="15"/>
    </row>
    <row r="32" spans="1:9" x14ac:dyDescent="0.25">
      <c r="A32" s="8"/>
      <c r="B32" s="4"/>
      <c r="C32" s="8"/>
      <c r="D32" s="85"/>
      <c r="E32" s="134"/>
      <c r="F32" s="16"/>
      <c r="G32" s="15"/>
    </row>
    <row r="33" spans="1:7" x14ac:dyDescent="0.25">
      <c r="A33" s="8"/>
      <c r="B33" s="4"/>
      <c r="C33" s="8"/>
      <c r="D33" s="85"/>
      <c r="E33" s="134"/>
      <c r="F33" s="16"/>
      <c r="G33" s="15"/>
    </row>
    <row r="34" spans="1:7" x14ac:dyDescent="0.25">
      <c r="F34" s="17"/>
    </row>
  </sheetData>
  <sheetProtection algorithmName="SHA-512" hashValue="Xr5Vb/e26GknCCeHc8Oy3TfHBNPVWPmMhGJ65fOOubHL4iAhnsZRxdtdhEfYr2Sf0pXNtTcu0+vzcuKpGmN7ag==" saltValue="n6w0/1rg4JDg8FPb2JnBWA==" spinCount="100000" sheet="1" objects="1" scenarios="1"/>
  <mergeCells count="2">
    <mergeCell ref="A1:G1"/>
    <mergeCell ref="A3:G3"/>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45547-F365-47BC-B94B-774A9E911992}">
  <dimension ref="A1:I44"/>
  <sheetViews>
    <sheetView topLeftCell="A25" zoomScale="70" zoomScaleNormal="70" workbookViewId="0">
      <selection activeCell="F5" sqref="F5:F39"/>
    </sheetView>
  </sheetViews>
  <sheetFormatPr defaultColWidth="9.140625" defaultRowHeight="15" x14ac:dyDescent="0.25"/>
  <cols>
    <col min="1" max="1" width="39.7109375" style="23" customWidth="1"/>
    <col min="2" max="2" width="10.5703125" style="13" customWidth="1"/>
    <col min="3" max="3" width="71.7109375" style="14" customWidth="1"/>
    <col min="4" max="4" width="9.140625" style="13"/>
    <col min="5" max="5" width="16.28515625" style="17" customWidth="1"/>
    <col min="6" max="6" width="20.7109375" style="18" customWidth="1"/>
    <col min="7" max="7" width="14.7109375" style="13" customWidth="1"/>
    <col min="8" max="8" width="21.5703125" style="19" customWidth="1"/>
    <col min="9" max="9" width="20.7109375" style="10" customWidth="1"/>
    <col min="10" max="10" width="11.42578125" style="10" bestFit="1" customWidth="1"/>
    <col min="11" max="16384" width="9.140625" style="10"/>
  </cols>
  <sheetData>
    <row r="1" spans="1:9" ht="39.950000000000003" customHeight="1" x14ac:dyDescent="0.25">
      <c r="A1" s="191" t="s">
        <v>170</v>
      </c>
      <c r="B1" s="191"/>
      <c r="C1" s="191"/>
      <c r="D1" s="191"/>
      <c r="E1" s="191"/>
      <c r="F1" s="191"/>
      <c r="G1" s="191"/>
    </row>
    <row r="2" spans="1:9" ht="21.75" customHeight="1" thickBot="1" x14ac:dyDescent="0.3">
      <c r="A2" s="1"/>
      <c r="B2" s="1"/>
      <c r="C2" s="1"/>
      <c r="D2" s="1"/>
      <c r="E2" s="121"/>
      <c r="F2" s="1"/>
      <c r="G2" s="1"/>
    </row>
    <row r="3" spans="1:9" ht="21.75" customHeight="1" x14ac:dyDescent="0.25">
      <c r="A3" s="192" t="s">
        <v>197</v>
      </c>
      <c r="B3" s="193"/>
      <c r="C3" s="193"/>
      <c r="D3" s="193"/>
      <c r="E3" s="193"/>
      <c r="F3" s="193"/>
      <c r="G3" s="194"/>
    </row>
    <row r="4" spans="1:9" ht="43.5" thickBot="1" x14ac:dyDescent="0.3">
      <c r="A4" s="29" t="s">
        <v>0</v>
      </c>
      <c r="B4" s="48" t="s">
        <v>1</v>
      </c>
      <c r="C4" s="30" t="s">
        <v>2</v>
      </c>
      <c r="D4" s="30" t="s">
        <v>3</v>
      </c>
      <c r="E4" s="31" t="s">
        <v>4</v>
      </c>
      <c r="F4" s="32" t="s">
        <v>5</v>
      </c>
      <c r="G4" s="33" t="s">
        <v>6</v>
      </c>
    </row>
    <row r="5" spans="1:9" ht="29.25" customHeight="1" thickBot="1" x14ac:dyDescent="0.3">
      <c r="A5" s="139" t="s">
        <v>7</v>
      </c>
      <c r="B5" s="141" t="s">
        <v>8</v>
      </c>
      <c r="C5" s="142" t="s">
        <v>106</v>
      </c>
      <c r="D5" s="143" t="s">
        <v>107</v>
      </c>
      <c r="E5" s="189">
        <v>0.56999999999999995</v>
      </c>
      <c r="F5" s="145">
        <v>440.23</v>
      </c>
      <c r="G5" s="103">
        <f t="shared" ref="G5:G21" si="0">ROUND((E5*F5),2)</f>
        <v>250.93</v>
      </c>
      <c r="H5" s="36" t="s">
        <v>21</v>
      </c>
      <c r="I5" s="37">
        <f>ROUND(SUM(G5:G5),2)</f>
        <v>250.93</v>
      </c>
    </row>
    <row r="6" spans="1:9" s="11" customFormat="1" ht="28.5" customHeight="1" x14ac:dyDescent="0.25">
      <c r="A6" s="83" t="s">
        <v>22</v>
      </c>
      <c r="B6" s="90" t="s">
        <v>23</v>
      </c>
      <c r="C6" s="77" t="s">
        <v>440</v>
      </c>
      <c r="D6" s="159" t="s">
        <v>74</v>
      </c>
      <c r="E6" s="160">
        <v>2522</v>
      </c>
      <c r="F6" s="97">
        <v>10.1</v>
      </c>
      <c r="G6" s="79">
        <f t="shared" si="0"/>
        <v>25472.2</v>
      </c>
      <c r="H6" s="12"/>
    </row>
    <row r="7" spans="1:9" s="11" customFormat="1" ht="30" customHeight="1" x14ac:dyDescent="0.25">
      <c r="A7" s="47" t="s">
        <v>22</v>
      </c>
      <c r="B7" s="45" t="s">
        <v>24</v>
      </c>
      <c r="C7" s="2" t="s">
        <v>111</v>
      </c>
      <c r="D7" s="22" t="s">
        <v>75</v>
      </c>
      <c r="E7" s="125">
        <v>9421</v>
      </c>
      <c r="F7" s="7">
        <v>6.21</v>
      </c>
      <c r="G7" s="28">
        <f t="shared" si="0"/>
        <v>58504.41</v>
      </c>
      <c r="H7" s="12"/>
    </row>
    <row r="8" spans="1:9" s="11" customFormat="1" ht="38.25" customHeight="1" x14ac:dyDescent="0.25">
      <c r="A8" s="47" t="s">
        <v>22</v>
      </c>
      <c r="B8" s="45" t="s">
        <v>25</v>
      </c>
      <c r="C8" s="2" t="s">
        <v>112</v>
      </c>
      <c r="D8" s="22" t="s">
        <v>75</v>
      </c>
      <c r="E8" s="125">
        <v>1047</v>
      </c>
      <c r="F8" s="7">
        <v>0.61</v>
      </c>
      <c r="G8" s="28">
        <f t="shared" si="0"/>
        <v>638.66999999999996</v>
      </c>
      <c r="H8" s="12"/>
    </row>
    <row r="9" spans="1:9" s="11" customFormat="1" ht="30.75" customHeight="1" x14ac:dyDescent="0.25">
      <c r="A9" s="47" t="s">
        <v>22</v>
      </c>
      <c r="B9" s="45" t="s">
        <v>26</v>
      </c>
      <c r="C9" s="2" t="s">
        <v>436</v>
      </c>
      <c r="D9" s="22" t="s">
        <v>74</v>
      </c>
      <c r="E9" s="157">
        <v>3641</v>
      </c>
      <c r="F9" s="7">
        <v>5.34</v>
      </c>
      <c r="G9" s="28">
        <f t="shared" si="0"/>
        <v>19442.939999999999</v>
      </c>
      <c r="H9" s="12"/>
    </row>
    <row r="10" spans="1:9" s="11" customFormat="1" ht="30.75" customHeight="1" x14ac:dyDescent="0.25">
      <c r="A10" s="47" t="s">
        <v>22</v>
      </c>
      <c r="B10" s="45" t="s">
        <v>27</v>
      </c>
      <c r="C10" s="2" t="s">
        <v>113</v>
      </c>
      <c r="D10" s="22" t="s">
        <v>74</v>
      </c>
      <c r="E10" s="125">
        <v>213</v>
      </c>
      <c r="F10" s="7">
        <v>8.58</v>
      </c>
      <c r="G10" s="28">
        <f t="shared" si="0"/>
        <v>1827.54</v>
      </c>
      <c r="H10" s="12"/>
    </row>
    <row r="11" spans="1:9" s="11" customFormat="1" ht="30" customHeight="1" x14ac:dyDescent="0.25">
      <c r="A11" s="47" t="s">
        <v>22</v>
      </c>
      <c r="B11" s="45" t="s">
        <v>28</v>
      </c>
      <c r="C11" s="2" t="s">
        <v>180</v>
      </c>
      <c r="D11" s="22" t="s">
        <v>74</v>
      </c>
      <c r="E11" s="125">
        <v>1012</v>
      </c>
      <c r="F11" s="7">
        <v>2.0699999999999998</v>
      </c>
      <c r="G11" s="28">
        <f t="shared" si="0"/>
        <v>2094.84</v>
      </c>
      <c r="H11" s="12"/>
    </row>
    <row r="12" spans="1:9" s="11" customFormat="1" ht="33.75" customHeight="1" x14ac:dyDescent="0.25">
      <c r="A12" s="47" t="s">
        <v>22</v>
      </c>
      <c r="B12" s="45" t="s">
        <v>29</v>
      </c>
      <c r="C12" s="2" t="s">
        <v>114</v>
      </c>
      <c r="D12" s="22" t="s">
        <v>74</v>
      </c>
      <c r="E12" s="125">
        <v>2826</v>
      </c>
      <c r="F12" s="7">
        <v>0.64</v>
      </c>
      <c r="G12" s="28">
        <f t="shared" si="0"/>
        <v>1808.64</v>
      </c>
      <c r="H12" s="12"/>
    </row>
    <row r="13" spans="1:9" s="11" customFormat="1" ht="30" customHeight="1" thickBot="1" x14ac:dyDescent="0.3">
      <c r="A13" s="47" t="s">
        <v>22</v>
      </c>
      <c r="B13" s="45" t="s">
        <v>30</v>
      </c>
      <c r="C13" s="2" t="s">
        <v>115</v>
      </c>
      <c r="D13" s="22" t="s">
        <v>74</v>
      </c>
      <c r="E13" s="125">
        <v>314</v>
      </c>
      <c r="F13" s="7">
        <v>1.48</v>
      </c>
      <c r="G13" s="28">
        <f t="shared" si="0"/>
        <v>464.72</v>
      </c>
      <c r="H13" s="12"/>
    </row>
    <row r="14" spans="1:9" s="11" customFormat="1" ht="38.25" customHeight="1" thickBot="1" x14ac:dyDescent="0.3">
      <c r="A14" s="47" t="s">
        <v>22</v>
      </c>
      <c r="B14" s="45" t="s">
        <v>31</v>
      </c>
      <c r="C14" s="2" t="s">
        <v>194</v>
      </c>
      <c r="D14" s="61" t="s">
        <v>75</v>
      </c>
      <c r="E14" s="126">
        <v>5783</v>
      </c>
      <c r="F14" s="81">
        <v>3.73</v>
      </c>
      <c r="G14" s="62">
        <f t="shared" si="0"/>
        <v>21570.59</v>
      </c>
      <c r="H14" s="80" t="s">
        <v>32</v>
      </c>
      <c r="I14" s="37">
        <f>ROUND(SUM(G6:G14),2)</f>
        <v>131824.54999999999</v>
      </c>
    </row>
    <row r="15" spans="1:9" ht="30" customHeight="1" x14ac:dyDescent="0.25">
      <c r="A15" s="46" t="s">
        <v>169</v>
      </c>
      <c r="B15" s="25" t="s">
        <v>33</v>
      </c>
      <c r="C15" s="24" t="s">
        <v>195</v>
      </c>
      <c r="D15" s="104" t="s">
        <v>74</v>
      </c>
      <c r="E15" s="104">
        <v>2672</v>
      </c>
      <c r="F15" s="34">
        <v>32.799999999999997</v>
      </c>
      <c r="G15" s="27">
        <f t="shared" si="0"/>
        <v>87641.600000000006</v>
      </c>
      <c r="H15" s="12"/>
      <c r="I15" s="11"/>
    </row>
    <row r="16" spans="1:9" ht="30" customHeight="1" x14ac:dyDescent="0.25">
      <c r="A16" s="47" t="s">
        <v>169</v>
      </c>
      <c r="B16" s="22" t="s">
        <v>34</v>
      </c>
      <c r="C16" s="2" t="s">
        <v>127</v>
      </c>
      <c r="D16" s="87" t="s">
        <v>75</v>
      </c>
      <c r="E16" s="87">
        <v>3554</v>
      </c>
      <c r="F16" s="21">
        <v>9.1300000000000008</v>
      </c>
      <c r="G16" s="28">
        <f t="shared" si="0"/>
        <v>32448.02</v>
      </c>
      <c r="H16" s="12"/>
      <c r="I16" s="11"/>
    </row>
    <row r="17" spans="1:9" ht="30" customHeight="1" x14ac:dyDescent="0.25">
      <c r="A17" s="47" t="s">
        <v>169</v>
      </c>
      <c r="B17" s="22" t="s">
        <v>35</v>
      </c>
      <c r="C17" s="2" t="s">
        <v>198</v>
      </c>
      <c r="D17" s="87" t="s">
        <v>75</v>
      </c>
      <c r="E17" s="75">
        <v>3012</v>
      </c>
      <c r="F17" s="21">
        <v>8.7100000000000009</v>
      </c>
      <c r="G17" s="28">
        <f t="shared" si="0"/>
        <v>26234.52</v>
      </c>
      <c r="H17" s="12"/>
      <c r="I17" s="11"/>
    </row>
    <row r="18" spans="1:9" ht="30" customHeight="1" x14ac:dyDescent="0.25">
      <c r="A18" s="47" t="s">
        <v>169</v>
      </c>
      <c r="B18" s="22" t="s">
        <v>36</v>
      </c>
      <c r="C18" s="2" t="s">
        <v>199</v>
      </c>
      <c r="D18" s="87" t="s">
        <v>75</v>
      </c>
      <c r="E18" s="75">
        <v>3063</v>
      </c>
      <c r="F18" s="21">
        <v>10.67</v>
      </c>
      <c r="G18" s="28">
        <f t="shared" si="0"/>
        <v>32682.21</v>
      </c>
      <c r="H18" s="12"/>
      <c r="I18" s="11"/>
    </row>
    <row r="19" spans="1:9" ht="30" customHeight="1" x14ac:dyDescent="0.25">
      <c r="A19" s="47" t="s">
        <v>169</v>
      </c>
      <c r="B19" s="22" t="s">
        <v>37</v>
      </c>
      <c r="C19" s="2" t="s">
        <v>449</v>
      </c>
      <c r="D19" s="87" t="s">
        <v>75</v>
      </c>
      <c r="E19" s="135">
        <v>3063</v>
      </c>
      <c r="F19" s="21">
        <v>0.32</v>
      </c>
      <c r="G19" s="28">
        <f t="shared" si="0"/>
        <v>980.16</v>
      </c>
      <c r="H19" s="12"/>
      <c r="I19" s="11"/>
    </row>
    <row r="20" spans="1:9" ht="30" customHeight="1" thickBot="1" x14ac:dyDescent="0.3">
      <c r="A20" s="47" t="s">
        <v>169</v>
      </c>
      <c r="B20" s="22" t="s">
        <v>38</v>
      </c>
      <c r="C20" s="2" t="s">
        <v>200</v>
      </c>
      <c r="D20" s="87" t="s">
        <v>75</v>
      </c>
      <c r="E20" s="87">
        <v>1200</v>
      </c>
      <c r="F20" s="21">
        <v>4.9800000000000004</v>
      </c>
      <c r="G20" s="28">
        <f t="shared" si="0"/>
        <v>5976</v>
      </c>
      <c r="H20" s="12"/>
      <c r="I20" s="11"/>
    </row>
    <row r="21" spans="1:9" ht="30" customHeight="1" thickBot="1" x14ac:dyDescent="0.3">
      <c r="A21" s="47" t="s">
        <v>169</v>
      </c>
      <c r="B21" s="22" t="s">
        <v>39</v>
      </c>
      <c r="C21" s="63" t="s">
        <v>196</v>
      </c>
      <c r="D21" s="88" t="s">
        <v>74</v>
      </c>
      <c r="E21" s="128">
        <v>312</v>
      </c>
      <c r="F21" s="74">
        <v>29.08</v>
      </c>
      <c r="G21" s="28">
        <f t="shared" si="0"/>
        <v>9072.9599999999991</v>
      </c>
      <c r="H21" s="36" t="s">
        <v>41</v>
      </c>
      <c r="I21" s="37">
        <f>ROUND(SUM(G15:G21),2)</f>
        <v>195035.47</v>
      </c>
    </row>
    <row r="22" spans="1:9" ht="94.5" customHeight="1" x14ac:dyDescent="0.25">
      <c r="A22" s="46" t="s">
        <v>201</v>
      </c>
      <c r="B22" s="25" t="s">
        <v>42</v>
      </c>
      <c r="C22" s="24" t="s">
        <v>425</v>
      </c>
      <c r="D22" s="17" t="s">
        <v>73</v>
      </c>
      <c r="E22" s="104">
        <v>1</v>
      </c>
      <c r="F22" s="34">
        <v>22264.02</v>
      </c>
      <c r="G22" s="27">
        <f t="shared" ref="G22:G30" si="1">ROUND((E22*F22),2)</f>
        <v>22264.02</v>
      </c>
      <c r="H22" s="12"/>
      <c r="I22" s="11"/>
    </row>
    <row r="23" spans="1:9" ht="30" customHeight="1" x14ac:dyDescent="0.25">
      <c r="A23" s="47" t="s">
        <v>201</v>
      </c>
      <c r="B23" s="22" t="s">
        <v>43</v>
      </c>
      <c r="C23" s="2" t="s">
        <v>191</v>
      </c>
      <c r="D23" s="87" t="s">
        <v>19</v>
      </c>
      <c r="E23" s="87">
        <v>4</v>
      </c>
      <c r="F23" s="21">
        <v>0</v>
      </c>
      <c r="G23" s="28">
        <f t="shared" ref="G23:G26" si="2">ROUND((E23*F23),2)</f>
        <v>0</v>
      </c>
      <c r="H23" s="12"/>
      <c r="I23" s="11"/>
    </row>
    <row r="24" spans="1:9" ht="30" customHeight="1" x14ac:dyDescent="0.25">
      <c r="A24" s="47" t="s">
        <v>201</v>
      </c>
      <c r="B24" s="22" t="s">
        <v>44</v>
      </c>
      <c r="C24" s="2" t="s">
        <v>149</v>
      </c>
      <c r="D24" s="75" t="s">
        <v>75</v>
      </c>
      <c r="E24" s="75">
        <v>273</v>
      </c>
      <c r="F24" s="21">
        <v>5.46</v>
      </c>
      <c r="G24" s="28">
        <f t="shared" si="2"/>
        <v>1490.58</v>
      </c>
      <c r="H24" s="12"/>
      <c r="I24" s="11"/>
    </row>
    <row r="25" spans="1:9" ht="30" customHeight="1" x14ac:dyDescent="0.25">
      <c r="A25" s="47" t="s">
        <v>201</v>
      </c>
      <c r="B25" s="22" t="s">
        <v>45</v>
      </c>
      <c r="C25" s="60" t="s">
        <v>143</v>
      </c>
      <c r="D25" s="75" t="s">
        <v>75</v>
      </c>
      <c r="E25" s="75">
        <v>231</v>
      </c>
      <c r="F25" s="21">
        <v>5.62</v>
      </c>
      <c r="G25" s="28">
        <f t="shared" si="2"/>
        <v>1298.22</v>
      </c>
      <c r="H25" s="12"/>
      <c r="I25" s="11"/>
    </row>
    <row r="26" spans="1:9" ht="30" customHeight="1" x14ac:dyDescent="0.25">
      <c r="A26" s="47" t="s">
        <v>201</v>
      </c>
      <c r="B26" s="22" t="s">
        <v>46</v>
      </c>
      <c r="C26" s="172" t="s">
        <v>454</v>
      </c>
      <c r="D26" s="87" t="s">
        <v>19</v>
      </c>
      <c r="E26" s="135">
        <v>280</v>
      </c>
      <c r="F26" s="21">
        <v>121.52</v>
      </c>
      <c r="G26" s="28">
        <f t="shared" si="2"/>
        <v>34025.599999999999</v>
      </c>
      <c r="H26" s="12"/>
      <c r="I26" s="11"/>
    </row>
    <row r="27" spans="1:9" ht="30" customHeight="1" x14ac:dyDescent="0.25">
      <c r="A27" s="47" t="s">
        <v>201</v>
      </c>
      <c r="B27" s="22" t="s">
        <v>47</v>
      </c>
      <c r="C27" s="77" t="s">
        <v>202</v>
      </c>
      <c r="D27" s="87" t="s">
        <v>12</v>
      </c>
      <c r="E27" s="87">
        <v>1</v>
      </c>
      <c r="F27" s="21">
        <v>7715.23</v>
      </c>
      <c r="G27" s="28">
        <f t="shared" si="1"/>
        <v>7715.23</v>
      </c>
      <c r="H27" s="12"/>
      <c r="I27" s="11"/>
    </row>
    <row r="28" spans="1:9" ht="30" customHeight="1" x14ac:dyDescent="0.25">
      <c r="A28" s="164" t="s">
        <v>201</v>
      </c>
      <c r="B28" s="161" t="s">
        <v>76</v>
      </c>
      <c r="C28" s="156" t="s">
        <v>442</v>
      </c>
      <c r="D28" s="165" t="s">
        <v>12</v>
      </c>
      <c r="E28" s="165">
        <v>2</v>
      </c>
      <c r="F28" s="21">
        <v>708.87</v>
      </c>
      <c r="G28" s="28">
        <f t="shared" si="1"/>
        <v>1417.74</v>
      </c>
      <c r="H28" s="12"/>
      <c r="I28" s="11"/>
    </row>
    <row r="29" spans="1:9" ht="30" customHeight="1" thickBot="1" x14ac:dyDescent="0.3">
      <c r="A29" s="164" t="s">
        <v>201</v>
      </c>
      <c r="B29" s="161" t="s">
        <v>77</v>
      </c>
      <c r="C29" s="156" t="s">
        <v>144</v>
      </c>
      <c r="D29" s="165" t="s">
        <v>12</v>
      </c>
      <c r="E29" s="165">
        <v>1</v>
      </c>
      <c r="F29" s="21">
        <v>6376.71</v>
      </c>
      <c r="G29" s="28">
        <f t="shared" si="1"/>
        <v>6376.71</v>
      </c>
      <c r="H29" s="12"/>
      <c r="I29" s="11"/>
    </row>
    <row r="30" spans="1:9" ht="30" customHeight="1" thickBot="1" x14ac:dyDescent="0.3">
      <c r="A30" s="47" t="s">
        <v>201</v>
      </c>
      <c r="B30" s="22" t="s">
        <v>78</v>
      </c>
      <c r="C30" s="63" t="s">
        <v>203</v>
      </c>
      <c r="D30" s="165" t="s">
        <v>12</v>
      </c>
      <c r="E30" s="165">
        <v>2</v>
      </c>
      <c r="F30" s="74">
        <v>702.65</v>
      </c>
      <c r="G30" s="28">
        <f t="shared" si="1"/>
        <v>1405.3</v>
      </c>
      <c r="H30" s="36" t="s">
        <v>48</v>
      </c>
      <c r="I30" s="37">
        <f>ROUND(SUM(G22:G30),2)</f>
        <v>75993.399999999994</v>
      </c>
    </row>
    <row r="31" spans="1:9" ht="30" customHeight="1" x14ac:dyDescent="0.25">
      <c r="A31" s="46" t="s">
        <v>72</v>
      </c>
      <c r="B31" s="25" t="s">
        <v>49</v>
      </c>
      <c r="C31" s="24" t="s">
        <v>150</v>
      </c>
      <c r="D31" s="104" t="s">
        <v>12</v>
      </c>
      <c r="E31" s="104">
        <v>5</v>
      </c>
      <c r="F31" s="34">
        <v>144.13999999999999</v>
      </c>
      <c r="G31" s="27">
        <f t="shared" ref="G31:G38" si="3">ROUND((E31*F31),2)</f>
        <v>720.7</v>
      </c>
      <c r="H31" s="12"/>
      <c r="I31" s="11"/>
    </row>
    <row r="32" spans="1:9" ht="30" customHeight="1" x14ac:dyDescent="0.25">
      <c r="A32" s="47" t="s">
        <v>72</v>
      </c>
      <c r="B32" s="22" t="s">
        <v>50</v>
      </c>
      <c r="C32" s="2" t="s">
        <v>151</v>
      </c>
      <c r="D32" s="87" t="s">
        <v>12</v>
      </c>
      <c r="E32" s="87">
        <v>8</v>
      </c>
      <c r="F32" s="21">
        <v>23.04</v>
      </c>
      <c r="G32" s="28">
        <f t="shared" si="3"/>
        <v>184.32</v>
      </c>
      <c r="H32" s="12"/>
      <c r="I32" s="11"/>
    </row>
    <row r="33" spans="1:9" ht="30" customHeight="1" x14ac:dyDescent="0.25">
      <c r="A33" s="47" t="s">
        <v>72</v>
      </c>
      <c r="B33" s="22" t="s">
        <v>51</v>
      </c>
      <c r="C33" s="2" t="s">
        <v>204</v>
      </c>
      <c r="D33" s="75" t="s">
        <v>12</v>
      </c>
      <c r="E33" s="75">
        <v>12</v>
      </c>
      <c r="F33" s="21">
        <v>23.04</v>
      </c>
      <c r="G33" s="28">
        <f t="shared" si="3"/>
        <v>276.48</v>
      </c>
      <c r="H33" s="12"/>
      <c r="I33" s="11"/>
    </row>
    <row r="34" spans="1:9" ht="30" customHeight="1" x14ac:dyDescent="0.25">
      <c r="A34" s="47" t="s">
        <v>72</v>
      </c>
      <c r="B34" s="22" t="s">
        <v>91</v>
      </c>
      <c r="C34" s="2" t="s">
        <v>153</v>
      </c>
      <c r="D34" s="75" t="s">
        <v>12</v>
      </c>
      <c r="E34" s="75">
        <v>1</v>
      </c>
      <c r="F34" s="21">
        <v>288.29000000000002</v>
      </c>
      <c r="G34" s="28">
        <f t="shared" si="3"/>
        <v>288.29000000000002</v>
      </c>
      <c r="H34" s="12"/>
      <c r="I34" s="11"/>
    </row>
    <row r="35" spans="1:9" ht="30" customHeight="1" x14ac:dyDescent="0.25">
      <c r="A35" s="47" t="s">
        <v>72</v>
      </c>
      <c r="B35" s="22" t="s">
        <v>92</v>
      </c>
      <c r="C35" s="2" t="s">
        <v>154</v>
      </c>
      <c r="D35" s="87" t="s">
        <v>12</v>
      </c>
      <c r="E35" s="135">
        <v>1</v>
      </c>
      <c r="F35" s="21">
        <v>34.619999999999997</v>
      </c>
      <c r="G35" s="28">
        <f t="shared" si="3"/>
        <v>34.619999999999997</v>
      </c>
      <c r="H35" s="12"/>
      <c r="I35" s="11"/>
    </row>
    <row r="36" spans="1:9" ht="30" customHeight="1" x14ac:dyDescent="0.25">
      <c r="A36" s="47" t="s">
        <v>72</v>
      </c>
      <c r="B36" s="22" t="s">
        <v>93</v>
      </c>
      <c r="C36" s="2" t="s">
        <v>156</v>
      </c>
      <c r="D36" s="75" t="s">
        <v>12</v>
      </c>
      <c r="E36" s="75">
        <v>21</v>
      </c>
      <c r="F36" s="21">
        <v>55.65</v>
      </c>
      <c r="G36" s="28">
        <f t="shared" si="3"/>
        <v>1168.6500000000001</v>
      </c>
      <c r="H36" s="12"/>
      <c r="I36" s="11"/>
    </row>
    <row r="37" spans="1:9" ht="30" customHeight="1" thickBot="1" x14ac:dyDescent="0.3">
      <c r="A37" s="47" t="s">
        <v>72</v>
      </c>
      <c r="B37" s="22" t="s">
        <v>94</v>
      </c>
      <c r="C37" s="2" t="s">
        <v>158</v>
      </c>
      <c r="D37" s="75" t="s">
        <v>19</v>
      </c>
      <c r="E37" s="75">
        <v>36</v>
      </c>
      <c r="F37" s="21">
        <v>2.2000000000000002</v>
      </c>
      <c r="G37" s="28">
        <f t="shared" si="3"/>
        <v>79.2</v>
      </c>
      <c r="H37" s="12"/>
      <c r="I37" s="11"/>
    </row>
    <row r="38" spans="1:9" ht="30" customHeight="1" thickBot="1" x14ac:dyDescent="0.3">
      <c r="A38" s="73" t="s">
        <v>72</v>
      </c>
      <c r="B38" s="64" t="s">
        <v>95</v>
      </c>
      <c r="C38" s="63" t="s">
        <v>162</v>
      </c>
      <c r="D38" s="88" t="s">
        <v>19</v>
      </c>
      <c r="E38" s="128">
        <v>41</v>
      </c>
      <c r="F38" s="74">
        <v>1.1000000000000001</v>
      </c>
      <c r="G38" s="65">
        <f t="shared" si="3"/>
        <v>45.1</v>
      </c>
      <c r="H38" s="36" t="s">
        <v>52</v>
      </c>
      <c r="I38" s="37">
        <f>ROUND(SUM(G31:G38),2)</f>
        <v>2797.36</v>
      </c>
    </row>
    <row r="39" spans="1:9" ht="67.5" customHeight="1" thickBot="1" x14ac:dyDescent="0.3">
      <c r="A39" s="139" t="s">
        <v>413</v>
      </c>
      <c r="B39" s="120" t="s">
        <v>53</v>
      </c>
      <c r="C39" s="152" t="s">
        <v>168</v>
      </c>
      <c r="D39" s="181" t="s">
        <v>74</v>
      </c>
      <c r="E39" s="181">
        <v>332</v>
      </c>
      <c r="F39" s="102">
        <v>15.68</v>
      </c>
      <c r="G39" s="103">
        <f t="shared" ref="G39" si="4">ROUND((E39*F39),2)</f>
        <v>5205.76</v>
      </c>
      <c r="H39" s="36" t="s">
        <v>309</v>
      </c>
      <c r="I39" s="37">
        <f>ROUND(SUM(G39),2)</f>
        <v>5205.76</v>
      </c>
    </row>
    <row r="40" spans="1:9" ht="43.5" thickBot="1" x14ac:dyDescent="0.3">
      <c r="A40" s="8"/>
      <c r="B40" s="4"/>
      <c r="C40" s="8"/>
      <c r="D40" s="85"/>
      <c r="E40" s="134"/>
      <c r="F40" s="42" t="s">
        <v>418</v>
      </c>
      <c r="G40" s="43">
        <f>SUM(G5:G39)</f>
        <v>411107.47</v>
      </c>
      <c r="H40" s="35"/>
      <c r="I40" s="38"/>
    </row>
    <row r="41" spans="1:9" x14ac:dyDescent="0.25">
      <c r="A41" s="40"/>
      <c r="B41" s="39"/>
      <c r="C41" s="39"/>
      <c r="D41" s="86"/>
      <c r="E41" s="134"/>
      <c r="F41" s="39"/>
      <c r="G41" s="15"/>
    </row>
    <row r="42" spans="1:9" x14ac:dyDescent="0.25">
      <c r="A42" s="8"/>
      <c r="B42" s="4"/>
      <c r="C42" s="8"/>
      <c r="D42" s="85"/>
      <c r="E42" s="134"/>
      <c r="F42" s="16"/>
      <c r="G42" s="15"/>
    </row>
    <row r="43" spans="1:9" x14ac:dyDescent="0.25">
      <c r="A43" s="8"/>
      <c r="B43" s="4"/>
      <c r="C43" s="8"/>
      <c r="D43" s="85"/>
      <c r="E43" s="134"/>
      <c r="F43" s="16"/>
      <c r="G43" s="15"/>
    </row>
    <row r="44" spans="1:9" x14ac:dyDescent="0.25">
      <c r="F44" s="17"/>
    </row>
  </sheetData>
  <sheetProtection algorithmName="SHA-512" hashValue="crIr6ZRwbhK5u8gWR0mgcG2z8jS6VRGFNwjw/JgwKoIxy273CX26hbA32jvZO4A+OUz+xUBSlh5ykQzVyG8EFA==" saltValue="/6g9fTyb2TQtYOcho8wkXw==" spinCount="100000" sheet="1" objects="1" scenarios="1"/>
  <mergeCells count="2">
    <mergeCell ref="A1:G1"/>
    <mergeCell ref="A3:G3"/>
  </mergeCells>
  <phoneticPr fontId="9" type="noConversion"/>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39082-AE41-4F1F-B563-B845012E33FC}">
  <dimension ref="A1:I38"/>
  <sheetViews>
    <sheetView topLeftCell="A19" zoomScale="70" zoomScaleNormal="70" workbookViewId="0">
      <selection activeCell="F5" sqref="F5:F33"/>
    </sheetView>
  </sheetViews>
  <sheetFormatPr defaultColWidth="9.140625" defaultRowHeight="15" x14ac:dyDescent="0.25"/>
  <cols>
    <col min="1" max="1" width="39.7109375" style="23" customWidth="1"/>
    <col min="2" max="2" width="10.5703125" style="13" customWidth="1"/>
    <col min="3" max="3" width="71.7109375" style="14" customWidth="1"/>
    <col min="4" max="4" width="9.140625" style="13"/>
    <col min="5" max="5" width="16.28515625" style="17" customWidth="1"/>
    <col min="6" max="6" width="20.7109375" style="18" customWidth="1"/>
    <col min="7" max="7" width="14.7109375" style="13" customWidth="1"/>
    <col min="8" max="8" width="21.5703125" style="19" customWidth="1"/>
    <col min="9" max="9" width="20.7109375" style="10" customWidth="1"/>
    <col min="10" max="10" width="11.42578125" style="10" bestFit="1" customWidth="1"/>
    <col min="11" max="16384" width="9.140625" style="10"/>
  </cols>
  <sheetData>
    <row r="1" spans="1:9" ht="39.950000000000003" customHeight="1" x14ac:dyDescent="0.25">
      <c r="A1" s="191" t="s">
        <v>170</v>
      </c>
      <c r="B1" s="191"/>
      <c r="C1" s="191"/>
      <c r="D1" s="191"/>
      <c r="E1" s="191"/>
      <c r="F1" s="191"/>
      <c r="G1" s="191"/>
    </row>
    <row r="2" spans="1:9" ht="21.75" customHeight="1" thickBot="1" x14ac:dyDescent="0.3">
      <c r="A2" s="1"/>
      <c r="B2" s="1"/>
      <c r="C2" s="1"/>
      <c r="D2" s="1"/>
      <c r="E2" s="121"/>
      <c r="F2" s="1"/>
      <c r="G2" s="1"/>
    </row>
    <row r="3" spans="1:9" ht="21.75" customHeight="1" x14ac:dyDescent="0.25">
      <c r="A3" s="192" t="s">
        <v>205</v>
      </c>
      <c r="B3" s="193"/>
      <c r="C3" s="193"/>
      <c r="D3" s="193"/>
      <c r="E3" s="193"/>
      <c r="F3" s="193"/>
      <c r="G3" s="194"/>
    </row>
    <row r="4" spans="1:9" ht="43.5" thickBot="1" x14ac:dyDescent="0.3">
      <c r="A4" s="29" t="s">
        <v>0</v>
      </c>
      <c r="B4" s="48" t="s">
        <v>1</v>
      </c>
      <c r="C4" s="30" t="s">
        <v>2</v>
      </c>
      <c r="D4" s="30" t="s">
        <v>3</v>
      </c>
      <c r="E4" s="31" t="s">
        <v>4</v>
      </c>
      <c r="F4" s="32" t="s">
        <v>5</v>
      </c>
      <c r="G4" s="33" t="s">
        <v>6</v>
      </c>
    </row>
    <row r="5" spans="1:9" ht="29.25" customHeight="1" thickBot="1" x14ac:dyDescent="0.3">
      <c r="A5" s="139" t="s">
        <v>7</v>
      </c>
      <c r="B5" s="141" t="s">
        <v>8</v>
      </c>
      <c r="C5" s="142" t="s">
        <v>106</v>
      </c>
      <c r="D5" s="143" t="s">
        <v>107</v>
      </c>
      <c r="E5" s="189">
        <v>0.34</v>
      </c>
      <c r="F5" s="145">
        <v>440.24</v>
      </c>
      <c r="G5" s="103">
        <f t="shared" ref="G5:G21" si="0">ROUND((E5*F5),2)</f>
        <v>149.68</v>
      </c>
      <c r="H5" s="36" t="s">
        <v>21</v>
      </c>
      <c r="I5" s="37">
        <f>ROUND(SUM(G5:G5),2)</f>
        <v>149.68</v>
      </c>
    </row>
    <row r="6" spans="1:9" s="11" customFormat="1" ht="28.5" customHeight="1" x14ac:dyDescent="0.25">
      <c r="A6" s="83" t="s">
        <v>22</v>
      </c>
      <c r="B6" s="90" t="s">
        <v>23</v>
      </c>
      <c r="C6" s="77" t="s">
        <v>426</v>
      </c>
      <c r="D6" s="159" t="s">
        <v>74</v>
      </c>
      <c r="E6" s="160">
        <v>594</v>
      </c>
      <c r="F6" s="97">
        <v>24.36</v>
      </c>
      <c r="G6" s="79">
        <f t="shared" si="0"/>
        <v>14469.84</v>
      </c>
      <c r="H6" s="12"/>
    </row>
    <row r="7" spans="1:9" s="11" customFormat="1" ht="30" customHeight="1" x14ac:dyDescent="0.25">
      <c r="A7" s="47" t="s">
        <v>22</v>
      </c>
      <c r="B7" s="45" t="s">
        <v>24</v>
      </c>
      <c r="C7" s="2" t="s">
        <v>111</v>
      </c>
      <c r="D7" s="22" t="s">
        <v>75</v>
      </c>
      <c r="E7" s="125">
        <v>5310</v>
      </c>
      <c r="F7" s="7">
        <v>6.21</v>
      </c>
      <c r="G7" s="28">
        <f t="shared" si="0"/>
        <v>32975.1</v>
      </c>
      <c r="H7" s="12"/>
    </row>
    <row r="8" spans="1:9" s="11" customFormat="1" ht="38.25" customHeight="1" x14ac:dyDescent="0.25">
      <c r="A8" s="47" t="s">
        <v>22</v>
      </c>
      <c r="B8" s="45" t="s">
        <v>25</v>
      </c>
      <c r="C8" s="2" t="s">
        <v>112</v>
      </c>
      <c r="D8" s="22" t="s">
        <v>75</v>
      </c>
      <c r="E8" s="125">
        <v>590</v>
      </c>
      <c r="F8" s="7">
        <v>0.61</v>
      </c>
      <c r="G8" s="28">
        <f t="shared" si="0"/>
        <v>359.9</v>
      </c>
      <c r="H8" s="12"/>
    </row>
    <row r="9" spans="1:9" s="11" customFormat="1" ht="30.75" customHeight="1" x14ac:dyDescent="0.25">
      <c r="A9" s="47" t="s">
        <v>22</v>
      </c>
      <c r="B9" s="45" t="s">
        <v>26</v>
      </c>
      <c r="C9" s="2" t="s">
        <v>436</v>
      </c>
      <c r="D9" s="22" t="s">
        <v>74</v>
      </c>
      <c r="E9" s="157">
        <v>3348</v>
      </c>
      <c r="F9" s="7">
        <v>5.34</v>
      </c>
      <c r="G9" s="28">
        <f t="shared" si="0"/>
        <v>17878.32</v>
      </c>
      <c r="H9" s="12"/>
    </row>
    <row r="10" spans="1:9" s="11" customFormat="1" ht="30.75" customHeight="1" x14ac:dyDescent="0.25">
      <c r="A10" s="47" t="s">
        <v>22</v>
      </c>
      <c r="B10" s="45" t="s">
        <v>27</v>
      </c>
      <c r="C10" s="2" t="s">
        <v>113</v>
      </c>
      <c r="D10" s="22" t="s">
        <v>74</v>
      </c>
      <c r="E10" s="125">
        <v>196</v>
      </c>
      <c r="F10" s="7">
        <v>8.58</v>
      </c>
      <c r="G10" s="28">
        <f t="shared" si="0"/>
        <v>1681.68</v>
      </c>
      <c r="H10" s="12"/>
    </row>
    <row r="11" spans="1:9" s="11" customFormat="1" ht="30" customHeight="1" x14ac:dyDescent="0.25">
      <c r="A11" s="47" t="s">
        <v>22</v>
      </c>
      <c r="B11" s="45" t="s">
        <v>28</v>
      </c>
      <c r="C11" s="2" t="s">
        <v>180</v>
      </c>
      <c r="D11" s="22" t="s">
        <v>74</v>
      </c>
      <c r="E11" s="125">
        <v>150</v>
      </c>
      <c r="F11" s="7">
        <v>2.0699999999999998</v>
      </c>
      <c r="G11" s="28">
        <f t="shared" si="0"/>
        <v>310.5</v>
      </c>
      <c r="H11" s="12"/>
    </row>
    <row r="12" spans="1:9" s="11" customFormat="1" ht="33.75" customHeight="1" x14ac:dyDescent="0.25">
      <c r="A12" s="47" t="s">
        <v>22</v>
      </c>
      <c r="B12" s="45" t="s">
        <v>29</v>
      </c>
      <c r="C12" s="2" t="s">
        <v>114</v>
      </c>
      <c r="D12" s="22" t="s">
        <v>74</v>
      </c>
      <c r="E12" s="125">
        <v>1593</v>
      </c>
      <c r="F12" s="7">
        <v>0.64</v>
      </c>
      <c r="G12" s="28">
        <f t="shared" si="0"/>
        <v>1019.52</v>
      </c>
      <c r="H12" s="12"/>
    </row>
    <row r="13" spans="1:9" s="11" customFormat="1" ht="30" customHeight="1" thickBot="1" x14ac:dyDescent="0.3">
      <c r="A13" s="47" t="s">
        <v>22</v>
      </c>
      <c r="B13" s="45" t="s">
        <v>30</v>
      </c>
      <c r="C13" s="2" t="s">
        <v>115</v>
      </c>
      <c r="D13" s="22" t="s">
        <v>74</v>
      </c>
      <c r="E13" s="125">
        <v>177</v>
      </c>
      <c r="F13" s="7">
        <v>1.48</v>
      </c>
      <c r="G13" s="28">
        <f t="shared" si="0"/>
        <v>261.95999999999998</v>
      </c>
      <c r="H13" s="12"/>
    </row>
    <row r="14" spans="1:9" s="11" customFormat="1" ht="38.25" customHeight="1" thickBot="1" x14ac:dyDescent="0.3">
      <c r="A14" s="47" t="s">
        <v>22</v>
      </c>
      <c r="B14" s="45" t="s">
        <v>31</v>
      </c>
      <c r="C14" s="2" t="s">
        <v>194</v>
      </c>
      <c r="D14" s="61" t="s">
        <v>75</v>
      </c>
      <c r="E14" s="126">
        <v>3451</v>
      </c>
      <c r="F14" s="81">
        <v>3.73</v>
      </c>
      <c r="G14" s="62">
        <f t="shared" si="0"/>
        <v>12872.23</v>
      </c>
      <c r="H14" s="80" t="s">
        <v>32</v>
      </c>
      <c r="I14" s="37">
        <f>ROUND(SUM(G6:G14),2)</f>
        <v>81829.05</v>
      </c>
    </row>
    <row r="15" spans="1:9" ht="30" customHeight="1" x14ac:dyDescent="0.25">
      <c r="A15" s="46" t="s">
        <v>169</v>
      </c>
      <c r="B15" s="25" t="s">
        <v>33</v>
      </c>
      <c r="C15" s="24" t="s">
        <v>195</v>
      </c>
      <c r="D15" s="104" t="s">
        <v>74</v>
      </c>
      <c r="E15" s="104">
        <v>1564</v>
      </c>
      <c r="F15" s="34">
        <v>32.799999999999997</v>
      </c>
      <c r="G15" s="27">
        <f t="shared" si="0"/>
        <v>51299.199999999997</v>
      </c>
      <c r="H15" s="12"/>
      <c r="I15" s="11"/>
    </row>
    <row r="16" spans="1:9" ht="30" customHeight="1" x14ac:dyDescent="0.25">
      <c r="A16" s="47" t="s">
        <v>169</v>
      </c>
      <c r="B16" s="22" t="s">
        <v>34</v>
      </c>
      <c r="C16" s="2" t="s">
        <v>127</v>
      </c>
      <c r="D16" s="87" t="s">
        <v>75</v>
      </c>
      <c r="E16" s="87">
        <v>2121</v>
      </c>
      <c r="F16" s="21">
        <v>9.2200000000000006</v>
      </c>
      <c r="G16" s="28">
        <f t="shared" si="0"/>
        <v>19555.62</v>
      </c>
      <c r="H16" s="12"/>
      <c r="I16" s="11"/>
    </row>
    <row r="17" spans="1:9" ht="30" customHeight="1" x14ac:dyDescent="0.25">
      <c r="A17" s="47" t="s">
        <v>169</v>
      </c>
      <c r="B17" s="22" t="s">
        <v>35</v>
      </c>
      <c r="C17" s="2" t="s">
        <v>206</v>
      </c>
      <c r="D17" s="87" t="s">
        <v>75</v>
      </c>
      <c r="E17" s="75">
        <v>1797</v>
      </c>
      <c r="F17" s="21">
        <v>9.5399999999999991</v>
      </c>
      <c r="G17" s="28">
        <f t="shared" si="0"/>
        <v>17143.38</v>
      </c>
      <c r="H17" s="12"/>
      <c r="I17" s="11"/>
    </row>
    <row r="18" spans="1:9" ht="30" customHeight="1" x14ac:dyDescent="0.25">
      <c r="A18" s="47" t="s">
        <v>169</v>
      </c>
      <c r="B18" s="22" t="s">
        <v>36</v>
      </c>
      <c r="C18" s="2" t="s">
        <v>199</v>
      </c>
      <c r="D18" s="87" t="s">
        <v>75</v>
      </c>
      <c r="E18" s="75">
        <v>1828</v>
      </c>
      <c r="F18" s="21">
        <v>11.37</v>
      </c>
      <c r="G18" s="28">
        <f t="shared" si="0"/>
        <v>20784.36</v>
      </c>
      <c r="H18" s="12"/>
      <c r="I18" s="11"/>
    </row>
    <row r="19" spans="1:9" ht="30" customHeight="1" x14ac:dyDescent="0.25">
      <c r="A19" s="47" t="s">
        <v>169</v>
      </c>
      <c r="B19" s="22" t="s">
        <v>37</v>
      </c>
      <c r="C19" s="2" t="s">
        <v>449</v>
      </c>
      <c r="D19" s="87" t="s">
        <v>75</v>
      </c>
      <c r="E19" s="135">
        <v>1828</v>
      </c>
      <c r="F19" s="21">
        <v>0.32</v>
      </c>
      <c r="G19" s="28">
        <f t="shared" si="0"/>
        <v>584.96</v>
      </c>
      <c r="H19" s="12"/>
      <c r="I19" s="11"/>
    </row>
    <row r="20" spans="1:9" ht="30" customHeight="1" thickBot="1" x14ac:dyDescent="0.3">
      <c r="A20" s="47" t="s">
        <v>169</v>
      </c>
      <c r="B20" s="22" t="s">
        <v>38</v>
      </c>
      <c r="C20" s="2" t="s">
        <v>200</v>
      </c>
      <c r="D20" s="87" t="s">
        <v>75</v>
      </c>
      <c r="E20" s="87">
        <v>700</v>
      </c>
      <c r="F20" s="21">
        <v>4.9800000000000004</v>
      </c>
      <c r="G20" s="28">
        <f t="shared" si="0"/>
        <v>3486</v>
      </c>
      <c r="H20" s="12"/>
      <c r="I20" s="11"/>
    </row>
    <row r="21" spans="1:9" ht="30" customHeight="1" thickBot="1" x14ac:dyDescent="0.3">
      <c r="A21" s="47" t="s">
        <v>169</v>
      </c>
      <c r="B21" s="22" t="s">
        <v>39</v>
      </c>
      <c r="C21" s="63" t="s">
        <v>196</v>
      </c>
      <c r="D21" s="88" t="s">
        <v>74</v>
      </c>
      <c r="E21" s="128">
        <v>182</v>
      </c>
      <c r="F21" s="74">
        <v>29.08</v>
      </c>
      <c r="G21" s="28">
        <f t="shared" si="0"/>
        <v>5292.56</v>
      </c>
      <c r="H21" s="36" t="s">
        <v>41</v>
      </c>
      <c r="I21" s="37">
        <f>ROUND(SUM(G15:G21),2)</f>
        <v>118146.08</v>
      </c>
    </row>
    <row r="22" spans="1:9" ht="94.5" customHeight="1" x14ac:dyDescent="0.25">
      <c r="A22" s="46" t="s">
        <v>201</v>
      </c>
      <c r="B22" s="25" t="s">
        <v>42</v>
      </c>
      <c r="C22" s="24" t="s">
        <v>427</v>
      </c>
      <c r="D22" s="17" t="s">
        <v>73</v>
      </c>
      <c r="E22" s="104">
        <v>1</v>
      </c>
      <c r="F22" s="34">
        <v>19284.16</v>
      </c>
      <c r="G22" s="27">
        <f t="shared" ref="G22:G25" si="1">ROUND((E22*F22),2)</f>
        <v>19284.16</v>
      </c>
      <c r="H22" s="12"/>
      <c r="I22" s="11"/>
    </row>
    <row r="23" spans="1:9" ht="30" customHeight="1" x14ac:dyDescent="0.25">
      <c r="A23" s="164" t="s">
        <v>201</v>
      </c>
      <c r="B23" s="161" t="s">
        <v>43</v>
      </c>
      <c r="C23" s="156" t="s">
        <v>144</v>
      </c>
      <c r="D23" s="165" t="s">
        <v>12</v>
      </c>
      <c r="E23" s="166">
        <v>1</v>
      </c>
      <c r="F23" s="21">
        <v>6575.32</v>
      </c>
      <c r="G23" s="28">
        <f t="shared" ref="G23" si="2">ROUND((E23*F23),2)</f>
        <v>6575.32</v>
      </c>
      <c r="H23" s="12"/>
      <c r="I23" s="11"/>
    </row>
    <row r="24" spans="1:9" ht="30" customHeight="1" thickBot="1" x14ac:dyDescent="0.3">
      <c r="A24" s="164" t="s">
        <v>201</v>
      </c>
      <c r="B24" s="161" t="s">
        <v>44</v>
      </c>
      <c r="C24" s="156" t="s">
        <v>146</v>
      </c>
      <c r="D24" s="165" t="s">
        <v>12</v>
      </c>
      <c r="E24" s="166">
        <v>2</v>
      </c>
      <c r="F24" s="21">
        <v>635.24</v>
      </c>
      <c r="G24" s="28">
        <f t="shared" si="1"/>
        <v>1270.48</v>
      </c>
      <c r="H24" s="12"/>
      <c r="I24" s="11"/>
    </row>
    <row r="25" spans="1:9" ht="30" customHeight="1" thickBot="1" x14ac:dyDescent="0.3">
      <c r="A25" s="47" t="s">
        <v>201</v>
      </c>
      <c r="B25" s="64" t="s">
        <v>45</v>
      </c>
      <c r="C25" s="63" t="s">
        <v>207</v>
      </c>
      <c r="D25" s="88" t="s">
        <v>75</v>
      </c>
      <c r="E25" s="128">
        <v>354</v>
      </c>
      <c r="F25" s="74">
        <v>5.46</v>
      </c>
      <c r="G25" s="28">
        <f t="shared" si="1"/>
        <v>1932.84</v>
      </c>
      <c r="H25" s="36" t="s">
        <v>48</v>
      </c>
      <c r="I25" s="37">
        <f>ROUND(SUM(G22:G25),2)</f>
        <v>29062.799999999999</v>
      </c>
    </row>
    <row r="26" spans="1:9" ht="30" customHeight="1" x14ac:dyDescent="0.25">
      <c r="A26" s="46" t="s">
        <v>72</v>
      </c>
      <c r="B26" s="25" t="s">
        <v>49</v>
      </c>
      <c r="C26" s="24" t="s">
        <v>150</v>
      </c>
      <c r="D26" s="104" t="s">
        <v>12</v>
      </c>
      <c r="E26" s="104">
        <v>1</v>
      </c>
      <c r="F26" s="34">
        <v>144.15</v>
      </c>
      <c r="G26" s="27">
        <f t="shared" ref="G26:G32" si="3">ROUND((E26*F26),2)</f>
        <v>144.15</v>
      </c>
      <c r="H26" s="12"/>
      <c r="I26" s="11"/>
    </row>
    <row r="27" spans="1:9" ht="30" customHeight="1" x14ac:dyDescent="0.25">
      <c r="A27" s="47" t="s">
        <v>72</v>
      </c>
      <c r="B27" s="22" t="s">
        <v>50</v>
      </c>
      <c r="C27" s="2" t="s">
        <v>151</v>
      </c>
      <c r="D27" s="87" t="s">
        <v>12</v>
      </c>
      <c r="E27" s="87">
        <v>1</v>
      </c>
      <c r="F27" s="21">
        <v>23.04</v>
      </c>
      <c r="G27" s="28">
        <f t="shared" si="3"/>
        <v>23.04</v>
      </c>
      <c r="H27" s="12"/>
      <c r="I27" s="11"/>
    </row>
    <row r="28" spans="1:9" ht="30" customHeight="1" x14ac:dyDescent="0.25">
      <c r="A28" s="47" t="s">
        <v>72</v>
      </c>
      <c r="B28" s="22" t="s">
        <v>51</v>
      </c>
      <c r="C28" s="2" t="s">
        <v>153</v>
      </c>
      <c r="D28" s="75" t="s">
        <v>12</v>
      </c>
      <c r="E28" s="75">
        <v>1</v>
      </c>
      <c r="F28" s="21">
        <v>288.39999999999998</v>
      </c>
      <c r="G28" s="28">
        <f t="shared" si="3"/>
        <v>288.39999999999998</v>
      </c>
      <c r="H28" s="12"/>
      <c r="I28" s="11"/>
    </row>
    <row r="29" spans="1:9" ht="30" customHeight="1" x14ac:dyDescent="0.25">
      <c r="A29" s="47" t="s">
        <v>72</v>
      </c>
      <c r="B29" s="22" t="s">
        <v>91</v>
      </c>
      <c r="C29" s="2" t="s">
        <v>154</v>
      </c>
      <c r="D29" s="75" t="s">
        <v>12</v>
      </c>
      <c r="E29" s="75">
        <v>1</v>
      </c>
      <c r="F29" s="21">
        <v>34.619999999999997</v>
      </c>
      <c r="G29" s="28">
        <f t="shared" si="3"/>
        <v>34.619999999999997</v>
      </c>
      <c r="H29" s="12"/>
      <c r="I29" s="11"/>
    </row>
    <row r="30" spans="1:9" ht="30" customHeight="1" x14ac:dyDescent="0.25">
      <c r="A30" s="47" t="s">
        <v>72</v>
      </c>
      <c r="B30" s="22" t="s">
        <v>92</v>
      </c>
      <c r="C30" s="2" t="s">
        <v>156</v>
      </c>
      <c r="D30" s="75" t="s">
        <v>12</v>
      </c>
      <c r="E30" s="75">
        <v>16</v>
      </c>
      <c r="F30" s="21">
        <v>114.2</v>
      </c>
      <c r="G30" s="28">
        <f t="shared" si="3"/>
        <v>1827.2</v>
      </c>
      <c r="H30" s="12"/>
      <c r="I30" s="11"/>
    </row>
    <row r="31" spans="1:9" ht="30" customHeight="1" thickBot="1" x14ac:dyDescent="0.3">
      <c r="A31" s="47" t="s">
        <v>72</v>
      </c>
      <c r="B31" s="22" t="s">
        <v>93</v>
      </c>
      <c r="C31" s="2" t="s">
        <v>158</v>
      </c>
      <c r="D31" s="75" t="s">
        <v>19</v>
      </c>
      <c r="E31" s="75">
        <v>36</v>
      </c>
      <c r="F31" s="21">
        <v>2.2000000000000002</v>
      </c>
      <c r="G31" s="28">
        <f t="shared" si="3"/>
        <v>79.2</v>
      </c>
      <c r="H31" s="12"/>
      <c r="I31" s="11"/>
    </row>
    <row r="32" spans="1:9" ht="30" customHeight="1" thickBot="1" x14ac:dyDescent="0.3">
      <c r="A32" s="73" t="s">
        <v>72</v>
      </c>
      <c r="B32" s="64" t="s">
        <v>94</v>
      </c>
      <c r="C32" s="63" t="s">
        <v>162</v>
      </c>
      <c r="D32" s="88" t="s">
        <v>19</v>
      </c>
      <c r="E32" s="128">
        <v>46</v>
      </c>
      <c r="F32" s="74">
        <v>1.1000000000000001</v>
      </c>
      <c r="G32" s="65">
        <f t="shared" si="3"/>
        <v>50.6</v>
      </c>
      <c r="H32" s="36" t="s">
        <v>52</v>
      </c>
      <c r="I32" s="37">
        <f>ROUND(SUM(G26:G32),2)</f>
        <v>2447.21</v>
      </c>
    </row>
    <row r="33" spans="1:9" ht="67.5" customHeight="1" thickBot="1" x14ac:dyDescent="0.3">
      <c r="A33" s="139" t="s">
        <v>413</v>
      </c>
      <c r="B33" s="120" t="s">
        <v>53</v>
      </c>
      <c r="C33" s="152" t="s">
        <v>168</v>
      </c>
      <c r="D33" s="181" t="s">
        <v>74</v>
      </c>
      <c r="E33" s="181">
        <v>182</v>
      </c>
      <c r="F33" s="102">
        <v>15.68</v>
      </c>
      <c r="G33" s="103">
        <f t="shared" ref="G33" si="4">ROUND((E33*F33),2)</f>
        <v>2853.76</v>
      </c>
      <c r="H33" s="36" t="s">
        <v>309</v>
      </c>
      <c r="I33" s="37">
        <f>ROUND(SUM(G33),2)</f>
        <v>2853.76</v>
      </c>
    </row>
    <row r="34" spans="1:9" ht="43.5" thickBot="1" x14ac:dyDescent="0.3">
      <c r="A34" s="8"/>
      <c r="B34" s="4"/>
      <c r="C34" s="8"/>
      <c r="D34" s="85"/>
      <c r="E34" s="134"/>
      <c r="F34" s="42" t="s">
        <v>419</v>
      </c>
      <c r="G34" s="43">
        <f>SUM(G5:G33)</f>
        <v>234488.58000000002</v>
      </c>
      <c r="H34" s="35"/>
      <c r="I34" s="38"/>
    </row>
    <row r="35" spans="1:9" x14ac:dyDescent="0.25">
      <c r="A35" s="40"/>
      <c r="B35" s="39"/>
      <c r="C35" s="39"/>
      <c r="D35" s="86"/>
      <c r="E35" s="134"/>
      <c r="F35" s="39"/>
      <c r="G35" s="15"/>
    </row>
    <row r="36" spans="1:9" x14ac:dyDescent="0.25">
      <c r="A36" s="8"/>
      <c r="B36" s="4"/>
      <c r="C36" s="8"/>
      <c r="D36" s="85"/>
      <c r="E36" s="134"/>
      <c r="F36" s="16"/>
      <c r="G36" s="15"/>
    </row>
    <row r="37" spans="1:9" x14ac:dyDescent="0.25">
      <c r="A37" s="8"/>
      <c r="B37" s="4"/>
      <c r="C37" s="8"/>
      <c r="D37" s="85"/>
      <c r="E37" s="134"/>
      <c r="F37" s="16"/>
      <c r="G37" s="15"/>
    </row>
    <row r="38" spans="1:9" x14ac:dyDescent="0.25">
      <c r="F38" s="17"/>
    </row>
  </sheetData>
  <sheetProtection algorithmName="SHA-512" hashValue="1QX7VwrPMd2EPFCIDkOmaAJsQJJIUwlm+opg/Sh1UXmiSsFVox74k7hDI+GaVbX9L7yuq+cMf0p4GMLJSVpwsw==" saltValue="JnBXkLA4q7jULAngmcpfww==" spinCount="100000" sheet="1" objects="1" scenarios="1"/>
  <mergeCells count="2">
    <mergeCell ref="A1:G1"/>
    <mergeCell ref="A3:G3"/>
  </mergeCells>
  <phoneticPr fontId="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08971-B1F1-4C62-B58E-EBC865CED7F0}">
  <dimension ref="A1:I35"/>
  <sheetViews>
    <sheetView topLeftCell="A16" zoomScale="70" zoomScaleNormal="70" workbookViewId="0">
      <selection activeCell="F5" sqref="F5:F28"/>
    </sheetView>
  </sheetViews>
  <sheetFormatPr defaultColWidth="9.140625" defaultRowHeight="15" x14ac:dyDescent="0.25"/>
  <cols>
    <col min="1" max="1" width="39.7109375" style="23" customWidth="1"/>
    <col min="2" max="2" width="10.5703125" style="13" customWidth="1"/>
    <col min="3" max="3" width="71.7109375" style="14" customWidth="1"/>
    <col min="4" max="4" width="9.140625" style="13"/>
    <col min="5" max="5" width="16.28515625" style="13" customWidth="1"/>
    <col min="6" max="6" width="20.7109375" style="70" customWidth="1"/>
    <col min="7" max="7" width="14.7109375" style="13" customWidth="1"/>
    <col min="8" max="8" width="21.5703125" style="19" customWidth="1"/>
    <col min="9" max="9" width="20.7109375" style="10" customWidth="1"/>
    <col min="10" max="16384" width="9.140625" style="10"/>
  </cols>
  <sheetData>
    <row r="1" spans="1:9" ht="39.950000000000003" customHeight="1" x14ac:dyDescent="0.25">
      <c r="A1" s="191" t="s">
        <v>170</v>
      </c>
      <c r="B1" s="191"/>
      <c r="C1" s="191"/>
      <c r="D1" s="191"/>
      <c r="E1" s="191"/>
      <c r="F1" s="191"/>
      <c r="G1" s="191"/>
    </row>
    <row r="2" spans="1:9" ht="21.75" customHeight="1" thickBot="1" x14ac:dyDescent="0.3">
      <c r="A2" s="1"/>
      <c r="B2" s="1"/>
      <c r="C2" s="1"/>
      <c r="D2" s="1"/>
      <c r="E2" s="20"/>
      <c r="F2" s="1"/>
      <c r="G2" s="1"/>
    </row>
    <row r="3" spans="1:9" ht="21.75" customHeight="1" x14ac:dyDescent="0.25">
      <c r="A3" s="192" t="s">
        <v>208</v>
      </c>
      <c r="B3" s="193"/>
      <c r="C3" s="193"/>
      <c r="D3" s="193"/>
      <c r="E3" s="193"/>
      <c r="F3" s="193"/>
      <c r="G3" s="194"/>
    </row>
    <row r="4" spans="1:9" ht="43.5" thickBot="1" x14ac:dyDescent="0.3">
      <c r="A4" s="29" t="s">
        <v>0</v>
      </c>
      <c r="B4" s="48" t="s">
        <v>1</v>
      </c>
      <c r="C4" s="30" t="s">
        <v>2</v>
      </c>
      <c r="D4" s="30" t="s">
        <v>3</v>
      </c>
      <c r="E4" s="31" t="s">
        <v>4</v>
      </c>
      <c r="F4" s="32" t="s">
        <v>5</v>
      </c>
      <c r="G4" s="33" t="s">
        <v>6</v>
      </c>
    </row>
    <row r="5" spans="1:9" ht="29.25" customHeight="1" x14ac:dyDescent="0.25">
      <c r="A5" s="46" t="s">
        <v>232</v>
      </c>
      <c r="B5" s="98" t="s">
        <v>8</v>
      </c>
      <c r="C5" s="150" t="s">
        <v>441</v>
      </c>
      <c r="D5" s="115" t="s">
        <v>74</v>
      </c>
      <c r="E5" s="115">
        <v>503</v>
      </c>
      <c r="F5" s="105">
        <v>2.76</v>
      </c>
      <c r="G5" s="27">
        <f t="shared" ref="G5:G28" si="0">ROUND((E5*F5),2)</f>
        <v>1388.28</v>
      </c>
      <c r="I5" s="148"/>
    </row>
    <row r="6" spans="1:9" ht="29.25" customHeight="1" x14ac:dyDescent="0.25">
      <c r="A6" s="47" t="s">
        <v>232</v>
      </c>
      <c r="B6" s="91" t="s">
        <v>9</v>
      </c>
      <c r="C6" s="110" t="s">
        <v>233</v>
      </c>
      <c r="D6" s="109" t="s">
        <v>74</v>
      </c>
      <c r="E6" s="109">
        <v>1379</v>
      </c>
      <c r="F6" s="106">
        <v>1.57</v>
      </c>
      <c r="G6" s="28">
        <f t="shared" si="0"/>
        <v>2165.0300000000002</v>
      </c>
      <c r="I6" s="59"/>
    </row>
    <row r="7" spans="1:9" ht="34.5" customHeight="1" x14ac:dyDescent="0.25">
      <c r="A7" s="47" t="s">
        <v>232</v>
      </c>
      <c r="B7" s="91" t="s">
        <v>10</v>
      </c>
      <c r="C7" s="110" t="s">
        <v>113</v>
      </c>
      <c r="D7" s="109" t="s">
        <v>74</v>
      </c>
      <c r="E7" s="137">
        <v>56</v>
      </c>
      <c r="F7" s="3">
        <v>33.19</v>
      </c>
      <c r="G7" s="28">
        <f t="shared" ref="G7" si="1">ROUND((E7*F7),2)</f>
        <v>1858.64</v>
      </c>
      <c r="H7" s="111"/>
      <c r="I7" s="38"/>
    </row>
    <row r="8" spans="1:9" s="11" customFormat="1" ht="34.5" customHeight="1" x14ac:dyDescent="0.25">
      <c r="A8" s="47" t="s">
        <v>232</v>
      </c>
      <c r="B8" s="91" t="s">
        <v>11</v>
      </c>
      <c r="C8" s="110" t="s">
        <v>209</v>
      </c>
      <c r="D8" s="109" t="s">
        <v>75</v>
      </c>
      <c r="E8" s="137">
        <v>2466</v>
      </c>
      <c r="F8" s="112">
        <v>2.77</v>
      </c>
      <c r="G8" s="79">
        <f t="shared" ref="G8:G27" si="2">ROUND((E8*F8),2)</f>
        <v>6830.82</v>
      </c>
      <c r="H8" s="12"/>
    </row>
    <row r="9" spans="1:9" s="11" customFormat="1" ht="34.5" customHeight="1" x14ac:dyDescent="0.25">
      <c r="A9" s="47" t="s">
        <v>232</v>
      </c>
      <c r="B9" s="91" t="s">
        <v>13</v>
      </c>
      <c r="C9" s="110" t="s">
        <v>210</v>
      </c>
      <c r="D9" s="109" t="s">
        <v>74</v>
      </c>
      <c r="E9" s="137">
        <v>122</v>
      </c>
      <c r="F9" s="107">
        <v>1.54</v>
      </c>
      <c r="G9" s="28">
        <f t="shared" ref="G9:G22" si="3">ROUND((E9*F9),2)</f>
        <v>187.88</v>
      </c>
      <c r="H9" s="12"/>
    </row>
    <row r="10" spans="1:9" s="11" customFormat="1" ht="30" customHeight="1" x14ac:dyDescent="0.25">
      <c r="A10" s="47" t="s">
        <v>232</v>
      </c>
      <c r="B10" s="91" t="s">
        <v>14</v>
      </c>
      <c r="C10" s="108" t="s">
        <v>211</v>
      </c>
      <c r="D10" s="109" t="s">
        <v>74</v>
      </c>
      <c r="E10" s="109">
        <v>62</v>
      </c>
      <c r="F10" s="107">
        <v>46.38</v>
      </c>
      <c r="G10" s="28">
        <f t="shared" si="3"/>
        <v>2875.56</v>
      </c>
      <c r="H10" s="12"/>
    </row>
    <row r="11" spans="1:9" s="11" customFormat="1" ht="35.25" customHeight="1" x14ac:dyDescent="0.25">
      <c r="A11" s="47" t="s">
        <v>232</v>
      </c>
      <c r="B11" s="91" t="s">
        <v>15</v>
      </c>
      <c r="C11" s="108" t="s">
        <v>212</v>
      </c>
      <c r="D11" s="109" t="s">
        <v>19</v>
      </c>
      <c r="E11" s="109">
        <v>199</v>
      </c>
      <c r="F11" s="107">
        <v>76.47</v>
      </c>
      <c r="G11" s="28">
        <f t="shared" si="3"/>
        <v>15217.53</v>
      </c>
      <c r="H11" s="12"/>
    </row>
    <row r="12" spans="1:9" s="11" customFormat="1" ht="30" customHeight="1" x14ac:dyDescent="0.25">
      <c r="A12" s="47" t="s">
        <v>232</v>
      </c>
      <c r="B12" s="91" t="s">
        <v>16</v>
      </c>
      <c r="C12" s="108" t="s">
        <v>213</v>
      </c>
      <c r="D12" s="109" t="s">
        <v>19</v>
      </c>
      <c r="E12" s="109">
        <v>148</v>
      </c>
      <c r="F12" s="107">
        <v>55.93</v>
      </c>
      <c r="G12" s="28">
        <f t="shared" si="3"/>
        <v>8277.64</v>
      </c>
      <c r="H12" s="12"/>
    </row>
    <row r="13" spans="1:9" s="11" customFormat="1" ht="33.75" customHeight="1" x14ac:dyDescent="0.25">
      <c r="A13" s="47" t="s">
        <v>232</v>
      </c>
      <c r="B13" s="91" t="s">
        <v>17</v>
      </c>
      <c r="C13" s="108" t="s">
        <v>214</v>
      </c>
      <c r="D13" s="109" t="s">
        <v>19</v>
      </c>
      <c r="E13" s="109">
        <v>344</v>
      </c>
      <c r="F13" s="107">
        <v>26.66</v>
      </c>
      <c r="G13" s="28">
        <f t="shared" si="3"/>
        <v>9171.0400000000009</v>
      </c>
      <c r="H13" s="12"/>
    </row>
    <row r="14" spans="1:9" ht="34.5" customHeight="1" x14ac:dyDescent="0.25">
      <c r="A14" s="47" t="s">
        <v>232</v>
      </c>
      <c r="B14" s="91" t="s">
        <v>18</v>
      </c>
      <c r="C14" s="110" t="s">
        <v>215</v>
      </c>
      <c r="D14" s="109" t="s">
        <v>73</v>
      </c>
      <c r="E14" s="137">
        <v>3</v>
      </c>
      <c r="F14" s="3">
        <v>1232.07</v>
      </c>
      <c r="G14" s="28">
        <f t="shared" si="3"/>
        <v>3696.21</v>
      </c>
      <c r="H14" s="111"/>
      <c r="I14" s="38"/>
    </row>
    <row r="15" spans="1:9" s="11" customFormat="1" ht="34.5" customHeight="1" x14ac:dyDescent="0.25">
      <c r="A15" s="47" t="s">
        <v>232</v>
      </c>
      <c r="B15" s="91" t="s">
        <v>234</v>
      </c>
      <c r="C15" s="110" t="s">
        <v>216</v>
      </c>
      <c r="D15" s="109" t="s">
        <v>73</v>
      </c>
      <c r="E15" s="137">
        <v>4</v>
      </c>
      <c r="F15" s="112">
        <v>1350.93</v>
      </c>
      <c r="G15" s="79">
        <f t="shared" si="3"/>
        <v>5403.72</v>
      </c>
      <c r="H15" s="12"/>
    </row>
    <row r="16" spans="1:9" s="11" customFormat="1" ht="34.5" customHeight="1" x14ac:dyDescent="0.25">
      <c r="A16" s="47" t="s">
        <v>232</v>
      </c>
      <c r="B16" s="91" t="s">
        <v>235</v>
      </c>
      <c r="C16" s="110" t="s">
        <v>217</v>
      </c>
      <c r="D16" s="109" t="s">
        <v>73</v>
      </c>
      <c r="E16" s="137">
        <v>1</v>
      </c>
      <c r="F16" s="107">
        <v>447.11</v>
      </c>
      <c r="G16" s="28">
        <f t="shared" si="3"/>
        <v>447.11</v>
      </c>
      <c r="H16" s="12"/>
    </row>
    <row r="17" spans="1:9" s="11" customFormat="1" ht="30" customHeight="1" x14ac:dyDescent="0.25">
      <c r="A17" s="47" t="s">
        <v>232</v>
      </c>
      <c r="B17" s="91" t="s">
        <v>236</v>
      </c>
      <c r="C17" s="108" t="s">
        <v>218</v>
      </c>
      <c r="D17" s="109" t="s">
        <v>73</v>
      </c>
      <c r="E17" s="109">
        <v>2</v>
      </c>
      <c r="F17" s="107">
        <v>611.91</v>
      </c>
      <c r="G17" s="28">
        <f t="shared" si="3"/>
        <v>1223.82</v>
      </c>
      <c r="H17" s="12"/>
    </row>
    <row r="18" spans="1:9" s="11" customFormat="1" ht="35.25" customHeight="1" x14ac:dyDescent="0.25">
      <c r="A18" s="47" t="s">
        <v>232</v>
      </c>
      <c r="B18" s="91" t="s">
        <v>237</v>
      </c>
      <c r="C18" s="108" t="s">
        <v>219</v>
      </c>
      <c r="D18" s="109" t="s">
        <v>73</v>
      </c>
      <c r="E18" s="109">
        <v>20</v>
      </c>
      <c r="F18" s="107">
        <v>486.5</v>
      </c>
      <c r="G18" s="28">
        <f t="shared" si="3"/>
        <v>9730</v>
      </c>
      <c r="H18" s="12"/>
    </row>
    <row r="19" spans="1:9" s="11" customFormat="1" ht="34.5" customHeight="1" x14ac:dyDescent="0.25">
      <c r="A19" s="47" t="s">
        <v>232</v>
      </c>
      <c r="B19" s="91" t="s">
        <v>238</v>
      </c>
      <c r="C19" s="110" t="s">
        <v>220</v>
      </c>
      <c r="D19" s="109" t="s">
        <v>73</v>
      </c>
      <c r="E19" s="137">
        <v>7</v>
      </c>
      <c r="F19" s="112">
        <v>794.2</v>
      </c>
      <c r="G19" s="79">
        <f t="shared" si="3"/>
        <v>5559.4</v>
      </c>
      <c r="H19" s="12"/>
    </row>
    <row r="20" spans="1:9" s="11" customFormat="1" ht="34.5" customHeight="1" x14ac:dyDescent="0.25">
      <c r="A20" s="47" t="s">
        <v>232</v>
      </c>
      <c r="B20" s="91" t="s">
        <v>239</v>
      </c>
      <c r="C20" s="110" t="s">
        <v>221</v>
      </c>
      <c r="D20" s="109" t="s">
        <v>222</v>
      </c>
      <c r="E20" s="137">
        <v>1</v>
      </c>
      <c r="F20" s="107">
        <v>7310.44</v>
      </c>
      <c r="G20" s="28">
        <f t="shared" si="3"/>
        <v>7310.44</v>
      </c>
      <c r="H20" s="12"/>
    </row>
    <row r="21" spans="1:9" s="11" customFormat="1" ht="30" customHeight="1" x14ac:dyDescent="0.25">
      <c r="A21" s="47" t="s">
        <v>232</v>
      </c>
      <c r="B21" s="91" t="s">
        <v>240</v>
      </c>
      <c r="C21" s="108" t="s">
        <v>223</v>
      </c>
      <c r="D21" s="109" t="s">
        <v>73</v>
      </c>
      <c r="E21" s="109">
        <v>7</v>
      </c>
      <c r="F21" s="107">
        <v>45.31</v>
      </c>
      <c r="G21" s="28">
        <f t="shared" si="3"/>
        <v>317.17</v>
      </c>
      <c r="H21" s="12"/>
    </row>
    <row r="22" spans="1:9" s="11" customFormat="1" ht="35.25" customHeight="1" x14ac:dyDescent="0.25">
      <c r="A22" s="47" t="s">
        <v>232</v>
      </c>
      <c r="B22" s="91" t="s">
        <v>241</v>
      </c>
      <c r="C22" s="108" t="s">
        <v>224</v>
      </c>
      <c r="D22" s="109" t="s">
        <v>225</v>
      </c>
      <c r="E22" s="109">
        <v>14</v>
      </c>
      <c r="F22" s="107">
        <v>65.75</v>
      </c>
      <c r="G22" s="28">
        <f t="shared" si="3"/>
        <v>920.5</v>
      </c>
      <c r="H22" s="12"/>
    </row>
    <row r="23" spans="1:9" s="11" customFormat="1" ht="34.5" customHeight="1" x14ac:dyDescent="0.25">
      <c r="A23" s="47" t="s">
        <v>232</v>
      </c>
      <c r="B23" s="91" t="s">
        <v>242</v>
      </c>
      <c r="C23" s="110" t="s">
        <v>226</v>
      </c>
      <c r="D23" s="109" t="s">
        <v>74</v>
      </c>
      <c r="E23" s="137">
        <v>1.4</v>
      </c>
      <c r="F23" s="107">
        <v>239.68</v>
      </c>
      <c r="G23" s="28">
        <f t="shared" si="2"/>
        <v>335.55</v>
      </c>
      <c r="H23" s="12"/>
    </row>
    <row r="24" spans="1:9" s="11" customFormat="1" ht="30" customHeight="1" x14ac:dyDescent="0.25">
      <c r="A24" s="47" t="s">
        <v>232</v>
      </c>
      <c r="B24" s="91" t="s">
        <v>243</v>
      </c>
      <c r="C24" s="108" t="s">
        <v>227</v>
      </c>
      <c r="D24" s="109" t="s">
        <v>19</v>
      </c>
      <c r="E24" s="109">
        <v>691</v>
      </c>
      <c r="F24" s="107">
        <v>6.08</v>
      </c>
      <c r="G24" s="28">
        <f t="shared" si="2"/>
        <v>4201.28</v>
      </c>
      <c r="H24" s="12"/>
    </row>
    <row r="25" spans="1:9" s="11" customFormat="1" ht="35.25" customHeight="1" x14ac:dyDescent="0.25">
      <c r="A25" s="47" t="s">
        <v>232</v>
      </c>
      <c r="B25" s="91" t="s">
        <v>244</v>
      </c>
      <c r="C25" s="108" t="s">
        <v>228</v>
      </c>
      <c r="D25" s="109" t="s">
        <v>225</v>
      </c>
      <c r="E25" s="109">
        <v>7</v>
      </c>
      <c r="F25" s="107">
        <v>52.89</v>
      </c>
      <c r="G25" s="28">
        <f t="shared" si="2"/>
        <v>370.23</v>
      </c>
      <c r="H25" s="12"/>
    </row>
    <row r="26" spans="1:9" s="11" customFormat="1" ht="30" customHeight="1" x14ac:dyDescent="0.25">
      <c r="A26" s="47" t="s">
        <v>232</v>
      </c>
      <c r="B26" s="91" t="s">
        <v>245</v>
      </c>
      <c r="C26" s="108" t="s">
        <v>229</v>
      </c>
      <c r="D26" s="109" t="s">
        <v>74</v>
      </c>
      <c r="E26" s="109">
        <v>393</v>
      </c>
      <c r="F26" s="107">
        <v>21.42</v>
      </c>
      <c r="G26" s="28">
        <f t="shared" si="2"/>
        <v>8418.06</v>
      </c>
      <c r="H26" s="12"/>
    </row>
    <row r="27" spans="1:9" s="11" customFormat="1" ht="33.75" customHeight="1" thickBot="1" x14ac:dyDescent="0.3">
      <c r="A27" s="47" t="s">
        <v>232</v>
      </c>
      <c r="B27" s="91" t="s">
        <v>246</v>
      </c>
      <c r="C27" s="108" t="s">
        <v>230</v>
      </c>
      <c r="D27" s="109" t="s">
        <v>74</v>
      </c>
      <c r="E27" s="109">
        <v>1379</v>
      </c>
      <c r="F27" s="107">
        <v>1.32</v>
      </c>
      <c r="G27" s="28">
        <f t="shared" si="2"/>
        <v>1820.28</v>
      </c>
      <c r="H27" s="12"/>
    </row>
    <row r="28" spans="1:9" s="11" customFormat="1" ht="30" customHeight="1" thickBot="1" x14ac:dyDescent="0.3">
      <c r="A28" s="73" t="s">
        <v>232</v>
      </c>
      <c r="B28" s="88" t="s">
        <v>247</v>
      </c>
      <c r="C28" s="116" t="s">
        <v>231</v>
      </c>
      <c r="D28" s="117" t="s">
        <v>74</v>
      </c>
      <c r="E28" s="117">
        <v>1834</v>
      </c>
      <c r="F28" s="118">
        <v>2.0099999999999998</v>
      </c>
      <c r="G28" s="65">
        <f t="shared" si="0"/>
        <v>3686.34</v>
      </c>
      <c r="H28" s="113" t="s">
        <v>21</v>
      </c>
      <c r="I28" s="66">
        <f>ROUND(SUM(G5:G28),2)</f>
        <v>101412.53</v>
      </c>
    </row>
    <row r="29" spans="1:9" ht="44.25" customHeight="1" thickBot="1" x14ac:dyDescent="0.3">
      <c r="A29" s="8"/>
      <c r="B29" s="4"/>
      <c r="C29" s="8"/>
      <c r="D29" s="4"/>
      <c r="E29" s="4"/>
      <c r="F29" s="71" t="s">
        <v>248</v>
      </c>
      <c r="G29" s="72">
        <f>SUM(G5:G28)</f>
        <v>101412.52999999998</v>
      </c>
      <c r="H29" s="35"/>
      <c r="I29" s="38"/>
    </row>
    <row r="30" spans="1:9" ht="20.25" customHeight="1" x14ac:dyDescent="0.25">
      <c r="A30" s="40"/>
      <c r="B30" s="39"/>
      <c r="C30" s="39"/>
      <c r="D30" s="39"/>
      <c r="E30" s="41"/>
      <c r="F30" s="39"/>
      <c r="G30" s="15"/>
    </row>
    <row r="31" spans="1:9" x14ac:dyDescent="0.25">
      <c r="A31" s="8"/>
      <c r="B31" s="4"/>
      <c r="C31" s="8"/>
      <c r="D31" s="4"/>
      <c r="E31" s="4"/>
      <c r="F31" s="16"/>
      <c r="G31" s="15"/>
    </row>
    <row r="32" spans="1:9" x14ac:dyDescent="0.25">
      <c r="A32" s="8"/>
      <c r="B32" s="4"/>
      <c r="C32" s="8"/>
      <c r="D32" s="4"/>
      <c r="E32" s="4"/>
      <c r="F32" s="16"/>
      <c r="G32" s="15"/>
    </row>
    <row r="33" spans="1:7" x14ac:dyDescent="0.25">
      <c r="F33" s="67"/>
    </row>
    <row r="34" spans="1:7" x14ac:dyDescent="0.25">
      <c r="A34" s="9"/>
      <c r="B34" s="5"/>
      <c r="C34" s="9"/>
      <c r="D34" s="5"/>
      <c r="E34" s="5"/>
      <c r="F34" s="68"/>
      <c r="G34" s="5"/>
    </row>
    <row r="35" spans="1:7" ht="26.25" customHeight="1" x14ac:dyDescent="0.25">
      <c r="A35" s="6"/>
      <c r="B35" s="6"/>
      <c r="C35" s="6"/>
      <c r="D35" s="6"/>
      <c r="E35" s="6"/>
      <c r="F35" s="69"/>
      <c r="G35" s="6"/>
    </row>
  </sheetData>
  <sheetProtection algorithmName="SHA-512" hashValue="v7btwSCVdzcME+SeVyXjI6tyQtSlssasPmHDiB3BoPhJRXc+wbRPSRwaOfwZwQhF4NsXfwVkVTY7tHqXfvqhSA==" saltValue="OOFJ9Q5EA3bI8g6Fk2UfLA==" spinCount="100000" sheet="1" objects="1" scenarios="1"/>
  <mergeCells count="2">
    <mergeCell ref="A1:G1"/>
    <mergeCell ref="A3:G3"/>
  </mergeCells>
  <phoneticPr fontId="9" type="noConversion"/>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A9FBF-1570-4FD5-A05B-4F1C1FA2F097}">
  <dimension ref="A1:I25"/>
  <sheetViews>
    <sheetView topLeftCell="A10" zoomScale="70" zoomScaleNormal="70" workbookViewId="0">
      <selection activeCell="F5" sqref="F5:F18"/>
    </sheetView>
  </sheetViews>
  <sheetFormatPr defaultColWidth="9.140625" defaultRowHeight="15" x14ac:dyDescent="0.25"/>
  <cols>
    <col min="1" max="1" width="39.7109375" style="23" customWidth="1"/>
    <col min="2" max="2" width="10.5703125" style="13" customWidth="1"/>
    <col min="3" max="3" width="71.7109375" style="14" customWidth="1"/>
    <col min="4" max="4" width="9.140625" style="13"/>
    <col min="5" max="5" width="16.28515625" style="13" customWidth="1"/>
    <col min="6" max="6" width="20.7109375" style="70" customWidth="1"/>
    <col min="7" max="7" width="14.7109375" style="13" customWidth="1"/>
    <col min="8" max="8" width="21.5703125" style="19" customWidth="1"/>
    <col min="9" max="9" width="20.7109375" style="10" customWidth="1"/>
    <col min="10" max="16384" width="9.140625" style="10"/>
  </cols>
  <sheetData>
    <row r="1" spans="1:9" ht="39.950000000000003" customHeight="1" x14ac:dyDescent="0.25">
      <c r="A1" s="191" t="s">
        <v>170</v>
      </c>
      <c r="B1" s="191"/>
      <c r="C1" s="191"/>
      <c r="D1" s="191"/>
      <c r="E1" s="191"/>
      <c r="F1" s="191"/>
      <c r="G1" s="191"/>
    </row>
    <row r="2" spans="1:9" ht="21.75" customHeight="1" thickBot="1" x14ac:dyDescent="0.3">
      <c r="A2" s="1"/>
      <c r="B2" s="1"/>
      <c r="C2" s="1"/>
      <c r="D2" s="1"/>
      <c r="E2" s="20"/>
      <c r="F2" s="1"/>
      <c r="G2" s="1"/>
    </row>
    <row r="3" spans="1:9" ht="21.75" customHeight="1" x14ac:dyDescent="0.25">
      <c r="A3" s="192" t="s">
        <v>249</v>
      </c>
      <c r="B3" s="193"/>
      <c r="C3" s="193"/>
      <c r="D3" s="193"/>
      <c r="E3" s="193"/>
      <c r="F3" s="193"/>
      <c r="G3" s="194"/>
    </row>
    <row r="4" spans="1:9" ht="43.5" thickBot="1" x14ac:dyDescent="0.3">
      <c r="A4" s="29" t="s">
        <v>0</v>
      </c>
      <c r="B4" s="48" t="s">
        <v>1</v>
      </c>
      <c r="C4" s="30" t="s">
        <v>2</v>
      </c>
      <c r="D4" s="30" t="s">
        <v>3</v>
      </c>
      <c r="E4" s="31" t="s">
        <v>4</v>
      </c>
      <c r="F4" s="32" t="s">
        <v>5</v>
      </c>
      <c r="G4" s="33" t="s">
        <v>6</v>
      </c>
    </row>
    <row r="5" spans="1:9" ht="29.25" customHeight="1" x14ac:dyDescent="0.25">
      <c r="A5" s="46" t="s">
        <v>89</v>
      </c>
      <c r="B5" s="98" t="s">
        <v>8</v>
      </c>
      <c r="C5" s="114" t="s">
        <v>251</v>
      </c>
      <c r="D5" s="115" t="s">
        <v>74</v>
      </c>
      <c r="E5" s="115">
        <v>42</v>
      </c>
      <c r="F5" s="105">
        <v>7.79</v>
      </c>
      <c r="G5" s="27">
        <f t="shared" ref="G5:G18" si="0">ROUND((E5*F5),2)</f>
        <v>327.18</v>
      </c>
      <c r="I5" s="59"/>
    </row>
    <row r="6" spans="1:9" ht="60" customHeight="1" x14ac:dyDescent="0.25">
      <c r="A6" s="47" t="s">
        <v>89</v>
      </c>
      <c r="B6" s="91" t="s">
        <v>9</v>
      </c>
      <c r="C6" s="110" t="s">
        <v>252</v>
      </c>
      <c r="D6" s="109" t="s">
        <v>19</v>
      </c>
      <c r="E6" s="109">
        <v>160</v>
      </c>
      <c r="F6" s="106">
        <v>33.39</v>
      </c>
      <c r="G6" s="28">
        <f t="shared" ref="G6:G17" si="1">ROUND((E6*F6),2)</f>
        <v>5342.4</v>
      </c>
      <c r="I6" s="59"/>
    </row>
    <row r="7" spans="1:9" ht="60" customHeight="1" x14ac:dyDescent="0.25">
      <c r="A7" s="47" t="s">
        <v>89</v>
      </c>
      <c r="B7" s="91" t="s">
        <v>10</v>
      </c>
      <c r="C7" s="110" t="s">
        <v>253</v>
      </c>
      <c r="D7" s="109" t="s">
        <v>19</v>
      </c>
      <c r="E7" s="137">
        <v>130</v>
      </c>
      <c r="F7" s="3">
        <v>38.96</v>
      </c>
      <c r="G7" s="28">
        <f t="shared" si="1"/>
        <v>5064.8</v>
      </c>
      <c r="H7" s="111"/>
      <c r="I7" s="38"/>
    </row>
    <row r="8" spans="1:9" s="11" customFormat="1" ht="60" customHeight="1" x14ac:dyDescent="0.25">
      <c r="A8" s="47" t="s">
        <v>89</v>
      </c>
      <c r="B8" s="91" t="s">
        <v>11</v>
      </c>
      <c r="C8" s="110" t="s">
        <v>254</v>
      </c>
      <c r="D8" s="109" t="s">
        <v>19</v>
      </c>
      <c r="E8" s="137">
        <v>75</v>
      </c>
      <c r="F8" s="112">
        <v>42.3</v>
      </c>
      <c r="G8" s="79">
        <f t="shared" si="1"/>
        <v>3172.5</v>
      </c>
      <c r="H8" s="12"/>
    </row>
    <row r="9" spans="1:9" s="11" customFormat="1" ht="60" customHeight="1" x14ac:dyDescent="0.25">
      <c r="A9" s="47" t="s">
        <v>89</v>
      </c>
      <c r="B9" s="91" t="s">
        <v>13</v>
      </c>
      <c r="C9" s="110" t="s">
        <v>255</v>
      </c>
      <c r="D9" s="109" t="s">
        <v>19</v>
      </c>
      <c r="E9" s="137">
        <v>92</v>
      </c>
      <c r="F9" s="107">
        <v>100.18</v>
      </c>
      <c r="G9" s="28">
        <f t="shared" ref="G9:G16" si="2">ROUND((E9*F9),2)</f>
        <v>9216.56</v>
      </c>
      <c r="H9" s="12"/>
    </row>
    <row r="10" spans="1:9" s="11" customFormat="1" ht="60" customHeight="1" x14ac:dyDescent="0.25">
      <c r="A10" s="47" t="s">
        <v>89</v>
      </c>
      <c r="B10" s="91" t="s">
        <v>14</v>
      </c>
      <c r="C10" s="108" t="s">
        <v>256</v>
      </c>
      <c r="D10" s="109" t="s">
        <v>19</v>
      </c>
      <c r="E10" s="109">
        <v>146</v>
      </c>
      <c r="F10" s="107">
        <v>133.57</v>
      </c>
      <c r="G10" s="28">
        <f t="shared" si="2"/>
        <v>19501.22</v>
      </c>
      <c r="H10" s="12"/>
    </row>
    <row r="11" spans="1:9" s="11" customFormat="1" ht="60" customHeight="1" x14ac:dyDescent="0.25">
      <c r="A11" s="47" t="s">
        <v>89</v>
      </c>
      <c r="B11" s="91" t="s">
        <v>15</v>
      </c>
      <c r="C11" s="108" t="s">
        <v>257</v>
      </c>
      <c r="D11" s="109" t="s">
        <v>19</v>
      </c>
      <c r="E11" s="109">
        <v>115</v>
      </c>
      <c r="F11" s="107">
        <v>33.39</v>
      </c>
      <c r="G11" s="28">
        <f t="shared" si="2"/>
        <v>3839.85</v>
      </c>
      <c r="H11" s="12"/>
    </row>
    <row r="12" spans="1:9" s="11" customFormat="1" ht="30" customHeight="1" x14ac:dyDescent="0.25">
      <c r="A12" s="47" t="s">
        <v>89</v>
      </c>
      <c r="B12" s="91" t="s">
        <v>16</v>
      </c>
      <c r="C12" s="108" t="s">
        <v>258</v>
      </c>
      <c r="D12" s="109" t="s">
        <v>73</v>
      </c>
      <c r="E12" s="109">
        <v>13</v>
      </c>
      <c r="F12" s="107">
        <v>556.54</v>
      </c>
      <c r="G12" s="28">
        <f t="shared" si="2"/>
        <v>7235.02</v>
      </c>
      <c r="H12" s="12"/>
    </row>
    <row r="13" spans="1:9" ht="29.25" customHeight="1" x14ac:dyDescent="0.25">
      <c r="A13" s="47" t="s">
        <v>89</v>
      </c>
      <c r="B13" s="91" t="s">
        <v>17</v>
      </c>
      <c r="C13" s="110" t="s">
        <v>259</v>
      </c>
      <c r="D13" s="109" t="s">
        <v>73</v>
      </c>
      <c r="E13" s="109">
        <v>3</v>
      </c>
      <c r="F13" s="106">
        <v>2782.71</v>
      </c>
      <c r="G13" s="28">
        <f t="shared" si="2"/>
        <v>8348.1299999999992</v>
      </c>
      <c r="I13" s="59"/>
    </row>
    <row r="14" spans="1:9" ht="34.5" customHeight="1" x14ac:dyDescent="0.25">
      <c r="A14" s="47" t="s">
        <v>89</v>
      </c>
      <c r="B14" s="91" t="s">
        <v>18</v>
      </c>
      <c r="C14" s="110" t="s">
        <v>260</v>
      </c>
      <c r="D14" s="109" t="s">
        <v>73</v>
      </c>
      <c r="E14" s="137">
        <v>1</v>
      </c>
      <c r="F14" s="3">
        <v>1669.62</v>
      </c>
      <c r="G14" s="28">
        <f t="shared" si="2"/>
        <v>1669.62</v>
      </c>
      <c r="H14" s="111"/>
      <c r="I14" s="38"/>
    </row>
    <row r="15" spans="1:9" s="11" customFormat="1" ht="34.5" customHeight="1" x14ac:dyDescent="0.25">
      <c r="A15" s="47" t="s">
        <v>89</v>
      </c>
      <c r="B15" s="91" t="s">
        <v>234</v>
      </c>
      <c r="C15" s="110" t="s">
        <v>261</v>
      </c>
      <c r="D15" s="109" t="s">
        <v>73</v>
      </c>
      <c r="E15" s="137">
        <v>2</v>
      </c>
      <c r="F15" s="112">
        <v>1669.63</v>
      </c>
      <c r="G15" s="79">
        <f t="shared" si="2"/>
        <v>3339.26</v>
      </c>
      <c r="H15" s="12"/>
    </row>
    <row r="16" spans="1:9" s="11" customFormat="1" ht="34.5" customHeight="1" x14ac:dyDescent="0.25">
      <c r="A16" s="47" t="s">
        <v>89</v>
      </c>
      <c r="B16" s="91" t="s">
        <v>235</v>
      </c>
      <c r="C16" s="110" t="s">
        <v>262</v>
      </c>
      <c r="D16" s="109" t="s">
        <v>12</v>
      </c>
      <c r="E16" s="137">
        <v>1</v>
      </c>
      <c r="F16" s="107">
        <v>556.54</v>
      </c>
      <c r="G16" s="28">
        <f t="shared" si="2"/>
        <v>556.54</v>
      </c>
      <c r="H16" s="12"/>
    </row>
    <row r="17" spans="1:9" s="11" customFormat="1" ht="34.5" customHeight="1" thickBot="1" x14ac:dyDescent="0.3">
      <c r="A17" s="47" t="s">
        <v>89</v>
      </c>
      <c r="B17" s="91" t="s">
        <v>236</v>
      </c>
      <c r="C17" s="110" t="s">
        <v>263</v>
      </c>
      <c r="D17" s="109" t="s">
        <v>12</v>
      </c>
      <c r="E17" s="137">
        <v>24</v>
      </c>
      <c r="F17" s="107">
        <v>89.05</v>
      </c>
      <c r="G17" s="28">
        <f t="shared" si="1"/>
        <v>2137.1999999999998</v>
      </c>
      <c r="H17" s="12"/>
    </row>
    <row r="18" spans="1:9" s="11" customFormat="1" ht="30" customHeight="1" thickBot="1" x14ac:dyDescent="0.3">
      <c r="A18" s="73" t="s">
        <v>89</v>
      </c>
      <c r="B18" s="88" t="s">
        <v>237</v>
      </c>
      <c r="C18" s="116" t="s">
        <v>264</v>
      </c>
      <c r="D18" s="117" t="s">
        <v>19</v>
      </c>
      <c r="E18" s="117">
        <v>100</v>
      </c>
      <c r="F18" s="118">
        <v>3.34</v>
      </c>
      <c r="G18" s="65">
        <f t="shared" si="0"/>
        <v>334</v>
      </c>
      <c r="H18" s="113" t="s">
        <v>21</v>
      </c>
      <c r="I18" s="66">
        <f>ROUND(SUM(G5:G18),2)</f>
        <v>70084.28</v>
      </c>
    </row>
    <row r="19" spans="1:9" ht="44.25" customHeight="1" thickBot="1" x14ac:dyDescent="0.3">
      <c r="A19" s="8"/>
      <c r="B19" s="4"/>
      <c r="C19" s="8"/>
      <c r="D19" s="4"/>
      <c r="E19" s="4"/>
      <c r="F19" s="71" t="s">
        <v>250</v>
      </c>
      <c r="G19" s="72">
        <f>SUM(G5:G18)</f>
        <v>70084.279999999984</v>
      </c>
      <c r="H19" s="35"/>
      <c r="I19" s="38"/>
    </row>
    <row r="20" spans="1:9" ht="20.25" customHeight="1" x14ac:dyDescent="0.25">
      <c r="A20" s="40"/>
      <c r="B20" s="39"/>
      <c r="C20" s="39"/>
      <c r="D20" s="39"/>
      <c r="E20" s="41"/>
      <c r="F20" s="39"/>
      <c r="G20" s="15"/>
    </row>
    <row r="21" spans="1:9" x14ac:dyDescent="0.25">
      <c r="A21" s="8"/>
      <c r="B21" s="4"/>
      <c r="C21" s="8"/>
      <c r="D21" s="4"/>
      <c r="E21" s="4"/>
      <c r="F21" s="16"/>
      <c r="G21" s="15"/>
    </row>
    <row r="22" spans="1:9" x14ac:dyDescent="0.25">
      <c r="A22" s="8"/>
      <c r="B22" s="4"/>
      <c r="C22" s="8"/>
      <c r="D22" s="4"/>
      <c r="E22" s="4"/>
      <c r="F22" s="16"/>
      <c r="G22" s="15"/>
    </row>
    <row r="23" spans="1:9" x14ac:dyDescent="0.25">
      <c r="F23" s="67"/>
    </row>
    <row r="24" spans="1:9" x14ac:dyDescent="0.25">
      <c r="A24" s="9"/>
      <c r="B24" s="5"/>
      <c r="C24" s="9"/>
      <c r="D24" s="5"/>
      <c r="E24" s="5"/>
      <c r="F24" s="68"/>
      <c r="G24" s="5"/>
    </row>
    <row r="25" spans="1:9" ht="26.25" customHeight="1" x14ac:dyDescent="0.25">
      <c r="A25" s="6"/>
      <c r="B25" s="6"/>
      <c r="C25" s="6"/>
      <c r="D25" s="6"/>
      <c r="E25" s="6"/>
      <c r="F25" s="69"/>
      <c r="G25" s="6"/>
    </row>
  </sheetData>
  <sheetProtection algorithmName="SHA-512" hashValue="ZhJfF8cR0YM8/9jXSxGtP1WfV4ga2BWCJ0cWD5698Pm9b2HNMe4kvmUOYVH7kgKN6RO3qpDia7Ja0Kd5Pk++Hw==" saltValue="SqoaeduAvmvALXkUbr3VhA==" spinCount="100000" sheet="1" objects="1" scenarios="1"/>
  <mergeCells count="2">
    <mergeCell ref="A1:G1"/>
    <mergeCell ref="A3:G3"/>
  </mergeCells>
  <phoneticPr fontId="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1420F-121C-4514-A3CF-9B2116952683}">
  <dimension ref="A1:I83"/>
  <sheetViews>
    <sheetView topLeftCell="A61" zoomScale="70" zoomScaleNormal="70" workbookViewId="0">
      <selection activeCell="F5" sqref="F5:F78"/>
    </sheetView>
  </sheetViews>
  <sheetFormatPr defaultColWidth="9.140625" defaultRowHeight="15" x14ac:dyDescent="0.25"/>
  <cols>
    <col min="1" max="1" width="39.7109375" style="23" customWidth="1"/>
    <col min="2" max="2" width="10.5703125" style="13" customWidth="1"/>
    <col min="3" max="3" width="71.7109375" style="14" customWidth="1"/>
    <col min="4" max="4" width="9.140625" style="13"/>
    <col min="5" max="5" width="16.28515625" style="17" customWidth="1"/>
    <col min="6" max="6" width="20.7109375" style="18" customWidth="1"/>
    <col min="7" max="7" width="14.7109375" style="13" customWidth="1"/>
    <col min="8" max="8" width="21.5703125" style="19" customWidth="1"/>
    <col min="9" max="9" width="20.7109375" style="10" customWidth="1"/>
    <col min="10" max="10" width="11.42578125" style="10" bestFit="1" customWidth="1"/>
    <col min="11" max="16384" width="9.140625" style="10"/>
  </cols>
  <sheetData>
    <row r="1" spans="1:8" ht="39.950000000000003" customHeight="1" x14ac:dyDescent="0.25">
      <c r="A1" s="191" t="s">
        <v>170</v>
      </c>
      <c r="B1" s="191"/>
      <c r="C1" s="191"/>
      <c r="D1" s="191"/>
      <c r="E1" s="191"/>
      <c r="F1" s="191"/>
      <c r="G1" s="191"/>
    </row>
    <row r="2" spans="1:8" ht="21.75" customHeight="1" thickBot="1" x14ac:dyDescent="0.3">
      <c r="A2" s="1"/>
      <c r="B2" s="1"/>
      <c r="C2" s="1"/>
      <c r="D2" s="1"/>
      <c r="E2" s="121"/>
      <c r="F2" s="1"/>
      <c r="G2" s="1"/>
    </row>
    <row r="3" spans="1:8" ht="21.75" customHeight="1" x14ac:dyDescent="0.25">
      <c r="A3" s="192" t="s">
        <v>265</v>
      </c>
      <c r="B3" s="193"/>
      <c r="C3" s="193"/>
      <c r="D3" s="193"/>
      <c r="E3" s="193"/>
      <c r="F3" s="193"/>
      <c r="G3" s="194"/>
    </row>
    <row r="4" spans="1:8" ht="43.5" thickBot="1" x14ac:dyDescent="0.3">
      <c r="A4" s="29" t="s">
        <v>0</v>
      </c>
      <c r="B4" s="48" t="s">
        <v>1</v>
      </c>
      <c r="C4" s="30" t="s">
        <v>2</v>
      </c>
      <c r="D4" s="30" t="s">
        <v>3</v>
      </c>
      <c r="E4" s="31" t="s">
        <v>4</v>
      </c>
      <c r="F4" s="32" t="s">
        <v>5</v>
      </c>
      <c r="G4" s="33" t="s">
        <v>6</v>
      </c>
    </row>
    <row r="5" spans="1:8" s="11" customFormat="1" ht="28.5" customHeight="1" x14ac:dyDescent="0.25">
      <c r="A5" s="83" t="s">
        <v>266</v>
      </c>
      <c r="B5" s="90" t="s">
        <v>8</v>
      </c>
      <c r="C5" s="77" t="s">
        <v>267</v>
      </c>
      <c r="D5" s="78" t="s">
        <v>73</v>
      </c>
      <c r="E5" s="124">
        <v>38</v>
      </c>
      <c r="F5" s="97">
        <v>82.6</v>
      </c>
      <c r="G5" s="79">
        <f t="shared" ref="G5:G43" si="0">ROUND((E5*F5),2)</f>
        <v>3138.8</v>
      </c>
      <c r="H5" s="12"/>
    </row>
    <row r="6" spans="1:8" s="11" customFormat="1" ht="30" customHeight="1" x14ac:dyDescent="0.25">
      <c r="A6" s="47" t="s">
        <v>266</v>
      </c>
      <c r="B6" s="45" t="s">
        <v>9</v>
      </c>
      <c r="C6" s="2" t="s">
        <v>268</v>
      </c>
      <c r="D6" s="22" t="s">
        <v>73</v>
      </c>
      <c r="E6" s="125">
        <v>38</v>
      </c>
      <c r="F6" s="7">
        <v>22.66</v>
      </c>
      <c r="G6" s="28">
        <f t="shared" ref="G6:G21" si="1">ROUND((E6*F6),2)</f>
        <v>861.08</v>
      </c>
      <c r="H6" s="12"/>
    </row>
    <row r="7" spans="1:8" s="11" customFormat="1" ht="38.25" customHeight="1" x14ac:dyDescent="0.25">
      <c r="A7" s="47" t="s">
        <v>266</v>
      </c>
      <c r="B7" s="45" t="s">
        <v>10</v>
      </c>
      <c r="C7" s="2" t="s">
        <v>269</v>
      </c>
      <c r="D7" s="22" t="s">
        <v>73</v>
      </c>
      <c r="E7" s="125">
        <v>38</v>
      </c>
      <c r="F7" s="7">
        <v>158.21</v>
      </c>
      <c r="G7" s="28">
        <f t="shared" ref="G7:G16" si="2">ROUND((E7*F7),2)</f>
        <v>6011.98</v>
      </c>
      <c r="H7" s="12"/>
    </row>
    <row r="8" spans="1:8" s="11" customFormat="1" ht="30.75" customHeight="1" x14ac:dyDescent="0.25">
      <c r="A8" s="47" t="s">
        <v>266</v>
      </c>
      <c r="B8" s="45" t="s">
        <v>11</v>
      </c>
      <c r="C8" s="2" t="s">
        <v>270</v>
      </c>
      <c r="D8" s="22" t="s">
        <v>73</v>
      </c>
      <c r="E8" s="125">
        <v>38</v>
      </c>
      <c r="F8" s="7">
        <v>36.97</v>
      </c>
      <c r="G8" s="28">
        <f t="shared" si="2"/>
        <v>1404.86</v>
      </c>
      <c r="H8" s="12"/>
    </row>
    <row r="9" spans="1:8" s="11" customFormat="1" ht="30.75" customHeight="1" x14ac:dyDescent="0.25">
      <c r="A9" s="47" t="s">
        <v>266</v>
      </c>
      <c r="B9" s="45" t="s">
        <v>13</v>
      </c>
      <c r="C9" s="2" t="s">
        <v>271</v>
      </c>
      <c r="D9" s="22" t="s">
        <v>73</v>
      </c>
      <c r="E9" s="125">
        <v>38</v>
      </c>
      <c r="F9" s="7">
        <v>16.760000000000002</v>
      </c>
      <c r="G9" s="28">
        <f t="shared" si="2"/>
        <v>636.88</v>
      </c>
      <c r="H9" s="12"/>
    </row>
    <row r="10" spans="1:8" s="11" customFormat="1" ht="30" customHeight="1" x14ac:dyDescent="0.25">
      <c r="A10" s="47" t="s">
        <v>266</v>
      </c>
      <c r="B10" s="45" t="s">
        <v>14</v>
      </c>
      <c r="C10" s="2" t="s">
        <v>272</v>
      </c>
      <c r="D10" s="22" t="s">
        <v>73</v>
      </c>
      <c r="E10" s="125">
        <v>38</v>
      </c>
      <c r="F10" s="7">
        <v>27.89</v>
      </c>
      <c r="G10" s="28">
        <f t="shared" si="2"/>
        <v>1059.82</v>
      </c>
      <c r="H10" s="12"/>
    </row>
    <row r="11" spans="1:8" s="11" customFormat="1" ht="33.75" customHeight="1" x14ac:dyDescent="0.25">
      <c r="A11" s="47" t="s">
        <v>266</v>
      </c>
      <c r="B11" s="45" t="s">
        <v>15</v>
      </c>
      <c r="C11" s="2" t="s">
        <v>273</v>
      </c>
      <c r="D11" s="22" t="s">
        <v>19</v>
      </c>
      <c r="E11" s="125">
        <v>418</v>
      </c>
      <c r="F11" s="7">
        <v>1.08</v>
      </c>
      <c r="G11" s="28">
        <f t="shared" si="2"/>
        <v>451.44</v>
      </c>
      <c r="H11" s="12"/>
    </row>
    <row r="12" spans="1:8" s="11" customFormat="1" ht="30" customHeight="1" x14ac:dyDescent="0.25">
      <c r="A12" s="47" t="s">
        <v>266</v>
      </c>
      <c r="B12" s="45" t="s">
        <v>16</v>
      </c>
      <c r="C12" s="2" t="s">
        <v>274</v>
      </c>
      <c r="D12" s="22" t="s">
        <v>19</v>
      </c>
      <c r="E12" s="125">
        <v>1356</v>
      </c>
      <c r="F12" s="7">
        <v>2.4700000000000002</v>
      </c>
      <c r="G12" s="28">
        <f t="shared" si="2"/>
        <v>3349.32</v>
      </c>
      <c r="H12" s="12"/>
    </row>
    <row r="13" spans="1:8" s="11" customFormat="1" ht="30" customHeight="1" x14ac:dyDescent="0.25">
      <c r="A13" s="47" t="s">
        <v>266</v>
      </c>
      <c r="B13" s="45" t="s">
        <v>17</v>
      </c>
      <c r="C13" s="2" t="s">
        <v>275</v>
      </c>
      <c r="D13" s="22" t="s">
        <v>19</v>
      </c>
      <c r="E13" s="125">
        <v>1356</v>
      </c>
      <c r="F13" s="7">
        <v>2.17</v>
      </c>
      <c r="G13" s="28">
        <f t="shared" si="2"/>
        <v>2942.52</v>
      </c>
      <c r="H13" s="12"/>
    </row>
    <row r="14" spans="1:8" s="11" customFormat="1" ht="38.25" customHeight="1" x14ac:dyDescent="0.25">
      <c r="A14" s="47" t="s">
        <v>266</v>
      </c>
      <c r="B14" s="45" t="s">
        <v>18</v>
      </c>
      <c r="C14" s="2" t="s">
        <v>276</v>
      </c>
      <c r="D14" s="22" t="s">
        <v>19</v>
      </c>
      <c r="E14" s="125">
        <v>1356</v>
      </c>
      <c r="F14" s="7">
        <v>1.42</v>
      </c>
      <c r="G14" s="28">
        <f t="shared" si="2"/>
        <v>1925.52</v>
      </c>
      <c r="H14" s="12"/>
    </row>
    <row r="15" spans="1:8" s="11" customFormat="1" ht="30.75" customHeight="1" x14ac:dyDescent="0.25">
      <c r="A15" s="47" t="s">
        <v>266</v>
      </c>
      <c r="B15" s="45" t="s">
        <v>234</v>
      </c>
      <c r="C15" s="2" t="s">
        <v>277</v>
      </c>
      <c r="D15" s="22" t="s">
        <v>19</v>
      </c>
      <c r="E15" s="125">
        <v>1356</v>
      </c>
      <c r="F15" s="7">
        <v>0.04</v>
      </c>
      <c r="G15" s="28">
        <f t="shared" si="2"/>
        <v>54.24</v>
      </c>
      <c r="H15" s="12"/>
    </row>
    <row r="16" spans="1:8" s="11" customFormat="1" ht="30.75" customHeight="1" x14ac:dyDescent="0.25">
      <c r="A16" s="47" t="s">
        <v>266</v>
      </c>
      <c r="B16" s="45" t="s">
        <v>235</v>
      </c>
      <c r="C16" s="2" t="s">
        <v>278</v>
      </c>
      <c r="D16" s="22" t="s">
        <v>73</v>
      </c>
      <c r="E16" s="125">
        <v>76</v>
      </c>
      <c r="F16" s="7">
        <v>25.78</v>
      </c>
      <c r="G16" s="28">
        <f t="shared" si="2"/>
        <v>1959.28</v>
      </c>
      <c r="H16" s="12"/>
    </row>
    <row r="17" spans="1:9" s="11" customFormat="1" ht="38.25" customHeight="1" x14ac:dyDescent="0.25">
      <c r="A17" s="47" t="s">
        <v>266</v>
      </c>
      <c r="B17" s="45" t="s">
        <v>236</v>
      </c>
      <c r="C17" s="2" t="s">
        <v>279</v>
      </c>
      <c r="D17" s="22" t="s">
        <v>12</v>
      </c>
      <c r="E17" s="125">
        <v>600</v>
      </c>
      <c r="F17" s="7">
        <v>3.04</v>
      </c>
      <c r="G17" s="28">
        <f t="shared" si="1"/>
        <v>1824</v>
      </c>
      <c r="H17" s="12"/>
    </row>
    <row r="18" spans="1:9" s="11" customFormat="1" ht="30.75" customHeight="1" x14ac:dyDescent="0.25">
      <c r="A18" s="47" t="s">
        <v>266</v>
      </c>
      <c r="B18" s="45" t="s">
        <v>237</v>
      </c>
      <c r="C18" s="2" t="s">
        <v>280</v>
      </c>
      <c r="D18" s="22" t="s">
        <v>73</v>
      </c>
      <c r="E18" s="125">
        <v>39</v>
      </c>
      <c r="F18" s="7">
        <v>26.56</v>
      </c>
      <c r="G18" s="28">
        <f t="shared" si="1"/>
        <v>1035.8399999999999</v>
      </c>
      <c r="H18" s="12"/>
    </row>
    <row r="19" spans="1:9" s="11" customFormat="1" ht="30.75" customHeight="1" x14ac:dyDescent="0.25">
      <c r="A19" s="47" t="s">
        <v>266</v>
      </c>
      <c r="B19" s="45" t="s">
        <v>238</v>
      </c>
      <c r="C19" s="2" t="s">
        <v>281</v>
      </c>
      <c r="D19" s="22" t="s">
        <v>73</v>
      </c>
      <c r="E19" s="125">
        <v>39</v>
      </c>
      <c r="F19" s="7">
        <v>31.38</v>
      </c>
      <c r="G19" s="28">
        <f t="shared" si="1"/>
        <v>1223.82</v>
      </c>
      <c r="H19" s="12"/>
    </row>
    <row r="20" spans="1:9" s="11" customFormat="1" ht="30" customHeight="1" x14ac:dyDescent="0.25">
      <c r="A20" s="47" t="s">
        <v>266</v>
      </c>
      <c r="B20" s="45" t="s">
        <v>239</v>
      </c>
      <c r="C20" s="2" t="s">
        <v>282</v>
      </c>
      <c r="D20" s="22" t="s">
        <v>73</v>
      </c>
      <c r="E20" s="125">
        <v>1</v>
      </c>
      <c r="F20" s="7">
        <v>4156.53</v>
      </c>
      <c r="G20" s="28">
        <f t="shared" si="1"/>
        <v>4156.53</v>
      </c>
      <c r="H20" s="12"/>
    </row>
    <row r="21" spans="1:9" s="11" customFormat="1" ht="33.75" customHeight="1" thickBot="1" x14ac:dyDescent="0.3">
      <c r="A21" s="47" t="s">
        <v>266</v>
      </c>
      <c r="B21" s="45" t="s">
        <v>240</v>
      </c>
      <c r="C21" s="2" t="s">
        <v>283</v>
      </c>
      <c r="D21" s="22" t="s">
        <v>73</v>
      </c>
      <c r="E21" s="125">
        <v>1</v>
      </c>
      <c r="F21" s="7">
        <v>138.12</v>
      </c>
      <c r="G21" s="28">
        <f t="shared" si="1"/>
        <v>138.12</v>
      </c>
      <c r="H21" s="12"/>
    </row>
    <row r="22" spans="1:9" s="11" customFormat="1" ht="38.25" customHeight="1" thickBot="1" x14ac:dyDescent="0.3">
      <c r="A22" s="47" t="s">
        <v>266</v>
      </c>
      <c r="B22" s="45" t="s">
        <v>241</v>
      </c>
      <c r="C22" s="2" t="s">
        <v>70</v>
      </c>
      <c r="D22" s="61" t="s">
        <v>73</v>
      </c>
      <c r="E22" s="126">
        <v>1</v>
      </c>
      <c r="F22" s="81">
        <v>67.16</v>
      </c>
      <c r="G22" s="62">
        <f t="shared" si="0"/>
        <v>67.16</v>
      </c>
      <c r="H22" s="80" t="s">
        <v>21</v>
      </c>
      <c r="I22" s="37">
        <f>ROUND(SUM(G5:G22),2)</f>
        <v>32241.21</v>
      </c>
    </row>
    <row r="23" spans="1:9" ht="30" customHeight="1" x14ac:dyDescent="0.25">
      <c r="A23" s="46" t="s">
        <v>284</v>
      </c>
      <c r="B23" s="25" t="s">
        <v>23</v>
      </c>
      <c r="C23" s="24" t="s">
        <v>285</v>
      </c>
      <c r="D23" s="104" t="s">
        <v>73</v>
      </c>
      <c r="E23" s="104">
        <v>38</v>
      </c>
      <c r="F23" s="34">
        <v>464.16</v>
      </c>
      <c r="G23" s="27">
        <f t="shared" si="0"/>
        <v>17638.080000000002</v>
      </c>
      <c r="H23" s="12"/>
      <c r="I23" s="11"/>
    </row>
    <row r="24" spans="1:9" ht="30" customHeight="1" x14ac:dyDescent="0.25">
      <c r="A24" s="47" t="s">
        <v>284</v>
      </c>
      <c r="B24" s="22" t="s">
        <v>24</v>
      </c>
      <c r="C24" s="2" t="s">
        <v>286</v>
      </c>
      <c r="D24" s="87" t="s">
        <v>73</v>
      </c>
      <c r="E24" s="87">
        <v>38</v>
      </c>
      <c r="F24" s="21">
        <v>63.45</v>
      </c>
      <c r="G24" s="28">
        <f t="shared" ref="G24:G38" si="3">ROUND((E24*F24),2)</f>
        <v>2411.1</v>
      </c>
      <c r="H24" s="12"/>
      <c r="I24" s="11"/>
    </row>
    <row r="25" spans="1:9" ht="30" customHeight="1" x14ac:dyDescent="0.25">
      <c r="A25" s="47" t="s">
        <v>284</v>
      </c>
      <c r="B25" s="22" t="s">
        <v>25</v>
      </c>
      <c r="C25" s="2" t="s">
        <v>287</v>
      </c>
      <c r="D25" s="87" t="s">
        <v>73</v>
      </c>
      <c r="E25" s="75">
        <v>20</v>
      </c>
      <c r="F25" s="21">
        <v>817.23</v>
      </c>
      <c r="G25" s="28">
        <f t="shared" ref="G25:G32" si="4">ROUND((E25*F25),2)</f>
        <v>16344.6</v>
      </c>
      <c r="H25" s="12"/>
      <c r="I25" s="11"/>
    </row>
    <row r="26" spans="1:9" ht="30" customHeight="1" x14ac:dyDescent="0.25">
      <c r="A26" s="47" t="s">
        <v>284</v>
      </c>
      <c r="B26" s="22" t="s">
        <v>26</v>
      </c>
      <c r="C26" s="2" t="s">
        <v>288</v>
      </c>
      <c r="D26" s="87" t="s">
        <v>73</v>
      </c>
      <c r="E26" s="75">
        <v>18</v>
      </c>
      <c r="F26" s="21">
        <v>664.78</v>
      </c>
      <c r="G26" s="28">
        <f t="shared" si="4"/>
        <v>11966.04</v>
      </c>
      <c r="H26" s="12"/>
      <c r="I26" s="11"/>
    </row>
    <row r="27" spans="1:9" ht="30" customHeight="1" x14ac:dyDescent="0.25">
      <c r="A27" s="47" t="s">
        <v>284</v>
      </c>
      <c r="B27" s="22" t="s">
        <v>27</v>
      </c>
      <c r="C27" s="2" t="s">
        <v>289</v>
      </c>
      <c r="D27" s="87" t="s">
        <v>73</v>
      </c>
      <c r="E27" s="135">
        <v>23</v>
      </c>
      <c r="F27" s="21">
        <v>76.209999999999994</v>
      </c>
      <c r="G27" s="28">
        <f t="shared" si="4"/>
        <v>1752.83</v>
      </c>
      <c r="H27" s="12"/>
      <c r="I27" s="11"/>
    </row>
    <row r="28" spans="1:9" ht="30" customHeight="1" x14ac:dyDescent="0.25">
      <c r="A28" s="47" t="s">
        <v>284</v>
      </c>
      <c r="B28" s="22" t="s">
        <v>28</v>
      </c>
      <c r="C28" s="2" t="s">
        <v>290</v>
      </c>
      <c r="D28" s="87" t="s">
        <v>73</v>
      </c>
      <c r="E28" s="87">
        <v>15</v>
      </c>
      <c r="F28" s="21">
        <v>80.38</v>
      </c>
      <c r="G28" s="28">
        <f t="shared" si="4"/>
        <v>1205.7</v>
      </c>
      <c r="H28" s="12"/>
      <c r="I28" s="11"/>
    </row>
    <row r="29" spans="1:9" ht="30" customHeight="1" x14ac:dyDescent="0.25">
      <c r="A29" s="47" t="s">
        <v>284</v>
      </c>
      <c r="B29" s="22" t="s">
        <v>29</v>
      </c>
      <c r="C29" s="2" t="s">
        <v>291</v>
      </c>
      <c r="D29" s="87" t="s">
        <v>73</v>
      </c>
      <c r="E29" s="75">
        <v>38</v>
      </c>
      <c r="F29" s="21">
        <v>16.600000000000001</v>
      </c>
      <c r="G29" s="28">
        <f t="shared" si="4"/>
        <v>630.79999999999995</v>
      </c>
      <c r="H29" s="12"/>
      <c r="I29" s="11"/>
    </row>
    <row r="30" spans="1:9" ht="30" customHeight="1" x14ac:dyDescent="0.25">
      <c r="A30" s="47" t="s">
        <v>284</v>
      </c>
      <c r="B30" s="22" t="s">
        <v>30</v>
      </c>
      <c r="C30" s="2" t="s">
        <v>292</v>
      </c>
      <c r="D30" s="75" t="s">
        <v>73</v>
      </c>
      <c r="E30" s="75">
        <v>38</v>
      </c>
      <c r="F30" s="21">
        <v>9.6999999999999993</v>
      </c>
      <c r="G30" s="28">
        <f t="shared" si="4"/>
        <v>368.6</v>
      </c>
      <c r="H30" s="12"/>
      <c r="I30" s="11"/>
    </row>
    <row r="31" spans="1:9" ht="30" customHeight="1" x14ac:dyDescent="0.25">
      <c r="A31" s="47" t="s">
        <v>284</v>
      </c>
      <c r="B31" s="22" t="s">
        <v>31</v>
      </c>
      <c r="C31" s="2" t="s">
        <v>305</v>
      </c>
      <c r="D31" s="87" t="s">
        <v>19</v>
      </c>
      <c r="E31" s="87">
        <v>1356</v>
      </c>
      <c r="F31" s="21">
        <v>2.77</v>
      </c>
      <c r="G31" s="28">
        <f t="shared" si="4"/>
        <v>3756.12</v>
      </c>
      <c r="H31" s="12"/>
      <c r="I31" s="11"/>
    </row>
    <row r="32" spans="1:9" ht="30" customHeight="1" x14ac:dyDescent="0.25">
      <c r="A32" s="47" t="s">
        <v>284</v>
      </c>
      <c r="B32" s="22" t="s">
        <v>381</v>
      </c>
      <c r="C32" s="2" t="s">
        <v>293</v>
      </c>
      <c r="D32" s="87" t="s">
        <v>19</v>
      </c>
      <c r="E32" s="75">
        <v>418</v>
      </c>
      <c r="F32" s="21">
        <v>0.71</v>
      </c>
      <c r="G32" s="28">
        <f t="shared" si="4"/>
        <v>296.77999999999997</v>
      </c>
      <c r="H32" s="12"/>
      <c r="I32" s="11"/>
    </row>
    <row r="33" spans="1:9" ht="30" customHeight="1" x14ac:dyDescent="0.25">
      <c r="A33" s="47" t="s">
        <v>284</v>
      </c>
      <c r="B33" s="22" t="s">
        <v>382</v>
      </c>
      <c r="C33" s="2" t="s">
        <v>294</v>
      </c>
      <c r="D33" s="87" t="s">
        <v>19</v>
      </c>
      <c r="E33" s="75">
        <v>1356</v>
      </c>
      <c r="F33" s="21">
        <v>1.98</v>
      </c>
      <c r="G33" s="28">
        <f t="shared" si="3"/>
        <v>2684.88</v>
      </c>
      <c r="H33" s="12"/>
      <c r="I33" s="11"/>
    </row>
    <row r="34" spans="1:9" ht="30" customHeight="1" x14ac:dyDescent="0.25">
      <c r="A34" s="47" t="s">
        <v>284</v>
      </c>
      <c r="B34" s="22" t="s">
        <v>383</v>
      </c>
      <c r="C34" s="2" t="s">
        <v>295</v>
      </c>
      <c r="D34" s="87" t="s">
        <v>19</v>
      </c>
      <c r="E34" s="75">
        <v>1356</v>
      </c>
      <c r="F34" s="21">
        <v>0.12</v>
      </c>
      <c r="G34" s="28">
        <f t="shared" si="3"/>
        <v>162.72</v>
      </c>
      <c r="H34" s="12"/>
      <c r="I34" s="11"/>
    </row>
    <row r="35" spans="1:9" ht="30" customHeight="1" x14ac:dyDescent="0.25">
      <c r="A35" s="47" t="s">
        <v>284</v>
      </c>
      <c r="B35" s="22" t="s">
        <v>384</v>
      </c>
      <c r="C35" s="2" t="s">
        <v>296</v>
      </c>
      <c r="D35" s="87" t="s">
        <v>73</v>
      </c>
      <c r="E35" s="135">
        <v>76</v>
      </c>
      <c r="F35" s="21">
        <v>2.77</v>
      </c>
      <c r="G35" s="28">
        <f t="shared" si="3"/>
        <v>210.52</v>
      </c>
      <c r="H35" s="12"/>
      <c r="I35" s="11"/>
    </row>
    <row r="36" spans="1:9" ht="30" customHeight="1" x14ac:dyDescent="0.25">
      <c r="A36" s="47" t="s">
        <v>284</v>
      </c>
      <c r="B36" s="22" t="s">
        <v>385</v>
      </c>
      <c r="C36" s="2" t="s">
        <v>297</v>
      </c>
      <c r="D36" s="87" t="s">
        <v>12</v>
      </c>
      <c r="E36" s="87">
        <v>200</v>
      </c>
      <c r="F36" s="21">
        <v>11.35</v>
      </c>
      <c r="G36" s="28">
        <f t="shared" si="3"/>
        <v>2270</v>
      </c>
      <c r="H36" s="12"/>
      <c r="I36" s="11"/>
    </row>
    <row r="37" spans="1:9" ht="30" customHeight="1" x14ac:dyDescent="0.25">
      <c r="A37" s="47" t="s">
        <v>284</v>
      </c>
      <c r="B37" s="22" t="s">
        <v>386</v>
      </c>
      <c r="C37" s="2" t="s">
        <v>298</v>
      </c>
      <c r="D37" s="87" t="s">
        <v>19</v>
      </c>
      <c r="E37" s="75">
        <v>39</v>
      </c>
      <c r="F37" s="21">
        <v>3.01</v>
      </c>
      <c r="G37" s="28">
        <f t="shared" si="3"/>
        <v>117.39</v>
      </c>
      <c r="H37" s="12"/>
      <c r="I37" s="11"/>
    </row>
    <row r="38" spans="1:9" ht="30" customHeight="1" x14ac:dyDescent="0.25">
      <c r="A38" s="47" t="s">
        <v>284</v>
      </c>
      <c r="B38" s="22" t="s">
        <v>387</v>
      </c>
      <c r="C38" s="2" t="s">
        <v>299</v>
      </c>
      <c r="D38" s="75" t="s">
        <v>12</v>
      </c>
      <c r="E38" s="75">
        <v>161</v>
      </c>
      <c r="F38" s="21">
        <v>4.5</v>
      </c>
      <c r="G38" s="28">
        <f t="shared" si="3"/>
        <v>724.5</v>
      </c>
      <c r="H38" s="12"/>
      <c r="I38" s="11"/>
    </row>
    <row r="39" spans="1:9" ht="30" customHeight="1" x14ac:dyDescent="0.25">
      <c r="A39" s="47" t="s">
        <v>284</v>
      </c>
      <c r="B39" s="22" t="s">
        <v>388</v>
      </c>
      <c r="C39" s="2" t="s">
        <v>300</v>
      </c>
      <c r="D39" s="87" t="s">
        <v>12</v>
      </c>
      <c r="E39" s="87">
        <v>39</v>
      </c>
      <c r="F39" s="21">
        <v>5.45</v>
      </c>
      <c r="G39" s="28">
        <f t="shared" si="0"/>
        <v>212.55</v>
      </c>
      <c r="H39" s="12"/>
      <c r="I39" s="11"/>
    </row>
    <row r="40" spans="1:9" ht="30" customHeight="1" x14ac:dyDescent="0.25">
      <c r="A40" s="47" t="s">
        <v>284</v>
      </c>
      <c r="B40" s="22" t="s">
        <v>389</v>
      </c>
      <c r="C40" s="2" t="s">
        <v>301</v>
      </c>
      <c r="D40" s="87" t="s">
        <v>12</v>
      </c>
      <c r="E40" s="75">
        <v>39</v>
      </c>
      <c r="F40" s="21">
        <v>2.39</v>
      </c>
      <c r="G40" s="28">
        <f t="shared" si="0"/>
        <v>93.21</v>
      </c>
      <c r="H40" s="12"/>
      <c r="I40" s="11"/>
    </row>
    <row r="41" spans="1:9" ht="30" customHeight="1" x14ac:dyDescent="0.25">
      <c r="A41" s="47" t="s">
        <v>284</v>
      </c>
      <c r="B41" s="22" t="s">
        <v>390</v>
      </c>
      <c r="C41" s="2" t="s">
        <v>302</v>
      </c>
      <c r="D41" s="87" t="s">
        <v>12</v>
      </c>
      <c r="E41" s="75">
        <v>39</v>
      </c>
      <c r="F41" s="21">
        <v>25.27</v>
      </c>
      <c r="G41" s="28">
        <f t="shared" si="0"/>
        <v>985.53</v>
      </c>
      <c r="H41" s="12"/>
      <c r="I41" s="11"/>
    </row>
    <row r="42" spans="1:9" ht="30" customHeight="1" thickBot="1" x14ac:dyDescent="0.3">
      <c r="A42" s="47" t="s">
        <v>284</v>
      </c>
      <c r="B42" s="22" t="s">
        <v>391</v>
      </c>
      <c r="C42" s="2" t="s">
        <v>303</v>
      </c>
      <c r="D42" s="87" t="s">
        <v>73</v>
      </c>
      <c r="E42" s="135">
        <v>1</v>
      </c>
      <c r="F42" s="21">
        <v>2429.7800000000002</v>
      </c>
      <c r="G42" s="28">
        <f t="shared" si="0"/>
        <v>2429.7800000000002</v>
      </c>
      <c r="H42" s="12"/>
      <c r="I42" s="11"/>
    </row>
    <row r="43" spans="1:9" ht="30" customHeight="1" thickBot="1" x14ac:dyDescent="0.3">
      <c r="A43" s="73" t="s">
        <v>284</v>
      </c>
      <c r="B43" s="64" t="s">
        <v>392</v>
      </c>
      <c r="C43" s="63" t="s">
        <v>304</v>
      </c>
      <c r="D43" s="88" t="s">
        <v>73</v>
      </c>
      <c r="E43" s="128">
        <v>1</v>
      </c>
      <c r="F43" s="74">
        <v>333.93</v>
      </c>
      <c r="G43" s="28">
        <f t="shared" si="0"/>
        <v>333.93</v>
      </c>
      <c r="H43" s="36" t="s">
        <v>32</v>
      </c>
      <c r="I43" s="37">
        <f>ROUND(SUM(G23:G43),2)</f>
        <v>66595.66</v>
      </c>
    </row>
    <row r="44" spans="1:9" ht="30" customHeight="1" x14ac:dyDescent="0.25">
      <c r="A44" s="46" t="s">
        <v>420</v>
      </c>
      <c r="B44" s="25" t="s">
        <v>33</v>
      </c>
      <c r="C44" s="24" t="s">
        <v>267</v>
      </c>
      <c r="D44" s="104" t="s">
        <v>73</v>
      </c>
      <c r="E44" s="104">
        <v>12</v>
      </c>
      <c r="F44" s="34">
        <v>84.47</v>
      </c>
      <c r="G44" s="27">
        <f t="shared" ref="G44" si="5">ROUND((E44*F44),2)</f>
        <v>1013.64</v>
      </c>
      <c r="H44" s="12"/>
      <c r="I44" s="11"/>
    </row>
    <row r="45" spans="1:9" ht="30" customHeight="1" x14ac:dyDescent="0.25">
      <c r="A45" s="47" t="s">
        <v>420</v>
      </c>
      <c r="B45" s="22" t="s">
        <v>34</v>
      </c>
      <c r="C45" s="2" t="s">
        <v>268</v>
      </c>
      <c r="D45" s="87" t="s">
        <v>73</v>
      </c>
      <c r="E45" s="87">
        <v>12</v>
      </c>
      <c r="F45" s="21">
        <v>23.34</v>
      </c>
      <c r="G45" s="28">
        <f t="shared" ref="G45:G60" si="6">ROUND((E45*F45),2)</f>
        <v>280.08</v>
      </c>
      <c r="H45" s="12"/>
      <c r="I45" s="11"/>
    </row>
    <row r="46" spans="1:9" ht="30" customHeight="1" x14ac:dyDescent="0.25">
      <c r="A46" s="47" t="s">
        <v>420</v>
      </c>
      <c r="B46" s="22" t="s">
        <v>35</v>
      </c>
      <c r="C46" s="2" t="s">
        <v>269</v>
      </c>
      <c r="D46" s="75" t="s">
        <v>73</v>
      </c>
      <c r="E46" s="75">
        <v>12</v>
      </c>
      <c r="F46" s="21">
        <v>79.41</v>
      </c>
      <c r="G46" s="28">
        <f t="shared" ref="G46:G53" si="7">ROUND((E46*F46),2)</f>
        <v>952.92</v>
      </c>
      <c r="H46" s="12"/>
      <c r="I46" s="11"/>
    </row>
    <row r="47" spans="1:9" ht="30" customHeight="1" x14ac:dyDescent="0.25">
      <c r="A47" s="47" t="s">
        <v>420</v>
      </c>
      <c r="B47" s="22" t="s">
        <v>36</v>
      </c>
      <c r="C47" s="2" t="s">
        <v>270</v>
      </c>
      <c r="D47" s="87" t="s">
        <v>73</v>
      </c>
      <c r="E47" s="87">
        <v>12</v>
      </c>
      <c r="F47" s="21">
        <v>49.04</v>
      </c>
      <c r="G47" s="28">
        <f t="shared" si="7"/>
        <v>588.48</v>
      </c>
      <c r="H47" s="12"/>
      <c r="I47" s="11"/>
    </row>
    <row r="48" spans="1:9" ht="30" customHeight="1" x14ac:dyDescent="0.25">
      <c r="A48" s="47" t="s">
        <v>420</v>
      </c>
      <c r="B48" s="22" t="s">
        <v>37</v>
      </c>
      <c r="C48" s="2" t="s">
        <v>271</v>
      </c>
      <c r="D48" s="75" t="s">
        <v>73</v>
      </c>
      <c r="E48" s="75">
        <v>12</v>
      </c>
      <c r="F48" s="21">
        <v>17.329999999999998</v>
      </c>
      <c r="G48" s="28">
        <f t="shared" si="7"/>
        <v>207.96</v>
      </c>
      <c r="H48" s="12"/>
      <c r="I48" s="11"/>
    </row>
    <row r="49" spans="1:9" ht="30" customHeight="1" x14ac:dyDescent="0.25">
      <c r="A49" s="47" t="s">
        <v>420</v>
      </c>
      <c r="B49" s="22" t="s">
        <v>38</v>
      </c>
      <c r="C49" s="2" t="s">
        <v>272</v>
      </c>
      <c r="D49" s="87" t="s">
        <v>73</v>
      </c>
      <c r="E49" s="87">
        <v>12</v>
      </c>
      <c r="F49" s="21">
        <v>28.47</v>
      </c>
      <c r="G49" s="28">
        <f t="shared" si="7"/>
        <v>341.64</v>
      </c>
      <c r="H49" s="12"/>
      <c r="I49" s="11"/>
    </row>
    <row r="50" spans="1:9" ht="30" customHeight="1" x14ac:dyDescent="0.25">
      <c r="A50" s="47" t="s">
        <v>420</v>
      </c>
      <c r="B50" s="22" t="s">
        <v>39</v>
      </c>
      <c r="C50" s="2" t="s">
        <v>273</v>
      </c>
      <c r="D50" s="75" t="s">
        <v>19</v>
      </c>
      <c r="E50" s="75">
        <v>121</v>
      </c>
      <c r="F50" s="21">
        <v>1.1000000000000001</v>
      </c>
      <c r="G50" s="28">
        <f t="shared" si="7"/>
        <v>133.1</v>
      </c>
      <c r="H50" s="12"/>
      <c r="I50" s="11"/>
    </row>
    <row r="51" spans="1:9" ht="30" customHeight="1" x14ac:dyDescent="0.25">
      <c r="A51" s="47" t="s">
        <v>420</v>
      </c>
      <c r="B51" s="22" t="s">
        <v>40</v>
      </c>
      <c r="C51" s="2" t="s">
        <v>274</v>
      </c>
      <c r="D51" s="87" t="s">
        <v>19</v>
      </c>
      <c r="E51" s="87">
        <v>424</v>
      </c>
      <c r="F51" s="21">
        <v>2.54</v>
      </c>
      <c r="G51" s="28">
        <f t="shared" si="7"/>
        <v>1076.96</v>
      </c>
      <c r="H51" s="12"/>
      <c r="I51" s="11"/>
    </row>
    <row r="52" spans="1:9" ht="30" customHeight="1" x14ac:dyDescent="0.25">
      <c r="A52" s="47" t="s">
        <v>420</v>
      </c>
      <c r="B52" s="22" t="s">
        <v>55</v>
      </c>
      <c r="C52" s="2" t="s">
        <v>275</v>
      </c>
      <c r="D52" s="87" t="s">
        <v>19</v>
      </c>
      <c r="E52" s="87">
        <v>424</v>
      </c>
      <c r="F52" s="21">
        <v>2.2400000000000002</v>
      </c>
      <c r="G52" s="28">
        <f t="shared" si="7"/>
        <v>949.76</v>
      </c>
      <c r="H52" s="12"/>
      <c r="I52" s="11"/>
    </row>
    <row r="53" spans="1:9" ht="30" customHeight="1" x14ac:dyDescent="0.25">
      <c r="A53" s="47" t="s">
        <v>420</v>
      </c>
      <c r="B53" s="22" t="s">
        <v>56</v>
      </c>
      <c r="C53" s="2" t="s">
        <v>276</v>
      </c>
      <c r="D53" s="75" t="s">
        <v>19</v>
      </c>
      <c r="E53" s="75">
        <v>424</v>
      </c>
      <c r="F53" s="21">
        <v>2.58</v>
      </c>
      <c r="G53" s="28">
        <f t="shared" si="7"/>
        <v>1093.92</v>
      </c>
      <c r="H53" s="12"/>
      <c r="I53" s="11"/>
    </row>
    <row r="54" spans="1:9" ht="30" customHeight="1" x14ac:dyDescent="0.25">
      <c r="A54" s="47" t="s">
        <v>420</v>
      </c>
      <c r="B54" s="22" t="s">
        <v>57</v>
      </c>
      <c r="C54" s="2" t="s">
        <v>277</v>
      </c>
      <c r="D54" s="75" t="s">
        <v>19</v>
      </c>
      <c r="E54" s="75">
        <v>424</v>
      </c>
      <c r="F54" s="21">
        <v>0.04</v>
      </c>
      <c r="G54" s="28">
        <f t="shared" si="6"/>
        <v>16.96</v>
      </c>
      <c r="H54" s="12"/>
      <c r="I54" s="11"/>
    </row>
    <row r="55" spans="1:9" ht="30" customHeight="1" x14ac:dyDescent="0.25">
      <c r="A55" s="47" t="s">
        <v>420</v>
      </c>
      <c r="B55" s="22" t="s">
        <v>58</v>
      </c>
      <c r="C55" s="2" t="s">
        <v>278</v>
      </c>
      <c r="D55" s="87" t="s">
        <v>73</v>
      </c>
      <c r="E55" s="87">
        <v>24</v>
      </c>
      <c r="F55" s="21">
        <v>37.68</v>
      </c>
      <c r="G55" s="28">
        <f t="shared" si="6"/>
        <v>904.32</v>
      </c>
      <c r="H55" s="12"/>
      <c r="I55" s="11"/>
    </row>
    <row r="56" spans="1:9" ht="30" customHeight="1" x14ac:dyDescent="0.25">
      <c r="A56" s="47" t="s">
        <v>420</v>
      </c>
      <c r="B56" s="22" t="s">
        <v>90</v>
      </c>
      <c r="C56" s="2" t="s">
        <v>279</v>
      </c>
      <c r="D56" s="75" t="s">
        <v>12</v>
      </c>
      <c r="E56" s="75">
        <v>200</v>
      </c>
      <c r="F56" s="21">
        <v>3.11</v>
      </c>
      <c r="G56" s="28">
        <f t="shared" si="6"/>
        <v>622</v>
      </c>
      <c r="H56" s="12"/>
      <c r="I56" s="11"/>
    </row>
    <row r="57" spans="1:9" ht="30" customHeight="1" x14ac:dyDescent="0.25">
      <c r="A57" s="47" t="s">
        <v>420</v>
      </c>
      <c r="B57" s="22" t="s">
        <v>59</v>
      </c>
      <c r="C57" s="2" t="s">
        <v>280</v>
      </c>
      <c r="D57" s="87" t="s">
        <v>73</v>
      </c>
      <c r="E57" s="87">
        <v>12</v>
      </c>
      <c r="F57" s="21">
        <v>38.46</v>
      </c>
      <c r="G57" s="28">
        <f t="shared" si="6"/>
        <v>461.52</v>
      </c>
      <c r="H57" s="12"/>
      <c r="I57" s="11"/>
    </row>
    <row r="58" spans="1:9" ht="30" customHeight="1" x14ac:dyDescent="0.25">
      <c r="A58" s="47" t="s">
        <v>420</v>
      </c>
      <c r="B58" s="22" t="s">
        <v>60</v>
      </c>
      <c r="C58" s="2" t="s">
        <v>281</v>
      </c>
      <c r="D58" s="75" t="s">
        <v>73</v>
      </c>
      <c r="E58" s="75">
        <v>12</v>
      </c>
      <c r="F58" s="21">
        <v>32.020000000000003</v>
      </c>
      <c r="G58" s="28">
        <f t="shared" si="6"/>
        <v>384.24</v>
      </c>
      <c r="H58" s="12"/>
      <c r="I58" s="11"/>
    </row>
    <row r="59" spans="1:9" ht="30" customHeight="1" thickBot="1" x14ac:dyDescent="0.3">
      <c r="A59" s="47" t="s">
        <v>420</v>
      </c>
      <c r="B59" s="22" t="s">
        <v>61</v>
      </c>
      <c r="C59" s="2" t="s">
        <v>282</v>
      </c>
      <c r="D59" s="87" t="s">
        <v>73</v>
      </c>
      <c r="E59" s="87">
        <v>1</v>
      </c>
      <c r="F59" s="21">
        <v>1408.14</v>
      </c>
      <c r="G59" s="28">
        <f t="shared" si="6"/>
        <v>1408.14</v>
      </c>
      <c r="H59" s="12"/>
      <c r="I59" s="11"/>
    </row>
    <row r="60" spans="1:9" ht="30" customHeight="1" thickBot="1" x14ac:dyDescent="0.3">
      <c r="A60" s="47" t="s">
        <v>420</v>
      </c>
      <c r="B60" s="22" t="s">
        <v>62</v>
      </c>
      <c r="C60" s="63" t="s">
        <v>70</v>
      </c>
      <c r="D60" s="88" t="s">
        <v>73</v>
      </c>
      <c r="E60" s="128">
        <v>1</v>
      </c>
      <c r="F60" s="74">
        <v>1113.08</v>
      </c>
      <c r="G60" s="28">
        <f t="shared" si="6"/>
        <v>1113.08</v>
      </c>
      <c r="H60" s="36" t="s">
        <v>41</v>
      </c>
      <c r="I60" s="37">
        <f>ROUND(SUM(G44:G60),2)</f>
        <v>11548.72</v>
      </c>
    </row>
    <row r="61" spans="1:9" ht="30" customHeight="1" x14ac:dyDescent="0.25">
      <c r="A61" s="46" t="s">
        <v>421</v>
      </c>
      <c r="B61" s="25" t="s">
        <v>42</v>
      </c>
      <c r="C61" s="24" t="s">
        <v>306</v>
      </c>
      <c r="D61" s="104" t="s">
        <v>73</v>
      </c>
      <c r="E61" s="104">
        <v>12</v>
      </c>
      <c r="F61" s="34">
        <v>398.21</v>
      </c>
      <c r="G61" s="27">
        <f t="shared" ref="G61:G78" si="8">ROUND((E61*F61),2)</f>
        <v>4778.5200000000004</v>
      </c>
      <c r="H61" s="12"/>
      <c r="I61" s="11"/>
    </row>
    <row r="62" spans="1:9" ht="30" customHeight="1" x14ac:dyDescent="0.25">
      <c r="A62" s="47" t="s">
        <v>421</v>
      </c>
      <c r="B62" s="22" t="s">
        <v>43</v>
      </c>
      <c r="C62" s="2" t="s">
        <v>286</v>
      </c>
      <c r="D62" s="87" t="s">
        <v>73</v>
      </c>
      <c r="E62" s="87">
        <v>12</v>
      </c>
      <c r="F62" s="21">
        <v>62.33</v>
      </c>
      <c r="G62" s="28">
        <f t="shared" si="8"/>
        <v>747.96</v>
      </c>
      <c r="H62" s="12"/>
      <c r="I62" s="11"/>
    </row>
    <row r="63" spans="1:9" ht="30" customHeight="1" x14ac:dyDescent="0.25">
      <c r="A63" s="47" t="s">
        <v>421</v>
      </c>
      <c r="B63" s="22" t="s">
        <v>44</v>
      </c>
      <c r="C63" s="2" t="s">
        <v>287</v>
      </c>
      <c r="D63" s="75" t="s">
        <v>73</v>
      </c>
      <c r="E63" s="75">
        <v>12</v>
      </c>
      <c r="F63" s="21">
        <v>831.45</v>
      </c>
      <c r="G63" s="28">
        <f t="shared" ref="G63" si="9">ROUND((E63*F63),2)</f>
        <v>9977.4</v>
      </c>
      <c r="H63" s="12"/>
      <c r="I63" s="11"/>
    </row>
    <row r="64" spans="1:9" ht="30" customHeight="1" x14ac:dyDescent="0.25">
      <c r="A64" s="47" t="s">
        <v>421</v>
      </c>
      <c r="B64" s="22" t="s">
        <v>45</v>
      </c>
      <c r="C64" s="2" t="s">
        <v>289</v>
      </c>
      <c r="D64" s="75" t="s">
        <v>73</v>
      </c>
      <c r="E64" s="75">
        <v>12</v>
      </c>
      <c r="F64" s="21">
        <v>77.38</v>
      </c>
      <c r="G64" s="28">
        <f t="shared" si="8"/>
        <v>928.56</v>
      </c>
      <c r="H64" s="12"/>
      <c r="I64" s="11"/>
    </row>
    <row r="65" spans="1:9" ht="30" customHeight="1" x14ac:dyDescent="0.25">
      <c r="A65" s="47" t="s">
        <v>421</v>
      </c>
      <c r="B65" s="22" t="s">
        <v>46</v>
      </c>
      <c r="C65" s="2" t="s">
        <v>291</v>
      </c>
      <c r="D65" s="87" t="s">
        <v>73</v>
      </c>
      <c r="E65" s="87">
        <v>12</v>
      </c>
      <c r="F65" s="21">
        <v>16.170000000000002</v>
      </c>
      <c r="G65" s="28">
        <f t="shared" si="8"/>
        <v>194.04</v>
      </c>
      <c r="H65" s="12"/>
      <c r="I65" s="11"/>
    </row>
    <row r="66" spans="1:9" ht="30" customHeight="1" x14ac:dyDescent="0.25">
      <c r="A66" s="47" t="s">
        <v>421</v>
      </c>
      <c r="B66" s="22" t="s">
        <v>47</v>
      </c>
      <c r="C66" s="2" t="s">
        <v>292</v>
      </c>
      <c r="D66" s="75" t="s">
        <v>73</v>
      </c>
      <c r="E66" s="75">
        <v>12</v>
      </c>
      <c r="F66" s="21">
        <v>8.44</v>
      </c>
      <c r="G66" s="28">
        <f t="shared" si="8"/>
        <v>101.28</v>
      </c>
      <c r="H66" s="12"/>
      <c r="I66" s="11"/>
    </row>
    <row r="67" spans="1:9" ht="30" customHeight="1" x14ac:dyDescent="0.25">
      <c r="A67" s="47" t="s">
        <v>421</v>
      </c>
      <c r="B67" s="22" t="s">
        <v>76</v>
      </c>
      <c r="C67" s="2" t="s">
        <v>307</v>
      </c>
      <c r="D67" s="87" t="s">
        <v>19</v>
      </c>
      <c r="E67" s="87">
        <v>424</v>
      </c>
      <c r="F67" s="21">
        <v>2.59</v>
      </c>
      <c r="G67" s="28">
        <f t="shared" si="8"/>
        <v>1098.1600000000001</v>
      </c>
      <c r="H67" s="12"/>
      <c r="I67" s="11"/>
    </row>
    <row r="68" spans="1:9" ht="30" customHeight="1" x14ac:dyDescent="0.25">
      <c r="A68" s="47" t="s">
        <v>421</v>
      </c>
      <c r="B68" s="22" t="s">
        <v>77</v>
      </c>
      <c r="C68" s="2" t="s">
        <v>293</v>
      </c>
      <c r="D68" s="87" t="s">
        <v>19</v>
      </c>
      <c r="E68" s="87">
        <v>121</v>
      </c>
      <c r="F68" s="21">
        <v>0.72</v>
      </c>
      <c r="G68" s="28">
        <f t="shared" si="8"/>
        <v>87.12</v>
      </c>
      <c r="H68" s="12"/>
      <c r="I68" s="11"/>
    </row>
    <row r="69" spans="1:9" ht="30" customHeight="1" x14ac:dyDescent="0.25">
      <c r="A69" s="47" t="s">
        <v>421</v>
      </c>
      <c r="B69" s="22" t="s">
        <v>78</v>
      </c>
      <c r="C69" s="2" t="s">
        <v>294</v>
      </c>
      <c r="D69" s="87" t="s">
        <v>19</v>
      </c>
      <c r="E69" s="87">
        <v>424</v>
      </c>
      <c r="F69" s="21">
        <v>1.69</v>
      </c>
      <c r="G69" s="28">
        <f t="shared" si="8"/>
        <v>716.56</v>
      </c>
      <c r="H69" s="12"/>
      <c r="I69" s="11"/>
    </row>
    <row r="70" spans="1:9" ht="30" customHeight="1" x14ac:dyDescent="0.25">
      <c r="A70" s="47" t="s">
        <v>421</v>
      </c>
      <c r="B70" s="22" t="s">
        <v>79</v>
      </c>
      <c r="C70" s="2" t="s">
        <v>295</v>
      </c>
      <c r="D70" s="75" t="s">
        <v>19</v>
      </c>
      <c r="E70" s="75">
        <v>424</v>
      </c>
      <c r="F70" s="21">
        <v>0.12</v>
      </c>
      <c r="G70" s="28">
        <f t="shared" si="8"/>
        <v>50.88</v>
      </c>
      <c r="H70" s="12"/>
      <c r="I70" s="11"/>
    </row>
    <row r="71" spans="1:9" ht="30" customHeight="1" x14ac:dyDescent="0.25">
      <c r="A71" s="47" t="s">
        <v>421</v>
      </c>
      <c r="B71" s="22" t="s">
        <v>80</v>
      </c>
      <c r="C71" s="2" t="s">
        <v>296</v>
      </c>
      <c r="D71" s="75" t="s">
        <v>73</v>
      </c>
      <c r="E71" s="75">
        <v>24</v>
      </c>
      <c r="F71" s="21">
        <v>2.81</v>
      </c>
      <c r="G71" s="28">
        <f t="shared" si="8"/>
        <v>67.44</v>
      </c>
      <c r="H71" s="12"/>
      <c r="I71" s="11"/>
    </row>
    <row r="72" spans="1:9" ht="30" customHeight="1" x14ac:dyDescent="0.25">
      <c r="A72" s="47" t="s">
        <v>421</v>
      </c>
      <c r="B72" s="22" t="s">
        <v>81</v>
      </c>
      <c r="C72" s="2" t="s">
        <v>297</v>
      </c>
      <c r="D72" s="87" t="s">
        <v>12</v>
      </c>
      <c r="E72" s="87">
        <v>60</v>
      </c>
      <c r="F72" s="21">
        <v>11.29</v>
      </c>
      <c r="G72" s="28">
        <f t="shared" si="8"/>
        <v>677.4</v>
      </c>
      <c r="H72" s="12"/>
      <c r="I72" s="11"/>
    </row>
    <row r="73" spans="1:9" ht="30" customHeight="1" x14ac:dyDescent="0.25">
      <c r="A73" s="47" t="s">
        <v>421</v>
      </c>
      <c r="B73" s="22" t="s">
        <v>82</v>
      </c>
      <c r="C73" s="2" t="s">
        <v>298</v>
      </c>
      <c r="D73" s="75" t="s">
        <v>19</v>
      </c>
      <c r="E73" s="75">
        <v>12</v>
      </c>
      <c r="F73" s="21">
        <v>3.05</v>
      </c>
      <c r="G73" s="28">
        <f t="shared" si="8"/>
        <v>36.6</v>
      </c>
      <c r="H73" s="12"/>
      <c r="I73" s="11"/>
    </row>
    <row r="74" spans="1:9" ht="30" customHeight="1" x14ac:dyDescent="0.25">
      <c r="A74" s="47" t="s">
        <v>421</v>
      </c>
      <c r="B74" s="22" t="s">
        <v>83</v>
      </c>
      <c r="C74" s="2" t="s">
        <v>299</v>
      </c>
      <c r="D74" s="87" t="s">
        <v>12</v>
      </c>
      <c r="E74" s="87">
        <v>48</v>
      </c>
      <c r="F74" s="21">
        <v>8.08</v>
      </c>
      <c r="G74" s="28">
        <f t="shared" si="8"/>
        <v>387.84</v>
      </c>
      <c r="H74" s="12"/>
      <c r="I74" s="11"/>
    </row>
    <row r="75" spans="1:9" ht="30" customHeight="1" x14ac:dyDescent="0.25">
      <c r="A75" s="47" t="s">
        <v>421</v>
      </c>
      <c r="B75" s="22" t="s">
        <v>84</v>
      </c>
      <c r="C75" s="2" t="s">
        <v>300</v>
      </c>
      <c r="D75" s="75" t="s">
        <v>12</v>
      </c>
      <c r="E75" s="75">
        <v>12</v>
      </c>
      <c r="F75" s="21">
        <v>5.57</v>
      </c>
      <c r="G75" s="28">
        <f t="shared" si="8"/>
        <v>66.84</v>
      </c>
      <c r="H75" s="12"/>
      <c r="I75" s="11"/>
    </row>
    <row r="76" spans="1:9" ht="30" customHeight="1" x14ac:dyDescent="0.25">
      <c r="A76" s="47" t="s">
        <v>421</v>
      </c>
      <c r="B76" s="22" t="s">
        <v>85</v>
      </c>
      <c r="C76" s="2" t="s">
        <v>301</v>
      </c>
      <c r="D76" s="87" t="s">
        <v>12</v>
      </c>
      <c r="E76" s="87">
        <v>12</v>
      </c>
      <c r="F76" s="21">
        <v>3.34</v>
      </c>
      <c r="G76" s="28">
        <f t="shared" si="8"/>
        <v>40.08</v>
      </c>
      <c r="H76" s="12"/>
      <c r="I76" s="11"/>
    </row>
    <row r="77" spans="1:9" ht="30" customHeight="1" thickBot="1" x14ac:dyDescent="0.3">
      <c r="A77" s="47" t="s">
        <v>421</v>
      </c>
      <c r="B77" s="22" t="s">
        <v>86</v>
      </c>
      <c r="C77" s="2" t="s">
        <v>302</v>
      </c>
      <c r="D77" s="87" t="s">
        <v>12</v>
      </c>
      <c r="E77" s="87">
        <v>12</v>
      </c>
      <c r="F77" s="21">
        <v>23.38</v>
      </c>
      <c r="G77" s="28">
        <f t="shared" si="8"/>
        <v>280.56</v>
      </c>
      <c r="H77" s="12"/>
      <c r="I77" s="11"/>
    </row>
    <row r="78" spans="1:9" ht="30" customHeight="1" thickBot="1" x14ac:dyDescent="0.3">
      <c r="A78" s="73" t="s">
        <v>421</v>
      </c>
      <c r="B78" s="64" t="s">
        <v>87</v>
      </c>
      <c r="C78" s="63" t="s">
        <v>304</v>
      </c>
      <c r="D78" s="88" t="s">
        <v>73</v>
      </c>
      <c r="E78" s="128">
        <v>1</v>
      </c>
      <c r="F78" s="74">
        <v>1113.08</v>
      </c>
      <c r="G78" s="65">
        <f t="shared" si="8"/>
        <v>1113.08</v>
      </c>
      <c r="H78" s="36" t="s">
        <v>48</v>
      </c>
      <c r="I78" s="37">
        <f>ROUND(SUM(G61:G78),2)</f>
        <v>21350.32</v>
      </c>
    </row>
    <row r="79" spans="1:9" ht="43.5" thickBot="1" x14ac:dyDescent="0.3">
      <c r="A79" s="8"/>
      <c r="B79" s="4"/>
      <c r="C79" s="8"/>
      <c r="D79" s="85"/>
      <c r="E79" s="134"/>
      <c r="F79" s="71" t="s">
        <v>308</v>
      </c>
      <c r="G79" s="72">
        <f>SUM(G5:G78)</f>
        <v>131735.91000000003</v>
      </c>
      <c r="H79" s="35"/>
      <c r="I79" s="38"/>
    </row>
    <row r="80" spans="1:9" x14ac:dyDescent="0.25">
      <c r="A80" s="40"/>
      <c r="B80" s="39"/>
      <c r="C80" s="39"/>
      <c r="D80" s="86"/>
      <c r="E80" s="134"/>
      <c r="F80" s="39"/>
      <c r="G80" s="15"/>
    </row>
    <row r="81" spans="1:7" x14ac:dyDescent="0.25">
      <c r="A81" s="8"/>
      <c r="B81" s="4"/>
      <c r="C81" s="8"/>
      <c r="D81" s="85"/>
      <c r="E81" s="134"/>
      <c r="F81" s="16"/>
      <c r="G81" s="15"/>
    </row>
    <row r="82" spans="1:7" x14ac:dyDescent="0.25">
      <c r="A82" s="8"/>
      <c r="B82" s="4"/>
      <c r="C82" s="8"/>
      <c r="D82" s="85"/>
      <c r="E82" s="134"/>
      <c r="F82" s="16"/>
      <c r="G82" s="15"/>
    </row>
    <row r="83" spans="1:7" x14ac:dyDescent="0.25">
      <c r="F83" s="17"/>
    </row>
  </sheetData>
  <sheetProtection algorithmName="SHA-512" hashValue="dkEJ/vC8ZBw1I+WSSDfBuJJtash7yy87ld59cqRLAEAS88LszBh1XvOH4bU6cVqNVSuPvhujaiwcd24d9h0ooQ==" saltValue="5z8IkU3WHVkiSGJRE0ruEg==" spinCount="100000" sheet="1" objects="1" scenarios="1"/>
  <mergeCells count="2">
    <mergeCell ref="A1:G1"/>
    <mergeCell ref="A3:G3"/>
  </mergeCells>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E922-A13C-4AB1-A81A-011F3848E6F4}">
  <dimension ref="A1:I70"/>
  <sheetViews>
    <sheetView topLeftCell="A55" zoomScale="70" zoomScaleNormal="70" workbookViewId="0">
      <selection activeCell="F5" sqref="F5:F65"/>
    </sheetView>
  </sheetViews>
  <sheetFormatPr defaultColWidth="9.140625" defaultRowHeight="15" x14ac:dyDescent="0.25"/>
  <cols>
    <col min="1" max="1" width="39.7109375" style="23" customWidth="1"/>
    <col min="2" max="2" width="10.5703125" style="13" customWidth="1"/>
    <col min="3" max="3" width="71.7109375" style="14" customWidth="1"/>
    <col min="4" max="4" width="9.140625" style="13"/>
    <col min="5" max="5" width="16.28515625" style="17" customWidth="1"/>
    <col min="6" max="6" width="20.7109375" style="18" customWidth="1"/>
    <col min="7" max="7" width="14.7109375" style="13" customWidth="1"/>
    <col min="8" max="8" width="21.5703125" style="19" customWidth="1"/>
    <col min="9" max="9" width="20.7109375" style="10" customWidth="1"/>
    <col min="10" max="10" width="11.42578125" style="10" bestFit="1" customWidth="1"/>
    <col min="11" max="16384" width="9.140625" style="10"/>
  </cols>
  <sheetData>
    <row r="1" spans="1:8" ht="39.950000000000003" customHeight="1" x14ac:dyDescent="0.25">
      <c r="A1" s="191" t="s">
        <v>170</v>
      </c>
      <c r="B1" s="191"/>
      <c r="C1" s="191"/>
      <c r="D1" s="191"/>
      <c r="E1" s="191"/>
      <c r="F1" s="191"/>
      <c r="G1" s="191"/>
    </row>
    <row r="2" spans="1:8" ht="21.75" customHeight="1" thickBot="1" x14ac:dyDescent="0.3">
      <c r="A2" s="1"/>
      <c r="B2" s="1"/>
      <c r="C2" s="1"/>
      <c r="D2" s="1"/>
      <c r="E2" s="121"/>
      <c r="F2" s="1"/>
      <c r="G2" s="1"/>
    </row>
    <row r="3" spans="1:8" ht="21.75" customHeight="1" x14ac:dyDescent="0.25">
      <c r="A3" s="192" t="s">
        <v>310</v>
      </c>
      <c r="B3" s="193"/>
      <c r="C3" s="193"/>
      <c r="D3" s="193"/>
      <c r="E3" s="193"/>
      <c r="F3" s="193"/>
      <c r="G3" s="194"/>
    </row>
    <row r="4" spans="1:8" ht="43.5" thickBot="1" x14ac:dyDescent="0.3">
      <c r="A4" s="29" t="s">
        <v>0</v>
      </c>
      <c r="B4" s="48" t="s">
        <v>1</v>
      </c>
      <c r="C4" s="30" t="s">
        <v>2</v>
      </c>
      <c r="D4" s="30" t="s">
        <v>3</v>
      </c>
      <c r="E4" s="31" t="s">
        <v>4</v>
      </c>
      <c r="F4" s="32" t="s">
        <v>5</v>
      </c>
      <c r="G4" s="33" t="s">
        <v>6</v>
      </c>
    </row>
    <row r="5" spans="1:8" s="11" customFormat="1" ht="28.5" customHeight="1" x14ac:dyDescent="0.25">
      <c r="A5" s="83" t="s">
        <v>311</v>
      </c>
      <c r="B5" s="90" t="s">
        <v>8</v>
      </c>
      <c r="C5" s="77" t="s">
        <v>312</v>
      </c>
      <c r="D5" s="78" t="s">
        <v>12</v>
      </c>
      <c r="E5" s="124">
        <v>1</v>
      </c>
      <c r="F5" s="97">
        <v>379.01</v>
      </c>
      <c r="G5" s="79">
        <f t="shared" ref="G5:G65" si="0">ROUND((E5*F5),2)</f>
        <v>379.01</v>
      </c>
      <c r="H5" s="12"/>
    </row>
    <row r="6" spans="1:8" s="11" customFormat="1" ht="30" customHeight="1" x14ac:dyDescent="0.25">
      <c r="A6" s="47" t="s">
        <v>311</v>
      </c>
      <c r="B6" s="45" t="s">
        <v>9</v>
      </c>
      <c r="C6" s="2" t="s">
        <v>313</v>
      </c>
      <c r="D6" s="22" t="s">
        <v>74</v>
      </c>
      <c r="E6" s="125">
        <v>6</v>
      </c>
      <c r="F6" s="7">
        <v>48.22</v>
      </c>
      <c r="G6" s="28">
        <f t="shared" si="0"/>
        <v>289.32</v>
      </c>
      <c r="H6" s="12"/>
    </row>
    <row r="7" spans="1:8" s="11" customFormat="1" ht="38.25" customHeight="1" x14ac:dyDescent="0.25">
      <c r="A7" s="47" t="s">
        <v>311</v>
      </c>
      <c r="B7" s="45" t="s">
        <v>10</v>
      </c>
      <c r="C7" s="2" t="s">
        <v>314</v>
      </c>
      <c r="D7" s="22" t="s">
        <v>74</v>
      </c>
      <c r="E7" s="125">
        <v>1.5</v>
      </c>
      <c r="F7" s="7">
        <v>48.22</v>
      </c>
      <c r="G7" s="28">
        <f t="shared" si="0"/>
        <v>72.33</v>
      </c>
      <c r="H7" s="12"/>
    </row>
    <row r="8" spans="1:8" s="11" customFormat="1" ht="30.75" customHeight="1" x14ac:dyDescent="0.25">
      <c r="A8" s="47" t="s">
        <v>311</v>
      </c>
      <c r="B8" s="45" t="s">
        <v>11</v>
      </c>
      <c r="C8" s="2" t="s">
        <v>315</v>
      </c>
      <c r="D8" s="22" t="s">
        <v>74</v>
      </c>
      <c r="E8" s="125">
        <v>5.3</v>
      </c>
      <c r="F8" s="7">
        <v>87.51</v>
      </c>
      <c r="G8" s="28">
        <f t="shared" ref="G8:G34" si="1">ROUND((E8*F8),2)</f>
        <v>463.8</v>
      </c>
      <c r="H8" s="12"/>
    </row>
    <row r="9" spans="1:8" s="11" customFormat="1" ht="30.75" customHeight="1" x14ac:dyDescent="0.25">
      <c r="A9" s="47" t="s">
        <v>311</v>
      </c>
      <c r="B9" s="45" t="s">
        <v>13</v>
      </c>
      <c r="C9" s="2" t="s">
        <v>316</v>
      </c>
      <c r="D9" s="22" t="s">
        <v>12</v>
      </c>
      <c r="E9" s="125">
        <v>3</v>
      </c>
      <c r="F9" s="7">
        <v>36.44</v>
      </c>
      <c r="G9" s="28">
        <f t="shared" ref="G9:G27" si="2">ROUND((E9*F9),2)</f>
        <v>109.32</v>
      </c>
      <c r="H9" s="12"/>
    </row>
    <row r="10" spans="1:8" s="11" customFormat="1" ht="30" customHeight="1" x14ac:dyDescent="0.25">
      <c r="A10" s="47" t="s">
        <v>311</v>
      </c>
      <c r="B10" s="45" t="s">
        <v>14</v>
      </c>
      <c r="C10" s="2" t="s">
        <v>317</v>
      </c>
      <c r="D10" s="22" t="s">
        <v>12</v>
      </c>
      <c r="E10" s="125">
        <v>3</v>
      </c>
      <c r="F10" s="7">
        <v>222.55</v>
      </c>
      <c r="G10" s="28">
        <f t="shared" si="2"/>
        <v>667.65</v>
      </c>
      <c r="H10" s="12"/>
    </row>
    <row r="11" spans="1:8" s="11" customFormat="1" ht="33.75" customHeight="1" x14ac:dyDescent="0.25">
      <c r="A11" s="47" t="s">
        <v>311</v>
      </c>
      <c r="B11" s="45" t="s">
        <v>15</v>
      </c>
      <c r="C11" s="2" t="s">
        <v>318</v>
      </c>
      <c r="D11" s="22" t="s">
        <v>12</v>
      </c>
      <c r="E11" s="125">
        <v>3</v>
      </c>
      <c r="F11" s="7">
        <v>182.95</v>
      </c>
      <c r="G11" s="28">
        <f t="shared" si="2"/>
        <v>548.85</v>
      </c>
      <c r="H11" s="12"/>
    </row>
    <row r="12" spans="1:8" s="11" customFormat="1" ht="30" customHeight="1" x14ac:dyDescent="0.25">
      <c r="A12" s="47" t="s">
        <v>311</v>
      </c>
      <c r="B12" s="45" t="s">
        <v>16</v>
      </c>
      <c r="C12" s="2" t="s">
        <v>319</v>
      </c>
      <c r="D12" s="22" t="s">
        <v>12</v>
      </c>
      <c r="E12" s="125">
        <v>10</v>
      </c>
      <c r="F12" s="7">
        <v>222.55</v>
      </c>
      <c r="G12" s="28">
        <f t="shared" si="2"/>
        <v>2225.5</v>
      </c>
      <c r="H12" s="12"/>
    </row>
    <row r="13" spans="1:8" s="11" customFormat="1" ht="30" customHeight="1" x14ac:dyDescent="0.25">
      <c r="A13" s="47" t="s">
        <v>311</v>
      </c>
      <c r="B13" s="45" t="s">
        <v>17</v>
      </c>
      <c r="C13" s="2" t="s">
        <v>320</v>
      </c>
      <c r="D13" s="22" t="s">
        <v>12</v>
      </c>
      <c r="E13" s="125">
        <v>3</v>
      </c>
      <c r="F13" s="7">
        <v>122.85</v>
      </c>
      <c r="G13" s="28">
        <f t="shared" si="2"/>
        <v>368.55</v>
      </c>
      <c r="H13" s="12"/>
    </row>
    <row r="14" spans="1:8" s="11" customFormat="1" ht="38.25" customHeight="1" x14ac:dyDescent="0.25">
      <c r="A14" s="47" t="s">
        <v>311</v>
      </c>
      <c r="B14" s="45" t="s">
        <v>18</v>
      </c>
      <c r="C14" s="2" t="s">
        <v>321</v>
      </c>
      <c r="D14" s="22" t="s">
        <v>73</v>
      </c>
      <c r="E14" s="125">
        <v>1</v>
      </c>
      <c r="F14" s="7">
        <v>583.92999999999995</v>
      </c>
      <c r="G14" s="28">
        <f t="shared" si="2"/>
        <v>583.92999999999995</v>
      </c>
      <c r="H14" s="12"/>
    </row>
    <row r="15" spans="1:8" s="11" customFormat="1" ht="30.75" customHeight="1" x14ac:dyDescent="0.25">
      <c r="A15" s="47" t="s">
        <v>311</v>
      </c>
      <c r="B15" s="45" t="s">
        <v>234</v>
      </c>
      <c r="C15" s="2" t="s">
        <v>322</v>
      </c>
      <c r="D15" s="22" t="s">
        <v>12</v>
      </c>
      <c r="E15" s="125">
        <v>3</v>
      </c>
      <c r="F15" s="7">
        <v>107.32</v>
      </c>
      <c r="G15" s="28">
        <f t="shared" si="2"/>
        <v>321.95999999999998</v>
      </c>
      <c r="H15" s="12"/>
    </row>
    <row r="16" spans="1:8" s="11" customFormat="1" ht="30.75" customHeight="1" x14ac:dyDescent="0.25">
      <c r="A16" s="47" t="s">
        <v>311</v>
      </c>
      <c r="B16" s="45" t="s">
        <v>235</v>
      </c>
      <c r="C16" s="2" t="s">
        <v>323</v>
      </c>
      <c r="D16" s="22" t="s">
        <v>12</v>
      </c>
      <c r="E16" s="125">
        <v>3</v>
      </c>
      <c r="F16" s="7">
        <v>19.22</v>
      </c>
      <c r="G16" s="28">
        <f t="shared" si="2"/>
        <v>57.66</v>
      </c>
      <c r="H16" s="12"/>
    </row>
    <row r="17" spans="1:8" s="11" customFormat="1" ht="38.25" customHeight="1" x14ac:dyDescent="0.25">
      <c r="A17" s="47" t="s">
        <v>311</v>
      </c>
      <c r="B17" s="45" t="s">
        <v>236</v>
      </c>
      <c r="C17" s="2" t="s">
        <v>324</v>
      </c>
      <c r="D17" s="22" t="s">
        <v>12</v>
      </c>
      <c r="E17" s="125">
        <v>1</v>
      </c>
      <c r="F17" s="7">
        <v>107.33</v>
      </c>
      <c r="G17" s="28">
        <f t="shared" si="2"/>
        <v>107.33</v>
      </c>
      <c r="H17" s="12"/>
    </row>
    <row r="18" spans="1:8" s="11" customFormat="1" ht="30.75" customHeight="1" x14ac:dyDescent="0.25">
      <c r="A18" s="47" t="s">
        <v>311</v>
      </c>
      <c r="B18" s="45" t="s">
        <v>237</v>
      </c>
      <c r="C18" s="2" t="s">
        <v>456</v>
      </c>
      <c r="D18" s="22" t="s">
        <v>12</v>
      </c>
      <c r="E18" s="125">
        <v>1</v>
      </c>
      <c r="F18" s="7">
        <v>36.44</v>
      </c>
      <c r="G18" s="28">
        <f t="shared" si="2"/>
        <v>36.44</v>
      </c>
      <c r="H18" s="12"/>
    </row>
    <row r="19" spans="1:8" s="11" customFormat="1" ht="30.75" customHeight="1" x14ac:dyDescent="0.25">
      <c r="A19" s="47" t="s">
        <v>311</v>
      </c>
      <c r="B19" s="45" t="s">
        <v>238</v>
      </c>
      <c r="C19" s="2" t="s">
        <v>325</v>
      </c>
      <c r="D19" s="22" t="s">
        <v>225</v>
      </c>
      <c r="E19" s="125">
        <v>1</v>
      </c>
      <c r="F19" s="7">
        <v>182.95</v>
      </c>
      <c r="G19" s="28">
        <f t="shared" si="2"/>
        <v>182.95</v>
      </c>
      <c r="H19" s="12"/>
    </row>
    <row r="20" spans="1:8" s="11" customFormat="1" ht="30.75" customHeight="1" x14ac:dyDescent="0.25">
      <c r="A20" s="47" t="s">
        <v>311</v>
      </c>
      <c r="B20" s="45" t="s">
        <v>239</v>
      </c>
      <c r="C20" s="2" t="s">
        <v>326</v>
      </c>
      <c r="D20" s="22" t="s">
        <v>12</v>
      </c>
      <c r="E20" s="125">
        <v>1</v>
      </c>
      <c r="F20" s="7">
        <v>35.270000000000003</v>
      </c>
      <c r="G20" s="28">
        <f t="shared" si="2"/>
        <v>35.270000000000003</v>
      </c>
      <c r="H20" s="12"/>
    </row>
    <row r="21" spans="1:8" s="11" customFormat="1" ht="30.75" customHeight="1" x14ac:dyDescent="0.25">
      <c r="A21" s="47" t="s">
        <v>311</v>
      </c>
      <c r="B21" s="45" t="s">
        <v>240</v>
      </c>
      <c r="C21" s="2" t="s">
        <v>327</v>
      </c>
      <c r="D21" s="22" t="s">
        <v>73</v>
      </c>
      <c r="E21" s="125">
        <v>6</v>
      </c>
      <c r="F21" s="7">
        <v>40.58</v>
      </c>
      <c r="G21" s="28">
        <f t="shared" si="2"/>
        <v>243.48</v>
      </c>
      <c r="H21" s="12"/>
    </row>
    <row r="22" spans="1:8" s="11" customFormat="1" ht="30" customHeight="1" x14ac:dyDescent="0.25">
      <c r="A22" s="47" t="s">
        <v>311</v>
      </c>
      <c r="B22" s="45" t="s">
        <v>241</v>
      </c>
      <c r="C22" s="2" t="s">
        <v>458</v>
      </c>
      <c r="D22" s="22" t="s">
        <v>73</v>
      </c>
      <c r="E22" s="125">
        <v>1</v>
      </c>
      <c r="F22" s="7">
        <v>40.58</v>
      </c>
      <c r="G22" s="28">
        <f t="shared" si="2"/>
        <v>40.58</v>
      </c>
      <c r="H22" s="12"/>
    </row>
    <row r="23" spans="1:8" s="11" customFormat="1" ht="33.75" customHeight="1" x14ac:dyDescent="0.25">
      <c r="A23" s="47" t="s">
        <v>311</v>
      </c>
      <c r="B23" s="45" t="s">
        <v>242</v>
      </c>
      <c r="C23" s="2" t="s">
        <v>328</v>
      </c>
      <c r="D23" s="22" t="s">
        <v>12</v>
      </c>
      <c r="E23" s="125">
        <v>7</v>
      </c>
      <c r="F23" s="7">
        <v>20.69</v>
      </c>
      <c r="G23" s="28">
        <f t="shared" si="2"/>
        <v>144.83000000000001</v>
      </c>
      <c r="H23" s="12"/>
    </row>
    <row r="24" spans="1:8" s="11" customFormat="1" ht="30" customHeight="1" x14ac:dyDescent="0.25">
      <c r="A24" s="47" t="s">
        <v>311</v>
      </c>
      <c r="B24" s="45" t="s">
        <v>243</v>
      </c>
      <c r="C24" s="2" t="s">
        <v>329</v>
      </c>
      <c r="D24" s="22" t="s">
        <v>12</v>
      </c>
      <c r="E24" s="125">
        <v>7</v>
      </c>
      <c r="F24" s="7">
        <v>38.590000000000003</v>
      </c>
      <c r="G24" s="28">
        <f t="shared" si="2"/>
        <v>270.13</v>
      </c>
      <c r="H24" s="12"/>
    </row>
    <row r="25" spans="1:8" s="11" customFormat="1" ht="30" customHeight="1" x14ac:dyDescent="0.25">
      <c r="A25" s="47" t="s">
        <v>311</v>
      </c>
      <c r="B25" s="45" t="s">
        <v>244</v>
      </c>
      <c r="C25" s="2" t="s">
        <v>330</v>
      </c>
      <c r="D25" s="22" t="s">
        <v>19</v>
      </c>
      <c r="E25" s="125">
        <v>664</v>
      </c>
      <c r="F25" s="7">
        <v>3.16</v>
      </c>
      <c r="G25" s="28">
        <f t="shared" si="2"/>
        <v>2098.2399999999998</v>
      </c>
      <c r="H25" s="12"/>
    </row>
    <row r="26" spans="1:8" s="11" customFormat="1" ht="38.25" customHeight="1" x14ac:dyDescent="0.25">
      <c r="A26" s="47" t="s">
        <v>311</v>
      </c>
      <c r="B26" s="45" t="s">
        <v>245</v>
      </c>
      <c r="C26" s="2" t="s">
        <v>331</v>
      </c>
      <c r="D26" s="22" t="s">
        <v>74</v>
      </c>
      <c r="E26" s="125">
        <v>24</v>
      </c>
      <c r="F26" s="7">
        <v>34.17</v>
      </c>
      <c r="G26" s="28">
        <f t="shared" si="2"/>
        <v>820.08</v>
      </c>
      <c r="H26" s="12"/>
    </row>
    <row r="27" spans="1:8" s="11" customFormat="1" ht="30.75" customHeight="1" x14ac:dyDescent="0.25">
      <c r="A27" s="47" t="s">
        <v>311</v>
      </c>
      <c r="B27" s="45" t="s">
        <v>246</v>
      </c>
      <c r="C27" s="2" t="s">
        <v>332</v>
      </c>
      <c r="D27" s="22" t="s">
        <v>19</v>
      </c>
      <c r="E27" s="125">
        <v>63</v>
      </c>
      <c r="F27" s="7">
        <v>75.44</v>
      </c>
      <c r="G27" s="28">
        <f t="shared" si="2"/>
        <v>4752.72</v>
      </c>
      <c r="H27" s="12"/>
    </row>
    <row r="28" spans="1:8" s="11" customFormat="1" ht="30.75" customHeight="1" x14ac:dyDescent="0.25">
      <c r="A28" s="47" t="s">
        <v>311</v>
      </c>
      <c r="B28" s="45" t="s">
        <v>247</v>
      </c>
      <c r="C28" s="2" t="s">
        <v>333</v>
      </c>
      <c r="D28" s="22" t="s">
        <v>19</v>
      </c>
      <c r="E28" s="125">
        <v>154</v>
      </c>
      <c r="F28" s="7">
        <v>3.54</v>
      </c>
      <c r="G28" s="28">
        <f t="shared" si="1"/>
        <v>545.16</v>
      </c>
      <c r="H28" s="12"/>
    </row>
    <row r="29" spans="1:8" s="11" customFormat="1" ht="30" customHeight="1" x14ac:dyDescent="0.25">
      <c r="A29" s="47" t="s">
        <v>311</v>
      </c>
      <c r="B29" s="45" t="s">
        <v>372</v>
      </c>
      <c r="C29" s="2" t="s">
        <v>334</v>
      </c>
      <c r="D29" s="22" t="s">
        <v>12</v>
      </c>
      <c r="E29" s="125">
        <v>37</v>
      </c>
      <c r="F29" s="7">
        <v>3.9</v>
      </c>
      <c r="G29" s="28">
        <f t="shared" si="1"/>
        <v>144.30000000000001</v>
      </c>
      <c r="H29" s="12"/>
    </row>
    <row r="30" spans="1:8" s="11" customFormat="1" ht="33.75" customHeight="1" x14ac:dyDescent="0.25">
      <c r="A30" s="47" t="s">
        <v>311</v>
      </c>
      <c r="B30" s="45" t="s">
        <v>373</v>
      </c>
      <c r="C30" s="2" t="s">
        <v>335</v>
      </c>
      <c r="D30" s="22" t="s">
        <v>19</v>
      </c>
      <c r="E30" s="188">
        <v>54</v>
      </c>
      <c r="F30" s="7">
        <v>11.99</v>
      </c>
      <c r="G30" s="28">
        <f t="shared" si="1"/>
        <v>647.46</v>
      </c>
      <c r="H30" s="12"/>
    </row>
    <row r="31" spans="1:8" s="11" customFormat="1" ht="30" customHeight="1" x14ac:dyDescent="0.25">
      <c r="A31" s="47" t="s">
        <v>311</v>
      </c>
      <c r="B31" s="45" t="s">
        <v>374</v>
      </c>
      <c r="C31" s="2" t="s">
        <v>336</v>
      </c>
      <c r="D31" s="22" t="s">
        <v>19</v>
      </c>
      <c r="E31" s="188">
        <v>85</v>
      </c>
      <c r="F31" s="7">
        <v>1.83</v>
      </c>
      <c r="G31" s="28">
        <f t="shared" si="1"/>
        <v>155.55000000000001</v>
      </c>
      <c r="H31" s="12"/>
    </row>
    <row r="32" spans="1:8" s="11" customFormat="1" ht="30" customHeight="1" x14ac:dyDescent="0.25">
      <c r="A32" s="47" t="s">
        <v>311</v>
      </c>
      <c r="B32" s="45" t="s">
        <v>375</v>
      </c>
      <c r="C32" s="2" t="s">
        <v>337</v>
      </c>
      <c r="D32" s="22" t="s">
        <v>19</v>
      </c>
      <c r="E32" s="125">
        <v>139</v>
      </c>
      <c r="F32" s="7">
        <v>1.98</v>
      </c>
      <c r="G32" s="28">
        <f t="shared" si="1"/>
        <v>275.22000000000003</v>
      </c>
      <c r="H32" s="12"/>
    </row>
    <row r="33" spans="1:9" s="11" customFormat="1" ht="38.25" customHeight="1" x14ac:dyDescent="0.25">
      <c r="A33" s="47" t="s">
        <v>311</v>
      </c>
      <c r="B33" s="45" t="s">
        <v>376</v>
      </c>
      <c r="C33" s="2" t="s">
        <v>338</v>
      </c>
      <c r="D33" s="22" t="s">
        <v>19</v>
      </c>
      <c r="E33" s="125">
        <v>144</v>
      </c>
      <c r="F33" s="7">
        <v>0.04</v>
      </c>
      <c r="G33" s="28">
        <f t="shared" si="1"/>
        <v>5.76</v>
      </c>
      <c r="H33" s="12"/>
    </row>
    <row r="34" spans="1:9" s="11" customFormat="1" ht="30.75" customHeight="1" thickBot="1" x14ac:dyDescent="0.3">
      <c r="A34" s="47" t="s">
        <v>311</v>
      </c>
      <c r="B34" s="45" t="s">
        <v>377</v>
      </c>
      <c r="C34" s="2" t="s">
        <v>339</v>
      </c>
      <c r="D34" s="22" t="s">
        <v>74</v>
      </c>
      <c r="E34" s="125">
        <v>30</v>
      </c>
      <c r="F34" s="7">
        <v>4.33</v>
      </c>
      <c r="G34" s="28">
        <f t="shared" si="1"/>
        <v>129.9</v>
      </c>
      <c r="H34" s="12"/>
    </row>
    <row r="35" spans="1:9" s="11" customFormat="1" ht="38.25" customHeight="1" thickBot="1" x14ac:dyDescent="0.3">
      <c r="A35" s="47" t="s">
        <v>311</v>
      </c>
      <c r="B35" s="45" t="s">
        <v>378</v>
      </c>
      <c r="C35" s="2" t="s">
        <v>340</v>
      </c>
      <c r="D35" s="61" t="s">
        <v>75</v>
      </c>
      <c r="E35" s="126">
        <v>144</v>
      </c>
      <c r="F35" s="81">
        <v>0.09</v>
      </c>
      <c r="G35" s="62">
        <f t="shared" si="0"/>
        <v>12.96</v>
      </c>
      <c r="H35" s="80" t="s">
        <v>21</v>
      </c>
      <c r="I35" s="37">
        <f>ROUND(SUM(G5:G35),2)</f>
        <v>16736.240000000002</v>
      </c>
    </row>
    <row r="36" spans="1:9" ht="30" customHeight="1" x14ac:dyDescent="0.25">
      <c r="A36" s="46" t="s">
        <v>341</v>
      </c>
      <c r="B36" s="25" t="s">
        <v>23</v>
      </c>
      <c r="C36" s="24" t="s">
        <v>370</v>
      </c>
      <c r="D36" s="104" t="s">
        <v>12</v>
      </c>
      <c r="E36" s="104">
        <v>1</v>
      </c>
      <c r="F36" s="34">
        <v>11457.94</v>
      </c>
      <c r="G36" s="27">
        <f t="shared" si="0"/>
        <v>11457.94</v>
      </c>
      <c r="H36" s="12"/>
      <c r="I36" s="11"/>
    </row>
    <row r="37" spans="1:9" ht="30" customHeight="1" x14ac:dyDescent="0.25">
      <c r="A37" s="47" t="s">
        <v>341</v>
      </c>
      <c r="B37" s="22" t="s">
        <v>24</v>
      </c>
      <c r="C37" s="2" t="s">
        <v>457</v>
      </c>
      <c r="D37" s="87" t="s">
        <v>12</v>
      </c>
      <c r="E37" s="75">
        <v>1</v>
      </c>
      <c r="F37" s="21">
        <v>1921.78</v>
      </c>
      <c r="G37" s="28">
        <f t="shared" si="0"/>
        <v>1921.78</v>
      </c>
      <c r="H37" s="12"/>
      <c r="I37" s="11"/>
    </row>
    <row r="38" spans="1:9" ht="30" customHeight="1" x14ac:dyDescent="0.25">
      <c r="A38" s="47" t="s">
        <v>341</v>
      </c>
      <c r="B38" s="22" t="s">
        <v>25</v>
      </c>
      <c r="C38" s="2" t="s">
        <v>342</v>
      </c>
      <c r="D38" s="87" t="s">
        <v>12</v>
      </c>
      <c r="E38" s="75">
        <v>7</v>
      </c>
      <c r="F38" s="21">
        <v>391.75</v>
      </c>
      <c r="G38" s="28">
        <f t="shared" ref="G38:G49" si="3">ROUND((E38*F38),2)</f>
        <v>2742.25</v>
      </c>
      <c r="H38" s="12"/>
      <c r="I38" s="11"/>
    </row>
    <row r="39" spans="1:9" ht="30" customHeight="1" x14ac:dyDescent="0.25">
      <c r="A39" s="47" t="s">
        <v>341</v>
      </c>
      <c r="B39" s="22" t="s">
        <v>26</v>
      </c>
      <c r="C39" s="2" t="s">
        <v>343</v>
      </c>
      <c r="D39" s="87" t="s">
        <v>12</v>
      </c>
      <c r="E39" s="135">
        <v>4</v>
      </c>
      <c r="F39" s="21">
        <v>413.92</v>
      </c>
      <c r="G39" s="28">
        <f t="shared" si="3"/>
        <v>1655.68</v>
      </c>
      <c r="H39" s="12"/>
      <c r="I39" s="11"/>
    </row>
    <row r="40" spans="1:9" ht="30" customHeight="1" x14ac:dyDescent="0.25">
      <c r="A40" s="47" t="s">
        <v>341</v>
      </c>
      <c r="B40" s="22" t="s">
        <v>27</v>
      </c>
      <c r="C40" s="2" t="s">
        <v>344</v>
      </c>
      <c r="D40" s="87" t="s">
        <v>12</v>
      </c>
      <c r="E40" s="87">
        <v>2</v>
      </c>
      <c r="F40" s="21">
        <v>413.92</v>
      </c>
      <c r="G40" s="28">
        <f t="shared" si="3"/>
        <v>827.84</v>
      </c>
      <c r="H40" s="12"/>
      <c r="I40" s="11"/>
    </row>
    <row r="41" spans="1:9" ht="30" customHeight="1" x14ac:dyDescent="0.25">
      <c r="A41" s="47" t="s">
        <v>341</v>
      </c>
      <c r="B41" s="22" t="s">
        <v>28</v>
      </c>
      <c r="C41" s="2" t="s">
        <v>345</v>
      </c>
      <c r="D41" s="87" t="s">
        <v>12</v>
      </c>
      <c r="E41" s="75">
        <v>7</v>
      </c>
      <c r="F41" s="21">
        <v>147.83000000000001</v>
      </c>
      <c r="G41" s="28">
        <f t="shared" si="3"/>
        <v>1034.81</v>
      </c>
      <c r="H41" s="12"/>
      <c r="I41" s="11"/>
    </row>
    <row r="42" spans="1:9" ht="30" customHeight="1" x14ac:dyDescent="0.25">
      <c r="A42" s="47" t="s">
        <v>341</v>
      </c>
      <c r="B42" s="22" t="s">
        <v>29</v>
      </c>
      <c r="C42" s="2" t="s">
        <v>346</v>
      </c>
      <c r="D42" s="75" t="s">
        <v>12</v>
      </c>
      <c r="E42" s="75">
        <v>3</v>
      </c>
      <c r="F42" s="21">
        <v>8130.65</v>
      </c>
      <c r="G42" s="28">
        <f t="shared" si="3"/>
        <v>24391.95</v>
      </c>
      <c r="H42" s="12"/>
      <c r="I42" s="11"/>
    </row>
    <row r="43" spans="1:9" ht="30" customHeight="1" x14ac:dyDescent="0.25">
      <c r="A43" s="47" t="s">
        <v>341</v>
      </c>
      <c r="B43" s="22" t="s">
        <v>30</v>
      </c>
      <c r="C43" s="2" t="s">
        <v>347</v>
      </c>
      <c r="D43" s="87" t="s">
        <v>12</v>
      </c>
      <c r="E43" s="87">
        <v>1</v>
      </c>
      <c r="F43" s="21">
        <v>6508.95</v>
      </c>
      <c r="G43" s="28">
        <f t="shared" si="3"/>
        <v>6508.95</v>
      </c>
      <c r="H43" s="12"/>
      <c r="I43" s="11"/>
    </row>
    <row r="44" spans="1:9" ht="30" customHeight="1" x14ac:dyDescent="0.25">
      <c r="A44" s="47" t="s">
        <v>341</v>
      </c>
      <c r="B44" s="22" t="s">
        <v>31</v>
      </c>
      <c r="C44" s="2" t="s">
        <v>348</v>
      </c>
      <c r="D44" s="87" t="s">
        <v>12</v>
      </c>
      <c r="E44" s="75">
        <v>1</v>
      </c>
      <c r="F44" s="21">
        <v>6591</v>
      </c>
      <c r="G44" s="28">
        <f t="shared" si="3"/>
        <v>6591</v>
      </c>
      <c r="H44" s="12"/>
      <c r="I44" s="11"/>
    </row>
    <row r="45" spans="1:9" ht="30" customHeight="1" x14ac:dyDescent="0.25">
      <c r="A45" s="47" t="s">
        <v>341</v>
      </c>
      <c r="B45" s="22" t="s">
        <v>381</v>
      </c>
      <c r="C45" s="2" t="s">
        <v>349</v>
      </c>
      <c r="D45" s="87" t="s">
        <v>12</v>
      </c>
      <c r="E45" s="75">
        <v>1</v>
      </c>
      <c r="F45" s="21">
        <v>7288.02</v>
      </c>
      <c r="G45" s="28">
        <f t="shared" si="3"/>
        <v>7288.02</v>
      </c>
      <c r="H45" s="12"/>
      <c r="I45" s="11"/>
    </row>
    <row r="46" spans="1:9" ht="30" customHeight="1" x14ac:dyDescent="0.25">
      <c r="A46" s="47" t="s">
        <v>341</v>
      </c>
      <c r="B46" s="22" t="s">
        <v>382</v>
      </c>
      <c r="C46" s="2" t="s">
        <v>350</v>
      </c>
      <c r="D46" s="87" t="s">
        <v>12</v>
      </c>
      <c r="E46" s="75">
        <v>3</v>
      </c>
      <c r="F46" s="21">
        <v>680.02</v>
      </c>
      <c r="G46" s="28">
        <f t="shared" si="3"/>
        <v>2040.06</v>
      </c>
      <c r="H46" s="12"/>
      <c r="I46" s="11"/>
    </row>
    <row r="47" spans="1:9" ht="30" customHeight="1" x14ac:dyDescent="0.25">
      <c r="A47" s="47" t="s">
        <v>341</v>
      </c>
      <c r="B47" s="22" t="s">
        <v>383</v>
      </c>
      <c r="C47" s="2" t="s">
        <v>351</v>
      </c>
      <c r="D47" s="87" t="s">
        <v>12</v>
      </c>
      <c r="E47" s="135">
        <v>6</v>
      </c>
      <c r="F47" s="21">
        <v>82.59</v>
      </c>
      <c r="G47" s="28">
        <f t="shared" si="3"/>
        <v>495.54</v>
      </c>
      <c r="H47" s="12"/>
      <c r="I47" s="11"/>
    </row>
    <row r="48" spans="1:9" ht="30" customHeight="1" x14ac:dyDescent="0.25">
      <c r="A48" s="47" t="s">
        <v>341</v>
      </c>
      <c r="B48" s="22" t="s">
        <v>384</v>
      </c>
      <c r="C48" s="2" t="s">
        <v>352</v>
      </c>
      <c r="D48" s="87" t="s">
        <v>74</v>
      </c>
      <c r="E48" s="87">
        <v>5.3</v>
      </c>
      <c r="F48" s="21">
        <v>180.94</v>
      </c>
      <c r="G48" s="28">
        <f t="shared" si="3"/>
        <v>958.98</v>
      </c>
      <c r="H48" s="12"/>
      <c r="I48" s="11"/>
    </row>
    <row r="49" spans="1:9" ht="30" customHeight="1" x14ac:dyDescent="0.25">
      <c r="A49" s="47" t="s">
        <v>341</v>
      </c>
      <c r="B49" s="22" t="s">
        <v>385</v>
      </c>
      <c r="C49" s="2" t="s">
        <v>353</v>
      </c>
      <c r="D49" s="87" t="s">
        <v>19</v>
      </c>
      <c r="E49" s="75">
        <v>215</v>
      </c>
      <c r="F49" s="21">
        <v>10.27</v>
      </c>
      <c r="G49" s="28">
        <f t="shared" si="3"/>
        <v>2208.0500000000002</v>
      </c>
      <c r="H49" s="12"/>
      <c r="I49" s="11"/>
    </row>
    <row r="50" spans="1:9" ht="30" customHeight="1" x14ac:dyDescent="0.25">
      <c r="A50" s="47" t="s">
        <v>341</v>
      </c>
      <c r="B50" s="22" t="s">
        <v>386</v>
      </c>
      <c r="C50" s="2" t="s">
        <v>354</v>
      </c>
      <c r="D50" s="87" t="s">
        <v>19</v>
      </c>
      <c r="E50" s="75">
        <v>63</v>
      </c>
      <c r="F50" s="21">
        <v>5.41</v>
      </c>
      <c r="G50" s="28">
        <f t="shared" si="0"/>
        <v>340.83</v>
      </c>
      <c r="H50" s="12"/>
      <c r="I50" s="11"/>
    </row>
    <row r="51" spans="1:9" ht="30" customHeight="1" x14ac:dyDescent="0.25">
      <c r="A51" s="47" t="s">
        <v>341</v>
      </c>
      <c r="B51" s="22" t="s">
        <v>387</v>
      </c>
      <c r="C51" s="2" t="s">
        <v>355</v>
      </c>
      <c r="D51" s="87" t="s">
        <v>19</v>
      </c>
      <c r="E51" s="135">
        <v>127</v>
      </c>
      <c r="F51" s="21">
        <v>1.41</v>
      </c>
      <c r="G51" s="28">
        <f t="shared" si="0"/>
        <v>179.07</v>
      </c>
      <c r="H51" s="12"/>
      <c r="I51" s="11"/>
    </row>
    <row r="52" spans="1:9" ht="30" customHeight="1" x14ac:dyDescent="0.25">
      <c r="A52" s="47" t="s">
        <v>341</v>
      </c>
      <c r="B52" s="22" t="s">
        <v>388</v>
      </c>
      <c r="C52" s="2" t="s">
        <v>356</v>
      </c>
      <c r="D52" s="87" t="s">
        <v>19</v>
      </c>
      <c r="E52" s="87">
        <v>206</v>
      </c>
      <c r="F52" s="21">
        <v>1.36</v>
      </c>
      <c r="G52" s="28">
        <f t="shared" si="0"/>
        <v>280.16000000000003</v>
      </c>
      <c r="H52" s="12"/>
      <c r="I52" s="11"/>
    </row>
    <row r="53" spans="1:9" ht="30" customHeight="1" x14ac:dyDescent="0.25">
      <c r="A53" s="47" t="s">
        <v>341</v>
      </c>
      <c r="B53" s="22" t="s">
        <v>389</v>
      </c>
      <c r="C53" s="2" t="s">
        <v>357</v>
      </c>
      <c r="D53" s="87" t="s">
        <v>19</v>
      </c>
      <c r="E53" s="75">
        <v>22</v>
      </c>
      <c r="F53" s="21">
        <v>0.66</v>
      </c>
      <c r="G53" s="28">
        <f t="shared" si="0"/>
        <v>14.52</v>
      </c>
      <c r="H53" s="12"/>
      <c r="I53" s="11"/>
    </row>
    <row r="54" spans="1:9" ht="30" customHeight="1" x14ac:dyDescent="0.25">
      <c r="A54" s="47" t="s">
        <v>341</v>
      </c>
      <c r="B54" s="22" t="s">
        <v>390</v>
      </c>
      <c r="C54" s="2" t="s">
        <v>358</v>
      </c>
      <c r="D54" s="75" t="s">
        <v>19</v>
      </c>
      <c r="E54" s="75">
        <v>22</v>
      </c>
      <c r="F54" s="21">
        <v>0.77</v>
      </c>
      <c r="G54" s="28">
        <f t="shared" si="0"/>
        <v>16.940000000000001</v>
      </c>
      <c r="H54" s="12"/>
      <c r="I54" s="11"/>
    </row>
    <row r="55" spans="1:9" ht="30" customHeight="1" x14ac:dyDescent="0.25">
      <c r="A55" s="47" t="s">
        <v>341</v>
      </c>
      <c r="B55" s="22" t="s">
        <v>391</v>
      </c>
      <c r="C55" s="2" t="s">
        <v>359</v>
      </c>
      <c r="D55" s="87" t="s">
        <v>19</v>
      </c>
      <c r="E55" s="87">
        <v>9</v>
      </c>
      <c r="F55" s="21">
        <v>2.95</v>
      </c>
      <c r="G55" s="28">
        <f t="shared" si="0"/>
        <v>26.55</v>
      </c>
      <c r="H55" s="12"/>
      <c r="I55" s="11"/>
    </row>
    <row r="56" spans="1:9" ht="30" customHeight="1" x14ac:dyDescent="0.25">
      <c r="A56" s="47" t="s">
        <v>341</v>
      </c>
      <c r="B56" s="22" t="s">
        <v>392</v>
      </c>
      <c r="C56" s="2" t="s">
        <v>360</v>
      </c>
      <c r="D56" s="87" t="s">
        <v>19</v>
      </c>
      <c r="E56" s="75">
        <v>63</v>
      </c>
      <c r="F56" s="21">
        <v>11.06</v>
      </c>
      <c r="G56" s="28">
        <f t="shared" si="0"/>
        <v>696.78</v>
      </c>
      <c r="H56" s="12"/>
      <c r="I56" s="11"/>
    </row>
    <row r="57" spans="1:9" ht="30" customHeight="1" x14ac:dyDescent="0.25">
      <c r="A57" s="47" t="s">
        <v>341</v>
      </c>
      <c r="B57" s="22" t="s">
        <v>393</v>
      </c>
      <c r="C57" s="2" t="s">
        <v>361</v>
      </c>
      <c r="D57" s="87" t="s">
        <v>19</v>
      </c>
      <c r="E57" s="75">
        <v>127</v>
      </c>
      <c r="F57" s="21">
        <v>2.52</v>
      </c>
      <c r="G57" s="28">
        <f t="shared" si="0"/>
        <v>320.04000000000002</v>
      </c>
      <c r="H57" s="12"/>
      <c r="I57" s="11"/>
    </row>
    <row r="58" spans="1:9" ht="30" customHeight="1" x14ac:dyDescent="0.25">
      <c r="A58" s="47" t="s">
        <v>341</v>
      </c>
      <c r="B58" s="22" t="s">
        <v>394</v>
      </c>
      <c r="C58" s="2" t="s">
        <v>362</v>
      </c>
      <c r="D58" s="87" t="s">
        <v>19</v>
      </c>
      <c r="E58" s="75">
        <v>27</v>
      </c>
      <c r="F58" s="21">
        <v>1.02</v>
      </c>
      <c r="G58" s="28">
        <f t="shared" si="0"/>
        <v>27.54</v>
      </c>
      <c r="H58" s="12"/>
      <c r="I58" s="11"/>
    </row>
    <row r="59" spans="1:9" ht="30" customHeight="1" x14ac:dyDescent="0.25">
      <c r="A59" s="47" t="s">
        <v>341</v>
      </c>
      <c r="B59" s="22" t="s">
        <v>395</v>
      </c>
      <c r="C59" s="2" t="s">
        <v>363</v>
      </c>
      <c r="D59" s="87" t="s">
        <v>19</v>
      </c>
      <c r="E59" s="135">
        <v>144</v>
      </c>
      <c r="F59" s="21">
        <v>0.13</v>
      </c>
      <c r="G59" s="28">
        <f t="shared" si="0"/>
        <v>18.72</v>
      </c>
      <c r="H59" s="12"/>
      <c r="I59" s="11"/>
    </row>
    <row r="60" spans="1:9" ht="30" customHeight="1" x14ac:dyDescent="0.25">
      <c r="A60" s="47" t="s">
        <v>341</v>
      </c>
      <c r="B60" s="22" t="s">
        <v>379</v>
      </c>
      <c r="C60" s="2" t="s">
        <v>364</v>
      </c>
      <c r="D60" s="87" t="s">
        <v>73</v>
      </c>
      <c r="E60" s="87">
        <v>6</v>
      </c>
      <c r="F60" s="21">
        <v>110.8</v>
      </c>
      <c r="G60" s="28">
        <f t="shared" si="0"/>
        <v>664.8</v>
      </c>
      <c r="H60" s="12"/>
      <c r="I60" s="11"/>
    </row>
    <row r="61" spans="1:9" ht="30" customHeight="1" x14ac:dyDescent="0.25">
      <c r="A61" s="47" t="s">
        <v>341</v>
      </c>
      <c r="B61" s="22" t="s">
        <v>396</v>
      </c>
      <c r="C61" s="2" t="s">
        <v>365</v>
      </c>
      <c r="D61" s="87" t="s">
        <v>73</v>
      </c>
      <c r="E61" s="75">
        <v>1</v>
      </c>
      <c r="F61" s="21">
        <v>153.66999999999999</v>
      </c>
      <c r="G61" s="28">
        <f t="shared" si="0"/>
        <v>153.66999999999999</v>
      </c>
      <c r="H61" s="12"/>
      <c r="I61" s="11"/>
    </row>
    <row r="62" spans="1:9" ht="30" customHeight="1" x14ac:dyDescent="0.25">
      <c r="A62" s="47" t="s">
        <v>341</v>
      </c>
      <c r="B62" s="22" t="s">
        <v>397</v>
      </c>
      <c r="C62" s="2" t="s">
        <v>366</v>
      </c>
      <c r="D62" s="75" t="s">
        <v>12</v>
      </c>
      <c r="E62" s="75">
        <v>1</v>
      </c>
      <c r="F62" s="21">
        <v>2587.02</v>
      </c>
      <c r="G62" s="28">
        <f t="shared" si="0"/>
        <v>2587.02</v>
      </c>
      <c r="H62" s="12"/>
      <c r="I62" s="11"/>
    </row>
    <row r="63" spans="1:9" ht="30" customHeight="1" x14ac:dyDescent="0.25">
      <c r="A63" s="47" t="s">
        <v>341</v>
      </c>
      <c r="B63" s="22" t="s">
        <v>398</v>
      </c>
      <c r="C63" s="2" t="s">
        <v>367</v>
      </c>
      <c r="D63" s="87" t="s">
        <v>12</v>
      </c>
      <c r="E63" s="87">
        <v>1</v>
      </c>
      <c r="F63" s="21">
        <v>325.13</v>
      </c>
      <c r="G63" s="28">
        <f t="shared" si="0"/>
        <v>325.13</v>
      </c>
      <c r="H63" s="12"/>
      <c r="I63" s="11"/>
    </row>
    <row r="64" spans="1:9" ht="30" customHeight="1" thickBot="1" x14ac:dyDescent="0.3">
      <c r="A64" s="47" t="s">
        <v>341</v>
      </c>
      <c r="B64" s="22" t="s">
        <v>399</v>
      </c>
      <c r="C64" s="2" t="s">
        <v>368</v>
      </c>
      <c r="D64" s="87" t="s">
        <v>12</v>
      </c>
      <c r="E64" s="75">
        <v>1</v>
      </c>
      <c r="F64" s="21">
        <v>104.18</v>
      </c>
      <c r="G64" s="28">
        <f t="shared" si="0"/>
        <v>104.18</v>
      </c>
      <c r="H64" s="12"/>
      <c r="I64" s="11"/>
    </row>
    <row r="65" spans="1:9" ht="30" customHeight="1" thickBot="1" x14ac:dyDescent="0.3">
      <c r="A65" s="73" t="s">
        <v>341</v>
      </c>
      <c r="B65" s="64" t="s">
        <v>380</v>
      </c>
      <c r="C65" s="63" t="s">
        <v>369</v>
      </c>
      <c r="D65" s="88" t="s">
        <v>12</v>
      </c>
      <c r="E65" s="128">
        <v>1</v>
      </c>
      <c r="F65" s="74">
        <v>1113.08</v>
      </c>
      <c r="G65" s="28">
        <f t="shared" si="0"/>
        <v>1113.08</v>
      </c>
      <c r="H65" s="36" t="s">
        <v>32</v>
      </c>
      <c r="I65" s="37">
        <f>ROUND(SUM(G36:G65),2)</f>
        <v>76991.88</v>
      </c>
    </row>
    <row r="66" spans="1:9" ht="43.5" thickBot="1" x14ac:dyDescent="0.3">
      <c r="A66" s="8"/>
      <c r="B66" s="4"/>
      <c r="C66" s="8"/>
      <c r="D66" s="85"/>
      <c r="E66" s="134"/>
      <c r="F66" s="42" t="s">
        <v>371</v>
      </c>
      <c r="G66" s="43">
        <f>SUM(G5:G65)</f>
        <v>93728.12</v>
      </c>
      <c r="H66" s="35"/>
      <c r="I66" s="38"/>
    </row>
    <row r="67" spans="1:9" x14ac:dyDescent="0.25">
      <c r="A67" s="40"/>
      <c r="B67" s="39"/>
      <c r="C67" s="39"/>
      <c r="D67" s="86"/>
      <c r="E67" s="134"/>
      <c r="F67" s="39"/>
      <c r="G67" s="15"/>
    </row>
    <row r="68" spans="1:9" x14ac:dyDescent="0.25">
      <c r="A68" s="8"/>
      <c r="B68" s="4"/>
      <c r="C68" s="8"/>
      <c r="D68" s="85"/>
      <c r="E68" s="134"/>
      <c r="F68" s="16"/>
      <c r="G68" s="15"/>
    </row>
    <row r="69" spans="1:9" x14ac:dyDescent="0.25">
      <c r="A69" s="8"/>
      <c r="B69" s="4"/>
      <c r="C69" s="8"/>
      <c r="D69" s="85"/>
      <c r="E69" s="134"/>
      <c r="F69" s="16"/>
      <c r="G69" s="15"/>
    </row>
    <row r="70" spans="1:9" x14ac:dyDescent="0.25">
      <c r="F70" s="17"/>
    </row>
  </sheetData>
  <sheetProtection algorithmName="SHA-512" hashValue="aiejsF0rDUmfTrMtHgypR6BKYwIJVMO8R8v4wBkEmZxcwVRQ6HxaIf2iUPix7s89GT8L4z1Fa85ORHuec/fmyQ==" saltValue="B7tWnkE7WQBe0HGlLfQPwg==" spinCount="100000" sheet="1" objects="1" scenarios="1"/>
  <mergeCells count="2">
    <mergeCell ref="A1:G1"/>
    <mergeCell ref="A3:G3"/>
  </mergeCells>
  <phoneticPr fontId="9" type="noConversion"/>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CF0CA9DDDDF004C96C703C8D2413A49" ma:contentTypeVersion="0" ma:contentTypeDescription="Create a new document." ma:contentTypeScope="" ma:versionID="693a21c75000c70636fc82f9793b9c65">
  <xsd:schema xmlns:xsd="http://www.w3.org/2001/XMLSchema" xmlns:xs="http://www.w3.org/2001/XMLSchema" xmlns:p="http://schemas.microsoft.com/office/2006/metadata/properties" targetNamespace="http://schemas.microsoft.com/office/2006/metadata/properties" ma:root="true" ma:fieldsID="0967b7be50301903c78f9c39c6fd9a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016F53-FACF-4EF6-AF57-B91FAB147E4C}">
  <ds:schemaRefs>
    <ds:schemaRef ds:uri="http://schemas.microsoft.com/sharepoint/v3/contenttype/forms"/>
  </ds:schemaRefs>
</ds:datastoreItem>
</file>

<file path=customXml/itemProps2.xml><?xml version="1.0" encoding="utf-8"?>
<ds:datastoreItem xmlns:ds="http://schemas.openxmlformats.org/officeDocument/2006/customXml" ds:itemID="{67663ADF-B43A-4AA5-9CEB-735792A21A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11</vt:i4>
      </vt:variant>
    </vt:vector>
  </HeadingPairs>
  <TitlesOfParts>
    <vt:vector size="11" baseType="lpstr">
      <vt:lpstr>DKŽ_1_S</vt:lpstr>
      <vt:lpstr>DKŽ_2_S</vt:lpstr>
      <vt:lpstr>DKŽ_3_S</vt:lpstr>
      <vt:lpstr>DKŽ_4_S</vt:lpstr>
      <vt:lpstr>DKŽ_5_S</vt:lpstr>
      <vt:lpstr>DKŽ_6_VN</vt:lpstr>
      <vt:lpstr>DKŽ_7_M</vt:lpstr>
      <vt:lpstr>DKŽ_8_EA</vt:lpstr>
      <vt:lpstr>DKŽ_9_PVA</vt:lpstr>
      <vt:lpstr>DKŽ_10</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Marijus Žygas</cp:lastModifiedBy>
  <cp:revision/>
  <dcterms:created xsi:type="dcterms:W3CDTF">2020-10-05T14:48:34Z</dcterms:created>
  <dcterms:modified xsi:type="dcterms:W3CDTF">2022-11-28T14:35:17Z</dcterms:modified>
  <cp:category/>
  <cp:contentStatus/>
</cp:coreProperties>
</file>