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defaultThemeVersion="166925"/>
  <mc:AlternateContent xmlns:mc="http://schemas.openxmlformats.org/markup-compatibility/2006">
    <mc:Choice Requires="x15">
      <x15ac:absPath xmlns:x15ac="http://schemas.microsoft.com/office/spreadsheetml/2010/11/ac" url="C:\Users\MantasK\Desktop\2022-11-03 Kelio 173 10-15 km rek\"/>
    </mc:Choice>
  </mc:AlternateContent>
  <xr:revisionPtr revIDLastSave="0" documentId="13_ncr:1_{1B45AAAF-1568-4A7A-9FF5-F9D34D0E9CDF}" xr6:coauthVersionLast="47" xr6:coauthVersionMax="47" xr10:uidLastSave="{00000000-0000-0000-0000-000000000000}"/>
  <bookViews>
    <workbookView xWindow="-108" yWindow="-108" windowWidth="23256" windowHeight="12576" activeTab="10" xr2:uid="{00000000-000D-0000-FFFF-FFFF00000000}"/>
  </bookViews>
  <sheets>
    <sheet name="DKŽ_111" sheetId="1" r:id="rId1"/>
    <sheet name="DKŽ_112" sheetId="6" r:id="rId2"/>
    <sheet name="DKŽ_12" sheetId="7" r:id="rId3"/>
    <sheet name="DKŽ_13" sheetId="8" r:id="rId4"/>
    <sheet name="DKŽ_2" sheetId="9" r:id="rId5"/>
    <sheet name="DKŽ_3" sheetId="10" r:id="rId6"/>
    <sheet name="DKŽ_4" sheetId="11" r:id="rId7"/>
    <sheet name="DKŽ_5" sheetId="12" r:id="rId8"/>
    <sheet name="DKŽ_6" sheetId="13" r:id="rId9"/>
    <sheet name="pareng_priem" sheetId="5" r:id="rId10"/>
    <sheet name="santrauka" sheetId="4" r:id="rId11"/>
  </sheets>
  <definedNames>
    <definedName name="_GoBack" localSheetId="0">DKŽ_111!#REF!</definedName>
    <definedName name="_GoBack" localSheetId="1">DKŽ_112!#REF!</definedName>
    <definedName name="_GoBack" localSheetId="2">DKŽ_12!#REF!</definedName>
    <definedName name="_GoBack" localSheetId="3">DKŽ_13!#REF!</definedName>
    <definedName name="_GoBack" localSheetId="4">DKŽ_2!#REF!</definedName>
    <definedName name="_GoBack" localSheetId="5">DKŽ_3!#REF!</definedName>
    <definedName name="_GoBack" localSheetId="6">DKŽ_4!#REF!</definedName>
    <definedName name="_GoBack" localSheetId="7">DKŽ_5!$C$4</definedName>
    <definedName name="_GoBack" localSheetId="8">DKŽ_6!#REF!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88" i="9" l="1"/>
  <c r="G415" i="1"/>
  <c r="G414" i="1"/>
  <c r="G23" i="1"/>
  <c r="G20" i="13"/>
  <c r="G19" i="13"/>
  <c r="G18" i="13"/>
  <c r="G17" i="13"/>
  <c r="G16" i="13"/>
  <c r="G15" i="13"/>
  <c r="I20" i="13" s="1"/>
  <c r="G14" i="13"/>
  <c r="G13" i="13"/>
  <c r="G12" i="13"/>
  <c r="G11" i="13"/>
  <c r="G10" i="13"/>
  <c r="G9" i="13"/>
  <c r="G8" i="13"/>
  <c r="G7" i="13"/>
  <c r="G6" i="13"/>
  <c r="G5" i="13"/>
  <c r="G4" i="13"/>
  <c r="G24" i="12"/>
  <c r="G23" i="12"/>
  <c r="G22" i="12"/>
  <c r="G21" i="12"/>
  <c r="G20" i="12"/>
  <c r="G19" i="12"/>
  <c r="G18" i="12"/>
  <c r="G17" i="12"/>
  <c r="G16" i="12"/>
  <c r="G15" i="12"/>
  <c r="G14" i="12"/>
  <c r="G13" i="12"/>
  <c r="G12" i="12"/>
  <c r="G11" i="12"/>
  <c r="G10" i="12"/>
  <c r="G9" i="12"/>
  <c r="G8" i="12"/>
  <c r="G7" i="12"/>
  <c r="G6" i="12"/>
  <c r="G5" i="12"/>
  <c r="G4" i="12"/>
  <c r="G50" i="11"/>
  <c r="G49" i="11"/>
  <c r="G48" i="11"/>
  <c r="G47" i="11"/>
  <c r="G46" i="11"/>
  <c r="G45" i="11"/>
  <c r="G43" i="11"/>
  <c r="G42" i="11"/>
  <c r="G41" i="11"/>
  <c r="G40" i="11"/>
  <c r="G39" i="11"/>
  <c r="G38" i="11"/>
  <c r="G37" i="11"/>
  <c r="G36" i="11"/>
  <c r="G35" i="11"/>
  <c r="G34" i="11"/>
  <c r="G33" i="11"/>
  <c r="G32" i="11"/>
  <c r="G31" i="11"/>
  <c r="G30" i="11"/>
  <c r="G29" i="11"/>
  <c r="G28" i="11"/>
  <c r="G27" i="11"/>
  <c r="G26" i="11"/>
  <c r="G25" i="11"/>
  <c r="G23" i="11"/>
  <c r="G22" i="11"/>
  <c r="G21" i="11"/>
  <c r="G20" i="11"/>
  <c r="G19" i="11"/>
  <c r="G18" i="11"/>
  <c r="G16" i="11"/>
  <c r="G15" i="11"/>
  <c r="G14" i="11"/>
  <c r="G13" i="11"/>
  <c r="G12" i="11"/>
  <c r="G11" i="11"/>
  <c r="G10" i="11"/>
  <c r="G9" i="11"/>
  <c r="G8" i="11"/>
  <c r="G7" i="11"/>
  <c r="G6" i="11"/>
  <c r="G5" i="11"/>
  <c r="G4" i="11"/>
  <c r="G65" i="10"/>
  <c r="G66" i="10"/>
  <c r="G67" i="10"/>
  <c r="G68" i="10"/>
  <c r="G69" i="10"/>
  <c r="G70" i="10"/>
  <c r="G71" i="10"/>
  <c r="G73" i="10"/>
  <c r="G74" i="10"/>
  <c r="G75" i="10"/>
  <c r="G21" i="13" l="1"/>
  <c r="C15" i="4" s="1"/>
  <c r="G25" i="12"/>
  <c r="C14" i="4" s="1"/>
  <c r="I24" i="12"/>
  <c r="I50" i="11"/>
  <c r="I14" i="13"/>
  <c r="G51" i="11"/>
  <c r="C13" i="4" s="1"/>
  <c r="I23" i="11"/>
  <c r="I75" i="10"/>
  <c r="G64" i="10"/>
  <c r="G63" i="10"/>
  <c r="G62" i="10"/>
  <c r="G61" i="10"/>
  <c r="G60" i="10"/>
  <c r="G59" i="10"/>
  <c r="G58" i="10"/>
  <c r="G57" i="10"/>
  <c r="G56" i="10"/>
  <c r="G55" i="10"/>
  <c r="G53" i="10"/>
  <c r="G52" i="10"/>
  <c r="G51" i="10"/>
  <c r="G49" i="10"/>
  <c r="G48" i="10"/>
  <c r="G47" i="10"/>
  <c r="G46" i="10"/>
  <c r="G44" i="10"/>
  <c r="G43" i="10"/>
  <c r="G42" i="10"/>
  <c r="G41" i="10"/>
  <c r="G40" i="10"/>
  <c r="G39" i="10"/>
  <c r="G38" i="10"/>
  <c r="G37" i="10"/>
  <c r="G36" i="10"/>
  <c r="G35" i="10"/>
  <c r="G34" i="10"/>
  <c r="G33" i="10"/>
  <c r="G32" i="10"/>
  <c r="G31" i="10"/>
  <c r="G30" i="10"/>
  <c r="G29" i="10"/>
  <c r="G28" i="10"/>
  <c r="G27" i="10"/>
  <c r="G26" i="10"/>
  <c r="G25" i="10"/>
  <c r="G24" i="10"/>
  <c r="G23" i="10"/>
  <c r="G22" i="10"/>
  <c r="G21" i="10"/>
  <c r="G20" i="10"/>
  <c r="G19" i="10"/>
  <c r="G18" i="10"/>
  <c r="G17" i="10"/>
  <c r="G16" i="10"/>
  <c r="G15" i="10"/>
  <c r="G14" i="10"/>
  <c r="G13" i="10"/>
  <c r="G12" i="10"/>
  <c r="G11" i="10"/>
  <c r="G10" i="10"/>
  <c r="G9" i="10"/>
  <c r="G8" i="10"/>
  <c r="G7" i="10"/>
  <c r="G6" i="10"/>
  <c r="G5" i="10"/>
  <c r="G4" i="10"/>
  <c r="G111" i="9"/>
  <c r="G110" i="9"/>
  <c r="G109" i="9"/>
  <c r="G108" i="9"/>
  <c r="G107" i="9"/>
  <c r="G105" i="9"/>
  <c r="G103" i="9"/>
  <c r="G102" i="9"/>
  <c r="G101" i="9"/>
  <c r="G100" i="9"/>
  <c r="G99" i="9"/>
  <c r="G98" i="9"/>
  <c r="G97" i="9"/>
  <c r="G96" i="9"/>
  <c r="G94" i="9"/>
  <c r="G92" i="9"/>
  <c r="G91" i="9"/>
  <c r="G90" i="9"/>
  <c r="G89" i="9"/>
  <c r="G87" i="9"/>
  <c r="G86" i="9"/>
  <c r="G85" i="9"/>
  <c r="G84" i="9"/>
  <c r="G83" i="9"/>
  <c r="G82" i="9"/>
  <c r="G81" i="9"/>
  <c r="G79" i="9"/>
  <c r="G78" i="9"/>
  <c r="G77" i="9"/>
  <c r="G76" i="9"/>
  <c r="G75" i="9"/>
  <c r="G74" i="9"/>
  <c r="G73" i="9"/>
  <c r="G71" i="9"/>
  <c r="G70" i="9"/>
  <c r="G69" i="9"/>
  <c r="G67" i="9"/>
  <c r="G66" i="9"/>
  <c r="G64" i="9"/>
  <c r="G63" i="9"/>
  <c r="G62" i="9"/>
  <c r="G60" i="9"/>
  <c r="G59" i="9"/>
  <c r="G58" i="9"/>
  <c r="G57" i="9"/>
  <c r="G56" i="9"/>
  <c r="G55" i="9"/>
  <c r="G54" i="9"/>
  <c r="G53" i="9"/>
  <c r="G52" i="9"/>
  <c r="G51" i="9"/>
  <c r="G50" i="9"/>
  <c r="G48" i="9"/>
  <c r="G47" i="9"/>
  <c r="G46" i="9"/>
  <c r="G45" i="9"/>
  <c r="G44" i="9"/>
  <c r="G42" i="9"/>
  <c r="G40" i="9"/>
  <c r="G38" i="9"/>
  <c r="G36" i="9"/>
  <c r="G35" i="9"/>
  <c r="G33" i="9"/>
  <c r="G32" i="9"/>
  <c r="G30" i="9"/>
  <c r="G29" i="9"/>
  <c r="G27" i="9"/>
  <c r="G25" i="9"/>
  <c r="G24" i="9"/>
  <c r="G23" i="9"/>
  <c r="G21" i="9"/>
  <c r="G20" i="9"/>
  <c r="G19" i="9"/>
  <c r="G18" i="9"/>
  <c r="G17" i="9"/>
  <c r="G16" i="9"/>
  <c r="G14" i="9"/>
  <c r="G13" i="9"/>
  <c r="G12" i="9"/>
  <c r="G10" i="9"/>
  <c r="G9" i="9"/>
  <c r="G8" i="9"/>
  <c r="G7" i="9"/>
  <c r="G6" i="9"/>
  <c r="G5" i="9"/>
  <c r="G4" i="9"/>
  <c r="G59" i="8"/>
  <c r="I59" i="8" s="1"/>
  <c r="G58" i="8"/>
  <c r="G57" i="8"/>
  <c r="G56" i="8"/>
  <c r="G55" i="8"/>
  <c r="G54" i="8"/>
  <c r="G53" i="8"/>
  <c r="G52" i="8"/>
  <c r="G51" i="8"/>
  <c r="G50" i="8"/>
  <c r="G49" i="8"/>
  <c r="G48" i="8"/>
  <c r="G47" i="8"/>
  <c r="G46" i="8"/>
  <c r="G45" i="8"/>
  <c r="G44" i="8"/>
  <c r="G43" i="8"/>
  <c r="G42" i="8"/>
  <c r="G41" i="8"/>
  <c r="G40" i="8"/>
  <c r="G39" i="8"/>
  <c r="G38" i="8"/>
  <c r="G37" i="8"/>
  <c r="G36" i="8"/>
  <c r="G35" i="8"/>
  <c r="G34" i="8"/>
  <c r="G33" i="8"/>
  <c r="G32" i="8"/>
  <c r="G31" i="8"/>
  <c r="G30" i="8"/>
  <c r="G29" i="8"/>
  <c r="G28" i="8"/>
  <c r="G27" i="8"/>
  <c r="G26" i="8"/>
  <c r="G25" i="8"/>
  <c r="G24" i="8"/>
  <c r="G23" i="8"/>
  <c r="G22" i="8"/>
  <c r="G21" i="8"/>
  <c r="G20" i="8"/>
  <c r="G19" i="8"/>
  <c r="G18" i="8"/>
  <c r="I18" i="8" s="1"/>
  <c r="G17" i="8"/>
  <c r="G16" i="8"/>
  <c r="G15" i="8"/>
  <c r="G14" i="8"/>
  <c r="G13" i="8"/>
  <c r="G12" i="8"/>
  <c r="G11" i="8"/>
  <c r="G10" i="8"/>
  <c r="G9" i="8"/>
  <c r="G8" i="8"/>
  <c r="G7" i="8"/>
  <c r="G6" i="8"/>
  <c r="G5" i="8"/>
  <c r="G72" i="7"/>
  <c r="I72" i="7" s="1"/>
  <c r="G71" i="7"/>
  <c r="G70" i="7"/>
  <c r="G69" i="7"/>
  <c r="G68" i="7"/>
  <c r="G67" i="7"/>
  <c r="G66" i="7"/>
  <c r="G65" i="7"/>
  <c r="G64" i="7"/>
  <c r="G63" i="7"/>
  <c r="G62" i="7"/>
  <c r="G61" i="7"/>
  <c r="G60" i="7"/>
  <c r="G59" i="7"/>
  <c r="G58" i="7"/>
  <c r="G57" i="7"/>
  <c r="G56" i="7"/>
  <c r="G55" i="7"/>
  <c r="G54" i="7"/>
  <c r="G53" i="7"/>
  <c r="G52" i="7"/>
  <c r="G51" i="7"/>
  <c r="G50" i="7"/>
  <c r="G49" i="7"/>
  <c r="G48" i="7"/>
  <c r="G47" i="7"/>
  <c r="G46" i="7"/>
  <c r="G45" i="7"/>
  <c r="G44" i="7"/>
  <c r="G43" i="7"/>
  <c r="G42" i="7"/>
  <c r="G41" i="7"/>
  <c r="G40" i="7"/>
  <c r="G39" i="7"/>
  <c r="G38" i="7"/>
  <c r="G37" i="7"/>
  <c r="G36" i="7"/>
  <c r="G35" i="7"/>
  <c r="G34" i="7"/>
  <c r="G33" i="7"/>
  <c r="G32" i="7"/>
  <c r="G31" i="7"/>
  <c r="G30" i="7"/>
  <c r="G29" i="7"/>
  <c r="G28" i="7"/>
  <c r="G27" i="7"/>
  <c r="G26" i="7"/>
  <c r="G25" i="7"/>
  <c r="G24" i="7"/>
  <c r="I24" i="7" s="1"/>
  <c r="G23" i="7"/>
  <c r="G22" i="7"/>
  <c r="G21" i="7"/>
  <c r="G20" i="7"/>
  <c r="G19" i="7"/>
  <c r="G18" i="7"/>
  <c r="G17" i="7"/>
  <c r="G16" i="7"/>
  <c r="G15" i="7"/>
  <c r="G14" i="7"/>
  <c r="G13" i="7"/>
  <c r="G12" i="7"/>
  <c r="G11" i="7"/>
  <c r="G10" i="7"/>
  <c r="G9" i="7"/>
  <c r="G8" i="7"/>
  <c r="G7" i="7"/>
  <c r="G6" i="7"/>
  <c r="G5" i="7"/>
  <c r="G98" i="6"/>
  <c r="G16" i="6"/>
  <c r="G199" i="6"/>
  <c r="G198" i="6"/>
  <c r="G197" i="6"/>
  <c r="G196" i="6"/>
  <c r="G195" i="6"/>
  <c r="G194" i="6"/>
  <c r="G193" i="6"/>
  <c r="G192" i="6"/>
  <c r="G191" i="6"/>
  <c r="G190" i="6"/>
  <c r="G189" i="6"/>
  <c r="G188" i="6"/>
  <c r="G187" i="6"/>
  <c r="G185" i="6"/>
  <c r="G184" i="6"/>
  <c r="G183" i="6"/>
  <c r="G182" i="6"/>
  <c r="G181" i="6"/>
  <c r="G180" i="6"/>
  <c r="G179" i="6"/>
  <c r="G178" i="6"/>
  <c r="G177" i="6"/>
  <c r="G176" i="6"/>
  <c r="G175" i="6"/>
  <c r="G174" i="6"/>
  <c r="G173" i="6"/>
  <c r="G172" i="6"/>
  <c r="G171" i="6"/>
  <c r="G170" i="6"/>
  <c r="G169" i="6"/>
  <c r="G168" i="6"/>
  <c r="G167" i="6"/>
  <c r="G166" i="6"/>
  <c r="G165" i="6"/>
  <c r="G164" i="6"/>
  <c r="G163" i="6"/>
  <c r="G162" i="6"/>
  <c r="G161" i="6"/>
  <c r="G160" i="6"/>
  <c r="G159" i="6"/>
  <c r="G158" i="6"/>
  <c r="G157" i="6"/>
  <c r="G156" i="6"/>
  <c r="G155" i="6"/>
  <c r="G154" i="6"/>
  <c r="G153" i="6"/>
  <c r="G152" i="6"/>
  <c r="G151" i="6"/>
  <c r="G150" i="6"/>
  <c r="G149" i="6"/>
  <c r="G148" i="6"/>
  <c r="G147" i="6"/>
  <c r="G146" i="6"/>
  <c r="G145" i="6"/>
  <c r="G144" i="6"/>
  <c r="G143" i="6"/>
  <c r="G142" i="6"/>
  <c r="G141" i="6"/>
  <c r="G140" i="6"/>
  <c r="G139" i="6"/>
  <c r="G138" i="6"/>
  <c r="G137" i="6"/>
  <c r="G136" i="6"/>
  <c r="G135" i="6"/>
  <c r="G134" i="6"/>
  <c r="G133" i="6"/>
  <c r="G131" i="6"/>
  <c r="G130" i="6"/>
  <c r="G129" i="6"/>
  <c r="G128" i="6"/>
  <c r="G127" i="6"/>
  <c r="G126" i="6"/>
  <c r="G125" i="6"/>
  <c r="G124" i="6"/>
  <c r="G123" i="6"/>
  <c r="G122" i="6"/>
  <c r="G121" i="6"/>
  <c r="G120" i="6"/>
  <c r="G119" i="6"/>
  <c r="G118" i="6"/>
  <c r="G117" i="6"/>
  <c r="G116" i="6"/>
  <c r="G115" i="6"/>
  <c r="G114" i="6"/>
  <c r="G113" i="6"/>
  <c r="G112" i="6"/>
  <c r="G111" i="6"/>
  <c r="G110" i="6"/>
  <c r="G109" i="6"/>
  <c r="G108" i="6"/>
  <c r="G107" i="6"/>
  <c r="G106" i="6"/>
  <c r="G105" i="6"/>
  <c r="G104" i="6"/>
  <c r="G103" i="6"/>
  <c r="G102" i="6"/>
  <c r="G101" i="6"/>
  <c r="G100" i="6"/>
  <c r="G99" i="6"/>
  <c r="G97" i="6"/>
  <c r="G95" i="6"/>
  <c r="G94" i="6"/>
  <c r="G93" i="6"/>
  <c r="G92" i="6"/>
  <c r="G91" i="6"/>
  <c r="G90" i="6"/>
  <c r="G89" i="6"/>
  <c r="G88" i="6"/>
  <c r="G87" i="6"/>
  <c r="G86" i="6"/>
  <c r="G85" i="6"/>
  <c r="G84" i="6"/>
  <c r="G83" i="6"/>
  <c r="G82" i="6"/>
  <c r="G81" i="6"/>
  <c r="G80" i="6"/>
  <c r="G79" i="6"/>
  <c r="G78" i="6"/>
  <c r="G77" i="6"/>
  <c r="G76" i="6"/>
  <c r="G75" i="6"/>
  <c r="G74" i="6"/>
  <c r="G73" i="6"/>
  <c r="G72" i="6"/>
  <c r="G71" i="6"/>
  <c r="G70" i="6"/>
  <c r="G69" i="6"/>
  <c r="G68" i="6"/>
  <c r="G67" i="6"/>
  <c r="G66" i="6"/>
  <c r="G65" i="6"/>
  <c r="G64" i="6"/>
  <c r="G63" i="6"/>
  <c r="G62" i="6"/>
  <c r="G61" i="6"/>
  <c r="G60" i="6"/>
  <c r="G59" i="6"/>
  <c r="G58" i="6"/>
  <c r="G57" i="6"/>
  <c r="G56" i="6"/>
  <c r="G55" i="6"/>
  <c r="G54" i="6"/>
  <c r="G53" i="6"/>
  <c r="G52" i="6"/>
  <c r="G51" i="6"/>
  <c r="G50" i="6"/>
  <c r="G49" i="6"/>
  <c r="G48" i="6"/>
  <c r="G47" i="6"/>
  <c r="G46" i="6"/>
  <c r="G45" i="6"/>
  <c r="G44" i="6"/>
  <c r="G43" i="6"/>
  <c r="G42" i="6"/>
  <c r="G41" i="6"/>
  <c r="G40" i="6"/>
  <c r="G39" i="6"/>
  <c r="G38" i="6"/>
  <c r="G37" i="6"/>
  <c r="G36" i="6"/>
  <c r="G35" i="6"/>
  <c r="G34" i="6"/>
  <c r="G33" i="6"/>
  <c r="G32" i="6"/>
  <c r="G31" i="6"/>
  <c r="G30" i="6"/>
  <c r="G29" i="6"/>
  <c r="G28" i="6"/>
  <c r="G27" i="6"/>
  <c r="G26" i="6"/>
  <c r="G25" i="6"/>
  <c r="G24" i="6"/>
  <c r="G23" i="6"/>
  <c r="G22" i="6"/>
  <c r="G21" i="6"/>
  <c r="G20" i="6"/>
  <c r="G19" i="6"/>
  <c r="G18" i="6"/>
  <c r="G17" i="6"/>
  <c r="G15" i="6"/>
  <c r="G14" i="6"/>
  <c r="G13" i="6"/>
  <c r="G12" i="6"/>
  <c r="G11" i="6"/>
  <c r="G10" i="6"/>
  <c r="G9" i="6"/>
  <c r="G8" i="6"/>
  <c r="G7" i="6"/>
  <c r="G6" i="6"/>
  <c r="G73" i="7" l="1"/>
  <c r="C9" i="4" s="1"/>
  <c r="I89" i="9"/>
  <c r="G60" i="8"/>
  <c r="C10" i="4" s="1"/>
  <c r="I71" i="7"/>
  <c r="I6" i="10"/>
  <c r="G76" i="10"/>
  <c r="C12" i="4" s="1"/>
  <c r="I64" i="10"/>
  <c r="I59" i="10"/>
  <c r="I10" i="10"/>
  <c r="I10" i="9"/>
  <c r="G112" i="9"/>
  <c r="C11" i="4" s="1"/>
  <c r="I111" i="9"/>
  <c r="I101" i="9"/>
  <c r="I25" i="9"/>
  <c r="I60" i="9"/>
  <c r="I7" i="9"/>
  <c r="I8" i="9"/>
  <c r="I58" i="8"/>
  <c r="I47" i="8"/>
  <c r="I52" i="8"/>
  <c r="I17" i="8"/>
  <c r="I38" i="8"/>
  <c r="I45" i="8"/>
  <c r="I11" i="8"/>
  <c r="I15" i="7"/>
  <c r="I63" i="7"/>
  <c r="I61" i="7"/>
  <c r="I56" i="7"/>
  <c r="I23" i="7"/>
  <c r="I199" i="6"/>
  <c r="G200" i="6"/>
  <c r="C8" i="4" s="1"/>
  <c r="I191" i="6"/>
  <c r="I182" i="6"/>
  <c r="I179" i="6"/>
  <c r="I173" i="6"/>
  <c r="I166" i="6"/>
  <c r="I160" i="6"/>
  <c r="I152" i="6"/>
  <c r="I149" i="6"/>
  <c r="I141" i="6"/>
  <c r="I134" i="6"/>
  <c r="I62" i="6"/>
  <c r="I32" i="6"/>
  <c r="I28" i="6"/>
  <c r="I19" i="6"/>
  <c r="G43" i="1" l="1"/>
  <c r="G39" i="1"/>
  <c r="G29" i="1"/>
  <c r="G10" i="1"/>
  <c r="G7" i="1"/>
  <c r="G9" i="5" l="1"/>
  <c r="G8" i="5"/>
  <c r="G10" i="5" l="1"/>
  <c r="C17" i="4" s="1"/>
  <c r="I9" i="5"/>
  <c r="G416" i="1" l="1"/>
  <c r="I416" i="1" s="1"/>
  <c r="G390" i="1" l="1"/>
  <c r="G391" i="1"/>
  <c r="G392" i="1"/>
  <c r="G393" i="1"/>
  <c r="G394" i="1"/>
  <c r="G395" i="1"/>
  <c r="G396" i="1"/>
  <c r="G397" i="1"/>
  <c r="G398" i="1"/>
  <c r="G399" i="1"/>
  <c r="G400" i="1"/>
  <c r="G401" i="1"/>
  <c r="G402" i="1"/>
  <c r="G403" i="1"/>
  <c r="G404" i="1"/>
  <c r="G405" i="1"/>
  <c r="G406" i="1"/>
  <c r="G407" i="1"/>
  <c r="G408" i="1"/>
  <c r="G409" i="1"/>
  <c r="G410" i="1"/>
  <c r="G411" i="1"/>
  <c r="G412" i="1"/>
  <c r="G413" i="1"/>
  <c r="G389" i="1"/>
  <c r="G382" i="1"/>
  <c r="G383" i="1"/>
  <c r="G384" i="1"/>
  <c r="G386" i="1"/>
  <c r="G387" i="1"/>
  <c r="G388" i="1"/>
  <c r="G381" i="1"/>
  <c r="G365" i="1"/>
  <c r="G366" i="1"/>
  <c r="G367" i="1"/>
  <c r="G368" i="1"/>
  <c r="G369" i="1"/>
  <c r="G370" i="1"/>
  <c r="G371" i="1"/>
  <c r="G373" i="1"/>
  <c r="G374" i="1"/>
  <c r="G375" i="1"/>
  <c r="G376" i="1"/>
  <c r="G377" i="1"/>
  <c r="G378" i="1"/>
  <c r="G379" i="1"/>
  <c r="G380" i="1"/>
  <c r="G364" i="1"/>
  <c r="G333" i="1"/>
  <c r="G334" i="1"/>
  <c r="G335" i="1"/>
  <c r="G336" i="1"/>
  <c r="G337" i="1"/>
  <c r="G338" i="1"/>
  <c r="G339" i="1"/>
  <c r="G340" i="1"/>
  <c r="G341" i="1"/>
  <c r="G342" i="1"/>
  <c r="G343" i="1"/>
  <c r="G344" i="1"/>
  <c r="G321" i="1"/>
  <c r="G322" i="1"/>
  <c r="G323" i="1"/>
  <c r="G324" i="1"/>
  <c r="G325" i="1"/>
  <c r="G326" i="1"/>
  <c r="G327" i="1"/>
  <c r="G328" i="1"/>
  <c r="G329" i="1"/>
  <c r="G330" i="1"/>
  <c r="G302" i="1"/>
  <c r="G303" i="1"/>
  <c r="G304" i="1"/>
  <c r="G305" i="1"/>
  <c r="G306" i="1"/>
  <c r="G307" i="1"/>
  <c r="G308" i="1"/>
  <c r="G309" i="1"/>
  <c r="G310" i="1"/>
  <c r="G311" i="1"/>
  <c r="G312" i="1"/>
  <c r="G298" i="1"/>
  <c r="G286" i="1"/>
  <c r="G287" i="1"/>
  <c r="G277" i="1"/>
  <c r="G278" i="1"/>
  <c r="G279" i="1"/>
  <c r="G280" i="1"/>
  <c r="G281" i="1"/>
  <c r="G282" i="1"/>
  <c r="G283" i="1"/>
  <c r="G255" i="1"/>
  <c r="G256" i="1"/>
  <c r="G257" i="1"/>
  <c r="G258" i="1"/>
  <c r="G259" i="1"/>
  <c r="G260" i="1"/>
  <c r="G261" i="1"/>
  <c r="G262" i="1"/>
  <c r="G263" i="1"/>
  <c r="G264" i="1"/>
  <c r="G265" i="1"/>
  <c r="G266" i="1"/>
  <c r="G267" i="1"/>
  <c r="G254" i="1"/>
  <c r="G241" i="1"/>
  <c r="G242" i="1"/>
  <c r="G243" i="1"/>
  <c r="G244" i="1"/>
  <c r="G245" i="1"/>
  <c r="G246" i="1"/>
  <c r="G247" i="1"/>
  <c r="G248" i="1"/>
  <c r="G249" i="1"/>
  <c r="G250" i="1"/>
  <c r="G251" i="1"/>
  <c r="G252" i="1"/>
  <c r="G253" i="1"/>
  <c r="G240" i="1"/>
  <c r="G214" i="1"/>
  <c r="G215" i="1"/>
  <c r="G216" i="1"/>
  <c r="G217" i="1"/>
  <c r="G218" i="1"/>
  <c r="G219" i="1"/>
  <c r="G220" i="1"/>
  <c r="G221" i="1"/>
  <c r="G222" i="1"/>
  <c r="G223" i="1"/>
  <c r="G224" i="1"/>
  <c r="G225" i="1"/>
  <c r="G226" i="1"/>
  <c r="G227" i="1"/>
  <c r="G228" i="1"/>
  <c r="G229" i="1"/>
  <c r="G230" i="1"/>
  <c r="G231" i="1"/>
  <c r="G232" i="1"/>
  <c r="G233" i="1"/>
  <c r="G234" i="1"/>
  <c r="G235" i="1"/>
  <c r="G236" i="1"/>
  <c r="G237" i="1"/>
  <c r="G238" i="1"/>
  <c r="G239" i="1"/>
  <c r="G213" i="1"/>
  <c r="G206" i="1"/>
  <c r="G207" i="1"/>
  <c r="G208" i="1"/>
  <c r="G209" i="1"/>
  <c r="G210" i="1"/>
  <c r="G211" i="1"/>
  <c r="G212" i="1"/>
  <c r="G205" i="1"/>
  <c r="G204" i="1"/>
  <c r="G203" i="1"/>
  <c r="G202" i="1"/>
  <c r="G201" i="1"/>
  <c r="G200" i="1"/>
  <c r="G199" i="1"/>
  <c r="G198" i="1"/>
  <c r="G197" i="1"/>
  <c r="G196" i="1"/>
  <c r="G195" i="1"/>
  <c r="G194" i="1"/>
  <c r="G193" i="1"/>
  <c r="G192" i="1"/>
  <c r="G191" i="1"/>
  <c r="G190" i="1"/>
  <c r="G189" i="1"/>
  <c r="G188" i="1"/>
  <c r="G187" i="1"/>
  <c r="G186" i="1"/>
  <c r="G167" i="1"/>
  <c r="G168" i="1"/>
  <c r="G169" i="1"/>
  <c r="G170" i="1"/>
  <c r="G171" i="1"/>
  <c r="G172" i="1"/>
  <c r="G173" i="1"/>
  <c r="G174" i="1"/>
  <c r="G175" i="1"/>
  <c r="G176" i="1"/>
  <c r="G177" i="1"/>
  <c r="G178" i="1"/>
  <c r="G179" i="1"/>
  <c r="G180" i="1"/>
  <c r="G181" i="1"/>
  <c r="G182" i="1"/>
  <c r="G184" i="1"/>
  <c r="G185" i="1"/>
  <c r="G166" i="1"/>
  <c r="G147" i="1"/>
  <c r="G148" i="1"/>
  <c r="G149" i="1"/>
  <c r="G150" i="1"/>
  <c r="G151" i="1"/>
  <c r="G152" i="1"/>
  <c r="G153" i="1"/>
  <c r="G154" i="1"/>
  <c r="G155" i="1"/>
  <c r="G156" i="1"/>
  <c r="G157" i="1"/>
  <c r="G158" i="1"/>
  <c r="G159" i="1"/>
  <c r="G160" i="1"/>
  <c r="G161" i="1"/>
  <c r="G162" i="1"/>
  <c r="G164" i="1"/>
  <c r="G165" i="1"/>
  <c r="G146" i="1"/>
  <c r="G128" i="1"/>
  <c r="G129" i="1"/>
  <c r="G130" i="1"/>
  <c r="G131" i="1"/>
  <c r="G132" i="1"/>
  <c r="G133" i="1"/>
  <c r="G134" i="1"/>
  <c r="G135" i="1"/>
  <c r="G136" i="1"/>
  <c r="G137" i="1"/>
  <c r="G138" i="1"/>
  <c r="G139" i="1"/>
  <c r="G140" i="1"/>
  <c r="G141" i="1"/>
  <c r="G142" i="1"/>
  <c r="G143" i="1"/>
  <c r="G144" i="1"/>
  <c r="G145" i="1"/>
  <c r="G127" i="1"/>
  <c r="G109" i="1"/>
  <c r="G110" i="1"/>
  <c r="G111" i="1"/>
  <c r="G112" i="1"/>
  <c r="G113" i="1"/>
  <c r="G114" i="1"/>
  <c r="G115" i="1"/>
  <c r="G116" i="1"/>
  <c r="G117" i="1"/>
  <c r="G118" i="1"/>
  <c r="G119" i="1"/>
  <c r="G120" i="1"/>
  <c r="G121" i="1"/>
  <c r="G122" i="1"/>
  <c r="G123" i="1"/>
  <c r="G124" i="1"/>
  <c r="G125" i="1"/>
  <c r="G126" i="1"/>
  <c r="G108" i="1"/>
  <c r="G98" i="1"/>
  <c r="G99" i="1"/>
  <c r="G100" i="1"/>
  <c r="G101" i="1"/>
  <c r="G102" i="1"/>
  <c r="G85" i="1"/>
  <c r="G86" i="1"/>
  <c r="G87" i="1"/>
  <c r="G88" i="1"/>
  <c r="G89" i="1"/>
  <c r="G53" i="1"/>
  <c r="G54" i="1"/>
  <c r="G55" i="1"/>
  <c r="G56" i="1"/>
  <c r="G57" i="1"/>
  <c r="G58" i="1"/>
  <c r="G59" i="1"/>
  <c r="G42" i="1"/>
  <c r="G41" i="1"/>
  <c r="G31" i="1"/>
  <c r="G32" i="1"/>
  <c r="G19" i="1"/>
  <c r="G20" i="1"/>
  <c r="G21" i="1"/>
  <c r="G22" i="1"/>
  <c r="G24" i="1"/>
  <c r="G18" i="1"/>
  <c r="G9" i="1"/>
  <c r="G11" i="1"/>
  <c r="G8" i="1"/>
  <c r="G353" i="1"/>
  <c r="G354" i="1"/>
  <c r="G355" i="1"/>
  <c r="G356" i="1"/>
  <c r="G357" i="1"/>
  <c r="G358" i="1"/>
  <c r="G359" i="1"/>
  <c r="G360" i="1"/>
  <c r="G361" i="1"/>
  <c r="G362" i="1"/>
  <c r="G363" i="1"/>
  <c r="G352" i="1"/>
  <c r="G351" i="1"/>
  <c r="G350" i="1"/>
  <c r="G349" i="1"/>
  <c r="G348" i="1"/>
  <c r="G347" i="1"/>
  <c r="G346" i="1"/>
  <c r="G345" i="1"/>
  <c r="G332" i="1"/>
  <c r="G331" i="1"/>
  <c r="G320" i="1"/>
  <c r="G314" i="1"/>
  <c r="G315" i="1"/>
  <c r="G316" i="1"/>
  <c r="G317" i="1"/>
  <c r="G318" i="1"/>
  <c r="G319" i="1"/>
  <c r="G313" i="1"/>
  <c r="G301" i="1"/>
  <c r="G291" i="1"/>
  <c r="G292" i="1"/>
  <c r="G272" i="1"/>
  <c r="G273" i="1"/>
  <c r="G274" i="1"/>
  <c r="G275" i="1"/>
  <c r="G93" i="1"/>
  <c r="G82" i="1"/>
  <c r="G73" i="1"/>
  <c r="G74" i="1"/>
  <c r="G75" i="1"/>
  <c r="G76" i="1"/>
  <c r="G77" i="1"/>
  <c r="G78" i="1"/>
  <c r="G79" i="1"/>
  <c r="G80" i="1"/>
  <c r="G81" i="1"/>
  <c r="G70" i="1"/>
  <c r="G71" i="1"/>
  <c r="G72" i="1"/>
  <c r="G52" i="1"/>
  <c r="G60" i="1"/>
  <c r="G61" i="1"/>
  <c r="G62" i="1"/>
  <c r="G63" i="1"/>
  <c r="G64" i="1"/>
  <c r="G65" i="1"/>
  <c r="G66" i="1"/>
  <c r="G67" i="1"/>
  <c r="G68" i="1"/>
  <c r="G69" i="1"/>
  <c r="G26" i="1"/>
  <c r="G27" i="1"/>
  <c r="G28" i="1"/>
  <c r="G30" i="1"/>
  <c r="G33" i="1"/>
  <c r="G34" i="1"/>
  <c r="G35" i="1"/>
  <c r="G36" i="1"/>
  <c r="G37" i="1"/>
  <c r="G38" i="1"/>
  <c r="G40" i="1"/>
  <c r="G44" i="1"/>
  <c r="G45" i="1"/>
  <c r="G46" i="1"/>
  <c r="I413" i="1" l="1"/>
  <c r="I388" i="1"/>
  <c r="I347" i="1"/>
  <c r="I352" i="1"/>
  <c r="I380" i="1"/>
  <c r="I363" i="1"/>
  <c r="I344" i="1"/>
  <c r="I331" i="1"/>
  <c r="I319" i="1"/>
  <c r="I312" i="1"/>
  <c r="I292" i="1"/>
  <c r="I267" i="1"/>
  <c r="I145" i="1"/>
  <c r="I239" i="1"/>
  <c r="I185" i="1"/>
  <c r="I81" i="1"/>
  <c r="G294" i="1" l="1"/>
  <c r="G295" i="1"/>
  <c r="G296" i="1"/>
  <c r="G297" i="1"/>
  <c r="G299" i="1"/>
  <c r="G300" i="1"/>
  <c r="G293" i="1"/>
  <c r="G284" i="1"/>
  <c r="G285" i="1"/>
  <c r="G288" i="1"/>
  <c r="G289" i="1"/>
  <c r="G290" i="1"/>
  <c r="G276" i="1"/>
  <c r="I283" i="1" s="1"/>
  <c r="G269" i="1"/>
  <c r="G270" i="1"/>
  <c r="G271" i="1"/>
  <c r="G268" i="1"/>
  <c r="G95" i="1"/>
  <c r="G96" i="1"/>
  <c r="G97" i="1"/>
  <c r="G103" i="1"/>
  <c r="G104" i="1"/>
  <c r="G105" i="1"/>
  <c r="G106" i="1"/>
  <c r="G107" i="1"/>
  <c r="G94" i="1"/>
  <c r="G84" i="1"/>
  <c r="G90" i="1"/>
  <c r="G91" i="1"/>
  <c r="G92" i="1"/>
  <c r="G83" i="1"/>
  <c r="G47" i="1"/>
  <c r="G48" i="1"/>
  <c r="G49" i="1"/>
  <c r="G50" i="1"/>
  <c r="G51" i="1"/>
  <c r="G6" i="1"/>
  <c r="G12" i="1"/>
  <c r="G13" i="1"/>
  <c r="G14" i="1"/>
  <c r="G15" i="1"/>
  <c r="G16" i="1"/>
  <c r="G17" i="1"/>
  <c r="G25" i="1"/>
  <c r="G417" i="1" l="1"/>
  <c r="I300" i="1"/>
  <c r="I275" i="1"/>
  <c r="I290" i="1"/>
  <c r="I107" i="1"/>
  <c r="I69" i="1"/>
  <c r="I46" i="1"/>
  <c r="C7" i="4" l="1"/>
  <c r="C18" i="4" s="1"/>
</calcChain>
</file>

<file path=xl/sharedStrings.xml><?xml version="1.0" encoding="utf-8"?>
<sst xmlns="http://schemas.openxmlformats.org/spreadsheetml/2006/main" count="4014" uniqueCount="1215">
  <si>
    <t>Eilės Nr.</t>
  </si>
  <si>
    <t>Darbo pavadinimas, aprašymas</t>
  </si>
  <si>
    <t>Mato vnt.</t>
  </si>
  <si>
    <t>Kiekis</t>
  </si>
  <si>
    <t>1. Paruošiamieji darbai</t>
  </si>
  <si>
    <t>Iš viso, Eur be PVM</t>
  </si>
  <si>
    <t>kompl.</t>
  </si>
  <si>
    <t>Išpildomoji nuotrauka (taip pat pateikti laisvos formos deklaraciją, patvirtinančią išpildomosios geodezinės nuotraukos ir parengtos kadastrinės bylos atitikimą parengtam projektui). Kadastrinių matavimų bylos parengimas ir (ar) įregistruoto kelio ruožo į kurį patenka statinys, kadastrinės bylos patikslinimas.</t>
  </si>
  <si>
    <t>Žiniaraštyje 4, Eur be PVM</t>
  </si>
  <si>
    <t>3.1</t>
  </si>
  <si>
    <t>7.1</t>
  </si>
  <si>
    <t>7.2</t>
  </si>
  <si>
    <t>7.3</t>
  </si>
  <si>
    <t>7.4</t>
  </si>
  <si>
    <r>
      <t xml:space="preserve">Vieneto kaina, Eur be PVM  </t>
    </r>
    <r>
      <rPr>
        <b/>
        <sz val="11"/>
        <color rgb="FFFF0000"/>
        <rFont val="Times New Roman"/>
        <family val="1"/>
        <charset val="186"/>
      </rPr>
      <t>(pildo Tiekėjas)</t>
    </r>
  </si>
  <si>
    <t>3.2.1</t>
  </si>
  <si>
    <t>3.2.2</t>
  </si>
  <si>
    <t>3.2.3</t>
  </si>
  <si>
    <t>3.1.1</t>
  </si>
  <si>
    <t>3.1.2</t>
  </si>
  <si>
    <t>DARBŲ KIEKIŲ ŽINIARAŠČIŲ SANTRAUKA</t>
  </si>
  <si>
    <t>Darbų kiekių žin. nr.</t>
  </si>
  <si>
    <t>Žiniaraščio pavadinimas</t>
  </si>
  <si>
    <t>Vertė, EUR be PVM</t>
  </si>
  <si>
    <t>Vertės į pasiūlymo formą</t>
  </si>
  <si>
    <t>Melioracija</t>
  </si>
  <si>
    <t>Elektroninių ryšių dalis</t>
  </si>
  <si>
    <t>Iš viso žiniaraščiuose  (Eur be PVM):</t>
  </si>
  <si>
    <t>Žiniaraščio priedas</t>
  </si>
  <si>
    <r>
      <rPr>
        <b/>
        <sz val="10"/>
        <rFont val="Times New Roman"/>
        <family val="1"/>
        <charset val="186"/>
      </rPr>
      <t>Statybinės atliekos</t>
    </r>
    <r>
      <rPr>
        <sz val="10"/>
        <rFont val="Times New Roman"/>
        <family val="1"/>
        <charset val="186"/>
      </rPr>
      <t xml:space="preserve">
Visos medžiagos, nepatenkančios į statybinių ir (ar) grįžtamųjų medžiagų sąrašą ir (ar) kurių neįmanoma panaudoti antrą kartą, kaip atliekos turi būti sutvarkomos rangovo pagal galiojančius aplinkos apsaugos reikalavimus (rangovas privalo įsivertinti visas su tvarkymu susijusias utilizavimo išlaidas).</t>
    </r>
  </si>
  <si>
    <r>
      <rPr>
        <b/>
        <sz val="10"/>
        <rFont val="Times New Roman"/>
        <family val="1"/>
        <charset val="186"/>
      </rPr>
      <t>Grįžtamosios medžiagos</t>
    </r>
    <r>
      <rPr>
        <sz val="10"/>
        <rFont val="Times New Roman"/>
        <family val="1"/>
        <charset val="186"/>
      </rPr>
      <t xml:space="preserve">
Darbų vykdymo metu nepanaudotos frezuoto asfalto granulės, skalda, žvyras, žvyro ir skaldos mišinys, nesurištasis mineralinių medžiagų mišinys, grindinio akmenys (neužteršti gruntu), mediena (išskyrus menkavertę, krūmus, šakas ir kelmus) yra laikoma grįžtamosiomis medžiagomis. Jos sąmatoje turi būti nurodytos atskira (-omis) eilute (-ėmis) su minuso ženklu. Šios medžiagos lieka rangovui.</t>
    </r>
  </si>
  <si>
    <t>Kelio ašinės linijos ir kelio juostos nužymėjimas</t>
  </si>
  <si>
    <t>km</t>
  </si>
  <si>
    <t>m²</t>
  </si>
  <si>
    <t>Juodojo žvyro sluoksnio išardymas, pakrovimas ir išvežimas į rangovo pasirinktą vietą (h~0,15 m)</t>
  </si>
  <si>
    <t>Kelio ženklų skydų demontavimas nuo vienstiebių atramų ir išvežimas į laikiną sandėliavimo vietą</t>
  </si>
  <si>
    <t>vnt.</t>
  </si>
  <si>
    <t>Kelio ženklų vienstiebių atramų demontavimas ir išvežimas į laikiną sandėliavimo vietą</t>
  </si>
  <si>
    <t>Kelio ženklų skydų demontavimas nuo dvistiebių atramų ir išvežimas į laikiną sandėliavimo vietą</t>
  </si>
  <si>
    <t>Kelio ženklų dvistiebių atramų demontavimas ir išvežimas į laikiną sandėliavimo vietą</t>
  </si>
  <si>
    <t>t</t>
  </si>
  <si>
    <t>Medžių &gt;Ø32 cm kirtimas, kelmų pašalinimas ir išvežimas į rangovo pasirinktą vietą</t>
  </si>
  <si>
    <t>Vidutinio tankumo medyno kirtimas ir išvežimas į rangovo pasirinktą vietą</t>
  </si>
  <si>
    <t>m</t>
  </si>
  <si>
    <t>Suoliukų demontavimas, pakrovimas ir išvežimas į rangovo pasirinktą vietą</t>
  </si>
  <si>
    <t>Dirvožemio sluoksnio kasimas ekskavatoriais (h=0,15 m), pakrovimas į autosavivarčius, pervežimas iki 1,0 km atstumu į laikinas sandėliavimo aikšteles ir darbas sąvartoje</t>
  </si>
  <si>
    <t>m³</t>
  </si>
  <si>
    <t>Žemės sankasos viršaus planiravimas</t>
  </si>
  <si>
    <t xml:space="preserve">Šlaitų ir griovio dugno planiravimas mechanizuotu būdu </t>
  </si>
  <si>
    <t xml:space="preserve">Šlaitų ir griovio dugno planiravimas rankiniu būdu </t>
  </si>
  <si>
    <t>1.1</t>
  </si>
  <si>
    <t>1.1.1</t>
  </si>
  <si>
    <t>1.2</t>
  </si>
  <si>
    <t>1.3</t>
  </si>
  <si>
    <t>1.5</t>
  </si>
  <si>
    <t>1.6</t>
  </si>
  <si>
    <t>2.1</t>
  </si>
  <si>
    <t>2.1.1</t>
  </si>
  <si>
    <t>2.1.2</t>
  </si>
  <si>
    <t>2.1.3</t>
  </si>
  <si>
    <t>2.1.4</t>
  </si>
  <si>
    <t>2.1.5</t>
  </si>
  <si>
    <t>2.1.6</t>
  </si>
  <si>
    <t>2.1.7</t>
  </si>
  <si>
    <t>2.1.8</t>
  </si>
  <si>
    <t>2.1.9</t>
  </si>
  <si>
    <t>2.1.10</t>
  </si>
  <si>
    <t>2.1.11</t>
  </si>
  <si>
    <t>2.1.13</t>
  </si>
  <si>
    <t>2.1.14</t>
  </si>
  <si>
    <t>2.2</t>
  </si>
  <si>
    <t>2.2.1</t>
  </si>
  <si>
    <t>2.2.3</t>
  </si>
  <si>
    <t>2.3</t>
  </si>
  <si>
    <t>3. Griovių ir šlaitų tvirtinimas</t>
  </si>
  <si>
    <t>Griovių tvirtinimas skalda fr. 16/32, h=0,10 m</t>
  </si>
  <si>
    <t>Griovių tvirtinimas skalda fr. 22/45, h=0,15 m</t>
  </si>
  <si>
    <t>Žvirgždo skaldos fr. 16/32 pagrindo įrengimas šlaito tvirtinimo plytelėms, h=0,10 m</t>
  </si>
  <si>
    <t>Monolitinio betono C20/25 pagrindo įrengimas šlaitų tvirtinimo plytelėms, h=0,04 m</t>
  </si>
  <si>
    <t>Griovių tvirtinimas šlaitų tvirtinimo plytelėmis, h=0,08 m</t>
  </si>
  <si>
    <t>Betoninės ažūrinių trinkelių (0,60x0,40x0,10 m) įrengimas</t>
  </si>
  <si>
    <t>Žvirgždo skaldos fr. 16/32 įrengimas</t>
  </si>
  <si>
    <t>Monolitinio betono C30/37 XC4 XD1 XF3 su armatūros tinklu įrengimas</t>
  </si>
  <si>
    <t>Armatūra</t>
  </si>
  <si>
    <t>kg</t>
  </si>
  <si>
    <t>Tvirtinimas plastikiniu priešeroziniu dembliu</t>
  </si>
  <si>
    <t>4.1.1</t>
  </si>
  <si>
    <t>Apsauginio šalčiui atsparaus sluoksnio įrengimas, h=0,38 m</t>
  </si>
  <si>
    <t>4.1.2</t>
  </si>
  <si>
    <t>Skaldos pagrindo sluoksnio iš nesurištų mineralinių medžiagų mišinio 0/45 įrengimas, h=0,20 m</t>
  </si>
  <si>
    <t>4.1.3</t>
  </si>
  <si>
    <t xml:space="preserve">Asfalto pagrindo sluoksnio įrengimas iš mišinio AC 22 PS (su kelių bitumu 50/70), h=0,10 m </t>
  </si>
  <si>
    <t>Dangos pagruntavimas panaudojant bituminę emulsiją C60BP4-S 200 g/m²</t>
  </si>
  <si>
    <t>Apatinio asfalto sluoksnio įrengimas iš mišinio AC 16 AS (su kelių bitumu 50/70), h=0,08 m</t>
  </si>
  <si>
    <t>Dangos pagruntavimas panaudojant bituminę emulsiją C60BP4-S 300 g/m²</t>
  </si>
  <si>
    <t>Viršutinio asfalto sluoksnio įrengimas iš mišinio SMA 11 S (su PMB 45/80-55), h=0,04 m</t>
  </si>
  <si>
    <t>Šiurkštinimas skaldyta mineraline medžiaga fr. 2/5, 1,5 kg/m²</t>
  </si>
  <si>
    <t>4.1</t>
  </si>
  <si>
    <t>4.2</t>
  </si>
  <si>
    <t>4.2.1</t>
  </si>
  <si>
    <t>Šalčiui nejautrių medžiagų sluoksnio įrengimas, h=0,28 m</t>
  </si>
  <si>
    <t>4.2.2</t>
  </si>
  <si>
    <t>Skaldos pagrindo sluoksnio iš nesurištų mineralinių medžiagų mišinio 0/45 įrengimas, h=0,30 m</t>
  </si>
  <si>
    <t>4.2.3</t>
  </si>
  <si>
    <t>5.1</t>
  </si>
  <si>
    <t>5.2</t>
  </si>
  <si>
    <t>Skaldos pagrindo sluoksnio iš nesurištų mineralinių medžiagų mišinio fr. 0/45 įrengimas, h=0,20 m</t>
  </si>
  <si>
    <t>5.3</t>
  </si>
  <si>
    <t>5.4</t>
  </si>
  <si>
    <t>5.5</t>
  </si>
  <si>
    <t>5.6</t>
  </si>
  <si>
    <t>5.7</t>
  </si>
  <si>
    <t>5.8</t>
  </si>
  <si>
    <t>5.9</t>
  </si>
  <si>
    <t>Siūlės "karštas prie šalto" įrengimas, 400 g/cm</t>
  </si>
  <si>
    <t>5.10</t>
  </si>
  <si>
    <t>Siūlės "karštas prie šalto" įrengimas, 500 g/cm</t>
  </si>
  <si>
    <t>5.11</t>
  </si>
  <si>
    <t>Geokompozitinės medžiagos įrengimas</t>
  </si>
  <si>
    <t>5.12</t>
  </si>
  <si>
    <t>5.13</t>
  </si>
  <si>
    <t>Apatinio kelkraščio sluoksnio įrengimas iš užpilamo grunto ŽB, ŽG, ŽP, ŽD, ŽM, SB, SG, SP, SD, SM</t>
  </si>
  <si>
    <t>5.14</t>
  </si>
  <si>
    <t>6.1</t>
  </si>
  <si>
    <t>6.2</t>
  </si>
  <si>
    <t>Viršutinio dangos sluoksnio įrengimas iš AC 16 PD, h=0,06 m</t>
  </si>
  <si>
    <t>Viršutinio kelkraščio sluoksnio įrengimas iš dirvožemio, apželdinant žole</t>
  </si>
  <si>
    <t>7.5</t>
  </si>
  <si>
    <t>8.1</t>
  </si>
  <si>
    <t>8.2</t>
  </si>
  <si>
    <t>8.3</t>
  </si>
  <si>
    <t>8.4</t>
  </si>
  <si>
    <t>8.5</t>
  </si>
  <si>
    <t>8.6</t>
  </si>
  <si>
    <t>Šiukšliadėžių įrengimas</t>
  </si>
  <si>
    <t>8.7</t>
  </si>
  <si>
    <t>Paviljonų su suoliukais įrengimas</t>
  </si>
  <si>
    <t>9.1</t>
  </si>
  <si>
    <t>9.2</t>
  </si>
  <si>
    <t>9.3</t>
  </si>
  <si>
    <t>Betoninių vejos bortų (1,00x0,08x0,20 m) įrengimas</t>
  </si>
  <si>
    <t>9.4</t>
  </si>
  <si>
    <t>9.5</t>
  </si>
  <si>
    <t>9.6</t>
  </si>
  <si>
    <t>Bituminės sandarinimo juostos įrengimas, h=0,04 m</t>
  </si>
  <si>
    <t>9.7</t>
  </si>
  <si>
    <t>17.1</t>
  </si>
  <si>
    <t>10.1</t>
  </si>
  <si>
    <t>10.2</t>
  </si>
  <si>
    <t>10.3</t>
  </si>
  <si>
    <t>Plastikinio konstrukcinio drenažo vamzdžio su geotekstilės filtru d≥160 mm įrengimas</t>
  </si>
  <si>
    <t>10.4</t>
  </si>
  <si>
    <t>Geotekstilės ≥150 g/m2 grunto atskyrimui, įrengimas</t>
  </si>
  <si>
    <t>11.1</t>
  </si>
  <si>
    <t>Plastikinio kanalizacijos vamzdžio d200 įrengimas</t>
  </si>
  <si>
    <t>11.2</t>
  </si>
  <si>
    <t>Smėlio pagrindo po vamzdžiu įrengimas, h=0,10 m</t>
  </si>
  <si>
    <t>11.3</t>
  </si>
  <si>
    <t>Atbulinio vožtuvo įrengimas</t>
  </si>
  <si>
    <t>11.4</t>
  </si>
  <si>
    <t>Ištekamojo antgalio bloko (0,81x0,52x0,52 m) įrengimas</t>
  </si>
  <si>
    <t>11.5</t>
  </si>
  <si>
    <t>Melioracijos PE stulpelių įrengimas</t>
  </si>
  <si>
    <t>11.6</t>
  </si>
  <si>
    <t>Drenažo apžiūros šulinėlių įrengimas</t>
  </si>
  <si>
    <t>11.7</t>
  </si>
  <si>
    <t>Griovio tvirtinimas monolitiniu betonu C30/37 XC4 XD1 XF3 su armatūros tinklu</t>
  </si>
  <si>
    <t>12.1</t>
  </si>
  <si>
    <t xml:space="preserve">Betoninio vandens surinkimo latako and betoninio pagrindo įrengimas (0,40x0,50x0,24 m) įrengimas </t>
  </si>
  <si>
    <t>12.2</t>
  </si>
  <si>
    <t>Latako atsparos įrengimas iš betono C20/25</t>
  </si>
  <si>
    <t>12.3</t>
  </si>
  <si>
    <t>Skaldos fr. 0/45 įrengimas po kelkraščiu</t>
  </si>
  <si>
    <t>12.4</t>
  </si>
  <si>
    <t>12.5</t>
  </si>
  <si>
    <t>Aikštelės ir latako betonavimas C30/37 XC4 XD1 XF3 su armatūros tinklu, h=0,08 m</t>
  </si>
  <si>
    <t>12.6</t>
  </si>
  <si>
    <t>Vandens gesintuvo blokas B-2 (0,88x0,20x0,50 m) įrengimas</t>
  </si>
  <si>
    <t>13.1</t>
  </si>
  <si>
    <t>Metalinių pralaidų Ø1000 mm įrengimas (vamzdžius jungiant apkabomis)</t>
  </si>
  <si>
    <t>13.2</t>
  </si>
  <si>
    <t>Smėlio sluoksnio įrengimas, h=0,15 m</t>
  </si>
  <si>
    <t>13.3</t>
  </si>
  <si>
    <t>Šalčiui atsparaus grunto užpylimas po pralaidų antgaliais</t>
  </si>
  <si>
    <t>13.4</t>
  </si>
  <si>
    <t>Geotekstilės ≥150 g/m2 įrengimas</t>
  </si>
  <si>
    <t>13.5</t>
  </si>
  <si>
    <t>Geomembranos įrengimas</t>
  </si>
  <si>
    <t>13.6</t>
  </si>
  <si>
    <t>Įtekėjimo ir ištekėjimo pralaidos šlaitų ir griovių tvirtinimas monolitiniu betonu C30/37 XF4 XC4 su armatūros tinklus (ne didesniu kaip 1,5x1,5 m dydžio kvadratais), h=0,08 m</t>
  </si>
  <si>
    <t>13.7</t>
  </si>
  <si>
    <t>Skaldos pagrindo fr. 16/32 įrengimas po šlaitų tvirtinimu iš monolitinio betono, h=0,10 m</t>
  </si>
  <si>
    <t>13.8</t>
  </si>
  <si>
    <t>Griovių tvirtinimas skalda fr. 16/32, hvid=0,15m</t>
  </si>
  <si>
    <t>Monolitinio betono C20/25 po pralaidų antgaliais įrengimas</t>
  </si>
  <si>
    <t>14.1</t>
  </si>
  <si>
    <t>14.2</t>
  </si>
  <si>
    <t>Betoninių antgalių įrengimas</t>
  </si>
  <si>
    <t>14.3</t>
  </si>
  <si>
    <t>15.1</t>
  </si>
  <si>
    <t>15.2</t>
  </si>
  <si>
    <t>Betono C30/37 pagrindo įrengimas, h=0,20 m</t>
  </si>
  <si>
    <t>15.3</t>
  </si>
  <si>
    <t>Betono C30/37 pasluoksnio įrengimas, h=0,04 m</t>
  </si>
  <si>
    <t>15.4</t>
  </si>
  <si>
    <t>Viršutinio sluoksnio iš granitinių trinkelių įrengimas, h=0,10 m</t>
  </si>
  <si>
    <t>15.5</t>
  </si>
  <si>
    <t>16.1</t>
  </si>
  <si>
    <t>Kelio ženklų vienstiebių metalinių atramų (d=76,1/2,0 mm) pastatymas</t>
  </si>
  <si>
    <t>Kelio ženklų skydų ant vienstiebių metalinių atramų sumontavimas</t>
  </si>
  <si>
    <t>Kelio ženklų dvistiebių metalinių atramų (d=76,1/2,0 mm) pastatymas</t>
  </si>
  <si>
    <t>Kelio ženklų skydų ant dvistiebių metalinių atramų sumontavimas</t>
  </si>
  <si>
    <t>16.2</t>
  </si>
  <si>
    <t>Ženklinimo tipas 1.1 (linijos plotis 0,12 m) siaura ištisinė linija (iš polimerinių medžiagų)</t>
  </si>
  <si>
    <t>Ženklinimo tipas 1.2 (linijos plotis 0,25 m) plati ištisinė linija (iš polimerinių medžiagų)</t>
  </si>
  <si>
    <t>Ženklinimo tipas 1.7 (linijos plotis 0,12 m) siaura brūkšninė linija, kai brūkšnio ir tarpo santykis 1 m / 1 m (iš polimerinių medžiagų)</t>
  </si>
  <si>
    <t>Ženklinimo tipas 1.12 iš trikampių sudaryta linija (iš polimerinių medžiagų)</t>
  </si>
  <si>
    <t>Ženklinimo tipas 1.21 raidė "A" (iš polimerinių medžiagų)</t>
  </si>
  <si>
    <t xml:space="preserve">Ženklinimo tipas 1.22 (linijos plotis 0,25 m) plati brūkšninė linija, kai brūkšnio ir tarpo santykis 1 m / 1 m (iš polimerinių medžiagų) </t>
  </si>
  <si>
    <t>16.3</t>
  </si>
  <si>
    <t>Apsauginių kelio atitvarų įrengimas (stiprumo lygis A, sulaikymo lygis N2, veikimo pločio klasė W2), dalis AB</t>
  </si>
  <si>
    <t>1.1.2</t>
  </si>
  <si>
    <t>2.2.2</t>
  </si>
  <si>
    <t>Apsauginio šalčiui atsparaus sluoksnio įrengimas, h=0,94 m</t>
  </si>
  <si>
    <t>3.2</t>
  </si>
  <si>
    <t>4.3</t>
  </si>
  <si>
    <t>6.1.1</t>
  </si>
  <si>
    <t>6.1.2</t>
  </si>
  <si>
    <t>6.2.1</t>
  </si>
  <si>
    <t>6.2.2</t>
  </si>
  <si>
    <t>PVC drenažo perforuotas vamzdis d113/128 įrengimas atviru būdu, įskaitant žemės darbus. Vamzdžiai įrengiami priesmėlio, priemolio, molio, akmenuotam grunte kasant traktoriumi, vienakaušiu ekskavatoriumi iki 2,0 m gylio</t>
  </si>
  <si>
    <t>PVC drenažo perforuotas vamzdis d50/58 įrengimas atviru būdu, įskaitant žemės darbus. Vamzdžiai įrengiami priesmėlio, priemolio, molio, akmenuotam grunte kasant traktoriumi, vienakaušiu ekskavatoriumi iki 2,0 m gylio</t>
  </si>
  <si>
    <t>Drenažo požeminis šulinys ŠP-40 ir jo statyba</t>
  </si>
  <si>
    <t>komp.</t>
  </si>
  <si>
    <t>Smėlis po šuliniais ir vandens nuleistuvais</t>
  </si>
  <si>
    <t>Vamzdžių d75-d100 prijungimas prie šulinių (įskaitant 2m papildomo PVC vamzdžio įrengimo ties šuliniu sujungiant su senu vamzdžiu)</t>
  </si>
  <si>
    <t>Vamzdžių d125-d150 prijungimas prie šulinių (įskaitant 2m papildomo PVC vamzdžio įrengimo ties šuliniu sujungiant su senu vamzdžiu)</t>
  </si>
  <si>
    <t>Esamų keramikinių vamzdžių sujungimas su projektuojamu vamzdžiu</t>
  </si>
  <si>
    <t>Esamų drenažo vamzdžių ieškojimas</t>
  </si>
  <si>
    <t>Pažeistų pievų atstatymas</t>
  </si>
  <si>
    <t>Žemės darbai rankiniu būdu</t>
  </si>
  <si>
    <t>Vandens pašalinimas iš tranšėjų</t>
  </si>
  <si>
    <t>Esamų rinktuvų ties pasijungimais išvalymas, esant reikalui numatomas remontas</t>
  </si>
  <si>
    <t>Aklės įrengimas</t>
  </si>
  <si>
    <t>Paklotų kabelių apsauga surenkamais gaubtais 110 mm skersmens, atkasant kabelius</t>
  </si>
  <si>
    <t>Kontrolinė geodezinė nuotrauka</t>
  </si>
  <si>
    <r>
      <t xml:space="preserve">Vykdant valstybinės reikšmės kelių rekonstravimo/remonto darbus susidarančios medžiagos, kurios nenaudojamos projekte ir kurios gali būti panaudotos pakartotinai, turi būti gabenamos į užsakovo – VĮ Lietuvos automobilių kelių direkcijos (toliau – Kelių direkcija) nurodytą sandėliavimo vietą – </t>
    </r>
    <r>
      <rPr>
        <b/>
        <sz val="10"/>
        <rFont val="Times New Roman"/>
        <family val="1"/>
      </rPr>
      <t>Širvintų kelių tarnybos bazę (Zibalų g. 55, Širvintos)</t>
    </r>
    <r>
      <rPr>
        <sz val="10"/>
        <rFont val="Times New Roman"/>
        <family val="1"/>
        <charset val="186"/>
      </rPr>
      <t>.
Medžiagos, kurios turi būti gabenamos į sandėliavimo vietas:
1. Metalo gaminiai (neužteršti betonu ir kt. medžiagomis (t. y. turi būti nuvalyti)): kelio ženklai, kelio ženklų atramos, apšvietimo ir kiti stulpai,  apsauginiai atitvarai ir jų elementai, tiltų ir viadukų turėklai, kiti metalo gaminiai, sijos, spraustasienės, pralaidos ir kt.;
2. Betono ir gelžbetonio gaminiai (tik nepažeisti mechaniškai ir tinkami naudoti): pralaidos, trinkelės, bortai ir kt.;
3. Plastiko gaminiai (tik nepažeisti mechaniškai ir tinkami naudoti): signaliniai stulpeliai, pralaidos ir kt.;
Kitos, šiame sąraše nepaminėtos medžiagos, kurios gali būti panaudotos pakartotinai, gali būti gabenamos į sandėliavimo vietas tik suderinus su Kelių direkcija.
Siekiant išvengti ginčų dėl medžiagų priėmimo sandėliuoti, prašome rangovų vengti atvejų, kai medžiagos tampa netinkamomis naudoti dėl jų netinkamo išardymo, t. y., medžiagos į sandėliavimo vietas turi būti pristatomos mechaniškai nepažeistos ir neužterštos. Tinkamas medžiagų pristatymas laikomas rangovo rizika ir atsakomybė tenka rangovui.</t>
    </r>
  </si>
  <si>
    <t>Valstybinės reikšmės krašto kelio Nr. 173 ruožo nuo 10,985 iki 15,405 km rekonstravimas</t>
  </si>
  <si>
    <t>2. Medžiagos</t>
  </si>
  <si>
    <t>1. Darbai</t>
  </si>
  <si>
    <t>1</t>
  </si>
  <si>
    <t>II grupės grunto kasimas rankiniu būdu sutvirtintose tranšėjose (iškasose) , kai kasimo gylis iki 2m, tranšėjos plotis iki 2m</t>
  </si>
  <si>
    <t>Tranšėjų, iškasų ir duobių užpylimas gruntu rankiniu būdu , kai gruntas II grupės</t>
  </si>
  <si>
    <t>Tranšėjų, iškasų ir duobių užpylimas gruntu iš sankasos ekskavatoriumi , kai kaušo talpa 0,50 m³</t>
  </si>
  <si>
    <t>Grunto kasimas 0,5 m³ kaušo talpos ekskavatoriumi, suverčiant gruntą į sankasą, kai gruntas II grupės</t>
  </si>
  <si>
    <t>Sunkaus tipo liuko montavimas</t>
  </si>
  <si>
    <t>Perdangos RKŠ-2-70 montavimas</t>
  </si>
  <si>
    <t>Šulinio angos paaukštinimas g/b žiedais</t>
  </si>
  <si>
    <t>Vamzdžių įvadas į šulinius</t>
  </si>
  <si>
    <t>Vamzdžių (110) paklojimas paruoštoje tranšėjoje</t>
  </si>
  <si>
    <t>Vamzdis PVCd110x5,2</t>
  </si>
  <si>
    <t>Sudedamas kabelių apsaugos vamzdis PVC110x100x3000mm</t>
  </si>
  <si>
    <t>G/bŽ-5</t>
  </si>
  <si>
    <t>G/bŽ-11</t>
  </si>
  <si>
    <t>Perdanga RKŠ-2-70</t>
  </si>
  <si>
    <t>Sunkaus tipo liuko komplektas</t>
  </si>
  <si>
    <t>PE d315x18,7 lygiasienis vamzdis bei jo įrengimas atviru būdu, įskaitant žemės darbus ir dangų atstatymą. Vamzdžiai įrengiami priesmėlio, priemolio, molio, akmenuotam grunte kasant traktoriumi, vienakaušiu ekskavatoriumi iki 2,0 m gylio</t>
  </si>
  <si>
    <t>PVC d110x3,4 (SN8) lygiasienis vamzdis bei jo įrengimas atviru būdu, įskaitant žemės darbus ir dangų atstatymą. Vamzdžiai įrengiami priesmėlio, priemolio, molio, akmenuotam grunte kasant traktoriumi, vienakaušiu ekskavatoriumi iki 2,0 m gylio</t>
  </si>
  <si>
    <t>PVC d160x4,7 (SN8) lygiasienis vamzdis bei jo įrengimas atviru būdu, įskaitant žemės darbus ir dangų atstatymą. Vamzdžiai įrengiami priesmėlio, priemolio, molio, akmenuotam
grunte kasant traktoriumi, vienakaušiu ekskavatoriumi iki 2,0 m gylio</t>
  </si>
  <si>
    <t>Vandens nuleistuvas PN-45 ir jo statyba griovyje</t>
  </si>
  <si>
    <t>Vamzdžių d200-d250 prijungimas prie šulinių (įskaitant 2m papildomo PVC vamzdžio įrengimo ties šuliniu sujungiant su senu vamzdžiu)</t>
  </si>
  <si>
    <t>Žioties HDPE d160 įrengimas su stulpelio įrengimu</t>
  </si>
  <si>
    <t>Žioties HDPE d110 įrengimas su stulpelio įrengimu</t>
  </si>
  <si>
    <t>Esamo tilto gelžbetoninių konstrukcijų ardymas (rygeliai, sijos, paklotas, šalitilčiai)</t>
  </si>
  <si>
    <t>betonas C30/37 XC3 XF3</t>
  </si>
  <si>
    <t>betonas C25/30 XC2</t>
  </si>
  <si>
    <t>armatūra B500B</t>
  </si>
  <si>
    <t>plieninis vamzdis s235 klasės</t>
  </si>
  <si>
    <t>6.3</t>
  </si>
  <si>
    <t>1. Esamų konstrukcijų ardymo darbai</t>
  </si>
  <si>
    <t>1.7</t>
  </si>
  <si>
    <t>2.4</t>
  </si>
  <si>
    <t>3. Spraustasienės kelio etapams atskirti</t>
  </si>
  <si>
    <t>Laikinos spraustasienės SP-1 įrengimas ir išardymas</t>
  </si>
  <si>
    <t>Spraustasienės SP-2 įrengimas</t>
  </si>
  <si>
    <t>4. Tilto atramų įrengimas</t>
  </si>
  <si>
    <t>betonas C35/45 XC4 XD3 XF4</t>
  </si>
  <si>
    <t>skaldos 0/45 pagrindas</t>
  </si>
  <si>
    <t>Paviršių, užpilamų gruntu padengimas teptine hidroizoliacija</t>
  </si>
  <si>
    <t>Fasadinės dalies dažymas elastiniais dažais</t>
  </si>
  <si>
    <t>Elastomeriniai atraminiai guoliai</t>
  </si>
  <si>
    <t>Krantinių atramų kūgių tvirtinimas</t>
  </si>
  <si>
    <t>smėlio-žvyro mišinys</t>
  </si>
  <si>
    <t>geotekstilė</t>
  </si>
  <si>
    <t>Spraustinių polių įrengimas (22 vnt.)</t>
  </si>
  <si>
    <t>4.4</t>
  </si>
  <si>
    <t>4.5</t>
  </si>
  <si>
    <t>4.6</t>
  </si>
  <si>
    <t>4.6.1</t>
  </si>
  <si>
    <t>4.6.2</t>
  </si>
  <si>
    <t>4.6.3</t>
  </si>
  <si>
    <r>
      <t xml:space="preserve">lauko rieduliai </t>
    </r>
    <r>
      <rPr>
        <sz val="11"/>
        <rFont val="Calibri"/>
        <family val="2"/>
      </rPr>
      <t>≥</t>
    </r>
    <r>
      <rPr>
        <sz val="11"/>
        <rFont val="Times New Roman"/>
        <family val="1"/>
        <charset val="186"/>
      </rPr>
      <t>Ø200</t>
    </r>
  </si>
  <si>
    <t>5. Tilto perdangos įrengimas</t>
  </si>
  <si>
    <t>Sijų somonolitinimo ruožai</t>
  </si>
  <si>
    <t>Išlyginamojo sluoksnio betonavimas, hvid=40 mm</t>
  </si>
  <si>
    <t>betonas C25/30 XC3 XF3</t>
  </si>
  <si>
    <t>Šalitilčio plokščių įrengimas</t>
  </si>
  <si>
    <t>sumonolitinimo betonas C35/45 XC4 XD3 XF4</t>
  </si>
  <si>
    <t>cementinis skiedinys hvid=20 mm</t>
  </si>
  <si>
    <t>cementinis skiedinys įrengiant prietilčiuose hvid=70 mm</t>
  </si>
  <si>
    <t>Prilydoma dviguba bituminė hidroizoliacija</t>
  </si>
  <si>
    <t>Drenažinė juosta po danga</t>
  </si>
  <si>
    <t>Asfalto dangos įrengimas:</t>
  </si>
  <si>
    <t>apsauginis asfalto sl. SMA 5 S - 20mm</t>
  </si>
  <si>
    <t>apatinis asfalto sl. AC 16 AS – 40mm,</t>
  </si>
  <si>
    <t>viršutinis asfalto sl. SMA 11 S – 40mm</t>
  </si>
  <si>
    <t>sandarinimo juosta</t>
  </si>
  <si>
    <t>Vandens surinkimo šulinėliai</t>
  </si>
  <si>
    <t>Ø160 PP lietvamzdžiai</t>
  </si>
  <si>
    <t>Cinkuoti plieniniai turėklai</t>
  </si>
  <si>
    <t>Gruntu užpilamos dallies padengimas teptine hidroizoliacija</t>
  </si>
  <si>
    <t>Fasadinės dallies dažymas elastiniais dažais</t>
  </si>
  <si>
    <t>Einamosios dallies ir turėklinių bortų padengimas epoksido danga</t>
  </si>
  <si>
    <t>Plieniniai atitvarai H2 W2 B</t>
  </si>
  <si>
    <t>G/b atramų įrengimas (2 vnt.)</t>
  </si>
  <si>
    <t>Surenkamos g/b sijos (11 vnt.)</t>
  </si>
  <si>
    <t>5.1.1</t>
  </si>
  <si>
    <t>5.2.2</t>
  </si>
  <si>
    <t>5.2.1</t>
  </si>
  <si>
    <t>Monolitinių diafragmų betonavimas (2 vnt.)</t>
  </si>
  <si>
    <t>5.3.1</t>
  </si>
  <si>
    <t>5.3.2</t>
  </si>
  <si>
    <t>Monolitinio parapeto betonavimas (1 vnt.)</t>
  </si>
  <si>
    <t>5.4.1</t>
  </si>
  <si>
    <t>5.4.2</t>
  </si>
  <si>
    <t>5.5.1</t>
  </si>
  <si>
    <t>5.6.1</t>
  </si>
  <si>
    <t>5.7.1</t>
  </si>
  <si>
    <t>5.8.1</t>
  </si>
  <si>
    <t>5.8.2</t>
  </si>
  <si>
    <t>5.8.3</t>
  </si>
  <si>
    <t>Surenkamos šalitilčio plokštės (6 vnt.)</t>
  </si>
  <si>
    <t>Surenkami turėkliniai bortai (6 vnt.)</t>
  </si>
  <si>
    <t>5.11.1</t>
  </si>
  <si>
    <t>5.11.2</t>
  </si>
  <si>
    <t>5.11.3</t>
  </si>
  <si>
    <t>5.11.4</t>
  </si>
  <si>
    <t>5.15</t>
  </si>
  <si>
    <t>5.16</t>
  </si>
  <si>
    <t>5.17</t>
  </si>
  <si>
    <t>5.18</t>
  </si>
  <si>
    <t>6. Prietilčių įrengimas</t>
  </si>
  <si>
    <t>sumonolitinimo betonas C30/37 XC3 XF3</t>
  </si>
  <si>
    <t>skaldos 0/45 pagrindas po gulekšniais</t>
  </si>
  <si>
    <t>smulkiagrūdis tarpusavio sumonolitinimo betonas</t>
  </si>
  <si>
    <t>100x100 Ø6 armatūros tinklas</t>
  </si>
  <si>
    <t>2 sluoksnių prilydoma hidroizoliacija ant pereinamųjų plokščių</t>
  </si>
  <si>
    <t>Asfalto pagrindo sl. AC 22 PS – 100 mm,</t>
  </si>
  <si>
    <t>Skaldos 0/45 sl. – 200 mm,</t>
  </si>
  <si>
    <t>Apsauginis asfalto sl. SMA 5 S - 20mm</t>
  </si>
  <si>
    <t>Asfalto armavimo tinklas</t>
  </si>
  <si>
    <t>Temperatūrinė deformacinė siūlė</t>
  </si>
  <si>
    <t>smėlio-žvyro mišinio pagrindas po šuliniu h=100 mm</t>
  </si>
  <si>
    <t>gelžbetoniniai šuliniai Ø800, 1,5m aukščio</t>
  </si>
  <si>
    <t>lietaus (bordiūrinė) surinkimo grotelė (D400 klasės)</t>
  </si>
  <si>
    <t>smėlio-žvyro mišinio pagrindas po vamzdžiais h=100 mm</t>
  </si>
  <si>
    <t>PP vamzdis Ø200 mm</t>
  </si>
  <si>
    <t>šlaito tvirtinimas lauko akmenimis</t>
  </si>
  <si>
    <t>kelio bortai</t>
  </si>
  <si>
    <t>Patiltės kūgių tvirtinimas lauko akmenimis</t>
  </si>
  <si>
    <t>Surenkamų g/b gulekšnių įrengimas (4 vnt.)</t>
  </si>
  <si>
    <t>6.1.3</t>
  </si>
  <si>
    <t xml:space="preserve">Išlyginamojo betono sluoksnio virš PP įrengimas (hvid=40 mm)(78,0 m²) </t>
  </si>
  <si>
    <t>6.3.1</t>
  </si>
  <si>
    <t>6.3.2</t>
  </si>
  <si>
    <t>6.4</t>
  </si>
  <si>
    <t>6.5</t>
  </si>
  <si>
    <t xml:space="preserve">Viršutinis asfalto sl. SMA 11 S – 40 mm </t>
  </si>
  <si>
    <t>6.5.1</t>
  </si>
  <si>
    <t>6.5.2</t>
  </si>
  <si>
    <t>6.5.5</t>
  </si>
  <si>
    <t>6.5.3</t>
  </si>
  <si>
    <t>6.5.4</t>
  </si>
  <si>
    <t>6.6</t>
  </si>
  <si>
    <t>6.7</t>
  </si>
  <si>
    <t>6.8</t>
  </si>
  <si>
    <t>Vandens surinkimo šuliniai prieigose (4 vnt.):</t>
  </si>
  <si>
    <t>6.8.1</t>
  </si>
  <si>
    <t>6.8.5</t>
  </si>
  <si>
    <t>6.8.4</t>
  </si>
  <si>
    <t>6.8.2</t>
  </si>
  <si>
    <t>6.8.3</t>
  </si>
  <si>
    <t>6.8.6</t>
  </si>
  <si>
    <t>6.8.7</t>
  </si>
  <si>
    <t>6.9</t>
  </si>
  <si>
    <t>7. Atraminės sienos</t>
  </si>
  <si>
    <t>Spraustasienės iki 8m įrengimas</t>
  </si>
  <si>
    <t>plieno padengimas C5 H dažų danga</t>
  </si>
  <si>
    <t>Inkarinių templių komplektai</t>
  </si>
  <si>
    <t>Monolitiniai parapetai ant atraminės sienos</t>
  </si>
  <si>
    <t>Betono dažymas elastiniais dažais</t>
  </si>
  <si>
    <t>Betoniniai vandens latakai</t>
  </si>
  <si>
    <t>Cinkuota plieninė pėsčiųjų tvorelė</t>
  </si>
  <si>
    <t>7.1.2</t>
  </si>
  <si>
    <t>Surenkamo g/b inkarinės plokštės (13 vnt.)</t>
  </si>
  <si>
    <t>7.3.1</t>
  </si>
  <si>
    <t>7.4.1</t>
  </si>
  <si>
    <t>7.4.2</t>
  </si>
  <si>
    <t>7.6</t>
  </si>
  <si>
    <t>7.6.1</t>
  </si>
  <si>
    <t>7.7</t>
  </si>
  <si>
    <t>8. Kelio sankasos pagrindo stiprinimo darbai</t>
  </si>
  <si>
    <t>plienas S235 arba aukštesnės klasės</t>
  </si>
  <si>
    <t>8.1.1</t>
  </si>
  <si>
    <t>8.2.1</t>
  </si>
  <si>
    <t>8.3.1</t>
  </si>
  <si>
    <t>8.3.2</t>
  </si>
  <si>
    <t>8.4.1</t>
  </si>
  <si>
    <t>8.4.2</t>
  </si>
  <si>
    <t>Monolitinių g/b atraminių plokščių betonavimas (2 vnt.)</t>
  </si>
  <si>
    <t>Monolitinių g/b kapitelių betonavimas (242 vnt.)</t>
  </si>
  <si>
    <t>Kraštinių polių armavimas HEA100 2,5m ilgio profiliais (58 vnt.)</t>
  </si>
  <si>
    <t>Spraustiniai Ø355 8m ilgio poliai (258 vnt.)</t>
  </si>
  <si>
    <t>Asfalto dangos išardymas/nufrezavimas (frezuojant dangas iki 0,10m), pakrovimas ir išvežimas iki 1,0 km atstumu į laikinas sandėliavimo aikšteles iki kol bus pakartotinai panaudojama dangų suvedimams įrengti</t>
  </si>
  <si>
    <t>Juodojo žvyro sluoksnio išardymas, pakrovimas ir išvežimas į rangovo pasirinktą vietą (h=0,15 m)</t>
  </si>
  <si>
    <t>Prastos būklės betoninių kelio bordiūrų išardymas, pakrovimas ir išvežimas į rangovo pasirinktą vietą</t>
  </si>
  <si>
    <t>Prastos būklės betoninių plytelių dangos išardymas, pakrovimas ir išvežimas į rangovo pasiriktą vietą</t>
  </si>
  <si>
    <t>Prastos būklės betoninių plokščių išardymas, pakrovimas ir išvežimas į rangovo pasirinktą vietą</t>
  </si>
  <si>
    <t>Medžių &lt;Ø16 cm kirtimas, kelmų pašalinimas ir išvežimas į rangovo pasirinktą vietą</t>
  </si>
  <si>
    <t>Medžių Ø16-24 cm kirtimas, kelmų pašalinimas ir išvežimas į rangovo pasirinktą vietą</t>
  </si>
  <si>
    <t>Medžių Ø24-32 cm kirtimas, kelmų pašalinimas ir išvežimas į rangovo pasirinktą vietą</t>
  </si>
  <si>
    <t>Vidutinio tankumo krūmų pašalinimas mechanizuotu būdu ir išvežimas į rangovo pasirinktą vietą</t>
  </si>
  <si>
    <t xml:space="preserve">Krūmų juostos, gyvatvorės persodinimas </t>
  </si>
  <si>
    <t>Šiukšliadėžių demontavimas, pakrovimas ir išvežimas į rangovo pasirinktą vietą</t>
  </si>
  <si>
    <t>Betoninių laiptų demontavimas, pakrovimas ir išvežimas į rangovo pasirinktą vietą</t>
  </si>
  <si>
    <t>2.1.15</t>
  </si>
  <si>
    <t>2.1.16</t>
  </si>
  <si>
    <t>2.1.17</t>
  </si>
  <si>
    <t>2.1.18</t>
  </si>
  <si>
    <t>2.1.19</t>
  </si>
  <si>
    <t>2.1.20</t>
  </si>
  <si>
    <t>Esamo grunto kasimas ekskavatoriais, grunto pakrovimas ir pervežimas iki 1,0 km atstumu į laikinas sandėliavimo aikšteles</t>
  </si>
  <si>
    <t>Esamo grunto pakrovimas iš laikinų sandėliavimo aikštelių, pervežimas iki 1,0 km atstumu į pylimus ir pylimų įrengimas</t>
  </si>
  <si>
    <t>Nesurištųjų mineralinių medžiagų mišinio fr. 0/8, 0/11, 0/16, 0/22 arba 0/32 kasimas ekskavatoriais, pakrovimas į autosavivarčius, vežimas į sąvartą rangovo pasirinktu atstumu ir darbas joje</t>
  </si>
  <si>
    <t>Nesurištųjų mineralinių medžiagų mišinio fr. 0/8, 0/11, 0/16, 0/22 arba 0/32 kasimas ekskavatoriais, pakrovimas į autosavivarčius, vežimas į pylimus iki 1,0 km atstumu ir darbas juose</t>
  </si>
  <si>
    <t>Užpilamo grunto ŽB, ŽG, ŽP, ŽM, SB, SG, SP, SD, SM kasimas ekskavatoriais, pakrovimas į autosavivarčius, vežimas į sąvartą rangovo pasirinktu atstumu ir darbas joje</t>
  </si>
  <si>
    <t>Užpilamo grunto ŽB, ŽG, ŽP, ŽM, SB, SG, SP, SD, SM kasimas ekskavatoriais, pakrovimas į autosavivarčius, vežimas į pylimus iki 1,0 km atstumu ir darbas juose</t>
  </si>
  <si>
    <t>Lovio dugno planiravimas</t>
  </si>
  <si>
    <t>Žemės sankasos gruntų stiprinimas (stabilizavimas), h=0,40 m</t>
  </si>
  <si>
    <t>Pakopų įrengimas iškasant ir supilant esamą gruntą</t>
  </si>
  <si>
    <t>Pakopų įrengimas iš užpilamo grunto ŽB, ŽG, ŽP, ŽM, SB, SG, SP, SD, SM</t>
  </si>
  <si>
    <t>Nepanaudoto grunto pakrovimas ir išvežimas į sąvartą</t>
  </si>
  <si>
    <t>Armuojančio geotinklo 40/20 įrengimas</t>
  </si>
  <si>
    <t>Armuojančio Nr. 1 geotinklo 40/40 įrengimas</t>
  </si>
  <si>
    <t>Armuojančio Nr. 2 geotinklo 40/40 įrengimas</t>
  </si>
  <si>
    <t>Armuojančio geotinklo 200/40 įrengimas</t>
  </si>
  <si>
    <t>Neaustinės geotekstilės gruntų atskyrimui ir filtravimui įrengimas</t>
  </si>
  <si>
    <t>Šlaitų ir teritorijų šalia padengimas dirvožemiu ir apsėjimas veja, h=0,10 m</t>
  </si>
  <si>
    <t>betonas C30/37 XC4 XD1 XF3</t>
  </si>
  <si>
    <t>Apsauginis šalčiui atsparaus sluoksnio įrengimas, h=0,38 m</t>
  </si>
  <si>
    <t>Apsauginis šalčiui atsparaus sluoksnio įrengimas, h=0,78 m</t>
  </si>
  <si>
    <t xml:space="preserve">Betoninių kelio bortų (užapvalintas) 1,00x0,15x0,22 m įrengimas </t>
  </si>
  <si>
    <t>Betoninių kelio bortų 1,00x0,15x0,30 m įrengimas</t>
  </si>
  <si>
    <t>Betoninių vejos bortų 1,00x0,08x0,20 m įrengimas</t>
  </si>
  <si>
    <t>Šalčiui nejautrių medžiagų sluoksnio įrengimas, h=0,68 m</t>
  </si>
  <si>
    <t>Viršutinio asfalto sluoksnio įrengimas iš mišinio SMA 8 S (su PMB 45/80-55), h=0,03 m</t>
  </si>
  <si>
    <t>Viršutinio asfalto sluoksnio įrengimas iš mišinio SMA 8 TM (su PMB 45/80-55), h=0,03 m</t>
  </si>
  <si>
    <t>Granitinių bortų 1,00x0,15x0,30 m įrengimas</t>
  </si>
  <si>
    <t>Nusklembtų granitinių kelio bortų su įkalamais stiklo atšvaitais įrengimas</t>
  </si>
  <si>
    <t>Bituminės sandarinimo juostos įrengimas, h=0,03 m</t>
  </si>
  <si>
    <t>Esamo Ø50 mm vandentiekio ir buitinių nuotekų tinklų įdėjimas į apsauginius dėklus</t>
  </si>
  <si>
    <t>Esamo Ø100 mm vandentiekio ir buitinių nuotekų tinklų įdėjimas į apsauginius dėklus</t>
  </si>
  <si>
    <t>Esamo Ø150 mm vandentiekio ir buitinių nuotekų tinklų įdėjimas į apsauginius dėklus</t>
  </si>
  <si>
    <t>Esamo Ø200 mm vandentiekio ir buitinių nuotekų tinklų įdėjimas į apsauginius dėklus</t>
  </si>
  <si>
    <t>Apsauginis šalčiui atsparaus sluoksnio įrengimas, h≥0,39 m</t>
  </si>
  <si>
    <t>Apsauginis šalčiui atsparaus sluoksnio įrengimas, h≥0,79 m</t>
  </si>
  <si>
    <t xml:space="preserve">Asfalto pagrindo sluoksnio įrengimas iš mišinio AC 22 PS (su kelių bitumu 50/70), h=0,14 m </t>
  </si>
  <si>
    <t>Asfalto dangos išardymas/nufrezavimas (frezuojant dangas iki 0,07m), pakrovimas ir išvežimas į rangovo pasirinktą vietą</t>
  </si>
  <si>
    <t>Siūlės "karštas prie šalto" įrengimas, 350 g/cm</t>
  </si>
  <si>
    <t xml:space="preserve">Apatinio asfalto sluoksnio įrengimas iš mišinio AC 22 AS  (su kelių bitumu 50/70), h=0,07 m </t>
  </si>
  <si>
    <t xml:space="preserve">Apatinio asfalto sluoksnio įrengimas iš mišinio AC 22 AS  (su kelių bitumu 50/70), h=0,10 m </t>
  </si>
  <si>
    <t>Granitinių kelio bortų (1,00x0,15x0,30 m) įrengimas</t>
  </si>
  <si>
    <t>Betono dangos su armatūros tinklu ir paviršiaus apdirbimu įrengimas žiedo užvažiuojamojoje salelėje, h-0,20 m</t>
  </si>
  <si>
    <t xml:space="preserve">armatūros tinklas D12 B500B </t>
  </si>
  <si>
    <t>Šalčiui nejautrių medžiagų sluoksnio įrengimas, h=0,29 m</t>
  </si>
  <si>
    <t>Šalčiui nejautrių medžiagų sluoksnio įrengimas, h=0,69 m</t>
  </si>
  <si>
    <t>Granitinių kelio bortų 1,00x0,15x0,30 m įrengimas</t>
  </si>
  <si>
    <t>Betono C35/45 XC4 XD3 XF4 dangos su armatūros tinklu ir paviršiaus apdirbimu įrengimas žiedo užvažiuojamojoje salelėje, h-0,20 m</t>
  </si>
  <si>
    <t>4.7</t>
  </si>
  <si>
    <t>Apsauginis šalčiui atsparaus sluoksnio įrengimas, h≥0,38 m</t>
  </si>
  <si>
    <t>Plastikinės pralaidos d400 įrengimas</t>
  </si>
  <si>
    <t>Tranšėjos kasimas, grunto pakrovimas ir išvežimas į rangovo pasirinktą vietą</t>
  </si>
  <si>
    <t>Užpilo grunto įrengimas</t>
  </si>
  <si>
    <t>Apžiūros šulinėlio su ketaus dangčiu įrengimas</t>
  </si>
  <si>
    <t>4.8</t>
  </si>
  <si>
    <t>4.9</t>
  </si>
  <si>
    <t>4.10</t>
  </si>
  <si>
    <t>6. Miesto vartų, atgrindų, salelių įrengimas 1)</t>
  </si>
  <si>
    <t>Apsauginio šalčiui atsparaus sluoksnio įrengimas, h=0,54 m</t>
  </si>
  <si>
    <t xml:space="preserve">Deformacinės siūlės įrengimas: apatinės siūlės dalies užpildymas elastiniais užpildikliais (kaučiuko juostomis ar kitais kietos gumos įdėklais) b≥0,01; l≥1,23m, h≥0,31m </t>
  </si>
  <si>
    <t>Deformacinės siūlės įrengimas: viršutinės siūlių dalies užtaisymas elastingu, degalams atspariu sandarikliu h≥0,03; b≥0,01m (bituminė mastika)</t>
  </si>
  <si>
    <t>Apsauginis šalčiui atsparaus sluoksnio įrengimas, h≥0,19 m*</t>
  </si>
  <si>
    <t>Skaldos pagrindo sluoksnio iš nesurištų mineralinių medžiagų mišinio 0/45 įrengimas, h=0,15 m</t>
  </si>
  <si>
    <t>Nesurištų mineralinių medžiagų mišinio 0/5 pasluoksnis, h=0,03 m</t>
  </si>
  <si>
    <t>Viršutinio sluoksnio iš betoninių plytelių įrengimas, h=0,08 m</t>
  </si>
  <si>
    <t>Silpnaregių vedimo paviršiaus iš betoninių reljefinių trinkelių įrengimas, h=0,06 m</t>
  </si>
  <si>
    <t>Silpnaregių įspėjamojo paviršiaus iš betoninių reljefinių trinkelių įrengimas, h=0,06 m</t>
  </si>
  <si>
    <t>Piltinio grunto ŽB, ŽG, ŽP, ŽM, SB, SG, SP, SD, SM įrengimas, h≥0,10 m</t>
  </si>
  <si>
    <t>Sodinami mažaaukščiai krūmai (iki 0,50 m aukščio)</t>
  </si>
  <si>
    <t>Suoliuko įrengimas</t>
  </si>
  <si>
    <t>9.8</t>
  </si>
  <si>
    <t>Šiukšliadėžės įrengimas</t>
  </si>
  <si>
    <t xml:space="preserve">Asfalto pagrindo-dangos sluoksnio įrengimas iš mišinio AC 16 PD (su kelių bitumu 50/70), h=0,08 m </t>
  </si>
  <si>
    <t>10.5</t>
  </si>
  <si>
    <t>10.6</t>
  </si>
  <si>
    <t>10.7</t>
  </si>
  <si>
    <t>10.8</t>
  </si>
  <si>
    <t>Frezuoto asfalto granulių atsivežimas iš laikinų sandėliavimo aikštelių ir sankryžų dangos suvedimas su esama danga panaudojant frezuoto asfalto granules, h-0,10 m</t>
  </si>
  <si>
    <t>Apsauginio šalčiui atsparaus sluoksnio įrengimas, h≥0,54 m*</t>
  </si>
  <si>
    <t>Viršutinio sluoksnio iš betoninių trinkelių įrengimas, h=0,08 m</t>
  </si>
  <si>
    <t>Plastikinės d400 pralaidos po nuovaža įrengimas</t>
  </si>
  <si>
    <t>Plastikinės d400 pralaidos po nuovaža ar griovyje įrengimas</t>
  </si>
  <si>
    <t>Kelkraščių ir šlaitų tvirtinimas monolitiniu betonu su lauko akmenimis (fr. 100/150)</t>
  </si>
  <si>
    <t>Žvirgždo skalda fr. 11/16</t>
  </si>
  <si>
    <t>Žvirgždo skalda fr. 5/8</t>
  </si>
  <si>
    <t>16.4</t>
  </si>
  <si>
    <t>16.5</t>
  </si>
  <si>
    <t>16.6</t>
  </si>
  <si>
    <t>16.7</t>
  </si>
  <si>
    <t>Pagrindo po drenažo apžiūros šulinėlių, žvirgždo skalda fr. 16/32 įrengimas</t>
  </si>
  <si>
    <t>16.8</t>
  </si>
  <si>
    <t>armatūra</t>
  </si>
  <si>
    <t>16.9</t>
  </si>
  <si>
    <t>Griovio tvirtinimo žvirgždo skaldos pagrindo fr. 16/32 įrengimas</t>
  </si>
  <si>
    <t>17.2</t>
  </si>
  <si>
    <t>17.3</t>
  </si>
  <si>
    <t>Skaldos fr. 0/45 sluoksnio po pralaida įrengimas, h=15 cm</t>
  </si>
  <si>
    <t>17.4</t>
  </si>
  <si>
    <t>17.5</t>
  </si>
  <si>
    <t>17.6</t>
  </si>
  <si>
    <t>17.7</t>
  </si>
  <si>
    <t>17.8</t>
  </si>
  <si>
    <t>17.9</t>
  </si>
  <si>
    <t>betonas C30/37 XF4 XC4</t>
  </si>
  <si>
    <t>17.10</t>
  </si>
  <si>
    <t>Šlaitų tvirtinimas monolitiniu betonu su lauko akmenimis (fr. 100/150)</t>
  </si>
  <si>
    <t>17.11</t>
  </si>
  <si>
    <t>17.12</t>
  </si>
  <si>
    <t>17.13</t>
  </si>
  <si>
    <t>Vandens gesintuvo bloko B-2 (0,88x0,20x0,50 m) įrengimas</t>
  </si>
  <si>
    <t xml:space="preserve">vnt. </t>
  </si>
  <si>
    <t>Tranšėjos užpylimas sankasai tinkamu gruntu</t>
  </si>
  <si>
    <t>18.1</t>
  </si>
  <si>
    <t>18.2</t>
  </si>
  <si>
    <t>18.3</t>
  </si>
  <si>
    <t xml:space="preserve">Skaldos fr. 16/32 sluoksnio įrengimas </t>
  </si>
  <si>
    <t>19.1</t>
  </si>
  <si>
    <t>Kelio ženklų prisukamų vienstiebių metalinių atramų (d=76,1/2,0 mm) pastatymas</t>
  </si>
  <si>
    <t>Kelio ženklų skydų ant vienstiebių prisukamų metalinių atramų sumontavimas</t>
  </si>
  <si>
    <t>Kelio ženklų skydų ant apšvietimo atramų įrengimas</t>
  </si>
  <si>
    <t>A grupės signalinių stulpelių pastatymas</t>
  </si>
  <si>
    <t>19.2</t>
  </si>
  <si>
    <t>Ženklinimo tipas 1.5 (linijos plotis 0,12 m) siaura brūkšninė linija, kai brūkšnio ir tarpo santykis 2 m / 6 m (iš polimerinių medžiagų)</t>
  </si>
  <si>
    <t>Ženklinimo tipas 1.5 (linijos plotis 0,12 m) siaura brūkšninė linija, kai brūkšnio ir tarpo santykis 3 m / 9 m (iš polimerinių medžiagų)</t>
  </si>
  <si>
    <t>Ženklinimo tipas 1.11 (linijos plotis 0,50 m) plati "STOP" linija (iš polimerinių medžiagų)</t>
  </si>
  <si>
    <t>Ženklinimo tipas 1.25 šachmatų tvarka išdėstyti langeliai (iš polimerinių medžiagų)</t>
  </si>
  <si>
    <t>Užbrūkšniuotas plotas 1.15.1 (iš polimerinių medžiagų)</t>
  </si>
  <si>
    <t>19.3</t>
  </si>
  <si>
    <t>Segmentinės pėsčiųjų tvorelės (pėsčiųjų atitvaro) įrengimas</t>
  </si>
  <si>
    <t xml:space="preserve">Pradinių ir galinių komponentų įrengimas </t>
  </si>
  <si>
    <t>Apsauginių kelio atitvarų įrengimas (stiprumo lygis A, sulaikymo lygis H2, veikimo pločio klasė W2), dalis AB</t>
  </si>
  <si>
    <t>Pėsčiųjų stulpelių įrengimas</t>
  </si>
  <si>
    <t>Mirksinčio atšvaito su saulės baterijomis įrengimas</t>
  </si>
  <si>
    <t>20.1</t>
  </si>
  <si>
    <t>20.2</t>
  </si>
  <si>
    <t>20.3</t>
  </si>
  <si>
    <t>21.1</t>
  </si>
  <si>
    <t>Plastikinio d425 šulinio su ketaus grotelėmis įrengimas</t>
  </si>
  <si>
    <t>Žvirgždo skaldos fr. 16/32 pagrindo įrengimas</t>
  </si>
  <si>
    <t>5. Miesto vartų, atgrindų, salelių įrengimas 1)</t>
  </si>
  <si>
    <t>Esamos dangos iš betoninių plytelių atstatymas</t>
  </si>
  <si>
    <t>Sodinami mažaaukščiai krūmai (iki 1,00 m aukščio)</t>
  </si>
  <si>
    <t>8.8</t>
  </si>
  <si>
    <t>Esamo paviljono remontas</t>
  </si>
  <si>
    <t>Apsauginis šalčiui atsparaus sluoksnio įrengimas, h≥0,54 m*</t>
  </si>
  <si>
    <t>Ženklinimo tipas 1.25 šachmatų tvarką išdėstyti langeliai (iš polimerinių medžiagų)</t>
  </si>
  <si>
    <t>Žiniaraštyje  1.2,  Eur be PVM</t>
  </si>
  <si>
    <t>3. Griovių tvirtinimas</t>
  </si>
  <si>
    <t xml:space="preserve">Pastabos: </t>
  </si>
  <si>
    <t>1. Ardymo/demontavimo darbai</t>
  </si>
  <si>
    <t>Esamų plastikinių d-200 mm vamzdžių išardymas</t>
  </si>
  <si>
    <t>Esamų plastikinių lietaus nuotekų šulinių/trapų demontavimas</t>
  </si>
  <si>
    <t>2. Žemės darbai</t>
  </si>
  <si>
    <t>Grunto kasimas, pakrovimas į autosavivarčius ir išvežimas</t>
  </si>
  <si>
    <t>Pagrindų po vamzdžiais įrengimas iš smėlingo grunto</t>
  </si>
  <si>
    <t>Vamzdynų pirminis užpylimas smėlingo gruntu, sutankinant gruntą</t>
  </si>
  <si>
    <t>Tranšėjų užpylimas smėlingu gruntu, sutankinant gruntą</t>
  </si>
  <si>
    <t>2.3.</t>
  </si>
  <si>
    <t>3. Lietaus nuotekų tinklai</t>
  </si>
  <si>
    <t>betonas latakams</t>
  </si>
  <si>
    <t>grotelės šiukšlių sulaikymui montuojamos ant g/b d700 šulinio</t>
  </si>
  <si>
    <t>Apvalių surenkamų gelžbetoninių lietaus nuotakyno šulinių įrengimas šlapiuose gruntuose, kai šulinių skersmuo d700 m (surenkamos g/b konstrukcijos)</t>
  </si>
  <si>
    <t>Apvalių surenkamų gelžbetoninių lietaus nuotakyno šulinių įrengimas šlapiuose gruntuose, kai šulinių skersmuo d1000 m (surenkamos g/b konstrukcijos)</t>
  </si>
  <si>
    <t>kalaus ketaus dangtis (liukas) sunkaus pastatomo tipo (40t)</t>
  </si>
  <si>
    <t>kalaus ketaus lengvo pastatomo tipo dangčiai (12,5 t)</t>
  </si>
  <si>
    <t>Apvalių surenkamų gelžbetoninių lietaus nuotakyno šulinių įrengimas šlapiuose gruntuose, kai šulinių skersmuo d1500 m (surenkamos g/b konstrukcijos)</t>
  </si>
  <si>
    <t>3.3</t>
  </si>
  <si>
    <t>3.3.1</t>
  </si>
  <si>
    <t>3.3.2</t>
  </si>
  <si>
    <t>3.3.3</t>
  </si>
  <si>
    <t>3.3.4</t>
  </si>
  <si>
    <t>kalaus ketaus dangtis (liukas) sunkaus plaukiojančio tipo (40t)</t>
  </si>
  <si>
    <t>3.4</t>
  </si>
  <si>
    <t>Šulinių PVC Ø425 mm su jungiamosiomis fasoninėmis dalimis bei dugnu pastatymas</t>
  </si>
  <si>
    <t>kalaus ketinės grotelės ant PVC Ø425 mm šulinio (atlaikančios 40 t apkrovą)</t>
  </si>
  <si>
    <t>3.4.1</t>
  </si>
  <si>
    <t>3.4.2</t>
  </si>
  <si>
    <t>3.4.3</t>
  </si>
  <si>
    <t>3.4.4</t>
  </si>
  <si>
    <t>šulinio Ø425 mm dugnas/kinetė</t>
  </si>
  <si>
    <t>PVC šulinio stovas Ø425 mm</t>
  </si>
  <si>
    <t>kalaus ketaus „bordiūrinės“ grotelės montuojamos ant PVC Ø425 mm šulinio</t>
  </si>
  <si>
    <t>3.5</t>
  </si>
  <si>
    <t>Šulinių PVC Ø600 mm su jungiamosiomis fasoninėmis dalimis bei dugnu pastatymas</t>
  </si>
  <si>
    <t>3.5.1</t>
  </si>
  <si>
    <t>3.5.2</t>
  </si>
  <si>
    <t>3.5.3</t>
  </si>
  <si>
    <t>kalaus ketaus dangtis montuojamas ant PVC Ø600 mm šulinio (atlaikantis 40 t apkrovą)</t>
  </si>
  <si>
    <t>PVC šulinio stovas Ø600 mm</t>
  </si>
  <si>
    <t>šulinio Ø600 mm dugnas/kinetė</t>
  </si>
  <si>
    <t>Plastikiniai protarpinių d- 200 mm vamzdžio perėjimui per šulinio sienelę montavimas</t>
  </si>
  <si>
    <t>3.6</t>
  </si>
  <si>
    <t>Plastikiniai protarpinių d- 250 mm vamzdžio perėjimui per šulinio sienelę montavimas</t>
  </si>
  <si>
    <t>3.7</t>
  </si>
  <si>
    <t>Plastikiniai protarpinių d- 315 mm vamzdžiop erėjimui per šulinio sienelę montavimas</t>
  </si>
  <si>
    <t>3.8</t>
  </si>
  <si>
    <t>3.9</t>
  </si>
  <si>
    <t>Plastikiniai protarpinių d- 400 mm vamzdžio perėjimui per šulinio sienelę montavimas</t>
  </si>
  <si>
    <t>3.10</t>
  </si>
  <si>
    <t>Plastikiniai protarpinių d- 500 mm vamzdžio perėjimui per šulinio sienelę montavimas</t>
  </si>
  <si>
    <t>3.11</t>
  </si>
  <si>
    <t>3.12</t>
  </si>
  <si>
    <t>3.13</t>
  </si>
  <si>
    <t>3.14</t>
  </si>
  <si>
    <t>3.15</t>
  </si>
  <si>
    <t>3.16</t>
  </si>
  <si>
    <t>3.17</t>
  </si>
  <si>
    <t>3.18</t>
  </si>
  <si>
    <t>Projektuojamo lietaus nuotekų tinklo PE d500 apšiltinimas ekstruzinio polistireno (XPS) izoliacinės plokštėmis 585x 1185 mm (50 mm storio)</t>
  </si>
  <si>
    <t>Nuotekų surinkimo tinklų plastikiniais vamzdžiais d-500 klojimas</t>
  </si>
  <si>
    <t>Nuotekų surinkimo tinklų plastikiniaisvamzdžiais d-600 klojimas</t>
  </si>
  <si>
    <t>Nuotekų surinkimo tinklų plastikiniais vamzdžiais d-400 klojimas</t>
  </si>
  <si>
    <t>Nuotekų surinkimo tinklų plastikiniais vamzdžiais d-315 klojimas</t>
  </si>
  <si>
    <t>Nuotekų surinkimo tinklų plastikiniais vamzdžiais d-250 klojimas</t>
  </si>
  <si>
    <t>Nuotekų surinkimo tinklų plastikiniais vamzdžiais d-200 klojimas</t>
  </si>
  <si>
    <t>Plastikiniai protarpinių d- 600 mm vamzdžio perėjimui per šulinio sienelę montavimas</t>
  </si>
  <si>
    <t>Kritimo stovų d200 įrengimas:</t>
  </si>
  <si>
    <t>Plastikinis ø200 vamzdis</t>
  </si>
  <si>
    <t>Plastikinis trišakis ø200/90 mm</t>
  </si>
  <si>
    <t>Plastikinis trišakis ø200/45 mm</t>
  </si>
  <si>
    <t>Plastikinė alkūnė ø200/45 mm</t>
  </si>
  <si>
    <t>3.19</t>
  </si>
  <si>
    <t>3.19.1</t>
  </si>
  <si>
    <t>3.19.2</t>
  </si>
  <si>
    <t>3.19.3</t>
  </si>
  <si>
    <t>3.19.4</t>
  </si>
  <si>
    <t>Ištekė jimo žiočių įrengimas d315</t>
  </si>
  <si>
    <t>3.20</t>
  </si>
  <si>
    <t>Tvirtinimo plokščių P-1 ant žvyro pagrindo (0/32, t-10cm.) montavimas</t>
  </si>
  <si>
    <t>3.21</t>
  </si>
  <si>
    <t>Griovio dugno tvirtinimas betonu C20/25</t>
  </si>
  <si>
    <t>3.20.1</t>
  </si>
  <si>
    <t>3.20.2</t>
  </si>
  <si>
    <t>3.20.3</t>
  </si>
  <si>
    <t>Paviršiaus tvirtinimas skalda 22/56 (t-10cm.)</t>
  </si>
  <si>
    <t>Ištekė jimo žiočių įrengimas d600</t>
  </si>
  <si>
    <t>Latako iš gamtinių akmenų įrengimas</t>
  </si>
  <si>
    <t>Betonas C20/C25</t>
  </si>
  <si>
    <t>3.21.1</t>
  </si>
  <si>
    <t>3.21.2</t>
  </si>
  <si>
    <t>3.22</t>
  </si>
  <si>
    <t>Savitakinių lietaus nuotekų vamzdynų hidraulinis bandymas</t>
  </si>
  <si>
    <t>Komu nikacijų žymėjimo ženklų įrengimas</t>
  </si>
  <si>
    <t>Vamzdyno vidaus apžiūra, darant vaizdo įrašą</t>
  </si>
  <si>
    <t>3.23</t>
  </si>
  <si>
    <t>3.24</t>
  </si>
  <si>
    <t>4. Konstrukcinio drenažo įrengimas</t>
  </si>
  <si>
    <t>5. Konstrukcinio drenažo išvedimo įrengimas</t>
  </si>
  <si>
    <t>Griovio tvirtinimas monolitiniu betonu C30/37 XC4 XD1 XF3 su armatūros tinklu:</t>
  </si>
  <si>
    <t>Drena žo apžiūros šulinėlių įrengimas</t>
  </si>
  <si>
    <t>Melio racijos PE stulpelių įrengimas</t>
  </si>
  <si>
    <t>Ištekamojo antgalio bloko (0,81x0,52x0,52m) įrengimas</t>
  </si>
  <si>
    <t>Smėlio pagrindo po vamzdžiu įrengimas,h=0,10 m</t>
  </si>
  <si>
    <t>Žiniaraštyje 6, Eur be PVM</t>
  </si>
  <si>
    <t>Vamzdžių paklojimas tranšėjose</t>
  </si>
  <si>
    <t>Kabelio tiesimas vamzdžiuose, atramoje</t>
  </si>
  <si>
    <t>Signalinės juostos paklojimas</t>
  </si>
  <si>
    <t>Duobių kasimas pamatams</t>
  </si>
  <si>
    <t>Laidų Cu 2x1,5 tiesimas vamzdyje</t>
  </si>
  <si>
    <t>Laidų Cu 3x1,5 tiesimas atramose</t>
  </si>
  <si>
    <t>0,4 kV galinės movos montavimas</t>
  </si>
  <si>
    <t>Kabelio izoliacijos varžos matavimas</t>
  </si>
  <si>
    <t>Šviestųvų įrengimas ant atramų ir prijungimas</t>
  </si>
  <si>
    <t>Gnybtų komplekto JOR-99969 arba analogo įrengimas ir pajungimas</t>
  </si>
  <si>
    <t>Atramų sumontavimas</t>
  </si>
  <si>
    <t>Pamatų įrengimas</t>
  </si>
  <si>
    <t>Įrenginių įžeminimo darbai:</t>
  </si>
  <si>
    <t>Tranšėjų kasimas rankiniu būdu</t>
  </si>
  <si>
    <t>Tranšėjų užpylimas rankiniu būdu</t>
  </si>
  <si>
    <t>Įžeminimo kontūro įrengimas</t>
  </si>
  <si>
    <t>Įžeminimo juostos paklojimas tranšėjose</t>
  </si>
  <si>
    <t>Įžemiklio prijungimas</t>
  </si>
  <si>
    <t>Įžeminimo kontūro varžos matavimas</t>
  </si>
  <si>
    <t>Apšvietimo įrengimas:</t>
  </si>
  <si>
    <t>Galinė jungiamoji mova su antgaliais elektros kabeliui
skerspjūvio 5x25mm²</t>
  </si>
  <si>
    <t>Kabelio signalinė juosta su užrašu “Dėmesio!, Kabelis”</t>
  </si>
  <si>
    <t>Įžeminimo elektrodas Ø 14,2 x1,5m</t>
  </si>
  <si>
    <t>2.2.4</t>
  </si>
  <si>
    <t>2.2.5</t>
  </si>
  <si>
    <t>2.2.6</t>
  </si>
  <si>
    <t>Plieninė juosta, 30x4mm, cinkuota, (įžeminimo kontūrui).</t>
  </si>
  <si>
    <t>Kryžminė jungtis 1/4</t>
  </si>
  <si>
    <t>Antgalis Ø 14,2mm</t>
  </si>
  <si>
    <t>Įkalimo galvutė Ø 14,2mm</t>
  </si>
  <si>
    <t>Sujungimo movelė Ø 14,2mm</t>
  </si>
  <si>
    <t>APEgofruotas Ø 25 mm vamzdis, skirtas kabelių apsaugai žemėje tiesiamas atviru būdu</t>
  </si>
  <si>
    <t>HDPE gofruotas Ø 75 mm vamzdis, skirtas kabelių apsaugai žemėje tiesiamas atviru būdu</t>
  </si>
  <si>
    <r>
      <t>1 kV įtampos elektros kabelis monolitinių varinių gyslų skerspjūvio 2x1,5 mm2, maksimali laidininko įšilimo temperatūra esant pastoviai apkrovai 90</t>
    </r>
    <r>
      <rPr>
        <sz val="11"/>
        <rFont val="Times New Roman"/>
        <family val="1"/>
      </rPr>
      <t>°</t>
    </r>
    <r>
      <rPr>
        <sz val="11"/>
        <rFont val="Times New Roman"/>
        <family val="1"/>
        <charset val="186"/>
      </rPr>
      <t>C. (šviestuvų prijungimui atramose)</t>
    </r>
  </si>
  <si>
    <t>1 kV įtampos elektros kabelis skerspjūvio 5x25 mm², Al, maksimali laidininko temperatūra esant pastoviai apkrovai 90°C, su XLPE izoliacija klojamas PVC Ø 75 mm vamzdyje su signaline juosta.</t>
  </si>
  <si>
    <t>1 kV įtampos elektros kabelis monolitinių varinių gyslų skerspjūvio 3x1,5 mm², maksimali laidininko įšilimo temperatūra esant pastoviai apkrovai 90°C. (šviestuvų prijungimui atramose)</t>
  </si>
  <si>
    <t>Gnybtų komplektas JOR-99969 arba analogas su izoliacinės korpuso dalimi iš smūgiams atsparios ir degimo nepalaikančios termoplastinės medžiagos polipropileno, su DIN bėgeliu ir 1x6 A srovės saugiklių, montuojamas atramos skydelyje. Arba analogas</t>
  </si>
  <si>
    <t>Perėjos šviestuvas LED šviestuvas 52,5W, 131lm/W, 5700K, IP66, IK09</t>
  </si>
  <si>
    <t>Perėjos šviestuvas LED šviestuvas 33W, 133lm/W, 5700K, IP66, IK09</t>
  </si>
  <si>
    <t>Perėjos šviestuvas LED šviestuvas 36W, 132lm/W, 5700K, IP66, IK09</t>
  </si>
  <si>
    <t>LED šviestuvas 52,5W, 132lm/W, 4000K, IP66, IK09</t>
  </si>
  <si>
    <t>LED šviestuvas 36W, 133lm/W, 4000K, IP66, IK09</t>
  </si>
  <si>
    <t>Kransteinas</t>
  </si>
  <si>
    <t>Gembė 1x1,5 m, 10°</t>
  </si>
  <si>
    <t>Apšvietimo valdymo skydas AVS</t>
  </si>
  <si>
    <t>Metalinės atramos H-8m</t>
  </si>
  <si>
    <t>Metalinės atramos H-6m</t>
  </si>
  <si>
    <t>G/B pamatai atramoms</t>
  </si>
  <si>
    <t>Elektrotechninė dalis (gatvių apšvietimas)</t>
  </si>
  <si>
    <t>Vandentiekio ir nuotekų šalinimo dalis</t>
  </si>
  <si>
    <t>Konstrukcinė (statinio konstrukcijos) dalis</t>
  </si>
  <si>
    <t>Susiekimo dalis:</t>
  </si>
  <si>
    <t>1. SUSISIEKIMO DALIS</t>
  </si>
  <si>
    <t>Žiniaraštyje  1.1.1,  Eur be PVM</t>
  </si>
  <si>
    <t>Žiniaraštyje  1.1.2,  Eur be PVM</t>
  </si>
  <si>
    <t>Žiniaraštyje  1.3,  Eur be PVM</t>
  </si>
  <si>
    <t>Kelias Nr. 173:</t>
  </si>
  <si>
    <t>Kelias Nr. 2816</t>
  </si>
  <si>
    <t>Kelias Nr. 2832</t>
  </si>
  <si>
    <t>Darbai kelio sklype</t>
  </si>
  <si>
    <t>Darbai už kelio sklypo ribos</t>
  </si>
  <si>
    <t>DARBŲ KIEKIŲ ŽINIARAŠTIS NR. 1.3 –  KELIAS NR. 2832</t>
  </si>
  <si>
    <t>DARBŲ KIEKIŲ ŽINIARAŠTIS NR. 1.2 – KELIAS NR. 2816</t>
  </si>
  <si>
    <t>1.1 KELIAS NR. 173</t>
  </si>
  <si>
    <t>Skyrius</t>
  </si>
  <si>
    <t>1. Parengiamosios priemonės</t>
  </si>
  <si>
    <t>Projekto informacinis stendas (numatyti  informacinio stendo gamybą, atvežimą, pastatymą ir priežiūrą. Stende turi būti nurodytas projekto pavadinimas, projekto tikslas, nuoroda į ES fondą ir investicijų programos tinklalapį, ES fondų logotipas, užsakovas, rangovas, techninis prižiūrėtojas, darbų pradžia ir pabaiga. Projekto pavadinimas, tikslas ir ES fondų logotipas turi užimti ne mažiau kaip 25 proc. bendrojo stendo ploto.Informacinio stendo  stendo turinys, matmenys, gamybos metodas, įrengimo vieta ir terminas turi būti suderinti su Užsakovu).</t>
  </si>
  <si>
    <t>Numatyti  nuolatinio aiškinamojo stendo, kuris po darbų užbaigimo turi pakeisti informacinį stendą, gamybą, atvežimą ir pastatymą (Rangovas pastatytą nuolatinį aiškinamąjį stendą privalo perduoti kelią prižiūrinčiai įmonei arba darbų užsakovui nustatyta tvarka (arba pasirašant atskirą laisvos formos dvišalį priėmimo–perdavimo aktą; stendas turi būti pastatyti gerai matomoje projekto vietoje. 
Nuolatinio aiškinamojo stendo turinys, matmenys, gamybos metodas, įrengimo vieta ir terminas turi būti suderinti su Užsakovu).</t>
  </si>
  <si>
    <t>1.4</t>
  </si>
  <si>
    <t>Iš viso skyriuje 1, Eur be PVM</t>
  </si>
  <si>
    <t>DARBŲ KIEKIŲ ŽINIARAŠTIS NR. 8 – PARENGIAMOSIOS PRIEMONĖS</t>
  </si>
  <si>
    <t>Betoninių vejos bordiūrų išardymas, pakrovimas ir išvežimas (žiūrėti žiniaraščio priedą dėl išvežimo)</t>
  </si>
  <si>
    <t>Betoninių trinkelių dangos išardymas, pakrovimas ir išvežimas (žiūrėti žiniaraščio priedą dėl išvežimo)</t>
  </si>
  <si>
    <t>Kelio ženklų skydų ir atramų pakrovimas ir išvežimas (žiūrėti žiniaraščio priedą dėl išvežimo)</t>
  </si>
  <si>
    <t>Asfalto dangos išardymas/nufrezavimas (frezuojant dangas iki 0,04m), pakrovimas ir laikinas sandėliavimas rangovo pasirinktoje vietoje (grįžtamoji medžiaga)</t>
  </si>
  <si>
    <t>Grįžtamosios medžiagos – frezuotas asfaltas, įkainis 5,99 Eur/t (sąmatoje įvertinamas su minuso ženklu)</t>
  </si>
  <si>
    <t>Asfalto dangos išardymas/nufrezavimas (frezuojant dangas iki 0,10m), pakrovimas ir laikinas sandėliavimas rangovo pasirinktoje vietoje (grįžtamoji medžiaga)</t>
  </si>
  <si>
    <t xml:space="preserve">Grįžtamosios medžiagos – susandėliuota mediena (kainą pateikia rangovas, įvertinęs medienos būklę: ≥0,00 Eur – kai mediena menkavertė ir skirta utilizavimui, t.y. vertinama, kiek kainuos utilizavimo išlaidos įrašant kainą su pliuso ženklu. &lt;0,00 Eur – kai mediena nėra menkavertė ir gali būti parduota, t.y. nurodoma kaina su minuso ženklu), 149 vnt. </t>
  </si>
  <si>
    <t>Išardytų g/b pralaidų pakrovimas ir išvežimas (žiūrėti žiniaraščio priedą dėl išvežimo)</t>
  </si>
  <si>
    <t>Esamų gelžbetoninių Ø400 mm pralaidų nuovažoje išardymas</t>
  </si>
  <si>
    <t>Esamų gelžbetoninių Ø600 mm pralaidų nuovažoje išardymas</t>
  </si>
  <si>
    <t>Esamų gelžbetoninių Ø500 mm pralaidų po keliu išardymas</t>
  </si>
  <si>
    <t>Esamų gelžbetoninių Ø600 mm pralaidų po keliu išardymas</t>
  </si>
  <si>
    <t>Esamų gelžbetoninių Ø800 mm pralaidų po keliu išardymas</t>
  </si>
  <si>
    <t>Esamų gelžbetoninių Ø1000 mm pralaidų po keliu, išardymas</t>
  </si>
  <si>
    <t>Išardytų g/b antgalių pakrovimas ir išvežimas (žiūrėti žiniaraščio priedą dėl išvežimo)</t>
  </si>
  <si>
    <t xml:space="preserve">Esamų gelžbetoninių Ø500 mm pralaidų antgalių išardymas </t>
  </si>
  <si>
    <t xml:space="preserve">Esamų gelžbetoninių Ø600 mm pralaidų antgalių išardymas </t>
  </si>
  <si>
    <t>Esamų gelžbetoninių Ø1000 mm pralaidų antgalių išardymas</t>
  </si>
  <si>
    <t>Pastaba: Rangovas turi įsivertinti vieną (I arba II) dangos konstrukciją iš pateiktų dviejų dangos konstrukcijos variantų.</t>
  </si>
  <si>
    <t>Prastos būklės betoninių plytelių dangos išardymas, pakrovimas ir išvežimas (žiūrėti žiniaraščio priedą dėl išvežimo)</t>
  </si>
  <si>
    <t>Prastos būklės betoninių plokščių išardymas, pakrovimas ir išvežimas (žiūrėti žiniaraščio priedą dėl išvežimo)</t>
  </si>
  <si>
    <t>Asfalto dangos frezavimas, pakrovimas ir laikinas sandėliavimas rangovo aikštelėje (grįžtamos medžiagos)</t>
  </si>
  <si>
    <t xml:space="preserve">Plieninių turėklų ardymas, pakrovimas ir išvežimas (žiūrėti žiniaraščio priedą dėl išvežimo) </t>
  </si>
  <si>
    <t>DARBŲ KIEKIŲ ŽINIARAŠTIS NR. 2 – KONSTRUKCINĖ (STATINIO KONSTRUKCIJOS) DALIS</t>
  </si>
  <si>
    <t>Žiniaraštyje 2, Eur be PVM</t>
  </si>
  <si>
    <t>DARBŲ KIEKIŲ ŽINIARAŠTIS NR. 3 – VANDENTIEKIO IR NUOTEKŲ ŠALINIMO DALIS</t>
  </si>
  <si>
    <t>Statybinio laužo pakrovimas ir išvežimas</t>
  </si>
  <si>
    <t>Žiniaraštyje 3, Eur be PVM</t>
  </si>
  <si>
    <t>DARBŲ KIEKIŲ ŽINIARAŠTIS NR. 4 – ELEKTROTECHNINĖ DALIS (GATVIŲ APŠVIETIMAS)</t>
  </si>
  <si>
    <t>DARBŲ KIEKIŲ ŽINIARAŠTIS NR. 5 – MELIORACIJA</t>
  </si>
  <si>
    <t>DARBŲ KIEKIŲ ŽINIARAŠTIS NR. 6 – ELEKTRONINIŲ RYŠIŲ DALIS</t>
  </si>
  <si>
    <t>Elektrotechnikos dalis (ESO)*</t>
  </si>
  <si>
    <t>*Pastaba dėl ESO: Rangovas savo pasiūlyme turi įsivertinti eilutėje nurodytą sumą. Rangovas pasirašęs sutartį su Kelių direkcija dėl kelio rekonstravimo/remonto, turės sudaryti sutartį su AB „ESO“ dėl jiems priklausančių tinklų pertvarkymo. Kelių direkcija Rangovui už AB „ESO“ priklausančių tinklų pertvarkymą apmokės už faktiškai atliktus darbus.</t>
  </si>
  <si>
    <t>Pastaba: Rangovas statybvietės išlaidose arba laisvai pasirinktoje (-ose) darbų kiekių žiniaraščių eilutėje (-ėse) turi įsivertinti pranešimų skelbimą apie statybos pradžią, taip pat turi įsivertinti pranešimų skelbimą apie Rangovo, pagrindinių sričių vadovų (statinio projekto vykdymo priežiūros vadovo, statinio statybos vadovo, statinio statybos techninio prižiūrėtojo) pasamdymą ar paskyrimą arba jų pasikeitimą ir kitus su sutarties vykdymu susijusius dokumentus (įskaitant statybos užbaigimo akto gavimą).</t>
  </si>
  <si>
    <t>Parengiamosios priemonės</t>
  </si>
  <si>
    <t>IŠ VISO ŽINIARAŠTYJE 8, EUR BE PVM</t>
  </si>
  <si>
    <t>DARBŲ KIEKIŲ ŽINIARAŠTIS NR. 1.1.1 – DABAI KELIO Nr. 173 SKLYPE</t>
  </si>
  <si>
    <t>1.8</t>
  </si>
  <si>
    <t>1.9</t>
  </si>
  <si>
    <t>1.10</t>
  </si>
  <si>
    <t>1.11</t>
  </si>
  <si>
    <t>1.12</t>
  </si>
  <si>
    <t>1.13</t>
  </si>
  <si>
    <t>1.14</t>
  </si>
  <si>
    <t>1.15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</si>
  <si>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</si>
  <si>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</si>
  <si>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</si>
  <si>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</si>
  <si>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</si>
  <si>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</si>
  <si>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</si>
  <si>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</si>
  <si>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</si>
  <si>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</si>
  <si>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</si>
  <si>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</si>
  <si>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</si>
  <si>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</si>
  <si>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</si>
  <si>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</si>
  <si>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</si>
  <si>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</si>
  <si>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</si>
  <si>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</si>
  <si>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</si>
  <si>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</si>
  <si>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</si>
  <si>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</si>
  <si>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</si>
  <si>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2.5</t>
  </si>
  <si>
    <t>2.6</t>
  </si>
  <si>
    <t>2.7</t>
  </si>
  <si>
    <t>2.8</t>
  </si>
  <si>
    <t>2.9</t>
  </si>
  <si>
    <t>2.10</t>
  </si>
  <si>
    <t>2.11</t>
  </si>
  <si>
    <t>2.12</t>
  </si>
  <si>
    <t>2.13</t>
  </si>
  <si>
    <t>2.14</t>
  </si>
  <si>
    <t>2.15</t>
  </si>
  <si>
    <t>2.16</t>
  </si>
  <si>
    <t>2.17</t>
  </si>
  <si>
    <t>2.18</t>
  </si>
  <si>
    <t>2.19</t>
  </si>
  <si>
    <t>2.20</t>
  </si>
  <si>
    <t>2.21</t>
  </si>
  <si>
    <t>2.22</t>
  </si>
  <si>
    <t>2.23</t>
  </si>
  <si>
    <t>2.24</t>
  </si>
  <si>
    <t>Iš viso skyriuje 2, Eur be PVM</t>
  </si>
  <si>
    <t>Iš viso skyriuje 3, Eur be PVM</t>
  </si>
  <si>
    <t>4.11</t>
  </si>
  <si>
    <t>4.12</t>
  </si>
  <si>
    <t>4.13</t>
  </si>
  <si>
    <t>4. Kelio dangos konstrukcijos DK10 už gyvenvietės įrengimas (I konstrukcijos var.)</t>
  </si>
  <si>
    <t>4. Kelio dangos konstrukcijos DK10 už gyvenvietės įrengimas (II konstrukcijos var.)</t>
  </si>
  <si>
    <t>4.14</t>
  </si>
  <si>
    <t>4.15</t>
  </si>
  <si>
    <t>4.16</t>
  </si>
  <si>
    <t>4.17</t>
  </si>
  <si>
    <t>4.18</t>
  </si>
  <si>
    <t>4.19</t>
  </si>
  <si>
    <t>4.20</t>
  </si>
  <si>
    <t>4.21</t>
  </si>
  <si>
    <t>4.22</t>
  </si>
  <si>
    <t>4.23</t>
  </si>
  <si>
    <t>4.24</t>
  </si>
  <si>
    <t>4.25</t>
  </si>
  <si>
    <t>4.26</t>
  </si>
  <si>
    <t>Pastaba: Rangovas pildo pasirinktinai I arba II konstrukcijos variantą</t>
  </si>
  <si>
    <t>Iš viso skyriuje 4, Eur be PVM</t>
  </si>
  <si>
    <t>5. Kelio dangos konstrukcijos DK10 gyvenvietėje įrengimas (I konstrukcijos var.)</t>
  </si>
  <si>
    <t>5.19</t>
  </si>
  <si>
    <t>5. Kelio dangos konstrukcijos DK10 gyvenvietėje įrengimas (II konstrukcijos var.)</t>
  </si>
  <si>
    <t>5.20</t>
  </si>
  <si>
    <t>5.21</t>
  </si>
  <si>
    <t>5.22</t>
  </si>
  <si>
    <t>5.23</t>
  </si>
  <si>
    <t>5.24</t>
  </si>
  <si>
    <t>5.25</t>
  </si>
  <si>
    <t>5.26</t>
  </si>
  <si>
    <t>5.27</t>
  </si>
  <si>
    <t>5.28</t>
  </si>
  <si>
    <t>5.29</t>
  </si>
  <si>
    <t>5.30</t>
  </si>
  <si>
    <t>5.31</t>
  </si>
  <si>
    <t>5.32</t>
  </si>
  <si>
    <t>5.33</t>
  </si>
  <si>
    <t>5.34</t>
  </si>
  <si>
    <t>5.35</t>
  </si>
  <si>
    <t>5.36</t>
  </si>
  <si>
    <t>5.37</t>
  </si>
  <si>
    <t>5.38</t>
  </si>
  <si>
    <t>Iš viso skyriuje 5, Eur be PVM</t>
  </si>
  <si>
    <t>6. Kelio dangos konstrukcijos DK32 gyvenvietėje iškilioje žiedinėje sankryžoje ir jos prieigose įrengimas (I konstrukcijos var.)</t>
  </si>
  <si>
    <t>6.10</t>
  </si>
  <si>
    <t>6.11</t>
  </si>
  <si>
    <t>6.12</t>
  </si>
  <si>
    <t>6.13</t>
  </si>
  <si>
    <t>6.14</t>
  </si>
  <si>
    <t>6.15</t>
  </si>
  <si>
    <t>6.16</t>
  </si>
  <si>
    <t>6.17</t>
  </si>
  <si>
    <t>6.18</t>
  </si>
  <si>
    <t>6.18.1</t>
  </si>
  <si>
    <t>6.18.2</t>
  </si>
  <si>
    <t>6. Kelio dangos konstrukcijos DK32 gyvenvietėje iškilioje žiedinėje sankryžoje ir jos prieigose įrengimas (II konstrukcijos var.)</t>
  </si>
  <si>
    <t>6.19</t>
  </si>
  <si>
    <t>6.20</t>
  </si>
  <si>
    <t>6.21</t>
  </si>
  <si>
    <t>6.22</t>
  </si>
  <si>
    <t>6.23</t>
  </si>
  <si>
    <t>6.24</t>
  </si>
  <si>
    <t>6.25</t>
  </si>
  <si>
    <t>6.26</t>
  </si>
  <si>
    <t>6.27</t>
  </si>
  <si>
    <t>6.28</t>
  </si>
  <si>
    <t>6.29</t>
  </si>
  <si>
    <t>6.30</t>
  </si>
  <si>
    <t>6.31</t>
  </si>
  <si>
    <t>6.32</t>
  </si>
  <si>
    <t>6.33</t>
  </si>
  <si>
    <t>6.34</t>
  </si>
  <si>
    <t>6.35</t>
  </si>
  <si>
    <t>6.36</t>
  </si>
  <si>
    <t>6.36.1</t>
  </si>
  <si>
    <t>6.36.2</t>
  </si>
  <si>
    <t>Iš viso skyriuje 6, Eur be PVM</t>
  </si>
  <si>
    <t>7. Kelio dangos konstrukcijos DK10 sankryžose įrengimas (I konstrukcijos var.)</t>
  </si>
  <si>
    <t>7.8</t>
  </si>
  <si>
    <t>7.9</t>
  </si>
  <si>
    <t>7.10</t>
  </si>
  <si>
    <t>7.11</t>
  </si>
  <si>
    <t>7.12</t>
  </si>
  <si>
    <t>7.13</t>
  </si>
  <si>
    <t>7.14</t>
  </si>
  <si>
    <t>7.15</t>
  </si>
  <si>
    <t>7.16</t>
  </si>
  <si>
    <t>7.17</t>
  </si>
  <si>
    <t>7.18</t>
  </si>
  <si>
    <t>7.19</t>
  </si>
  <si>
    <t>7.20</t>
  </si>
  <si>
    <t>7.21</t>
  </si>
  <si>
    <t>7.22</t>
  </si>
  <si>
    <t>7.23</t>
  </si>
  <si>
    <t>7.24</t>
  </si>
  <si>
    <t>7.25</t>
  </si>
  <si>
    <t>7.26</t>
  </si>
  <si>
    <t>7.27</t>
  </si>
  <si>
    <t>7. Kelio dangos konstrukcijos DK10 sankryžose įrengimas (II konstrukcijos var.)</t>
  </si>
  <si>
    <t>7.28</t>
  </si>
  <si>
    <t>7.29</t>
  </si>
  <si>
    <t>7.30</t>
  </si>
  <si>
    <t>7.31</t>
  </si>
  <si>
    <t>7.32</t>
  </si>
  <si>
    <t>7.33</t>
  </si>
  <si>
    <t>7.34</t>
  </si>
  <si>
    <t>7.35</t>
  </si>
  <si>
    <t>7.36</t>
  </si>
  <si>
    <t>7.37</t>
  </si>
  <si>
    <t>7.38</t>
  </si>
  <si>
    <t>7.39</t>
  </si>
  <si>
    <t>7.40</t>
  </si>
  <si>
    <t>7.41</t>
  </si>
  <si>
    <t>7.42</t>
  </si>
  <si>
    <t>7.43</t>
  </si>
  <si>
    <t>7.44</t>
  </si>
  <si>
    <t>7.45</t>
  </si>
  <si>
    <t>7.46</t>
  </si>
  <si>
    <t>7.47</t>
  </si>
  <si>
    <t>7.48</t>
  </si>
  <si>
    <t>7.49</t>
  </si>
  <si>
    <t>7.50</t>
  </si>
  <si>
    <t>7.51</t>
  </si>
  <si>
    <t>7.52</t>
  </si>
  <si>
    <t>7.53</t>
  </si>
  <si>
    <t>7.54</t>
  </si>
  <si>
    <t>Iš viso skyriuje 7, Eur be PVM</t>
  </si>
  <si>
    <t>8. Kelio dangos konstrukcijos suvedimas su esama danga (I konstrukcijos var.)</t>
  </si>
  <si>
    <t>8.9</t>
  </si>
  <si>
    <t>8.10</t>
  </si>
  <si>
    <t>8.11</t>
  </si>
  <si>
    <t>8.12</t>
  </si>
  <si>
    <t>8.13</t>
  </si>
  <si>
    <t>8.14</t>
  </si>
  <si>
    <t>8. Kelio dangos konstrukcijos suvedimas su esama danga (II konstrukcijos var.)</t>
  </si>
  <si>
    <t>8.15</t>
  </si>
  <si>
    <t>8.16</t>
  </si>
  <si>
    <t>8.17</t>
  </si>
  <si>
    <t>8.18</t>
  </si>
  <si>
    <t>8.19</t>
  </si>
  <si>
    <t>8.20</t>
  </si>
  <si>
    <t>8.21</t>
  </si>
  <si>
    <t>8.22</t>
  </si>
  <si>
    <t>8.23</t>
  </si>
  <si>
    <t>8.24</t>
  </si>
  <si>
    <t>8.25</t>
  </si>
  <si>
    <t>8.26</t>
  </si>
  <si>
    <t>8.27</t>
  </si>
  <si>
    <t>8.28</t>
  </si>
  <si>
    <t>Iš viso skyriuje 8, Eur be PVM</t>
  </si>
  <si>
    <t>9. Iškiliųjų perėjų įrengimas</t>
  </si>
  <si>
    <t>Iš viso skyriuje 9, Eur be PVM</t>
  </si>
  <si>
    <t>10. Miesto vartų, atgrindų, salelių įrengimas 1)</t>
  </si>
  <si>
    <t>Iš viso skyriuje 10, Eur be PVM</t>
  </si>
  <si>
    <t>11. Šaligatvio konstrukcijos įrengimas 1)</t>
  </si>
  <si>
    <t>Iš viso skyriuje 11, Eur be PVM</t>
  </si>
  <si>
    <t xml:space="preserve">12. Šoninės skiriamosios juostos įrengimas </t>
  </si>
  <si>
    <t>Iš viso skyriuje 12, Eur be PVM</t>
  </si>
  <si>
    <t xml:space="preserve">13. Poilsio aikštelių įrengimas 1) </t>
  </si>
  <si>
    <t>Iš viso skyriuje 13, Eur be PVM</t>
  </si>
  <si>
    <t xml:space="preserve">14. Perono įrengimas 1) </t>
  </si>
  <si>
    <t>14.4</t>
  </si>
  <si>
    <t>14.5</t>
  </si>
  <si>
    <t>14.6</t>
  </si>
  <si>
    <t>14.7</t>
  </si>
  <si>
    <t>14.8</t>
  </si>
  <si>
    <t>14.9</t>
  </si>
  <si>
    <t>14.10</t>
  </si>
  <si>
    <t>14.11</t>
  </si>
  <si>
    <t>14.12</t>
  </si>
  <si>
    <t>Iš viso skyriuje 14, Eur be PVM</t>
  </si>
  <si>
    <t xml:space="preserve">15. Individualių nuovažų su asfalto danga įrengimas 1) </t>
  </si>
  <si>
    <t>15.6</t>
  </si>
  <si>
    <t>15.7</t>
  </si>
  <si>
    <t>Iš viso skyriuje 15, Eur be PVM</t>
  </si>
  <si>
    <t xml:space="preserve">16. Individualių nuovažų su trinkelių danga įrengimas 1) </t>
  </si>
  <si>
    <t>16.10</t>
  </si>
  <si>
    <t>16.11</t>
  </si>
  <si>
    <t>16.12</t>
  </si>
  <si>
    <t>Iš viso skyriuje 16, Eur be PVM</t>
  </si>
  <si>
    <t xml:space="preserve">17. Tipinių nuovažų įrengimas </t>
  </si>
  <si>
    <t>Iš viso skyriuje 17, Eur be PVM</t>
  </si>
  <si>
    <t xml:space="preserve">18. Kelkraščių įrengimas </t>
  </si>
  <si>
    <t>Iš viso skyriuje 18, Eur be PVM</t>
  </si>
  <si>
    <t xml:space="preserve">19. Konstrukcinio drenažo įrengimas </t>
  </si>
  <si>
    <t>19.4</t>
  </si>
  <si>
    <t>19.5</t>
  </si>
  <si>
    <t>Iš viso skyriuje 19, Eur be PVM</t>
  </si>
  <si>
    <t xml:space="preserve">20. Konstrukcinio drenažo išvedimo įrengimas </t>
  </si>
  <si>
    <t>20.4</t>
  </si>
  <si>
    <t>20.5</t>
  </si>
  <si>
    <t>20.6</t>
  </si>
  <si>
    <t>20.7</t>
  </si>
  <si>
    <t>20.8</t>
  </si>
  <si>
    <t>20.9</t>
  </si>
  <si>
    <t>20.10</t>
  </si>
  <si>
    <t>20.11</t>
  </si>
  <si>
    <t>Iš viso skyriuje 20, Eur be PVM</t>
  </si>
  <si>
    <t xml:space="preserve">21. Vandens pralaidų per kelią įrengimas </t>
  </si>
  <si>
    <t>21.2</t>
  </si>
  <si>
    <t>21.3</t>
  </si>
  <si>
    <t>21.4</t>
  </si>
  <si>
    <t>21.5</t>
  </si>
  <si>
    <t>21.6</t>
  </si>
  <si>
    <t>21.7</t>
  </si>
  <si>
    <t>21.8</t>
  </si>
  <si>
    <t>21.9</t>
  </si>
  <si>
    <t>21.9.1</t>
  </si>
  <si>
    <t>21.9.2</t>
  </si>
  <si>
    <t>21.10</t>
  </si>
  <si>
    <t>21.11</t>
  </si>
  <si>
    <t>21.12</t>
  </si>
  <si>
    <t>21.13</t>
  </si>
  <si>
    <t>21.14</t>
  </si>
  <si>
    <t>21.15</t>
  </si>
  <si>
    <t>Iš viso skyriuje 21, Eur be PVM</t>
  </si>
  <si>
    <t xml:space="preserve">22. Lietaus nuvedimo latakų įrengimas </t>
  </si>
  <si>
    <t>22.1</t>
  </si>
  <si>
    <t>22.2</t>
  </si>
  <si>
    <t>22.3</t>
  </si>
  <si>
    <t>22.4</t>
  </si>
  <si>
    <t>22.5</t>
  </si>
  <si>
    <t>22.6</t>
  </si>
  <si>
    <t>22.5.1</t>
  </si>
  <si>
    <t>22.5.2</t>
  </si>
  <si>
    <t>Iš viso skyriuje 22, Eur be PVM</t>
  </si>
  <si>
    <t xml:space="preserve">23. Kelio apstatymas ir saugaus eismo organizavimas </t>
  </si>
  <si>
    <t>23.1</t>
  </si>
  <si>
    <t>23.2</t>
  </si>
  <si>
    <t>23.3</t>
  </si>
  <si>
    <t>23.4</t>
  </si>
  <si>
    <t>23.5</t>
  </si>
  <si>
    <t>23.6</t>
  </si>
  <si>
    <t>23.7</t>
  </si>
  <si>
    <t>23.8</t>
  </si>
  <si>
    <t>23.9</t>
  </si>
  <si>
    <t>23.10</t>
  </si>
  <si>
    <t>23.11</t>
  </si>
  <si>
    <t>23.12</t>
  </si>
  <si>
    <t>23.13</t>
  </si>
  <si>
    <t>23.14</t>
  </si>
  <si>
    <t>23.15</t>
  </si>
  <si>
    <t>23.16</t>
  </si>
  <si>
    <t>23.17</t>
  </si>
  <si>
    <t>23.18</t>
  </si>
  <si>
    <t>23.19</t>
  </si>
  <si>
    <t>23.20</t>
  </si>
  <si>
    <t>23.21</t>
  </si>
  <si>
    <t>23.22</t>
  </si>
  <si>
    <t>23.23</t>
  </si>
  <si>
    <t>23.24</t>
  </si>
  <si>
    <t>23.25</t>
  </si>
  <si>
    <t>Iš viso skyriuje 23, Eur be PVM</t>
  </si>
  <si>
    <t xml:space="preserve">25. Kiti darbai </t>
  </si>
  <si>
    <t>25.1</t>
  </si>
  <si>
    <t>Iš viso skyriuje 25, Eur be PVM</t>
  </si>
  <si>
    <t>1) Pėsčiųjų šaligatvių, nuovažų, sankryžų, peronų, poilsio aikštelių konstruktyvai išlieka tokie patys, nepriklausomai nuo to ar konstrukcija yra įrengiama ant AŠAS, ar ŠNS sluoksnio, todėl kiekiai neišskiriami.</t>
  </si>
  <si>
    <t>4. Kelio dangos konstrukcijos DK32 gyvenvietėje iškilioje žiedinėje sankryžoje ir jos prieigose įrengimas (II konstrukcijos var.)</t>
  </si>
  <si>
    <t>4. Kelio dangos konstrukcijos DK32 gyvenvietėje iškilioje žiedinėje sankryžoje ir jos prieigose įrengimas (I konstrukcijos var.)</t>
  </si>
  <si>
    <t>4.27</t>
  </si>
  <si>
    <t>4.28</t>
  </si>
  <si>
    <t>4.29</t>
  </si>
  <si>
    <t>4.30</t>
  </si>
  <si>
    <t>5. Kelio dangos konstrukcijos DK10 sankryžose įrengimas (I konstrukcijos var.)</t>
  </si>
  <si>
    <t>5.34.1</t>
  </si>
  <si>
    <t>5.34.2</t>
  </si>
  <si>
    <t>5. Kelio dangos konstrukcijos DK10 sankryžose įrengimas (II konstrukcijos var.)</t>
  </si>
  <si>
    <t>5.39</t>
  </si>
  <si>
    <t>5.40</t>
  </si>
  <si>
    <t>5.41</t>
  </si>
  <si>
    <t>5.42</t>
  </si>
  <si>
    <t>5.43</t>
  </si>
  <si>
    <t>5.44</t>
  </si>
  <si>
    <t>5.45</t>
  </si>
  <si>
    <t>5.46</t>
  </si>
  <si>
    <t>5.47</t>
  </si>
  <si>
    <t>5.48</t>
  </si>
  <si>
    <t>5.49</t>
  </si>
  <si>
    <t>5.50</t>
  </si>
  <si>
    <t>5.51</t>
  </si>
  <si>
    <t>5.52</t>
  </si>
  <si>
    <t>5.53</t>
  </si>
  <si>
    <t>5.54</t>
  </si>
  <si>
    <t>5.55</t>
  </si>
  <si>
    <t>5.56</t>
  </si>
  <si>
    <t>5.57</t>
  </si>
  <si>
    <t>5.58</t>
  </si>
  <si>
    <t>5.59</t>
  </si>
  <si>
    <t>5.60</t>
  </si>
  <si>
    <t>5.61</t>
  </si>
  <si>
    <t>5.62</t>
  </si>
  <si>
    <t>5.63</t>
  </si>
  <si>
    <t>5.64</t>
  </si>
  <si>
    <t>5.65</t>
  </si>
  <si>
    <t>5.66</t>
  </si>
  <si>
    <t>5.67</t>
  </si>
  <si>
    <t>5.68</t>
  </si>
  <si>
    <t>5.68.1</t>
  </si>
  <si>
    <t>5.68.2</t>
  </si>
  <si>
    <t>7. Šaligatvio konstrukcijos įrengimas</t>
  </si>
  <si>
    <t xml:space="preserve">8. Šoninės skiriamosios juostos įrengimas </t>
  </si>
  <si>
    <t xml:space="preserve">9. Poilsio aikštelių įrengimas 1) </t>
  </si>
  <si>
    <t xml:space="preserve">10. Perono įrengimas 1) </t>
  </si>
  <si>
    <t xml:space="preserve">11. Individualių nuovažų su asfalto danga įrengimas 1) </t>
  </si>
  <si>
    <t xml:space="preserve">12. Individualių nuovažų su trinkelių danga įrengimas 1) </t>
  </si>
  <si>
    <t xml:space="preserve">13. Kelkraščių įrengimas </t>
  </si>
  <si>
    <t xml:space="preserve">14. Vandens pralaidų per kelią įrengimas </t>
  </si>
  <si>
    <t>14.4.1</t>
  </si>
  <si>
    <t>14.4.2</t>
  </si>
  <si>
    <t xml:space="preserve">15. Kelio apstatymas ir saugaus eismo organizavimas </t>
  </si>
  <si>
    <t>15.8</t>
  </si>
  <si>
    <t>DARBŲ KIEKIŲ ŽINIARAŠTIS NR. 1.1.2 – DABAI UŽ KELIO Nr. 173 SKLYPO RIBŲ</t>
  </si>
  <si>
    <t>4. Kelio dangos konstrukcijos DK10 sankryžose įrengimas (I konstrukcijos var.)</t>
  </si>
  <si>
    <t>4. Kelio dangos konstrukcijos DK10 sankryžose įrengimas (II konstrukcijos var.)</t>
  </si>
  <si>
    <t>4.31</t>
  </si>
  <si>
    <t>4.32</t>
  </si>
  <si>
    <t xml:space="preserve">6. Kelkraščių įrengimas </t>
  </si>
  <si>
    <t xml:space="preserve">7. Kelio apstatymas ir saugaus eismo organizavimas </t>
  </si>
  <si>
    <t xml:space="preserve">8. Kiti darbai </t>
  </si>
  <si>
    <t xml:space="preserve">7. Konstrukcinio drenažo įrengimas </t>
  </si>
  <si>
    <t xml:space="preserve">8. Kelio apstatymas ir saugaus eismo organizavimas </t>
  </si>
  <si>
    <t>1.14.1</t>
  </si>
  <si>
    <t>1.14.2</t>
  </si>
  <si>
    <t>1.14.3</t>
  </si>
  <si>
    <t>1.14.4</t>
  </si>
  <si>
    <t>1.14.5</t>
  </si>
  <si>
    <t>1.14.6</t>
  </si>
  <si>
    <t>1. Melioracija</t>
  </si>
  <si>
    <t>Žiniaraštyje 5, Eur be PVM</t>
  </si>
  <si>
    <t>Krašto kelio Nr. 173 Molėtai-Pabradė ruožo nuo 10,985 iki 15,405 km rekonstravimas</t>
  </si>
  <si>
    <t>Signalinių stulpelių demontavimas ir išvežimas į laikiną sandėliavimo vietą</t>
  </si>
  <si>
    <t>Signalinių stulpelių, kelio ženklų skydų ir atramų pakrovimas mechanizuotai ir išvežimas (žiūrėti žiniaraščio priedą dėl išvežimo)</t>
  </si>
  <si>
    <t>Esamų kelio atitvarų išardymas, pakrovimas ir išvežimas (žiūrėti žiniaraščio priedą dėl išvežimo)</t>
  </si>
  <si>
    <t>1.17.1</t>
  </si>
  <si>
    <t>Tranšėjų kasimas ir užpylimas rankiniu būdu</t>
  </si>
  <si>
    <t>25.3</t>
  </si>
  <si>
    <t>25.2</t>
  </si>
  <si>
    <t>Apsauginio PVC d400 mm vamzdžio, polių įrengimui stiprinant sankasą, įrengimas, h ≥ 1200 mm</t>
  </si>
  <si>
    <t>Betoninių atraminių blokų (0,40x0,25m) įrengimas</t>
  </si>
  <si>
    <t>I ir II tipo deformacinių siūlių bei krantinės atramos ir galinės diafragmos sandarinimo įrengimas</t>
  </si>
  <si>
    <t>Esamų durpių kasimas ekskavatoriais, grunto pakrovimas ir išvežimas į sąvartą rangovo pasirinktu atstumu</t>
  </si>
  <si>
    <t>Esamo grunto kasimas ekskavatoriais, grunto pakrovimas ir išvežimas į sąvartą rangovo pasirinktu atstumu</t>
  </si>
  <si>
    <t>Silpnaregių vedimo paviršiaus iš betoninių reljefinių trinkelių įrengimas, h=0,08 m</t>
  </si>
  <si>
    <t>Silpnaregių įspėjamojo paviršiaus iš betoninių reljefinių trinkelių įrengimas, h=0,08 m</t>
  </si>
  <si>
    <t>Viršutinis kelkraščio sluoksnio įrengimas iš skaldažolės, kai 85 %, sudaro skaldytų mineralinių medžiagų mišinys fr. 5/22 arba 11/22  ir 15 % - augalinio grunto mišinys su žolės sėklomis, h≥0,08 m</t>
  </si>
  <si>
    <t>Viršutinis kelkraščio sluoksnio įrengimas iš skaldažolės, kai 85 %, sudaro skaldytų mineralinių medžiagų mišinys fr. 5/22 arba 11/22 ir 15 % - augalinio grunto mišinys su žolės sėklomis, h≥0,08 m</t>
  </si>
  <si>
    <t>Apatinio asfalto sluoksnio įrengimas iš mišinio AC 22 AS (su kelių bitumu 50/70), h=0,08 m</t>
  </si>
  <si>
    <t>Apatinio asfalto sluoksnio įrengimas iš mišinio AC 22 AS (su kelių bitumu 50/70), h=0,09 m</t>
  </si>
  <si>
    <t>Apatinis asfalto sl. AC 22 AS – 80 mm,</t>
  </si>
  <si>
    <t>Apatinio asfalto sluoksnio įrengimas iš mišinio AC 22 AS (su PMB 25/55-60), h=0,09 m</t>
  </si>
  <si>
    <t xml:space="preserve">Apatinio asfalto sluoksnio įrengimas iš mišinio AC 22 AS  (su PMB 25/55-60), h=0,07 m </t>
  </si>
  <si>
    <t xml:space="preserve">Apatinio asfalto sluoksnio įrengimas iš mišinio AC 22 AS  (su PMB 25/55-60), h=0,10 m </t>
  </si>
  <si>
    <t>Viršutinio asfalto sluoksnio įrengimas iš mišinio SMA 8 S (su PMB 25/55-60), h=0,03 m</t>
  </si>
  <si>
    <t>Surenkamų g/b pereinamųjų plokščių įrengimas (20 vnt.)</t>
  </si>
  <si>
    <t>Laikinojo tilto įrengimas pagal projekto sprendinius</t>
  </si>
  <si>
    <t>2. Laikinojo tilto įrengimas</t>
  </si>
  <si>
    <t>Triukšmo lygio matavimas gyvenamojoje aplinkoje prieš statybų pradžią (vienas tyrimų komplektas - 4 tyrimų vietos: 1-a Inturkėje; 3 Užtilčių k. artimiausioje gyvenamojoje aplinkoje (viena matavimo vieta gyventojo namuose adresu Užtilčių g. 1, Inturkės sen., Molėtų r. sav.)). Tyrimų planą suderinti su Užsakovu ir NVSC.</t>
  </si>
  <si>
    <t>Triukšmo lygio matavimas gyvenamojoje aplinkoje įrengus mažatriukšmio asfalto dangą (vienas tyrimų komplektas - tos pačios 4 tyrimų vietos). Tyrimų planą suderinti su Užsakovu ir NVSC.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</si>
</sst>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
    <numFmt numFmtId="165" formatCode="#,##0.00_ ;\-#,##0.00\ "/>
    <numFmt numFmtId="166" formatCode="0.000"/>
  </numFmts>
  <fonts count="29" x14ac:knownFonts="1">
    <font>
      <sz val="11"/>
      <color theme="1"/>
      <name val="Calibri"/>
      <family val="2"/>
      <charset val="186"/>
      <scheme val="minor"/>
    </font>
    <font>
      <sz val="11"/>
      <color rgb="FF000000"/>
      <name val="Calibri"/>
      <family val="2"/>
      <charset val="186"/>
    </font>
    <font>
      <b/>
      <sz val="11"/>
      <name val="Times New Roman"/>
      <family val="1"/>
      <charset val="186"/>
    </font>
    <font>
      <sz val="11"/>
      <name val="Times New Roman"/>
      <family val="1"/>
      <charset val="186"/>
    </font>
    <font>
      <b/>
      <sz val="11"/>
      <color rgb="FF000000"/>
      <name val="Times New Roman"/>
      <family val="1"/>
      <charset val="186"/>
    </font>
    <font>
      <i/>
      <sz val="11"/>
      <color theme="1"/>
      <name val="Times New Roman"/>
      <family val="1"/>
      <charset val="186"/>
    </font>
    <font>
      <sz val="8"/>
      <name val="Calibri"/>
      <family val="2"/>
      <charset val="186"/>
      <scheme val="minor"/>
    </font>
    <font>
      <b/>
      <sz val="11"/>
      <color rgb="FFFF0000"/>
      <name val="Times New Roman"/>
      <family val="1"/>
      <charset val="186"/>
    </font>
    <font>
      <sz val="10"/>
      <name val="Times New Roman"/>
      <family val="1"/>
      <charset val="186"/>
    </font>
    <font>
      <b/>
      <sz val="10"/>
      <name val="Times New Roman"/>
      <family val="1"/>
      <charset val="186"/>
    </font>
    <font>
      <sz val="10"/>
      <name val="Arial"/>
      <family val="2"/>
      <charset val="186"/>
    </font>
    <font>
      <i/>
      <sz val="10"/>
      <name val="Times New Roman"/>
      <family val="1"/>
      <charset val="186"/>
    </font>
    <font>
      <b/>
      <sz val="12"/>
      <name val="Times New Roman"/>
      <family val="1"/>
      <charset val="186"/>
    </font>
    <font>
      <sz val="9"/>
      <name val="Times New Roman"/>
      <family val="1"/>
      <charset val="186"/>
    </font>
    <font>
      <sz val="11"/>
      <name val="Times New Roman"/>
      <family val="1"/>
    </font>
    <font>
      <b/>
      <sz val="11"/>
      <name val="Times New Roman"/>
      <family val="1"/>
    </font>
    <font>
      <b/>
      <sz val="10"/>
      <name val="Times New Roman"/>
      <family val="1"/>
    </font>
    <font>
      <sz val="11"/>
      <color theme="1"/>
      <name val="Calibri"/>
      <family val="2"/>
      <charset val="186"/>
      <scheme val="minor"/>
    </font>
    <font>
      <sz val="11"/>
      <color rgb="FFFF0000"/>
      <name val="Calibri"/>
      <family val="2"/>
      <charset val="186"/>
      <scheme val="minor"/>
    </font>
    <font>
      <sz val="11"/>
      <name val="Calibri"/>
      <family val="2"/>
    </font>
    <font>
      <sz val="11"/>
      <color rgb="FFFF0000"/>
      <name val="Times New Roman"/>
      <family val="1"/>
      <charset val="186"/>
    </font>
    <font>
      <b/>
      <sz val="12"/>
      <color rgb="FF000000"/>
      <name val="Times New Roman"/>
      <family val="1"/>
      <charset val="186"/>
    </font>
    <font>
      <sz val="11"/>
      <color theme="1"/>
      <name val="Times New Roman"/>
      <family val="1"/>
      <charset val="186"/>
    </font>
    <font>
      <i/>
      <sz val="11"/>
      <name val="Times New Roman"/>
      <family val="1"/>
      <charset val="186"/>
    </font>
    <font>
      <b/>
      <sz val="11"/>
      <color theme="1"/>
      <name val="Times New Roman"/>
      <family val="1"/>
      <charset val="186"/>
    </font>
    <font>
      <b/>
      <i/>
      <sz val="11"/>
      <name val="Times New Roman"/>
      <family val="1"/>
      <charset val="186"/>
    </font>
    <font>
      <b/>
      <i/>
      <sz val="10"/>
      <name val="Times New Roman"/>
      <family val="1"/>
      <charset val="186"/>
    </font>
    <font>
      <b/>
      <sz val="14"/>
      <color rgb="FF000000"/>
      <name val="Times New Roman"/>
      <family val="1"/>
      <charset val="186"/>
    </font>
    <font>
      <i/>
      <sz val="11"/>
      <color rgb="FFFF0000"/>
      <name val="Times New Roman"/>
      <family val="1"/>
      <charset val="186"/>
    </font>
  </fonts>
  <fills count="10">
    <fill>
      <patternFill patternType="none"/>
    </fill>
    <fill>
      <patternFill patternType="gray125"/>
    </fill>
    <fill>
      <patternFill patternType="solid">
        <fgColor rgb="FFF2F2F2"/>
        <bgColor rgb="FFFFFFFF"/>
      </patternFill>
    </fill>
    <fill>
      <patternFill patternType="solid">
        <fgColor theme="9" tint="0.79998168889431442"/>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0"/>
        <bgColor indexed="64"/>
      </patternFill>
    </fill>
    <fill>
      <patternFill patternType="solid">
        <fgColor theme="2" tint="-9.9978637043366805E-2"/>
        <bgColor indexed="64"/>
      </patternFill>
    </fill>
    <fill>
      <patternFill patternType="solid">
        <fgColor theme="5" tint="0.79998168889431442"/>
        <bgColor rgb="FFFFFFFF"/>
      </patternFill>
    </fill>
    <fill>
      <patternFill patternType="solid">
        <fgColor rgb="FFFFFF00"/>
        <bgColor indexed="64"/>
      </patternFill>
    </fill>
  </fills>
  <borders count="5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style="medium">
        <color indexed="64"/>
      </bottom>
      <diagonal/>
    </border>
    <border>
      <left style="thin">
        <color indexed="64"/>
      </left>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bottom/>
      <diagonal/>
    </border>
    <border>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bottom style="medium">
        <color indexed="64"/>
      </bottom>
      <diagonal/>
    </border>
  </borders>
  <cellStyleXfs count="6">
    <xf numFmtId="0" fontId="0" fillId="0" borderId="0"/>
    <xf numFmtId="0" fontId="1" fillId="0" borderId="0" applyNumberFormat="0" applyBorder="0" applyProtection="0"/>
    <xf numFmtId="0" fontId="1" fillId="0" borderId="0" applyNumberFormat="0" applyBorder="0" applyProtection="0"/>
    <xf numFmtId="0" fontId="1" fillId="0" borderId="0"/>
    <xf numFmtId="0" fontId="1" fillId="0" borderId="0"/>
    <xf numFmtId="0" fontId="10" fillId="0" borderId="0"/>
  </cellStyleXfs>
  <cellXfs count="302">
    <xf numFmtId="0" fontId="0" fillId="0" borderId="0" xfId="0"/>
    <xf numFmtId="0" fontId="0" fillId="0" borderId="0" xfId="0" applyProtection="1">
      <protection locked="0"/>
    </xf>
    <xf numFmtId="4" fontId="2" fillId="4" borderId="1" xfId="3" applyNumberFormat="1" applyFont="1" applyFill="1" applyBorder="1" applyAlignment="1" applyProtection="1">
      <alignment horizontal="center" vertical="center" wrapText="1"/>
      <protection locked="0"/>
    </xf>
    <xf numFmtId="0" fontId="0" fillId="0" borderId="0" xfId="0" applyAlignment="1" applyProtection="1">
      <alignment wrapText="1"/>
      <protection locked="0"/>
    </xf>
    <xf numFmtId="4" fontId="2" fillId="4" borderId="1" xfId="4" applyNumberFormat="1" applyFont="1" applyFill="1" applyBorder="1" applyAlignment="1" applyProtection="1">
      <alignment horizontal="center" vertical="center" wrapText="1"/>
      <protection locked="0"/>
    </xf>
    <xf numFmtId="4" fontId="3" fillId="4" borderId="1" xfId="0" applyNumberFormat="1" applyFont="1" applyFill="1" applyBorder="1" applyAlignment="1" applyProtection="1">
      <alignment horizontal="center" vertical="center" wrapText="1"/>
      <protection locked="0"/>
    </xf>
    <xf numFmtId="0" fontId="4" fillId="0" borderId="0" xfId="1" applyFont="1" applyAlignment="1" applyProtection="1">
      <alignment horizontal="center" vertical="center" wrapText="1"/>
    </xf>
    <xf numFmtId="49" fontId="3" fillId="0" borderId="1" xfId="0" applyNumberFormat="1" applyFont="1" applyBorder="1" applyAlignment="1">
      <alignment horizontal="center" vertical="center"/>
    </xf>
    <xf numFmtId="49" fontId="3" fillId="0" borderId="1" xfId="0" applyNumberFormat="1" applyFont="1" applyBorder="1" applyAlignment="1">
      <alignment horizontal="left" vertical="center" wrapText="1"/>
    </xf>
    <xf numFmtId="49" fontId="3" fillId="0" borderId="1" xfId="0" applyNumberFormat="1" applyFont="1" applyBorder="1" applyAlignment="1">
      <alignment horizontal="center" vertical="center" wrapText="1"/>
    </xf>
    <xf numFmtId="0" fontId="2" fillId="0" borderId="2" xfId="4" applyFont="1" applyBorder="1" applyAlignment="1">
      <alignment vertical="center"/>
    </xf>
    <xf numFmtId="0" fontId="2" fillId="0" borderId="3" xfId="4" applyFont="1" applyBorder="1" applyAlignment="1">
      <alignment vertical="center"/>
    </xf>
    <xf numFmtId="2" fontId="3" fillId="0" borderId="1" xfId="0" applyNumberFormat="1" applyFont="1" applyBorder="1" applyAlignment="1">
      <alignment horizontal="center" vertical="center"/>
    </xf>
    <xf numFmtId="0" fontId="5" fillId="0" borderId="0" xfId="0" applyFont="1" applyAlignment="1">
      <alignment vertical="center"/>
    </xf>
    <xf numFmtId="0" fontId="5" fillId="0" borderId="0" xfId="0" applyFont="1" applyAlignment="1">
      <alignment horizontal="left" vertical="center" wrapText="1"/>
    </xf>
    <xf numFmtId="0" fontId="2" fillId="0" borderId="1" xfId="4" applyFont="1" applyBorder="1" applyAlignment="1">
      <alignment vertical="center"/>
    </xf>
    <xf numFmtId="0" fontId="2" fillId="0" borderId="4" xfId="4" applyFont="1" applyBorder="1" applyAlignment="1">
      <alignment vertical="center"/>
    </xf>
    <xf numFmtId="0" fontId="8" fillId="0" borderId="0" xfId="0" applyFont="1"/>
    <xf numFmtId="0" fontId="9" fillId="0" borderId="1" xfId="0" applyFont="1" applyBorder="1" applyAlignment="1">
      <alignment horizontal="center" vertical="center" wrapText="1"/>
    </xf>
    <xf numFmtId="0" fontId="8" fillId="0" borderId="1" xfId="0" applyFont="1" applyBorder="1" applyAlignment="1">
      <alignment horizontal="center" vertical="center"/>
    </xf>
    <xf numFmtId="0" fontId="8" fillId="0" borderId="1" xfId="0" applyFont="1" applyBorder="1" applyAlignment="1">
      <alignment vertical="center"/>
    </xf>
    <xf numFmtId="4" fontId="13" fillId="0" borderId="1" xfId="0" applyNumberFormat="1" applyFont="1" applyBorder="1" applyAlignment="1">
      <alignment horizontal="center" vertical="center"/>
    </xf>
    <xf numFmtId="0" fontId="9" fillId="0" borderId="1" xfId="0" applyFont="1" applyBorder="1" applyAlignment="1">
      <alignment horizontal="right" vertical="center"/>
    </xf>
    <xf numFmtId="0" fontId="11" fillId="0" borderId="0" xfId="0" applyFont="1" applyAlignment="1">
      <alignment horizontal="left" vertical="center"/>
    </xf>
    <xf numFmtId="0" fontId="8" fillId="0" borderId="0" xfId="0" applyFont="1" applyAlignment="1">
      <alignment horizontal="left" vertical="center"/>
    </xf>
    <xf numFmtId="0" fontId="11" fillId="0" borderId="0" xfId="0" applyFont="1" applyAlignment="1">
      <alignment horizontal="left" vertical="center" wrapText="1"/>
    </xf>
    <xf numFmtId="0" fontId="11" fillId="0" borderId="0" xfId="0" applyFont="1"/>
    <xf numFmtId="0" fontId="2" fillId="0" borderId="0" xfId="4" applyFont="1" applyAlignment="1">
      <alignment vertical="center"/>
    </xf>
    <xf numFmtId="0" fontId="14" fillId="0" borderId="1" xfId="0" applyFont="1" applyBorder="1" applyAlignment="1">
      <alignment horizontal="center" vertical="center" wrapText="1"/>
    </xf>
    <xf numFmtId="0" fontId="14" fillId="0" borderId="1" xfId="0" applyFont="1" applyBorder="1" applyAlignment="1">
      <alignment horizontal="left" vertical="center" wrapText="1"/>
    </xf>
    <xf numFmtId="4" fontId="15" fillId="4" borderId="1" xfId="3" applyNumberFormat="1" applyFont="1" applyFill="1" applyBorder="1" applyAlignment="1" applyProtection="1">
      <alignment horizontal="center" vertical="center" wrapText="1"/>
      <protection locked="0"/>
    </xf>
    <xf numFmtId="49" fontId="15" fillId="0" borderId="1" xfId="0" applyNumberFormat="1" applyFont="1" applyBorder="1" applyAlignment="1">
      <alignment horizontal="left" vertical="center" wrapText="1"/>
    </xf>
    <xf numFmtId="49" fontId="15" fillId="0" borderId="1" xfId="0" applyNumberFormat="1" applyFont="1" applyBorder="1" applyAlignment="1">
      <alignment horizontal="center" vertical="center" wrapText="1"/>
    </xf>
    <xf numFmtId="2" fontId="14" fillId="0" borderId="1" xfId="0" applyNumberFormat="1" applyFont="1" applyBorder="1" applyAlignment="1">
      <alignment horizontal="center" vertical="center" wrapText="1"/>
    </xf>
    <xf numFmtId="0" fontId="2" fillId="0" borderId="3" xfId="4" applyFont="1" applyBorder="1"/>
    <xf numFmtId="0" fontId="2" fillId="0" borderId="0" xfId="4" applyFont="1"/>
    <xf numFmtId="0" fontId="5" fillId="0" borderId="0" xfId="0" applyFont="1" applyAlignment="1">
      <alignment horizontal="left" wrapText="1"/>
    </xf>
    <xf numFmtId="49" fontId="3" fillId="0" borderId="6" xfId="0" applyNumberFormat="1" applyFont="1" applyBorder="1" applyAlignment="1">
      <alignment horizontal="left" vertical="center" wrapText="1"/>
    </xf>
    <xf numFmtId="2" fontId="2" fillId="0" borderId="3" xfId="4" applyNumberFormat="1" applyFont="1" applyBorder="1" applyAlignment="1">
      <alignment vertical="center"/>
    </xf>
    <xf numFmtId="2" fontId="2" fillId="0" borderId="0" xfId="4" applyNumberFormat="1" applyFont="1" applyAlignment="1">
      <alignment vertical="center"/>
    </xf>
    <xf numFmtId="2" fontId="5" fillId="0" borderId="0" xfId="0" applyNumberFormat="1" applyFont="1" applyAlignment="1">
      <alignment vertical="center"/>
    </xf>
    <xf numFmtId="2" fontId="5" fillId="0" borderId="0" xfId="0" applyNumberFormat="1" applyFont="1" applyAlignment="1">
      <alignment horizontal="left" vertical="center" wrapText="1"/>
    </xf>
    <xf numFmtId="4" fontId="2" fillId="6" borderId="1" xfId="4" applyNumberFormat="1" applyFont="1" applyFill="1" applyBorder="1" applyAlignment="1" applyProtection="1">
      <alignment horizontal="center" vertical="center" wrapText="1"/>
      <protection locked="0"/>
    </xf>
    <xf numFmtId="165" fontId="3" fillId="4" borderId="1" xfId="0" applyNumberFormat="1" applyFont="1" applyFill="1" applyBorder="1" applyAlignment="1" applyProtection="1">
      <alignment horizontal="center" vertical="top"/>
      <protection locked="0"/>
    </xf>
    <xf numFmtId="0" fontId="17" fillId="0" borderId="0" xfId="0" applyFont="1"/>
    <xf numFmtId="0" fontId="17" fillId="0" borderId="0" xfId="0" applyFont="1" applyProtection="1">
      <protection locked="0"/>
    </xf>
    <xf numFmtId="4" fontId="3" fillId="0" borderId="1" xfId="0" applyNumberFormat="1" applyFont="1" applyBorder="1" applyAlignment="1">
      <alignment horizontal="center" vertical="center" wrapText="1"/>
    </xf>
    <xf numFmtId="4" fontId="2" fillId="0" borderId="0" xfId="3" applyNumberFormat="1" applyFont="1" applyAlignment="1">
      <alignment horizontal="center" vertical="center" wrapText="1"/>
    </xf>
    <xf numFmtId="2" fontId="17" fillId="0" borderId="0" xfId="0" applyNumberFormat="1" applyFont="1"/>
    <xf numFmtId="49" fontId="3" fillId="0" borderId="6" xfId="0" applyNumberFormat="1" applyFont="1" applyBorder="1" applyAlignment="1">
      <alignment horizontal="center" vertical="center" wrapText="1"/>
    </xf>
    <xf numFmtId="49" fontId="3" fillId="0" borderId="5" xfId="0" applyNumberFormat="1" applyFont="1" applyBorder="1" applyAlignment="1">
      <alignment horizontal="center" vertical="center" wrapText="1"/>
    </xf>
    <xf numFmtId="0" fontId="18" fillId="0" borderId="0" xfId="0" applyFont="1"/>
    <xf numFmtId="2" fontId="3" fillId="0" borderId="1" xfId="0" applyNumberFormat="1" applyFont="1" applyBorder="1" applyAlignment="1">
      <alignment horizontal="center" vertical="center" wrapText="1"/>
    </xf>
    <xf numFmtId="2" fontId="2" fillId="6" borderId="4" xfId="4" applyNumberFormat="1" applyFont="1" applyFill="1" applyBorder="1" applyAlignment="1">
      <alignment vertical="center"/>
    </xf>
    <xf numFmtId="0" fontId="20" fillId="0" borderId="0" xfId="0" applyFont="1" applyProtection="1">
      <protection locked="0"/>
    </xf>
    <xf numFmtId="0" fontId="22" fillId="0" borderId="0" xfId="0" applyFont="1" applyProtection="1">
      <protection locked="0"/>
    </xf>
    <xf numFmtId="0" fontId="4" fillId="0" borderId="0" xfId="1" applyNumberFormat="1" applyFont="1" applyAlignment="1" applyProtection="1">
      <alignment horizontal="center" vertical="center" wrapText="1"/>
    </xf>
    <xf numFmtId="0" fontId="4" fillId="0" borderId="10" xfId="2" applyFont="1" applyBorder="1" applyAlignment="1" applyProtection="1">
      <alignment horizontal="center" vertical="center" wrapText="1"/>
    </xf>
    <xf numFmtId="0" fontId="4" fillId="0" borderId="11" xfId="2" applyFont="1" applyBorder="1" applyAlignment="1" applyProtection="1">
      <alignment horizontal="center" vertical="center" wrapText="1"/>
    </xf>
    <xf numFmtId="0" fontId="4" fillId="0" borderId="12" xfId="2" applyFont="1" applyBorder="1" applyAlignment="1" applyProtection="1">
      <alignment horizontal="center" vertical="center" wrapText="1"/>
    </xf>
    <xf numFmtId="0" fontId="4" fillId="0" borderId="12" xfId="2" applyNumberFormat="1" applyFont="1" applyBorder="1" applyAlignment="1" applyProtection="1">
      <alignment horizontal="center" vertical="center" wrapText="1"/>
    </xf>
    <xf numFmtId="0" fontId="4" fillId="0" borderId="12" xfId="1" applyFont="1" applyBorder="1" applyAlignment="1" applyProtection="1">
      <alignment horizontal="center" vertical="center" wrapText="1"/>
    </xf>
    <xf numFmtId="0" fontId="4" fillId="0" borderId="13" xfId="1" applyFont="1" applyBorder="1" applyAlignment="1" applyProtection="1">
      <alignment horizontal="center" vertical="center" wrapText="1"/>
    </xf>
    <xf numFmtId="49" fontId="23" fillId="0" borderId="14" xfId="0" applyNumberFormat="1" applyFont="1" applyBorder="1" applyAlignment="1">
      <alignment horizontal="center" vertical="center" wrapText="1"/>
    </xf>
    <xf numFmtId="49" fontId="3" fillId="0" borderId="15" xfId="0" applyNumberFormat="1" applyFont="1" applyBorder="1" applyAlignment="1">
      <alignment horizontal="center" vertical="center"/>
    </xf>
    <xf numFmtId="49" fontId="3" fillId="0" borderId="16" xfId="0" applyNumberFormat="1" applyFont="1" applyBorder="1" applyAlignment="1">
      <alignment horizontal="left" vertical="center" wrapText="1"/>
    </xf>
    <xf numFmtId="49" fontId="3" fillId="0" borderId="16" xfId="0" applyNumberFormat="1" applyFont="1" applyBorder="1" applyAlignment="1">
      <alignment horizontal="center" vertical="center" wrapText="1"/>
    </xf>
    <xf numFmtId="0" fontId="3" fillId="0" borderId="16" xfId="0" applyFont="1" applyBorder="1" applyAlignment="1">
      <alignment horizontal="center" vertical="center"/>
    </xf>
    <xf numFmtId="4" fontId="2" fillId="4" borderId="16" xfId="3" applyNumberFormat="1" applyFont="1" applyFill="1" applyBorder="1" applyAlignment="1" applyProtection="1">
      <alignment horizontal="center" vertical="center" wrapText="1"/>
      <protection locked="0"/>
    </xf>
    <xf numFmtId="4" fontId="3" fillId="0" borderId="17" xfId="0" applyNumberFormat="1" applyFont="1" applyBorder="1" applyAlignment="1">
      <alignment horizontal="center" vertical="center" wrapText="1"/>
    </xf>
    <xf numFmtId="49" fontId="23" fillId="0" borderId="18" xfId="0" applyNumberFormat="1" applyFont="1" applyBorder="1" applyAlignment="1">
      <alignment horizontal="center" vertical="center" wrapText="1"/>
    </xf>
    <xf numFmtId="49" fontId="3" fillId="0" borderId="4" xfId="0" applyNumberFormat="1" applyFont="1" applyBorder="1" applyAlignment="1">
      <alignment horizontal="center" vertical="center"/>
    </xf>
    <xf numFmtId="0" fontId="3" fillId="0" borderId="1" xfId="0" applyFont="1" applyBorder="1" applyAlignment="1">
      <alignment horizontal="center" vertical="center"/>
    </xf>
    <xf numFmtId="4" fontId="3" fillId="0" borderId="19" xfId="0" applyNumberFormat="1" applyFont="1" applyBorder="1" applyAlignment="1">
      <alignment horizontal="center" vertical="center" wrapText="1"/>
    </xf>
    <xf numFmtId="4" fontId="2" fillId="0" borderId="20" xfId="0" applyNumberFormat="1" applyFont="1" applyBorder="1" applyAlignment="1" applyProtection="1">
      <alignment horizontal="center" vertical="center" wrapText="1"/>
      <protection locked="0"/>
    </xf>
    <xf numFmtId="4" fontId="24" fillId="0" borderId="21" xfId="0" applyNumberFormat="1" applyFont="1" applyBorder="1" applyAlignment="1" applyProtection="1">
      <alignment horizontal="center" vertical="center"/>
      <protection locked="0"/>
    </xf>
    <xf numFmtId="0" fontId="2" fillId="0" borderId="0" xfId="4" applyFont="1" applyAlignment="1">
      <alignment vertical="center" wrapText="1"/>
    </xf>
    <xf numFmtId="0" fontId="2" fillId="0" borderId="22" xfId="3" applyFont="1" applyBorder="1" applyAlignment="1">
      <alignment horizontal="center" vertical="center" wrapText="1"/>
    </xf>
    <xf numFmtId="4" fontId="2" fillId="0" borderId="23" xfId="3" applyNumberFormat="1" applyFont="1" applyBorder="1" applyAlignment="1">
      <alignment horizontal="center" vertical="center" wrapText="1"/>
    </xf>
    <xf numFmtId="0" fontId="2" fillId="0" borderId="0" xfId="0" applyFont="1" applyAlignment="1" applyProtection="1">
      <alignment horizontal="center" vertical="center" wrapText="1"/>
      <protection locked="0"/>
    </xf>
    <xf numFmtId="4" fontId="24" fillId="0" borderId="0" xfId="0" applyNumberFormat="1" applyFont="1" applyAlignment="1" applyProtection="1">
      <alignment horizontal="center" vertical="center"/>
      <protection locked="0"/>
    </xf>
    <xf numFmtId="0" fontId="3" fillId="0" borderId="2" xfId="3" applyFont="1" applyBorder="1" applyAlignment="1">
      <alignment horizontal="left" vertical="center" wrapText="1"/>
    </xf>
    <xf numFmtId="49" fontId="23" fillId="0" borderId="1" xfId="0" applyNumberFormat="1" applyFont="1" applyBorder="1" applyAlignment="1">
      <alignment horizontal="center" vertical="center" wrapText="1"/>
    </xf>
    <xf numFmtId="0" fontId="23" fillId="0" borderId="1" xfId="0" applyFont="1" applyBorder="1" applyAlignment="1">
      <alignment horizontal="left" vertical="center" wrapText="1"/>
    </xf>
    <xf numFmtId="0" fontId="23" fillId="0" borderId="1" xfId="0" applyFont="1" applyBorder="1" applyAlignment="1">
      <alignment horizontal="center" vertical="center" wrapText="1"/>
    </xf>
    <xf numFmtId="2" fontId="23" fillId="0" borderId="1" xfId="0" applyNumberFormat="1" applyFont="1" applyBorder="1" applyAlignment="1">
      <alignment horizontal="center" vertical="center" wrapText="1"/>
    </xf>
    <xf numFmtId="4" fontId="25" fillId="4" borderId="1" xfId="3" applyNumberFormat="1" applyFont="1" applyFill="1" applyBorder="1" applyAlignment="1" applyProtection="1">
      <alignment horizontal="center" vertical="center" wrapText="1"/>
      <protection locked="0"/>
    </xf>
    <xf numFmtId="49" fontId="23" fillId="0" borderId="1" xfId="0" applyNumberFormat="1" applyFont="1" applyBorder="1" applyAlignment="1">
      <alignment horizontal="left" vertical="center" wrapText="1"/>
    </xf>
    <xf numFmtId="2" fontId="23" fillId="0" borderId="1" xfId="0" applyNumberFormat="1" applyFont="1" applyBorder="1" applyAlignment="1">
      <alignment horizontal="center" vertical="center"/>
    </xf>
    <xf numFmtId="164" fontId="2" fillId="0" borderId="0" xfId="0" applyNumberFormat="1" applyFont="1" applyAlignment="1">
      <alignment horizontal="right" vertical="top"/>
    </xf>
    <xf numFmtId="0" fontId="26" fillId="0" borderId="1" xfId="0" applyFont="1" applyBorder="1" applyAlignment="1">
      <alignment vertical="center"/>
    </xf>
    <xf numFmtId="2" fontId="3" fillId="6" borderId="1" xfId="0" applyNumberFormat="1" applyFont="1" applyFill="1" applyBorder="1" applyAlignment="1">
      <alignment horizontal="center" vertical="center"/>
    </xf>
    <xf numFmtId="4" fontId="13" fillId="6" borderId="1" xfId="0" applyNumberFormat="1" applyFont="1" applyFill="1" applyBorder="1" applyAlignment="1">
      <alignment horizontal="center" vertical="center"/>
    </xf>
    <xf numFmtId="0" fontId="5" fillId="0" borderId="0" xfId="0" applyFont="1" applyAlignment="1" applyProtection="1">
      <alignment horizontal="center" vertical="center" wrapText="1"/>
      <protection locked="0"/>
    </xf>
    <xf numFmtId="0" fontId="5" fillId="0" borderId="1" xfId="0" applyFont="1" applyBorder="1" applyAlignment="1" applyProtection="1">
      <alignment horizontal="center" vertical="center" wrapText="1"/>
      <protection locked="0"/>
    </xf>
    <xf numFmtId="4" fontId="15" fillId="0" borderId="30" xfId="0" applyNumberFormat="1" applyFont="1" applyBorder="1" applyAlignment="1" applyProtection="1">
      <alignment horizontal="center" vertical="center" wrapText="1"/>
      <protection locked="0"/>
    </xf>
    <xf numFmtId="4" fontId="15" fillId="0" borderId="21" xfId="0" applyNumberFormat="1" applyFont="1" applyBorder="1" applyAlignment="1" applyProtection="1">
      <alignment horizontal="center" vertical="center"/>
      <protection locked="0"/>
    </xf>
    <xf numFmtId="0" fontId="5" fillId="0" borderId="18" xfId="0" applyFont="1" applyBorder="1" applyAlignment="1" applyProtection="1">
      <alignment horizontal="center" vertical="center" wrapText="1"/>
      <protection locked="0"/>
    </xf>
    <xf numFmtId="0" fontId="24" fillId="0" borderId="14" xfId="0" applyFont="1" applyBorder="1" applyAlignment="1" applyProtection="1">
      <alignment horizontal="center" vertical="center"/>
      <protection locked="0"/>
    </xf>
    <xf numFmtId="0" fontId="4" fillId="0" borderId="16" xfId="2" applyFont="1" applyBorder="1" applyAlignment="1" applyProtection="1">
      <alignment horizontal="center" vertical="center" wrapText="1"/>
    </xf>
    <xf numFmtId="2" fontId="4" fillId="0" borderId="16" xfId="2" applyNumberFormat="1" applyFont="1" applyBorder="1" applyAlignment="1" applyProtection="1">
      <alignment horizontal="center" vertical="center" wrapText="1"/>
    </xf>
    <xf numFmtId="0" fontId="4" fillId="0" borderId="16" xfId="1" applyFont="1" applyBorder="1" applyAlignment="1" applyProtection="1">
      <alignment horizontal="center" vertical="center" wrapText="1"/>
    </xf>
    <xf numFmtId="0" fontId="4" fillId="0" borderId="17" xfId="1" applyFont="1" applyBorder="1" applyAlignment="1" applyProtection="1">
      <alignment horizontal="center" vertical="center" wrapText="1"/>
    </xf>
    <xf numFmtId="4" fontId="23" fillId="0" borderId="19" xfId="0" applyNumberFormat="1" applyFont="1" applyBorder="1" applyAlignment="1">
      <alignment horizontal="center" vertical="center" wrapText="1"/>
    </xf>
    <xf numFmtId="4" fontId="14" fillId="0" borderId="19" xfId="0" applyNumberFormat="1" applyFont="1" applyBorder="1" applyAlignment="1">
      <alignment horizontal="center" vertical="center" wrapText="1"/>
    </xf>
    <xf numFmtId="0" fontId="5" fillId="0" borderId="10" xfId="0" applyFont="1" applyBorder="1" applyAlignment="1" applyProtection="1">
      <alignment horizontal="center" vertical="center" wrapText="1"/>
      <protection locked="0"/>
    </xf>
    <xf numFmtId="49" fontId="3" fillId="0" borderId="12" xfId="0" applyNumberFormat="1" applyFont="1" applyBorder="1" applyAlignment="1">
      <alignment horizontal="center" vertical="center" wrapText="1"/>
    </xf>
    <xf numFmtId="49" fontId="3" fillId="0" borderId="12" xfId="0" applyNumberFormat="1" applyFont="1" applyBorder="1" applyAlignment="1">
      <alignment horizontal="left" vertical="center" wrapText="1"/>
    </xf>
    <xf numFmtId="2" fontId="14" fillId="0" borderId="12" xfId="0" applyNumberFormat="1" applyFont="1" applyBorder="1" applyAlignment="1">
      <alignment horizontal="center" vertical="center" wrapText="1"/>
    </xf>
    <xf numFmtId="4" fontId="2" fillId="4" borderId="12" xfId="3" applyNumberFormat="1" applyFont="1" applyFill="1" applyBorder="1" applyAlignment="1" applyProtection="1">
      <alignment horizontal="center" vertical="center" wrapText="1"/>
      <protection locked="0"/>
    </xf>
    <xf numFmtId="4" fontId="3" fillId="0" borderId="13" xfId="0" applyNumberFormat="1" applyFont="1" applyBorder="1" applyAlignment="1">
      <alignment horizontal="center" vertical="center" wrapText="1"/>
    </xf>
    <xf numFmtId="0" fontId="5" fillId="0" borderId="14" xfId="0" applyFont="1" applyBorder="1" applyAlignment="1" applyProtection="1">
      <alignment horizontal="center" vertical="center" wrapText="1"/>
      <protection locked="0"/>
    </xf>
    <xf numFmtId="49" fontId="3" fillId="0" borderId="16" xfId="0" applyNumberFormat="1" applyFont="1" applyBorder="1" applyAlignment="1">
      <alignment horizontal="center" vertical="center"/>
    </xf>
    <xf numFmtId="2" fontId="14" fillId="0" borderId="16" xfId="0" applyNumberFormat="1" applyFont="1" applyBorder="1" applyAlignment="1">
      <alignment horizontal="center" vertical="center" wrapText="1"/>
    </xf>
    <xf numFmtId="165" fontId="3" fillId="4" borderId="16" xfId="0" applyNumberFormat="1" applyFont="1" applyFill="1" applyBorder="1" applyAlignment="1" applyProtection="1">
      <alignment horizontal="center" vertical="top"/>
      <protection locked="0"/>
    </xf>
    <xf numFmtId="49" fontId="3" fillId="0" borderId="12" xfId="0" applyNumberFormat="1" applyFont="1" applyBorder="1" applyAlignment="1">
      <alignment horizontal="center" vertical="center"/>
    </xf>
    <xf numFmtId="0" fontId="5" fillId="0" borderId="32" xfId="0" applyFont="1" applyBorder="1" applyAlignment="1" applyProtection="1">
      <alignment horizontal="center" vertical="center" wrapText="1"/>
      <protection locked="0"/>
    </xf>
    <xf numFmtId="49" fontId="3" fillId="0" borderId="6" xfId="0" applyNumberFormat="1" applyFont="1" applyBorder="1" applyAlignment="1">
      <alignment horizontal="center" vertical="center"/>
    </xf>
    <xf numFmtId="2" fontId="14" fillId="0" borderId="6" xfId="0" applyNumberFormat="1" applyFont="1" applyBorder="1" applyAlignment="1">
      <alignment horizontal="center" vertical="center" wrapText="1"/>
    </xf>
    <xf numFmtId="165" fontId="3" fillId="4" borderId="6" xfId="0" applyNumberFormat="1" applyFont="1" applyFill="1" applyBorder="1" applyAlignment="1" applyProtection="1">
      <alignment horizontal="center" vertical="top"/>
      <protection locked="0"/>
    </xf>
    <xf numFmtId="4" fontId="3" fillId="0" borderId="33" xfId="0" applyNumberFormat="1" applyFont="1" applyBorder="1" applyAlignment="1">
      <alignment horizontal="center" vertical="center" wrapText="1"/>
    </xf>
    <xf numFmtId="0" fontId="5" fillId="0" borderId="6" xfId="0" applyFont="1" applyBorder="1" applyAlignment="1" applyProtection="1">
      <alignment horizontal="center" vertical="center" wrapText="1"/>
      <protection locked="0"/>
    </xf>
    <xf numFmtId="2" fontId="3" fillId="0" borderId="6" xfId="0" applyNumberFormat="1" applyFont="1" applyBorder="1" applyAlignment="1">
      <alignment horizontal="center" vertical="center"/>
    </xf>
    <xf numFmtId="4" fontId="2" fillId="4" borderId="6" xfId="4" applyNumberFormat="1" applyFont="1" applyFill="1" applyBorder="1" applyAlignment="1" applyProtection="1">
      <alignment horizontal="center" vertical="center" wrapText="1"/>
      <protection locked="0"/>
    </xf>
    <xf numFmtId="4" fontId="3" fillId="0" borderId="6" xfId="0" applyNumberFormat="1" applyFont="1" applyBorder="1" applyAlignment="1">
      <alignment horizontal="center" vertical="center" wrapText="1"/>
    </xf>
    <xf numFmtId="2" fontId="3" fillId="0" borderId="16" xfId="0" applyNumberFormat="1" applyFont="1" applyBorder="1" applyAlignment="1">
      <alignment horizontal="center" vertical="center"/>
    </xf>
    <xf numFmtId="4" fontId="2" fillId="4" borderId="16" xfId="4" applyNumberFormat="1" applyFont="1" applyFill="1" applyBorder="1" applyAlignment="1" applyProtection="1">
      <alignment horizontal="center" vertical="center" wrapText="1"/>
      <protection locked="0"/>
    </xf>
    <xf numFmtId="2" fontId="3" fillId="0" borderId="12" xfId="0" applyNumberFormat="1" applyFont="1" applyBorder="1" applyAlignment="1">
      <alignment horizontal="center" vertical="center"/>
    </xf>
    <xf numFmtId="4" fontId="2" fillId="4" borderId="12" xfId="4" applyNumberFormat="1" applyFont="1" applyFill="1" applyBorder="1" applyAlignment="1" applyProtection="1">
      <alignment horizontal="center" vertical="center" wrapText="1"/>
      <protection locked="0"/>
    </xf>
    <xf numFmtId="4" fontId="15" fillId="0" borderId="35" xfId="0" applyNumberFormat="1" applyFont="1" applyBorder="1" applyAlignment="1" applyProtection="1">
      <alignment horizontal="center" vertical="center" wrapText="1"/>
      <protection locked="0"/>
    </xf>
    <xf numFmtId="0" fontId="5" fillId="0" borderId="36" xfId="0" applyFont="1" applyBorder="1" applyAlignment="1" applyProtection="1">
      <alignment horizontal="center" vertical="center" wrapText="1"/>
      <protection locked="0"/>
    </xf>
    <xf numFmtId="0" fontId="0" fillId="0" borderId="38" xfId="0" applyBorder="1" applyAlignment="1" applyProtection="1">
      <alignment wrapText="1"/>
      <protection locked="0"/>
    </xf>
    <xf numFmtId="0" fontId="0" fillId="0" borderId="31" xfId="0" applyBorder="1" applyAlignment="1" applyProtection="1">
      <alignment wrapText="1"/>
      <protection locked="0"/>
    </xf>
    <xf numFmtId="0" fontId="0" fillId="0" borderId="39" xfId="0" applyBorder="1" applyAlignment="1" applyProtection="1">
      <alignment wrapText="1"/>
      <protection locked="0"/>
    </xf>
    <xf numFmtId="49" fontId="2" fillId="0" borderId="1" xfId="0" applyNumberFormat="1" applyFont="1" applyBorder="1" applyAlignment="1">
      <alignment horizontal="center" vertical="center"/>
    </xf>
    <xf numFmtId="0" fontId="5" fillId="0" borderId="14" xfId="0" applyFont="1" applyBorder="1" applyAlignment="1" applyProtection="1">
      <alignment horizontal="center" wrapText="1"/>
      <protection locked="0"/>
    </xf>
    <xf numFmtId="0" fontId="5" fillId="0" borderId="18" xfId="0" applyFont="1" applyBorder="1" applyAlignment="1" applyProtection="1">
      <alignment horizontal="center" wrapText="1"/>
      <protection locked="0"/>
    </xf>
    <xf numFmtId="0" fontId="5" fillId="0" borderId="10" xfId="0" applyFont="1" applyBorder="1" applyAlignment="1" applyProtection="1">
      <alignment horizontal="center" wrapText="1"/>
      <protection locked="0"/>
    </xf>
    <xf numFmtId="49" fontId="3" fillId="0" borderId="40" xfId="0" applyNumberFormat="1" applyFont="1" applyBorder="1" applyAlignment="1">
      <alignment horizontal="center" vertical="center"/>
    </xf>
    <xf numFmtId="0" fontId="5" fillId="0" borderId="32" xfId="0" applyFont="1" applyBorder="1" applyAlignment="1" applyProtection="1">
      <alignment horizontal="center" wrapText="1"/>
      <protection locked="0"/>
    </xf>
    <xf numFmtId="0" fontId="2" fillId="0" borderId="24" xfId="4" applyFont="1" applyBorder="1" applyAlignment="1">
      <alignment vertical="center"/>
    </xf>
    <xf numFmtId="0" fontId="2" fillId="0" borderId="25" xfId="4" applyFont="1" applyBorder="1" applyAlignment="1">
      <alignment vertical="center"/>
    </xf>
    <xf numFmtId="4" fontId="3" fillId="4" borderId="16" xfId="0" applyNumberFormat="1" applyFont="1" applyFill="1" applyBorder="1" applyAlignment="1" applyProtection="1">
      <alignment horizontal="center" vertical="center" wrapText="1"/>
      <protection locked="0"/>
    </xf>
    <xf numFmtId="4" fontId="3" fillId="4" borderId="12" xfId="0" applyNumberFormat="1" applyFont="1" applyFill="1" applyBorder="1" applyAlignment="1" applyProtection="1">
      <alignment horizontal="center" vertical="center" wrapText="1"/>
      <protection locked="0"/>
    </xf>
    <xf numFmtId="0" fontId="5" fillId="0" borderId="42" xfId="0" applyFont="1" applyBorder="1" applyAlignment="1" applyProtection="1">
      <alignment horizontal="center" vertical="center" wrapText="1"/>
      <protection locked="0"/>
    </xf>
    <xf numFmtId="4" fontId="3" fillId="4" borderId="6" xfId="0" applyNumberFormat="1" applyFont="1" applyFill="1" applyBorder="1" applyAlignment="1" applyProtection="1">
      <alignment horizontal="center" vertical="center" wrapText="1"/>
      <protection locked="0"/>
    </xf>
    <xf numFmtId="0" fontId="5" fillId="0" borderId="37" xfId="0" applyFont="1" applyBorder="1" applyAlignment="1" applyProtection="1">
      <alignment horizontal="center" vertical="center" wrapText="1"/>
      <protection locked="0"/>
    </xf>
    <xf numFmtId="0" fontId="2" fillId="0" borderId="25" xfId="4" applyFont="1" applyBorder="1"/>
    <xf numFmtId="49" fontId="2" fillId="0" borderId="1" xfId="0" applyNumberFormat="1" applyFont="1" applyBorder="1" applyAlignment="1">
      <alignment horizontal="center" vertical="center" wrapText="1"/>
    </xf>
    <xf numFmtId="0" fontId="2" fillId="0" borderId="43" xfId="4" applyFont="1" applyBorder="1" applyAlignment="1">
      <alignment vertical="center"/>
    </xf>
    <xf numFmtId="0" fontId="5" fillId="0" borderId="20" xfId="0" applyFont="1" applyBorder="1" applyAlignment="1" applyProtection="1">
      <alignment horizontal="center" vertical="center" wrapText="1"/>
      <protection locked="0"/>
    </xf>
    <xf numFmtId="49" fontId="3" fillId="0" borderId="44" xfId="4" applyNumberFormat="1" applyFont="1" applyBorder="1" applyAlignment="1">
      <alignment horizontal="center" vertical="center" wrapText="1"/>
    </xf>
    <xf numFmtId="0" fontId="3" fillId="0" borderId="44" xfId="4" applyFont="1" applyBorder="1" applyAlignment="1">
      <alignment horizontal="left" vertical="center" wrapText="1"/>
    </xf>
    <xf numFmtId="0" fontId="3" fillId="0" borderId="44" xfId="0" applyFont="1" applyBorder="1" applyAlignment="1">
      <alignment horizontal="center" vertical="center" wrapText="1"/>
    </xf>
    <xf numFmtId="2" fontId="3" fillId="0" borderId="44" xfId="0" applyNumberFormat="1" applyFont="1" applyBorder="1" applyAlignment="1">
      <alignment horizontal="center" vertical="center" wrapText="1"/>
    </xf>
    <xf numFmtId="4" fontId="3" fillId="4" borderId="44" xfId="4" applyNumberFormat="1" applyFont="1" applyFill="1" applyBorder="1" applyAlignment="1" applyProtection="1">
      <alignment horizontal="center" vertical="center" wrapText="1"/>
      <protection locked="0"/>
    </xf>
    <xf numFmtId="4" fontId="3" fillId="0" borderId="21" xfId="0" applyNumberFormat="1" applyFont="1" applyBorder="1" applyAlignment="1">
      <alignment horizontal="center" vertical="center" wrapText="1"/>
    </xf>
    <xf numFmtId="2" fontId="12" fillId="0" borderId="25" xfId="4" applyNumberFormat="1" applyFont="1" applyBorder="1" applyAlignment="1">
      <alignment vertical="center"/>
    </xf>
    <xf numFmtId="4" fontId="12" fillId="0" borderId="21" xfId="3" applyNumberFormat="1" applyFont="1" applyBorder="1" applyAlignment="1">
      <alignment horizontal="center" vertical="center" wrapText="1"/>
    </xf>
    <xf numFmtId="0" fontId="24" fillId="0" borderId="36" xfId="0" applyFont="1" applyBorder="1" applyAlignment="1" applyProtection="1">
      <alignment horizontal="center" vertical="center"/>
      <protection locked="0"/>
    </xf>
    <xf numFmtId="0" fontId="4" fillId="0" borderId="46" xfId="2" applyFont="1" applyBorder="1" applyAlignment="1" applyProtection="1">
      <alignment horizontal="center" vertical="center" wrapText="1"/>
    </xf>
    <xf numFmtId="0" fontId="4" fillId="0" borderId="46" xfId="2" applyFont="1" applyBorder="1" applyAlignment="1" applyProtection="1">
      <alignment horizontal="center" wrapText="1"/>
    </xf>
    <xf numFmtId="2" fontId="4" fillId="0" borderId="46" xfId="2" applyNumberFormat="1" applyFont="1" applyBorder="1" applyAlignment="1" applyProtection="1">
      <alignment horizontal="center" vertical="center" wrapText="1"/>
    </xf>
    <xf numFmtId="0" fontId="4" fillId="0" borderId="46" xfId="1" applyFont="1" applyBorder="1" applyAlignment="1" applyProtection="1">
      <alignment horizontal="center" vertical="center" wrapText="1"/>
    </xf>
    <xf numFmtId="0" fontId="5" fillId="0" borderId="45" xfId="0" applyFont="1" applyBorder="1" applyAlignment="1" applyProtection="1">
      <alignment horizontal="center" vertical="center" wrapText="1"/>
      <protection locked="0"/>
    </xf>
    <xf numFmtId="2" fontId="3" fillId="0" borderId="5" xfId="0" applyNumberFormat="1" applyFont="1" applyBorder="1" applyAlignment="1">
      <alignment horizontal="center" vertical="center"/>
    </xf>
    <xf numFmtId="49" fontId="3" fillId="0" borderId="5" xfId="0" applyNumberFormat="1" applyFont="1" applyBorder="1" applyAlignment="1">
      <alignment horizontal="left" vertical="center" wrapText="1"/>
    </xf>
    <xf numFmtId="4" fontId="2" fillId="4" borderId="5" xfId="4" applyNumberFormat="1" applyFont="1" applyFill="1" applyBorder="1" applyAlignment="1" applyProtection="1">
      <alignment horizontal="center" vertical="center" wrapText="1"/>
      <protection locked="0"/>
    </xf>
    <xf numFmtId="49" fontId="3" fillId="0" borderId="44" xfId="0" applyNumberFormat="1" applyFont="1" applyBorder="1" applyAlignment="1">
      <alignment horizontal="center" vertical="center" wrapText="1"/>
    </xf>
    <xf numFmtId="49" fontId="3" fillId="0" borderId="44" xfId="0" applyNumberFormat="1" applyFont="1" applyBorder="1" applyAlignment="1">
      <alignment horizontal="left" vertical="center" wrapText="1"/>
    </xf>
    <xf numFmtId="2" fontId="3" fillId="0" borderId="44" xfId="0" applyNumberFormat="1" applyFont="1" applyBorder="1" applyAlignment="1">
      <alignment horizontal="center" vertical="center"/>
    </xf>
    <xf numFmtId="4" fontId="2" fillId="4" borderId="44" xfId="4" applyNumberFormat="1" applyFont="1" applyFill="1" applyBorder="1" applyAlignment="1" applyProtection="1">
      <alignment horizontal="center" vertical="center" wrapText="1"/>
      <protection locked="0"/>
    </xf>
    <xf numFmtId="49" fontId="3" fillId="0" borderId="47" xfId="0" applyNumberFormat="1" applyFont="1" applyBorder="1" applyAlignment="1">
      <alignment horizontal="center" vertical="center" wrapText="1"/>
    </xf>
    <xf numFmtId="4" fontId="12" fillId="0" borderId="0" xfId="3" applyNumberFormat="1" applyFont="1" applyAlignment="1">
      <alignment horizontal="center" vertical="center" wrapText="1"/>
    </xf>
    <xf numFmtId="2" fontId="4" fillId="0" borderId="12" xfId="2" applyNumberFormat="1" applyFont="1" applyBorder="1" applyAlignment="1" applyProtection="1">
      <alignment horizontal="center" vertical="center" wrapText="1"/>
    </xf>
    <xf numFmtId="49" fontId="3" fillId="0" borderId="40" xfId="0" applyNumberFormat="1" applyFont="1" applyBorder="1" applyAlignment="1">
      <alignment horizontal="center" vertical="center" wrapText="1"/>
    </xf>
    <xf numFmtId="0" fontId="4" fillId="0" borderId="6" xfId="2" applyFont="1" applyBorder="1" applyAlignment="1" applyProtection="1">
      <alignment horizontal="center" vertical="center" wrapText="1"/>
    </xf>
    <xf numFmtId="0" fontId="4" fillId="0" borderId="6" xfId="2" applyFont="1" applyBorder="1" applyAlignment="1" applyProtection="1">
      <alignment horizontal="center" wrapText="1"/>
    </xf>
    <xf numFmtId="2" fontId="4" fillId="0" borderId="6" xfId="2" applyNumberFormat="1" applyFont="1" applyBorder="1" applyAlignment="1" applyProtection="1">
      <alignment horizontal="center" vertical="center" wrapText="1"/>
    </xf>
    <xf numFmtId="0" fontId="4" fillId="0" borderId="6" xfId="1" applyFont="1" applyBorder="1" applyAlignment="1" applyProtection="1">
      <alignment horizontal="center" vertical="center" wrapText="1"/>
    </xf>
    <xf numFmtId="0" fontId="4" fillId="0" borderId="33" xfId="1" applyFont="1" applyBorder="1" applyAlignment="1" applyProtection="1">
      <alignment horizontal="center" vertical="center" wrapText="1"/>
    </xf>
    <xf numFmtId="4" fontId="3" fillId="0" borderId="50" xfId="0" applyNumberFormat="1" applyFont="1" applyBorder="1" applyAlignment="1">
      <alignment horizontal="center" vertical="center" wrapText="1"/>
    </xf>
    <xf numFmtId="166" fontId="3" fillId="0" borderId="16" xfId="0" applyNumberFormat="1" applyFont="1" applyBorder="1" applyAlignment="1">
      <alignment horizontal="center" vertical="center"/>
    </xf>
    <xf numFmtId="4" fontId="12" fillId="0" borderId="41" xfId="3" applyNumberFormat="1" applyFont="1" applyBorder="1" applyAlignment="1">
      <alignment horizontal="center" vertical="center" wrapText="1"/>
    </xf>
    <xf numFmtId="0" fontId="5" fillId="0" borderId="0" xfId="0" applyFont="1" applyAlignment="1" applyProtection="1">
      <alignment horizontal="center" vertical="center"/>
      <protection locked="0"/>
    </xf>
    <xf numFmtId="0" fontId="5" fillId="0" borderId="29" xfId="0" applyFont="1" applyBorder="1" applyAlignment="1" applyProtection="1">
      <alignment horizontal="center" vertical="center"/>
      <protection locked="0"/>
    </xf>
    <xf numFmtId="0" fontId="5" fillId="0" borderId="34" xfId="0" applyFont="1" applyBorder="1" applyAlignment="1" applyProtection="1">
      <alignment horizontal="center" vertical="center"/>
      <protection locked="0"/>
    </xf>
    <xf numFmtId="0" fontId="5" fillId="0" borderId="14" xfId="0" applyFont="1" applyBorder="1" applyAlignment="1" applyProtection="1">
      <alignment horizontal="center" vertical="center"/>
      <protection locked="0"/>
    </xf>
    <xf numFmtId="0" fontId="5" fillId="0" borderId="18" xfId="0" applyFont="1" applyBorder="1" applyAlignment="1" applyProtection="1">
      <alignment horizontal="center" vertical="center"/>
      <protection locked="0"/>
    </xf>
    <xf numFmtId="0" fontId="5" fillId="0" borderId="10" xfId="0" applyFont="1" applyBorder="1" applyAlignment="1" applyProtection="1">
      <alignment horizontal="center" vertical="center"/>
      <protection locked="0"/>
    </xf>
    <xf numFmtId="49" fontId="23" fillId="0" borderId="7" xfId="4" applyNumberFormat="1" applyFont="1" applyBorder="1" applyAlignment="1">
      <alignment horizontal="center" vertical="center"/>
    </xf>
    <xf numFmtId="49" fontId="23" fillId="0" borderId="51" xfId="4" applyNumberFormat="1" applyFont="1" applyBorder="1" applyAlignment="1">
      <alignment horizontal="center" vertical="center"/>
    </xf>
    <xf numFmtId="49" fontId="15" fillId="0" borderId="16" xfId="0" applyNumberFormat="1" applyFont="1" applyBorder="1" applyAlignment="1">
      <alignment horizontal="center" vertical="center" wrapText="1"/>
    </xf>
    <xf numFmtId="49" fontId="15" fillId="0" borderId="16" xfId="0" applyNumberFormat="1" applyFont="1" applyBorder="1" applyAlignment="1">
      <alignment horizontal="left" vertical="center" wrapText="1"/>
    </xf>
    <xf numFmtId="4" fontId="2" fillId="6" borderId="16" xfId="4" applyNumberFormat="1" applyFont="1" applyFill="1" applyBorder="1" applyAlignment="1" applyProtection="1">
      <alignment horizontal="center" vertical="center" wrapText="1"/>
      <protection locked="0"/>
    </xf>
    <xf numFmtId="49" fontId="23" fillId="0" borderId="48" xfId="4" applyNumberFormat="1" applyFont="1" applyBorder="1" applyAlignment="1">
      <alignment horizontal="center" vertical="center"/>
    </xf>
    <xf numFmtId="0" fontId="24" fillId="0" borderId="6" xfId="0" applyFont="1" applyBorder="1" applyAlignment="1" applyProtection="1">
      <alignment horizontal="center" vertical="center"/>
      <protection locked="0"/>
    </xf>
    <xf numFmtId="0" fontId="24" fillId="0" borderId="10" xfId="0" applyFont="1" applyBorder="1" applyAlignment="1" applyProtection="1">
      <alignment horizontal="center" vertical="center"/>
      <protection locked="0"/>
    </xf>
    <xf numFmtId="0" fontId="24" fillId="0" borderId="32" xfId="0" applyFont="1" applyBorder="1" applyAlignment="1" applyProtection="1">
      <alignment horizontal="center" vertical="center"/>
      <protection locked="0"/>
    </xf>
    <xf numFmtId="2" fontId="2" fillId="6" borderId="5" xfId="4" applyNumberFormat="1" applyFont="1" applyFill="1" applyBorder="1" applyAlignment="1">
      <alignment vertical="center"/>
    </xf>
    <xf numFmtId="0" fontId="2" fillId="0" borderId="5" xfId="4" applyFont="1" applyBorder="1" applyAlignment="1">
      <alignment vertical="center"/>
    </xf>
    <xf numFmtId="2" fontId="2" fillId="6" borderId="43" xfId="4" applyNumberFormat="1" applyFont="1" applyFill="1" applyBorder="1" applyAlignment="1">
      <alignment vertical="center"/>
    </xf>
    <xf numFmtId="4" fontId="12" fillId="0" borderId="52" xfId="3" applyNumberFormat="1" applyFont="1" applyBorder="1" applyAlignment="1">
      <alignment horizontal="center" vertical="center" wrapText="1"/>
    </xf>
    <xf numFmtId="4" fontId="25" fillId="4" borderId="1" xfId="3" applyNumberFormat="1" applyFont="1" applyFill="1" applyBorder="1" applyAlignment="1">
      <alignment horizontal="center" vertical="center" wrapText="1"/>
    </xf>
    <xf numFmtId="165" fontId="3" fillId="6" borderId="1" xfId="0" applyNumberFormat="1" applyFont="1" applyFill="1" applyBorder="1" applyAlignment="1">
      <alignment horizontal="center" vertical="top"/>
    </xf>
    <xf numFmtId="4" fontId="25" fillId="4" borderId="1" xfId="4" applyNumberFormat="1" applyFont="1" applyFill="1" applyBorder="1" applyAlignment="1">
      <alignment horizontal="center" vertical="center" wrapText="1"/>
    </xf>
    <xf numFmtId="4" fontId="2" fillId="6" borderId="1" xfId="4" applyNumberFormat="1" applyFont="1" applyFill="1" applyBorder="1" applyAlignment="1">
      <alignment horizontal="center" vertical="center" wrapText="1"/>
    </xf>
    <xf numFmtId="4" fontId="2" fillId="6" borderId="16" xfId="4" applyNumberFormat="1" applyFont="1" applyFill="1" applyBorder="1" applyAlignment="1">
      <alignment horizontal="center" vertical="center" wrapText="1"/>
    </xf>
    <xf numFmtId="0" fontId="5" fillId="9" borderId="18" xfId="0" applyFont="1" applyFill="1" applyBorder="1" applyAlignment="1" applyProtection="1">
      <alignment horizontal="center" vertical="center" wrapText="1"/>
      <protection locked="0"/>
    </xf>
    <xf numFmtId="49" fontId="3" fillId="9" borderId="1" xfId="0" applyNumberFormat="1" applyFont="1" applyFill="1" applyBorder="1" applyAlignment="1">
      <alignment horizontal="center" vertical="center" wrapText="1"/>
    </xf>
    <xf numFmtId="49" fontId="3" fillId="9" borderId="1" xfId="0" applyNumberFormat="1" applyFont="1" applyFill="1" applyBorder="1" applyAlignment="1">
      <alignment horizontal="left" vertical="center" wrapText="1"/>
    </xf>
    <xf numFmtId="2" fontId="14" fillId="9" borderId="1" xfId="0" applyNumberFormat="1" applyFont="1" applyFill="1" applyBorder="1" applyAlignment="1">
      <alignment horizontal="center" vertical="center" wrapText="1"/>
    </xf>
    <xf numFmtId="4" fontId="2" fillId="9" borderId="1" xfId="3" applyNumberFormat="1" applyFont="1" applyFill="1" applyBorder="1" applyAlignment="1" applyProtection="1">
      <alignment horizontal="center" vertical="center" wrapText="1"/>
      <protection locked="0"/>
    </xf>
    <xf numFmtId="4" fontId="3" fillId="9" borderId="19" xfId="0" applyNumberFormat="1" applyFont="1" applyFill="1" applyBorder="1" applyAlignment="1">
      <alignment horizontal="center" vertical="center" wrapText="1"/>
    </xf>
    <xf numFmtId="2" fontId="3" fillId="9" borderId="1" xfId="0" applyNumberFormat="1" applyFont="1" applyFill="1" applyBorder="1" applyAlignment="1">
      <alignment horizontal="center" vertical="center"/>
    </xf>
    <xf numFmtId="49" fontId="3" fillId="9" borderId="16" xfId="0" applyNumberFormat="1" applyFont="1" applyFill="1" applyBorder="1" applyAlignment="1">
      <alignment horizontal="left" vertical="center" wrapText="1"/>
    </xf>
    <xf numFmtId="49" fontId="3" fillId="0" borderId="16" xfId="4" applyNumberFormat="1" applyFont="1" applyBorder="1" applyAlignment="1">
      <alignment horizontal="center" vertical="center" wrapText="1"/>
    </xf>
    <xf numFmtId="0" fontId="3" fillId="0" borderId="16" xfId="4" applyFont="1" applyBorder="1" applyAlignment="1">
      <alignment horizontal="left" vertical="center" wrapText="1"/>
    </xf>
    <xf numFmtId="0" fontId="3" fillId="0" borderId="16" xfId="0" applyFont="1" applyBorder="1" applyAlignment="1">
      <alignment horizontal="center" vertical="center" wrapText="1"/>
    </xf>
    <xf numFmtId="2" fontId="3" fillId="0" borderId="16" xfId="0" applyNumberFormat="1" applyFont="1" applyBorder="1" applyAlignment="1">
      <alignment horizontal="center" vertical="center" wrapText="1"/>
    </xf>
    <xf numFmtId="4" fontId="12" fillId="0" borderId="23" xfId="3" applyNumberFormat="1" applyFont="1" applyBorder="1" applyAlignment="1">
      <alignment horizontal="center" vertical="center" wrapText="1"/>
    </xf>
    <xf numFmtId="49" fontId="3" fillId="9" borderId="5" xfId="0" applyNumberFormat="1" applyFont="1" applyFill="1" applyBorder="1" applyAlignment="1">
      <alignment horizontal="center" vertical="center" wrapText="1"/>
    </xf>
    <xf numFmtId="49" fontId="3" fillId="9" borderId="5" xfId="0" applyNumberFormat="1" applyFont="1" applyFill="1" applyBorder="1" applyAlignment="1">
      <alignment horizontal="left" vertical="center" wrapText="1"/>
    </xf>
    <xf numFmtId="2" fontId="3" fillId="9" borderId="5" xfId="0" applyNumberFormat="1" applyFont="1" applyFill="1" applyBorder="1" applyAlignment="1">
      <alignment horizontal="center" vertical="center"/>
    </xf>
    <xf numFmtId="4" fontId="3" fillId="9" borderId="50" xfId="0" applyNumberFormat="1" applyFont="1" applyFill="1" applyBorder="1" applyAlignment="1">
      <alignment horizontal="center" vertical="center" wrapText="1"/>
    </xf>
    <xf numFmtId="49" fontId="3" fillId="9" borderId="47" xfId="4" applyNumberFormat="1" applyFont="1" applyFill="1" applyBorder="1" applyAlignment="1">
      <alignment horizontal="center" vertical="center" wrapText="1"/>
    </xf>
    <xf numFmtId="49" fontId="3" fillId="9" borderId="47" xfId="0" applyNumberFormat="1" applyFont="1" applyFill="1" applyBorder="1" applyAlignment="1">
      <alignment horizontal="left" vertical="center" wrapText="1"/>
    </xf>
    <xf numFmtId="49" fontId="3" fillId="9" borderId="47" xfId="0" applyNumberFormat="1" applyFont="1" applyFill="1" applyBorder="1" applyAlignment="1">
      <alignment horizontal="center" vertical="center" wrapText="1"/>
    </xf>
    <xf numFmtId="4" fontId="3" fillId="9" borderId="23" xfId="0" applyNumberFormat="1" applyFont="1" applyFill="1" applyBorder="1" applyAlignment="1">
      <alignment horizontal="center" vertical="center" wrapText="1"/>
    </xf>
    <xf numFmtId="2" fontId="3" fillId="9" borderId="12" xfId="0" applyNumberFormat="1" applyFont="1" applyFill="1" applyBorder="1" applyAlignment="1">
      <alignment horizontal="center" vertical="center"/>
    </xf>
    <xf numFmtId="49" fontId="23" fillId="9" borderId="22" xfId="4" applyNumberFormat="1" applyFont="1" applyFill="1" applyBorder="1" applyAlignment="1">
      <alignment horizontal="center" vertical="center"/>
    </xf>
    <xf numFmtId="2" fontId="3" fillId="9" borderId="47" xfId="0" applyNumberFormat="1" applyFont="1" applyFill="1" applyBorder="1" applyAlignment="1">
      <alignment horizontal="center" vertical="center"/>
    </xf>
    <xf numFmtId="2" fontId="3" fillId="9" borderId="16" xfId="0" applyNumberFormat="1" applyFont="1" applyFill="1" applyBorder="1" applyAlignment="1">
      <alignment horizontal="center" vertical="center"/>
    </xf>
    <xf numFmtId="49" fontId="3" fillId="9" borderId="6" xfId="0" applyNumberFormat="1" applyFont="1" applyFill="1" applyBorder="1" applyAlignment="1">
      <alignment horizontal="left" vertical="center" wrapText="1"/>
    </xf>
    <xf numFmtId="49" fontId="3" fillId="9" borderId="12" xfId="0" applyNumberFormat="1" applyFont="1" applyFill="1" applyBorder="1" applyAlignment="1">
      <alignment horizontal="left" vertical="center" wrapText="1"/>
    </xf>
    <xf numFmtId="49" fontId="15" fillId="9" borderId="1" xfId="0" applyNumberFormat="1" applyFont="1" applyFill="1" applyBorder="1" applyAlignment="1">
      <alignment horizontal="left" vertical="center" wrapText="1"/>
    </xf>
    <xf numFmtId="0" fontId="5" fillId="9" borderId="20" xfId="0" applyFont="1" applyFill="1" applyBorder="1" applyAlignment="1" applyProtection="1">
      <alignment horizontal="center" vertical="center"/>
      <protection locked="0"/>
    </xf>
    <xf numFmtId="49" fontId="3" fillId="9" borderId="44" xfId="0" applyNumberFormat="1" applyFont="1" applyFill="1" applyBorder="1" applyAlignment="1">
      <alignment horizontal="center" vertical="center" wrapText="1"/>
    </xf>
    <xf numFmtId="49" fontId="23" fillId="9" borderId="44" xfId="0" applyNumberFormat="1" applyFont="1" applyFill="1" applyBorder="1" applyAlignment="1">
      <alignment horizontal="left" vertical="center" wrapText="1"/>
    </xf>
    <xf numFmtId="2" fontId="3" fillId="9" borderId="44" xfId="0" applyNumberFormat="1" applyFont="1" applyFill="1" applyBorder="1" applyAlignment="1">
      <alignment horizontal="center" vertical="center"/>
    </xf>
    <xf numFmtId="4" fontId="2" fillId="9" borderId="44" xfId="4" applyNumberFormat="1" applyFont="1" applyFill="1" applyBorder="1" applyAlignment="1" applyProtection="1">
      <alignment horizontal="center" vertical="center" wrapText="1"/>
      <protection locked="0"/>
    </xf>
    <xf numFmtId="4" fontId="3" fillId="9" borderId="21" xfId="0" applyNumberFormat="1" applyFont="1" applyFill="1" applyBorder="1" applyAlignment="1">
      <alignment horizontal="center" vertical="center" wrapText="1"/>
    </xf>
    <xf numFmtId="2" fontId="15" fillId="7" borderId="1" xfId="0" applyNumberFormat="1" applyFont="1" applyFill="1" applyBorder="1" applyAlignment="1" applyProtection="1">
      <alignment horizontal="center" vertical="center" wrapText="1"/>
      <protection locked="0"/>
    </xf>
    <xf numFmtId="0" fontId="5" fillId="0" borderId="0" xfId="0" applyFont="1" applyAlignment="1">
      <alignment horizontal="left" vertical="center" wrapText="1"/>
    </xf>
    <xf numFmtId="0" fontId="28" fillId="0" borderId="29" xfId="0" applyFont="1" applyBorder="1" applyAlignment="1" applyProtection="1">
      <alignment horizontal="center" vertical="center" wrapText="1"/>
      <protection locked="0"/>
    </xf>
    <xf numFmtId="0" fontId="28" fillId="0" borderId="34" xfId="0" applyFont="1" applyBorder="1" applyAlignment="1" applyProtection="1">
      <alignment horizontal="center" vertical="center" wrapText="1"/>
      <protection locked="0"/>
    </xf>
    <xf numFmtId="0" fontId="28" fillId="0" borderId="22" xfId="0" applyFont="1" applyBorder="1" applyAlignment="1" applyProtection="1">
      <alignment horizontal="center" vertical="center" wrapText="1"/>
      <protection locked="0"/>
    </xf>
    <xf numFmtId="0" fontId="27" fillId="8" borderId="26" xfId="1" applyFont="1" applyFill="1" applyBorder="1" applyAlignment="1" applyProtection="1">
      <alignment horizontal="center" vertical="center"/>
    </xf>
    <xf numFmtId="0" fontId="27" fillId="8" borderId="27" xfId="1" applyFont="1" applyFill="1" applyBorder="1" applyAlignment="1" applyProtection="1">
      <alignment horizontal="center" vertical="center"/>
    </xf>
    <xf numFmtId="0" fontId="27" fillId="8" borderId="28" xfId="1" applyFont="1" applyFill="1" applyBorder="1" applyAlignment="1" applyProtection="1">
      <alignment horizontal="center" vertical="center"/>
    </xf>
    <xf numFmtId="0" fontId="4" fillId="3" borderId="5" xfId="1" applyFont="1" applyFill="1" applyBorder="1" applyAlignment="1" applyProtection="1">
      <alignment horizontal="left" vertical="center"/>
    </xf>
    <xf numFmtId="0" fontId="4" fillId="3" borderId="1" xfId="1" applyFont="1" applyFill="1" applyBorder="1" applyAlignment="1" applyProtection="1">
      <alignment horizontal="left" vertical="center"/>
    </xf>
    <xf numFmtId="0" fontId="4" fillId="3" borderId="6" xfId="1" applyFont="1" applyFill="1" applyBorder="1" applyAlignment="1" applyProtection="1">
      <alignment horizontal="left" vertical="center"/>
    </xf>
    <xf numFmtId="0" fontId="5" fillId="0" borderId="18" xfId="0" applyFont="1" applyBorder="1" applyAlignment="1" applyProtection="1">
      <alignment horizontal="center" vertical="center" wrapText="1"/>
      <protection locked="0"/>
    </xf>
    <xf numFmtId="0" fontId="28" fillId="0" borderId="32" xfId="0" applyFont="1" applyBorder="1" applyAlignment="1" applyProtection="1">
      <alignment horizontal="center" vertical="center" wrapText="1"/>
      <protection locked="0"/>
    </xf>
    <xf numFmtId="0" fontId="28" fillId="0" borderId="36" xfId="0" applyFont="1" applyBorder="1" applyAlignment="1" applyProtection="1">
      <alignment horizontal="center" vertical="center" wrapText="1"/>
      <protection locked="0"/>
    </xf>
    <xf numFmtId="0" fontId="28" fillId="0" borderId="37" xfId="0" applyFont="1" applyBorder="1" applyAlignment="1" applyProtection="1">
      <alignment horizontal="center" vertical="center" wrapText="1"/>
      <protection locked="0"/>
    </xf>
    <xf numFmtId="0" fontId="7" fillId="0" borderId="0" xfId="4" applyFont="1" applyAlignment="1">
      <alignment horizontal="left" vertical="center"/>
    </xf>
    <xf numFmtId="0" fontId="5" fillId="0" borderId="0" xfId="0" applyFont="1" applyAlignment="1">
      <alignment horizontal="left" vertical="center"/>
    </xf>
    <xf numFmtId="0" fontId="5" fillId="0" borderId="42" xfId="0" applyFont="1" applyBorder="1" applyAlignment="1" applyProtection="1">
      <alignment horizontal="center" vertical="center" wrapText="1"/>
      <protection locked="0"/>
    </xf>
    <xf numFmtId="0" fontId="5" fillId="0" borderId="36" xfId="0" applyFont="1" applyBorder="1" applyAlignment="1" applyProtection="1">
      <alignment horizontal="center" vertical="center" wrapText="1"/>
      <protection locked="0"/>
    </xf>
    <xf numFmtId="0" fontId="5" fillId="0" borderId="37" xfId="0" applyFont="1" applyBorder="1" applyAlignment="1" applyProtection="1">
      <alignment horizontal="center" vertical="center" wrapText="1"/>
      <protection locked="0"/>
    </xf>
    <xf numFmtId="0" fontId="4" fillId="3" borderId="2" xfId="1" applyFont="1" applyFill="1" applyBorder="1" applyAlignment="1" applyProtection="1">
      <alignment horizontal="left" vertical="center"/>
    </xf>
    <xf numFmtId="0" fontId="4" fillId="3" borderId="3" xfId="1" applyFont="1" applyFill="1" applyBorder="1" applyAlignment="1" applyProtection="1">
      <alignment horizontal="left" vertical="center"/>
    </xf>
    <xf numFmtId="0" fontId="4" fillId="3" borderId="4" xfId="1" applyFont="1" applyFill="1" applyBorder="1" applyAlignment="1" applyProtection="1">
      <alignment horizontal="left" vertical="center"/>
    </xf>
    <xf numFmtId="0" fontId="5" fillId="0" borderId="32" xfId="0" applyFont="1" applyBorder="1" applyAlignment="1" applyProtection="1">
      <alignment horizontal="center" vertical="center" wrapText="1"/>
      <protection locked="0"/>
    </xf>
    <xf numFmtId="0" fontId="28" fillId="0" borderId="42" xfId="0" applyFont="1" applyBorder="1" applyAlignment="1" applyProtection="1">
      <alignment horizontal="center" vertical="center" wrapText="1"/>
      <protection locked="0"/>
    </xf>
    <xf numFmtId="0" fontId="0" fillId="0" borderId="36" xfId="0" applyBorder="1" applyAlignment="1" applyProtection="1">
      <alignment horizontal="center" vertical="center" wrapText="1"/>
      <protection locked="0"/>
    </xf>
    <xf numFmtId="0" fontId="0" fillId="0" borderId="37" xfId="0" applyBorder="1" applyAlignment="1" applyProtection="1">
      <alignment horizontal="center" vertical="center" wrapText="1"/>
      <protection locked="0"/>
    </xf>
    <xf numFmtId="0" fontId="5" fillId="0" borderId="45" xfId="0" applyFont="1" applyBorder="1" applyAlignment="1" applyProtection="1">
      <alignment horizontal="center" vertical="center" wrapText="1"/>
      <protection locked="0"/>
    </xf>
    <xf numFmtId="0" fontId="4" fillId="3" borderId="14" xfId="1" applyFont="1" applyFill="1" applyBorder="1" applyAlignment="1" applyProtection="1">
      <alignment horizontal="left" vertical="center"/>
    </xf>
    <xf numFmtId="0" fontId="4" fillId="3" borderId="16" xfId="1" applyFont="1" applyFill="1" applyBorder="1" applyAlignment="1" applyProtection="1">
      <alignment horizontal="left" vertical="center"/>
    </xf>
    <xf numFmtId="0" fontId="4" fillId="3" borderId="17" xfId="1" applyFont="1" applyFill="1" applyBorder="1" applyAlignment="1" applyProtection="1">
      <alignment horizontal="left" vertical="center"/>
    </xf>
    <xf numFmtId="0" fontId="4" fillId="3" borderId="48" xfId="1" applyFont="1" applyFill="1" applyBorder="1" applyAlignment="1" applyProtection="1">
      <alignment horizontal="left" vertical="center"/>
    </xf>
    <xf numFmtId="0" fontId="4" fillId="3" borderId="49" xfId="1" applyFont="1" applyFill="1" applyBorder="1" applyAlignment="1" applyProtection="1">
      <alignment horizontal="left" vertical="center"/>
    </xf>
    <xf numFmtId="49" fontId="23" fillId="0" borderId="32" xfId="4" applyNumberFormat="1" applyFont="1" applyBorder="1" applyAlignment="1">
      <alignment horizontal="center" vertical="center"/>
    </xf>
    <xf numFmtId="49" fontId="23" fillId="0" borderId="36" xfId="4" applyNumberFormat="1" applyFont="1" applyBorder="1" applyAlignment="1">
      <alignment horizontal="center" vertical="center"/>
    </xf>
    <xf numFmtId="49" fontId="23" fillId="0" borderId="37" xfId="4" applyNumberFormat="1" applyFont="1" applyBorder="1" applyAlignment="1">
      <alignment horizontal="center" vertical="center"/>
    </xf>
    <xf numFmtId="49" fontId="23" fillId="0" borderId="42" xfId="4" applyNumberFormat="1" applyFont="1" applyBorder="1" applyAlignment="1">
      <alignment horizontal="center" vertical="center"/>
    </xf>
    <xf numFmtId="49" fontId="23" fillId="0" borderId="45" xfId="4" applyNumberFormat="1" applyFont="1" applyBorder="1" applyAlignment="1">
      <alignment horizontal="center" vertical="center"/>
    </xf>
    <xf numFmtId="49" fontId="23" fillId="0" borderId="32" xfId="0" applyNumberFormat="1" applyFont="1" applyBorder="1" applyAlignment="1">
      <alignment horizontal="center" vertical="center" wrapText="1"/>
    </xf>
    <xf numFmtId="49" fontId="23" fillId="0" borderId="36" xfId="0" applyNumberFormat="1" applyFont="1" applyBorder="1" applyAlignment="1">
      <alignment horizontal="center" vertical="center" wrapText="1"/>
    </xf>
    <xf numFmtId="49" fontId="23" fillId="0" borderId="37" xfId="0" applyNumberFormat="1" applyFont="1" applyBorder="1" applyAlignment="1">
      <alignment horizontal="center" vertical="center" wrapText="1"/>
    </xf>
    <xf numFmtId="0" fontId="4" fillId="3" borderId="7" xfId="1" applyFont="1" applyFill="1" applyBorder="1" applyAlignment="1" applyProtection="1">
      <alignment horizontal="left" vertical="center"/>
    </xf>
    <xf numFmtId="0" fontId="4" fillId="3" borderId="8" xfId="1" applyFont="1" applyFill="1" applyBorder="1" applyAlignment="1" applyProtection="1">
      <alignment horizontal="left" vertical="center"/>
    </xf>
    <xf numFmtId="0" fontId="4" fillId="3" borderId="9" xfId="1" applyFont="1" applyFill="1" applyBorder="1" applyAlignment="1" applyProtection="1">
      <alignment horizontal="left" vertical="center"/>
    </xf>
    <xf numFmtId="0" fontId="21" fillId="2" borderId="0" xfId="1" applyFont="1" applyFill="1" applyAlignment="1" applyProtection="1">
      <alignment horizontal="center" vertical="center" wrapText="1"/>
    </xf>
    <xf numFmtId="0" fontId="4" fillId="3" borderId="7" xfId="1" applyFont="1" applyFill="1" applyBorder="1" applyAlignment="1" applyProtection="1">
      <alignment horizontal="center" vertical="center"/>
    </xf>
    <xf numFmtId="0" fontId="4" fillId="3" borderId="8" xfId="1" applyFont="1" applyFill="1" applyBorder="1" applyAlignment="1" applyProtection="1">
      <alignment horizontal="center" vertical="center"/>
    </xf>
    <xf numFmtId="0" fontId="4" fillId="3" borderId="9" xfId="1" applyFont="1" applyFill="1" applyBorder="1" applyAlignment="1" applyProtection="1">
      <alignment horizontal="center" vertical="center"/>
    </xf>
    <xf numFmtId="0" fontId="8" fillId="0" borderId="0" xfId="0" applyFont="1" applyAlignment="1">
      <alignment horizontal="left" vertical="center" wrapText="1"/>
    </xf>
    <xf numFmtId="0" fontId="8" fillId="0" borderId="0" xfId="0" applyFont="1" applyAlignment="1">
      <alignment horizontal="left" vertical="center"/>
    </xf>
    <xf numFmtId="0" fontId="8" fillId="0" borderId="0" xfId="0" applyFont="1" applyAlignment="1">
      <alignment horizontal="left" wrapText="1"/>
    </xf>
    <xf numFmtId="0" fontId="8" fillId="0" borderId="0" xfId="0" applyFont="1" applyAlignment="1">
      <alignment horizontal="left"/>
    </xf>
    <xf numFmtId="0" fontId="12" fillId="3" borderId="1" xfId="0" applyFont="1" applyFill="1" applyBorder="1" applyAlignment="1">
      <alignment horizontal="center" vertical="center" wrapText="1"/>
    </xf>
    <xf numFmtId="0" fontId="9" fillId="5" borderId="2" xfId="0" applyFont="1" applyFill="1" applyBorder="1" applyAlignment="1">
      <alignment horizontal="center" vertical="center"/>
    </xf>
    <xf numFmtId="0" fontId="9" fillId="5" borderId="3" xfId="0" applyFont="1" applyFill="1" applyBorder="1" applyAlignment="1">
      <alignment horizontal="center" vertical="center"/>
    </xf>
    <xf numFmtId="0" fontId="9" fillId="5" borderId="4" xfId="0" applyFont="1" applyFill="1" applyBorder="1" applyAlignment="1">
      <alignment horizontal="center" vertical="center"/>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9" fillId="0" borderId="4" xfId="0" applyFont="1" applyBorder="1" applyAlignment="1">
      <alignment horizontal="center" vertical="center" wrapText="1"/>
    </xf>
    <xf numFmtId="0" fontId="11" fillId="0" borderId="0" xfId="0" applyFont="1" applyAlignment="1">
      <alignment horizontal="left" vertical="center" wrapText="1"/>
    </xf>
  </cellXfs>
  <cellStyles count="6">
    <cellStyle name="Įprastas" xfId="0" builtinId="0"/>
    <cellStyle name="Įprastas 2" xfId="5" xr:uid="{00000000-0005-0000-0000-000001000000}"/>
    <cellStyle name="Normal 2 2" xfId="1" xr:uid="{00000000-0005-0000-0000-000002000000}"/>
    <cellStyle name="Normal 3" xfId="4" xr:uid="{00000000-0005-0000-0000-000003000000}"/>
    <cellStyle name="TableStyleLight1" xfId="3" xr:uid="{00000000-0005-0000-0000-000004000000}"/>
    <cellStyle name="TableStyleLight1 2" xfId="2"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423"/>
  <sheetViews>
    <sheetView zoomScaleNormal="100" zoomScaleSheetLayoutView="100" workbookViewId="0">
      <selection activeCell="H4" sqref="H4"/>
    </sheetView>
  </sheetViews>
  <sheetFormatPr defaultColWidth="9.109375" defaultRowHeight="14.4" x14ac:dyDescent="0.3"/>
  <cols>
    <col min="1" max="1" width="42.88671875" style="1" customWidth="1"/>
    <col min="2" max="2" width="9.109375" style="44"/>
    <col min="3" max="3" width="65.5546875" style="44" customWidth="1"/>
    <col min="4" max="4" width="9.109375" style="44"/>
    <col min="5" max="5" width="16.44140625" style="48" customWidth="1"/>
    <col min="6" max="6" width="16.5546875" style="45" customWidth="1"/>
    <col min="7" max="7" width="12.5546875" style="44" customWidth="1"/>
    <col min="8" max="8" width="18.44140625" style="1" customWidth="1"/>
    <col min="9" max="9" width="13.5546875" style="1" customWidth="1"/>
    <col min="10" max="16384" width="9.109375" style="1"/>
  </cols>
  <sheetData>
    <row r="1" spans="1:7" ht="27" customHeight="1" thickBot="1" x14ac:dyDescent="0.35">
      <c r="A1" s="247" t="s">
        <v>1186</v>
      </c>
      <c r="B1" s="248"/>
      <c r="C1" s="248"/>
      <c r="D1" s="248"/>
      <c r="E1" s="248"/>
      <c r="F1" s="248"/>
      <c r="G1" s="249"/>
    </row>
    <row r="2" spans="1:7" x14ac:dyDescent="0.3">
      <c r="A2" s="250" t="s">
        <v>746</v>
      </c>
      <c r="B2" s="250"/>
      <c r="C2" s="250"/>
      <c r="D2" s="250"/>
      <c r="E2" s="250"/>
      <c r="F2" s="250"/>
      <c r="G2" s="250"/>
    </row>
    <row r="3" spans="1:7" x14ac:dyDescent="0.3">
      <c r="A3" s="251" t="s">
        <v>757</v>
      </c>
      <c r="B3" s="251"/>
      <c r="C3" s="251"/>
      <c r="D3" s="251"/>
      <c r="E3" s="251"/>
      <c r="F3" s="251"/>
      <c r="G3" s="251"/>
    </row>
    <row r="4" spans="1:7" ht="15" thickBot="1" x14ac:dyDescent="0.35">
      <c r="A4" s="252" t="s">
        <v>801</v>
      </c>
      <c r="B4" s="252"/>
      <c r="C4" s="252"/>
      <c r="D4" s="252"/>
      <c r="E4" s="252"/>
      <c r="F4" s="252"/>
      <c r="G4" s="252"/>
    </row>
    <row r="5" spans="1:7" ht="41.4" x14ac:dyDescent="0.3">
      <c r="A5" s="98" t="s">
        <v>758</v>
      </c>
      <c r="B5" s="99" t="s">
        <v>0</v>
      </c>
      <c r="C5" s="99" t="s">
        <v>1</v>
      </c>
      <c r="D5" s="99" t="s">
        <v>2</v>
      </c>
      <c r="E5" s="100" t="s">
        <v>3</v>
      </c>
      <c r="F5" s="101" t="s">
        <v>14</v>
      </c>
      <c r="G5" s="102" t="s">
        <v>5</v>
      </c>
    </row>
    <row r="6" spans="1:7" s="3" customFormat="1" x14ac:dyDescent="0.3">
      <c r="A6" s="97" t="s">
        <v>4</v>
      </c>
      <c r="B6" s="9" t="s">
        <v>50</v>
      </c>
      <c r="C6" s="29" t="s">
        <v>31</v>
      </c>
      <c r="D6" s="28" t="s">
        <v>32</v>
      </c>
      <c r="E6" s="33">
        <v>4.6399999999999997</v>
      </c>
      <c r="F6" s="2">
        <v>423.49</v>
      </c>
      <c r="G6" s="73">
        <f t="shared" ref="G6:G46" si="0">ROUND((E6*F6),2)</f>
        <v>1964.99</v>
      </c>
    </row>
    <row r="7" spans="1:7" s="3" customFormat="1" ht="43.35" customHeight="1" x14ac:dyDescent="0.3">
      <c r="A7" s="97" t="s">
        <v>4</v>
      </c>
      <c r="B7" s="9" t="s">
        <v>52</v>
      </c>
      <c r="C7" s="81" t="s">
        <v>768</v>
      </c>
      <c r="D7" s="28" t="s">
        <v>33</v>
      </c>
      <c r="E7" s="52">
        <v>85</v>
      </c>
      <c r="F7" s="242">
        <v>1.37</v>
      </c>
      <c r="G7" s="73">
        <f t="shared" si="0"/>
        <v>116.45</v>
      </c>
    </row>
    <row r="8" spans="1:7" s="3" customFormat="1" ht="27.6" x14ac:dyDescent="0.3">
      <c r="A8" s="97" t="s">
        <v>4</v>
      </c>
      <c r="B8" s="9" t="s">
        <v>53</v>
      </c>
      <c r="C8" s="83" t="s">
        <v>769</v>
      </c>
      <c r="D8" s="84" t="s">
        <v>40</v>
      </c>
      <c r="E8" s="85">
        <v>8.4</v>
      </c>
      <c r="F8" s="203">
        <v>-5.99</v>
      </c>
      <c r="G8" s="103">
        <f>ROUND((E8*F8),2)</f>
        <v>-50.32</v>
      </c>
    </row>
    <row r="9" spans="1:7" s="3" customFormat="1" ht="41.4" x14ac:dyDescent="0.3">
      <c r="A9" s="97" t="s">
        <v>4</v>
      </c>
      <c r="B9" s="9" t="s">
        <v>762</v>
      </c>
      <c r="C9" s="29" t="s">
        <v>423</v>
      </c>
      <c r="D9" s="28" t="s">
        <v>33</v>
      </c>
      <c r="E9" s="33">
        <v>498.8</v>
      </c>
      <c r="F9" s="30">
        <v>1.94</v>
      </c>
      <c r="G9" s="104">
        <f t="shared" ref="G9:G11" si="1">ROUND((E9*F9),2)</f>
        <v>967.67</v>
      </c>
    </row>
    <row r="10" spans="1:7" s="3" customFormat="1" ht="42" customHeight="1" x14ac:dyDescent="0.3">
      <c r="A10" s="97" t="s">
        <v>4</v>
      </c>
      <c r="B10" s="9" t="s">
        <v>54</v>
      </c>
      <c r="C10" s="29" t="s">
        <v>770</v>
      </c>
      <c r="D10" s="28" t="s">
        <v>33</v>
      </c>
      <c r="E10" s="33">
        <v>21989</v>
      </c>
      <c r="F10" s="30">
        <v>1.94</v>
      </c>
      <c r="G10" s="104">
        <f t="shared" si="1"/>
        <v>42658.66</v>
      </c>
    </row>
    <row r="11" spans="1:7" s="3" customFormat="1" ht="27.6" x14ac:dyDescent="0.3">
      <c r="A11" s="97" t="s">
        <v>4</v>
      </c>
      <c r="B11" s="9" t="s">
        <v>55</v>
      </c>
      <c r="C11" s="83" t="s">
        <v>769</v>
      </c>
      <c r="D11" s="84" t="s">
        <v>40</v>
      </c>
      <c r="E11" s="85">
        <v>5453.3</v>
      </c>
      <c r="F11" s="203">
        <v>-5.99</v>
      </c>
      <c r="G11" s="103">
        <f t="shared" si="1"/>
        <v>-32665.27</v>
      </c>
    </row>
    <row r="12" spans="1:7" s="3" customFormat="1" ht="27.6" x14ac:dyDescent="0.3">
      <c r="A12" s="97" t="s">
        <v>4</v>
      </c>
      <c r="B12" s="9" t="s">
        <v>280</v>
      </c>
      <c r="C12" s="29" t="s">
        <v>34</v>
      </c>
      <c r="D12" s="28" t="s">
        <v>33</v>
      </c>
      <c r="E12" s="33">
        <v>22488</v>
      </c>
      <c r="F12" s="2">
        <v>0.91</v>
      </c>
      <c r="G12" s="73">
        <f t="shared" si="0"/>
        <v>20464.080000000002</v>
      </c>
    </row>
    <row r="13" spans="1:7" s="3" customFormat="1" ht="27.6" x14ac:dyDescent="0.3">
      <c r="A13" s="97" t="s">
        <v>4</v>
      </c>
      <c r="B13" s="9" t="s">
        <v>802</v>
      </c>
      <c r="C13" s="29" t="s">
        <v>425</v>
      </c>
      <c r="D13" s="28" t="s">
        <v>43</v>
      </c>
      <c r="E13" s="33">
        <v>89.8</v>
      </c>
      <c r="F13" s="2">
        <v>5.89</v>
      </c>
      <c r="G13" s="73">
        <f t="shared" si="0"/>
        <v>528.91999999999996</v>
      </c>
    </row>
    <row r="14" spans="1:7" s="3" customFormat="1" ht="27.6" x14ac:dyDescent="0.3">
      <c r="A14" s="97" t="s">
        <v>4</v>
      </c>
      <c r="B14" s="9" t="s">
        <v>803</v>
      </c>
      <c r="C14" s="29" t="s">
        <v>765</v>
      </c>
      <c r="D14" s="28" t="s">
        <v>43</v>
      </c>
      <c r="E14" s="33">
        <v>9.3000000000000007</v>
      </c>
      <c r="F14" s="2">
        <v>2.5099999999999998</v>
      </c>
      <c r="G14" s="73">
        <f t="shared" si="0"/>
        <v>23.34</v>
      </c>
    </row>
    <row r="15" spans="1:7" s="3" customFormat="1" ht="27.6" x14ac:dyDescent="0.3">
      <c r="A15" s="97" t="s">
        <v>4</v>
      </c>
      <c r="B15" s="9" t="s">
        <v>804</v>
      </c>
      <c r="C15" s="8" t="s">
        <v>426</v>
      </c>
      <c r="D15" s="9" t="s">
        <v>33</v>
      </c>
      <c r="E15" s="33">
        <v>42.6</v>
      </c>
      <c r="F15" s="2">
        <v>2.57</v>
      </c>
      <c r="G15" s="73">
        <f t="shared" si="0"/>
        <v>109.48</v>
      </c>
    </row>
    <row r="16" spans="1:7" s="3" customFormat="1" ht="27.6" x14ac:dyDescent="0.3">
      <c r="A16" s="97" t="s">
        <v>4</v>
      </c>
      <c r="B16" s="9" t="s">
        <v>805</v>
      </c>
      <c r="C16" s="8" t="s">
        <v>766</v>
      </c>
      <c r="D16" s="9" t="s">
        <v>33</v>
      </c>
      <c r="E16" s="33">
        <v>4.4000000000000004</v>
      </c>
      <c r="F16" s="2">
        <v>2.57</v>
      </c>
      <c r="G16" s="73">
        <f t="shared" si="0"/>
        <v>11.31</v>
      </c>
    </row>
    <row r="17" spans="1:7" s="3" customFormat="1" ht="27.6" x14ac:dyDescent="0.3">
      <c r="A17" s="97" t="s">
        <v>4</v>
      </c>
      <c r="B17" s="9" t="s">
        <v>806</v>
      </c>
      <c r="C17" s="8" t="s">
        <v>427</v>
      </c>
      <c r="D17" s="9" t="s">
        <v>43</v>
      </c>
      <c r="E17" s="33">
        <v>116.3</v>
      </c>
      <c r="F17" s="2">
        <v>5.34</v>
      </c>
      <c r="G17" s="73">
        <f t="shared" si="0"/>
        <v>621.04</v>
      </c>
    </row>
    <row r="18" spans="1:7" s="3" customFormat="1" ht="27.6" x14ac:dyDescent="0.3">
      <c r="A18" s="97" t="s">
        <v>4</v>
      </c>
      <c r="B18" s="9" t="s">
        <v>807</v>
      </c>
      <c r="C18" s="8" t="s">
        <v>35</v>
      </c>
      <c r="D18" s="9" t="s">
        <v>36</v>
      </c>
      <c r="E18" s="33">
        <v>63</v>
      </c>
      <c r="F18" s="2">
        <v>7.02</v>
      </c>
      <c r="G18" s="73">
        <f t="shared" si="0"/>
        <v>442.26</v>
      </c>
    </row>
    <row r="19" spans="1:7" s="3" customFormat="1" ht="27.6" x14ac:dyDescent="0.3">
      <c r="A19" s="97" t="s">
        <v>4</v>
      </c>
      <c r="B19" s="9" t="s">
        <v>808</v>
      </c>
      <c r="C19" s="8" t="s">
        <v>37</v>
      </c>
      <c r="D19" s="9" t="s">
        <v>36</v>
      </c>
      <c r="E19" s="33">
        <v>38</v>
      </c>
      <c r="F19" s="2">
        <v>27.31</v>
      </c>
      <c r="G19" s="73">
        <f t="shared" si="0"/>
        <v>1037.78</v>
      </c>
    </row>
    <row r="20" spans="1:7" s="3" customFormat="1" ht="27.6" x14ac:dyDescent="0.3">
      <c r="A20" s="97" t="s">
        <v>4</v>
      </c>
      <c r="B20" s="9" t="s">
        <v>809</v>
      </c>
      <c r="C20" s="8" t="s">
        <v>38</v>
      </c>
      <c r="D20" s="9" t="s">
        <v>36</v>
      </c>
      <c r="E20" s="33">
        <v>11</v>
      </c>
      <c r="F20" s="2">
        <v>7.02</v>
      </c>
      <c r="G20" s="73">
        <f t="shared" si="0"/>
        <v>77.22</v>
      </c>
    </row>
    <row r="21" spans="1:7" s="3" customFormat="1" ht="27.6" x14ac:dyDescent="0.3">
      <c r="A21" s="97" t="s">
        <v>4</v>
      </c>
      <c r="B21" s="9" t="s">
        <v>810</v>
      </c>
      <c r="C21" s="8" t="s">
        <v>39</v>
      </c>
      <c r="D21" s="9" t="s">
        <v>36</v>
      </c>
      <c r="E21" s="33">
        <v>8</v>
      </c>
      <c r="F21" s="2">
        <v>57.09</v>
      </c>
      <c r="G21" s="73">
        <f t="shared" si="0"/>
        <v>456.72</v>
      </c>
    </row>
    <row r="22" spans="1:7" s="3" customFormat="1" ht="27.6" x14ac:dyDescent="0.3">
      <c r="A22" s="97" t="s">
        <v>4</v>
      </c>
      <c r="B22" s="9" t="s">
        <v>811</v>
      </c>
      <c r="C22" s="210" t="s">
        <v>1189</v>
      </c>
      <c r="D22" s="9" t="s">
        <v>43</v>
      </c>
      <c r="E22" s="33">
        <v>411</v>
      </c>
      <c r="F22" s="2">
        <v>4.49</v>
      </c>
      <c r="G22" s="73">
        <f t="shared" si="0"/>
        <v>1845.39</v>
      </c>
    </row>
    <row r="23" spans="1:7" s="3" customFormat="1" x14ac:dyDescent="0.3">
      <c r="A23" s="208" t="s">
        <v>4</v>
      </c>
      <c r="B23" s="209" t="s">
        <v>1190</v>
      </c>
      <c r="C23" s="210" t="s">
        <v>1187</v>
      </c>
      <c r="D23" s="209" t="s">
        <v>36</v>
      </c>
      <c r="E23" s="211">
        <v>75</v>
      </c>
      <c r="F23" s="212">
        <v>5.13</v>
      </c>
      <c r="G23" s="213">
        <f t="shared" si="0"/>
        <v>384.75</v>
      </c>
    </row>
    <row r="24" spans="1:7" s="3" customFormat="1" ht="27.6" x14ac:dyDescent="0.3">
      <c r="A24" s="97" t="s">
        <v>4</v>
      </c>
      <c r="B24" s="9" t="s">
        <v>812</v>
      </c>
      <c r="C24" s="210" t="s">
        <v>1188</v>
      </c>
      <c r="D24" s="9" t="s">
        <v>40</v>
      </c>
      <c r="E24" s="211">
        <v>13.4</v>
      </c>
      <c r="F24" s="2">
        <v>20.12</v>
      </c>
      <c r="G24" s="73">
        <f t="shared" si="0"/>
        <v>269.61</v>
      </c>
    </row>
    <row r="25" spans="1:7" s="3" customFormat="1" ht="27.6" x14ac:dyDescent="0.3">
      <c r="A25" s="97" t="s">
        <v>4</v>
      </c>
      <c r="B25" s="9" t="s">
        <v>813</v>
      </c>
      <c r="C25" s="8" t="s">
        <v>428</v>
      </c>
      <c r="D25" s="9" t="s">
        <v>36</v>
      </c>
      <c r="E25" s="33">
        <v>59</v>
      </c>
      <c r="F25" s="2">
        <v>19.96</v>
      </c>
      <c r="G25" s="73">
        <f t="shared" si="0"/>
        <v>1177.6400000000001</v>
      </c>
    </row>
    <row r="26" spans="1:7" s="3" customFormat="1" ht="27.6" x14ac:dyDescent="0.3">
      <c r="A26" s="97" t="s">
        <v>4</v>
      </c>
      <c r="B26" s="9" t="s">
        <v>814</v>
      </c>
      <c r="C26" s="8" t="s">
        <v>429</v>
      </c>
      <c r="D26" s="9" t="s">
        <v>36</v>
      </c>
      <c r="E26" s="33">
        <v>24</v>
      </c>
      <c r="F26" s="2">
        <v>35.619999999999997</v>
      </c>
      <c r="G26" s="73">
        <f t="shared" si="0"/>
        <v>854.88</v>
      </c>
    </row>
    <row r="27" spans="1:7" s="3" customFormat="1" ht="27.6" x14ac:dyDescent="0.3">
      <c r="A27" s="97" t="s">
        <v>4</v>
      </c>
      <c r="B27" s="9" t="s">
        <v>815</v>
      </c>
      <c r="C27" s="8" t="s">
        <v>430</v>
      </c>
      <c r="D27" s="9" t="s">
        <v>36</v>
      </c>
      <c r="E27" s="33">
        <v>50</v>
      </c>
      <c r="F27" s="2">
        <v>96.77</v>
      </c>
      <c r="G27" s="73">
        <f t="shared" si="0"/>
        <v>4838.5</v>
      </c>
    </row>
    <row r="28" spans="1:7" s="3" customFormat="1" ht="27.6" x14ac:dyDescent="0.3">
      <c r="A28" s="97" t="s">
        <v>4</v>
      </c>
      <c r="B28" s="9" t="s">
        <v>816</v>
      </c>
      <c r="C28" s="8" t="s">
        <v>41</v>
      </c>
      <c r="D28" s="9" t="s">
        <v>36</v>
      </c>
      <c r="E28" s="33">
        <v>16</v>
      </c>
      <c r="F28" s="2">
        <v>142.47999999999999</v>
      </c>
      <c r="G28" s="73">
        <f t="shared" si="0"/>
        <v>2279.6799999999998</v>
      </c>
    </row>
    <row r="29" spans="1:7" s="3" customFormat="1" ht="70.349999999999994" customHeight="1" x14ac:dyDescent="0.3">
      <c r="A29" s="97" t="s">
        <v>4</v>
      </c>
      <c r="B29" s="9" t="s">
        <v>817</v>
      </c>
      <c r="C29" s="87" t="s">
        <v>771</v>
      </c>
      <c r="D29" s="82" t="s">
        <v>6</v>
      </c>
      <c r="E29" s="85">
        <v>1</v>
      </c>
      <c r="F29" s="86">
        <v>231.29</v>
      </c>
      <c r="G29" s="103">
        <f t="shared" si="0"/>
        <v>231.29</v>
      </c>
    </row>
    <row r="30" spans="1:7" s="3" customFormat="1" x14ac:dyDescent="0.3">
      <c r="A30" s="97" t="s">
        <v>4</v>
      </c>
      <c r="B30" s="9" t="s">
        <v>818</v>
      </c>
      <c r="C30" s="8" t="s">
        <v>42</v>
      </c>
      <c r="D30" s="9" t="s">
        <v>33</v>
      </c>
      <c r="E30" s="33">
        <v>302</v>
      </c>
      <c r="F30" s="2">
        <v>2.89</v>
      </c>
      <c r="G30" s="73">
        <f t="shared" si="0"/>
        <v>872.78</v>
      </c>
    </row>
    <row r="31" spans="1:7" s="3" customFormat="1" ht="27.6" x14ac:dyDescent="0.3">
      <c r="A31" s="97" t="s">
        <v>4</v>
      </c>
      <c r="B31" s="9" t="s">
        <v>819</v>
      </c>
      <c r="C31" s="8" t="s">
        <v>431</v>
      </c>
      <c r="D31" s="9" t="s">
        <v>33</v>
      </c>
      <c r="E31" s="33">
        <v>2490</v>
      </c>
      <c r="F31" s="2">
        <v>2.58</v>
      </c>
      <c r="G31" s="73">
        <f t="shared" si="0"/>
        <v>6424.2</v>
      </c>
    </row>
    <row r="32" spans="1:7" s="3" customFormat="1" x14ac:dyDescent="0.3">
      <c r="A32" s="97" t="s">
        <v>4</v>
      </c>
      <c r="B32" s="9" t="s">
        <v>820</v>
      </c>
      <c r="C32" s="8" t="s">
        <v>432</v>
      </c>
      <c r="D32" s="9" t="s">
        <v>43</v>
      </c>
      <c r="E32" s="33">
        <v>37</v>
      </c>
      <c r="F32" s="2">
        <v>35.5</v>
      </c>
      <c r="G32" s="73">
        <f t="shared" si="0"/>
        <v>1313.5</v>
      </c>
    </row>
    <row r="33" spans="1:9" s="3" customFormat="1" x14ac:dyDescent="0.3">
      <c r="A33" s="97" t="s">
        <v>4</v>
      </c>
      <c r="B33" s="9" t="s">
        <v>821</v>
      </c>
      <c r="C33" s="8" t="s">
        <v>773</v>
      </c>
      <c r="D33" s="9" t="s">
        <v>43</v>
      </c>
      <c r="E33" s="33">
        <v>23.1</v>
      </c>
      <c r="F33" s="2">
        <v>17.63</v>
      </c>
      <c r="G33" s="73">
        <f t="shared" si="0"/>
        <v>407.25</v>
      </c>
    </row>
    <row r="34" spans="1:9" s="3" customFormat="1" x14ac:dyDescent="0.3">
      <c r="A34" s="97" t="s">
        <v>4</v>
      </c>
      <c r="B34" s="9" t="s">
        <v>822</v>
      </c>
      <c r="C34" s="8" t="s">
        <v>774</v>
      </c>
      <c r="D34" s="9" t="s">
        <v>43</v>
      </c>
      <c r="E34" s="33">
        <v>16</v>
      </c>
      <c r="F34" s="2">
        <v>21.28</v>
      </c>
      <c r="G34" s="73">
        <f t="shared" si="0"/>
        <v>340.48</v>
      </c>
    </row>
    <row r="35" spans="1:9" s="3" customFormat="1" x14ac:dyDescent="0.3">
      <c r="A35" s="97" t="s">
        <v>4</v>
      </c>
      <c r="B35" s="9" t="s">
        <v>823</v>
      </c>
      <c r="C35" s="8" t="s">
        <v>775</v>
      </c>
      <c r="D35" s="9" t="s">
        <v>43</v>
      </c>
      <c r="E35" s="33">
        <v>16</v>
      </c>
      <c r="F35" s="2">
        <v>19.27</v>
      </c>
      <c r="G35" s="73">
        <f t="shared" si="0"/>
        <v>308.32</v>
      </c>
    </row>
    <row r="36" spans="1:9" s="3" customFormat="1" x14ac:dyDescent="0.3">
      <c r="A36" s="97" t="s">
        <v>4</v>
      </c>
      <c r="B36" s="9" t="s">
        <v>824</v>
      </c>
      <c r="C36" s="8" t="s">
        <v>776</v>
      </c>
      <c r="D36" s="9" t="s">
        <v>43</v>
      </c>
      <c r="E36" s="33">
        <v>32</v>
      </c>
      <c r="F36" s="2">
        <v>19.27</v>
      </c>
      <c r="G36" s="73">
        <f t="shared" si="0"/>
        <v>616.64</v>
      </c>
    </row>
    <row r="37" spans="1:9" s="3" customFormat="1" x14ac:dyDescent="0.3">
      <c r="A37" s="97" t="s">
        <v>4</v>
      </c>
      <c r="B37" s="9" t="s">
        <v>825</v>
      </c>
      <c r="C37" s="8" t="s">
        <v>777</v>
      </c>
      <c r="D37" s="9" t="s">
        <v>43</v>
      </c>
      <c r="E37" s="33">
        <v>12.8</v>
      </c>
      <c r="F37" s="2">
        <v>20.34</v>
      </c>
      <c r="G37" s="73">
        <f t="shared" si="0"/>
        <v>260.35000000000002</v>
      </c>
    </row>
    <row r="38" spans="1:9" s="3" customFormat="1" x14ac:dyDescent="0.3">
      <c r="A38" s="97" t="s">
        <v>4</v>
      </c>
      <c r="B38" s="9" t="s">
        <v>826</v>
      </c>
      <c r="C38" s="8" t="s">
        <v>778</v>
      </c>
      <c r="D38" s="9" t="s">
        <v>43</v>
      </c>
      <c r="E38" s="33">
        <v>33.9</v>
      </c>
      <c r="F38" s="2">
        <v>27.84</v>
      </c>
      <c r="G38" s="73">
        <f t="shared" si="0"/>
        <v>943.78</v>
      </c>
    </row>
    <row r="39" spans="1:9" s="3" customFormat="1" ht="33" customHeight="1" x14ac:dyDescent="0.3">
      <c r="A39" s="97" t="s">
        <v>4</v>
      </c>
      <c r="B39" s="9" t="s">
        <v>827</v>
      </c>
      <c r="C39" s="87" t="s">
        <v>772</v>
      </c>
      <c r="D39" s="82" t="s">
        <v>36</v>
      </c>
      <c r="E39" s="85">
        <v>12</v>
      </c>
      <c r="F39" s="86">
        <v>235.57</v>
      </c>
      <c r="G39" s="103">
        <f t="shared" si="0"/>
        <v>2826.84</v>
      </c>
    </row>
    <row r="40" spans="1:9" s="3" customFormat="1" x14ac:dyDescent="0.3">
      <c r="A40" s="97" t="s">
        <v>4</v>
      </c>
      <c r="B40" s="9" t="s">
        <v>828</v>
      </c>
      <c r="C40" s="8" t="s">
        <v>780</v>
      </c>
      <c r="D40" s="9" t="s">
        <v>40</v>
      </c>
      <c r="E40" s="33">
        <v>1.6</v>
      </c>
      <c r="F40" s="2">
        <v>40.69</v>
      </c>
      <c r="G40" s="73">
        <f t="shared" si="0"/>
        <v>65.099999999999994</v>
      </c>
    </row>
    <row r="41" spans="1:9" s="3" customFormat="1" x14ac:dyDescent="0.3">
      <c r="A41" s="97" t="s">
        <v>4</v>
      </c>
      <c r="B41" s="9" t="s">
        <v>829</v>
      </c>
      <c r="C41" s="8" t="s">
        <v>781</v>
      </c>
      <c r="D41" s="9" t="s">
        <v>40</v>
      </c>
      <c r="E41" s="33">
        <v>19.399999999999999</v>
      </c>
      <c r="F41" s="2">
        <v>40.69</v>
      </c>
      <c r="G41" s="73">
        <f t="shared" si="0"/>
        <v>789.39</v>
      </c>
    </row>
    <row r="42" spans="1:9" s="3" customFormat="1" x14ac:dyDescent="0.3">
      <c r="A42" s="97" t="s">
        <v>4</v>
      </c>
      <c r="B42" s="9" t="s">
        <v>830</v>
      </c>
      <c r="C42" s="8" t="s">
        <v>782</v>
      </c>
      <c r="D42" s="9" t="s">
        <v>40</v>
      </c>
      <c r="E42" s="33">
        <v>4.0999999999999996</v>
      </c>
      <c r="F42" s="2">
        <v>40.69</v>
      </c>
      <c r="G42" s="73">
        <f t="shared" ref="G42:G43" si="2">ROUND((E42*F42),2)</f>
        <v>166.83</v>
      </c>
    </row>
    <row r="43" spans="1:9" s="3" customFormat="1" ht="27.6" x14ac:dyDescent="0.3">
      <c r="A43" s="97" t="s">
        <v>4</v>
      </c>
      <c r="B43" s="9" t="s">
        <v>831</v>
      </c>
      <c r="C43" s="87" t="s">
        <v>779</v>
      </c>
      <c r="D43" s="82" t="s">
        <v>36</v>
      </c>
      <c r="E43" s="85">
        <v>10</v>
      </c>
      <c r="F43" s="86">
        <v>59.96</v>
      </c>
      <c r="G43" s="103">
        <f t="shared" si="2"/>
        <v>599.6</v>
      </c>
    </row>
    <row r="44" spans="1:9" s="3" customFormat="1" ht="27" customHeight="1" x14ac:dyDescent="0.3">
      <c r="A44" s="97" t="s">
        <v>4</v>
      </c>
      <c r="B44" s="9" t="s">
        <v>832</v>
      </c>
      <c r="C44" s="8" t="s">
        <v>433</v>
      </c>
      <c r="D44" s="9" t="s">
        <v>36</v>
      </c>
      <c r="E44" s="33">
        <v>3</v>
      </c>
      <c r="F44" s="2">
        <v>8.89</v>
      </c>
      <c r="G44" s="73">
        <f t="shared" si="0"/>
        <v>26.67</v>
      </c>
    </row>
    <row r="45" spans="1:9" s="3" customFormat="1" ht="15" thickBot="1" x14ac:dyDescent="0.35">
      <c r="A45" s="97" t="s">
        <v>4</v>
      </c>
      <c r="B45" s="9" t="s">
        <v>833</v>
      </c>
      <c r="C45" s="8" t="s">
        <v>44</v>
      </c>
      <c r="D45" s="9" t="s">
        <v>36</v>
      </c>
      <c r="E45" s="33">
        <v>3</v>
      </c>
      <c r="F45" s="2">
        <v>18.63</v>
      </c>
      <c r="G45" s="73">
        <f t="shared" si="0"/>
        <v>55.89</v>
      </c>
    </row>
    <row r="46" spans="1:9" s="3" customFormat="1" ht="37.35" customHeight="1" thickBot="1" x14ac:dyDescent="0.35">
      <c r="A46" s="105" t="s">
        <v>4</v>
      </c>
      <c r="B46" s="106" t="s">
        <v>834</v>
      </c>
      <c r="C46" s="107" t="s">
        <v>434</v>
      </c>
      <c r="D46" s="106" t="s">
        <v>40</v>
      </c>
      <c r="E46" s="108">
        <v>1.7</v>
      </c>
      <c r="F46" s="109">
        <v>77.260000000000005</v>
      </c>
      <c r="G46" s="110">
        <f t="shared" si="0"/>
        <v>131.34</v>
      </c>
      <c r="H46" s="95" t="s">
        <v>763</v>
      </c>
      <c r="I46" s="96">
        <f>ROUND(SUM(G6:G46),2)</f>
        <v>64795.03</v>
      </c>
    </row>
    <row r="47" spans="1:9" s="3" customFormat="1" ht="41.4" x14ac:dyDescent="0.3">
      <c r="A47" s="111" t="s">
        <v>592</v>
      </c>
      <c r="B47" s="112" t="s">
        <v>56</v>
      </c>
      <c r="C47" s="65" t="s">
        <v>45</v>
      </c>
      <c r="D47" s="66" t="s">
        <v>46</v>
      </c>
      <c r="E47" s="113">
        <v>7772</v>
      </c>
      <c r="F47" s="114">
        <v>3.79</v>
      </c>
      <c r="G47" s="69">
        <f t="shared" ref="G47:G81" si="3">ROUND((E47*F47),2)</f>
        <v>29455.88</v>
      </c>
    </row>
    <row r="48" spans="1:9" s="3" customFormat="1" ht="27.6" x14ac:dyDescent="0.3">
      <c r="A48" s="97" t="s">
        <v>592</v>
      </c>
      <c r="B48" s="7" t="s">
        <v>70</v>
      </c>
      <c r="C48" s="8" t="s">
        <v>441</v>
      </c>
      <c r="D48" s="9" t="s">
        <v>46</v>
      </c>
      <c r="E48" s="33">
        <v>19980</v>
      </c>
      <c r="F48" s="43">
        <v>4.17</v>
      </c>
      <c r="G48" s="73">
        <f t="shared" si="3"/>
        <v>83316.600000000006</v>
      </c>
    </row>
    <row r="49" spans="1:7" s="3" customFormat="1" ht="27.6" x14ac:dyDescent="0.3">
      <c r="A49" s="97" t="s">
        <v>592</v>
      </c>
      <c r="B49" s="7" t="s">
        <v>73</v>
      </c>
      <c r="C49" s="210" t="s">
        <v>1197</v>
      </c>
      <c r="D49" s="9" t="s">
        <v>46</v>
      </c>
      <c r="E49" s="33">
        <v>3049</v>
      </c>
      <c r="F49" s="43">
        <v>3.79</v>
      </c>
      <c r="G49" s="73">
        <f t="shared" si="3"/>
        <v>11555.71</v>
      </c>
    </row>
    <row r="50" spans="1:7" s="3" customFormat="1" ht="27.6" x14ac:dyDescent="0.3">
      <c r="A50" s="97" t="s">
        <v>592</v>
      </c>
      <c r="B50" s="7" t="s">
        <v>835</v>
      </c>
      <c r="C50" s="8" t="s">
        <v>442</v>
      </c>
      <c r="D50" s="9" t="s">
        <v>46</v>
      </c>
      <c r="E50" s="33">
        <v>9578</v>
      </c>
      <c r="F50" s="43">
        <v>4.17</v>
      </c>
      <c r="G50" s="73">
        <f t="shared" si="3"/>
        <v>39940.26</v>
      </c>
    </row>
    <row r="51" spans="1:7" s="3" customFormat="1" ht="41.4" x14ac:dyDescent="0.3">
      <c r="A51" s="97" t="s">
        <v>592</v>
      </c>
      <c r="B51" s="7" t="s">
        <v>836</v>
      </c>
      <c r="C51" s="8" t="s">
        <v>443</v>
      </c>
      <c r="D51" s="9" t="s">
        <v>46</v>
      </c>
      <c r="E51" s="33">
        <v>2960</v>
      </c>
      <c r="F51" s="43">
        <v>14.78</v>
      </c>
      <c r="G51" s="73">
        <f t="shared" si="3"/>
        <v>43748.800000000003</v>
      </c>
    </row>
    <row r="52" spans="1:7" s="3" customFormat="1" ht="41.4" x14ac:dyDescent="0.3">
      <c r="A52" s="97" t="s">
        <v>592</v>
      </c>
      <c r="B52" s="7" t="s">
        <v>837</v>
      </c>
      <c r="C52" s="8" t="s">
        <v>444</v>
      </c>
      <c r="D52" s="9" t="s">
        <v>46</v>
      </c>
      <c r="E52" s="33">
        <v>2960</v>
      </c>
      <c r="F52" s="43">
        <v>3.79</v>
      </c>
      <c r="G52" s="73">
        <f t="shared" si="3"/>
        <v>11218.4</v>
      </c>
    </row>
    <row r="53" spans="1:7" s="3" customFormat="1" ht="41.4" x14ac:dyDescent="0.3">
      <c r="A53" s="97" t="s">
        <v>592</v>
      </c>
      <c r="B53" s="7" t="s">
        <v>838</v>
      </c>
      <c r="C53" s="8" t="s">
        <v>445</v>
      </c>
      <c r="D53" s="9" t="s">
        <v>46</v>
      </c>
      <c r="E53" s="33">
        <v>8870</v>
      </c>
      <c r="F53" s="43">
        <v>14.78</v>
      </c>
      <c r="G53" s="73">
        <f t="shared" si="3"/>
        <v>131098.6</v>
      </c>
    </row>
    <row r="54" spans="1:7" s="3" customFormat="1" ht="41.4" x14ac:dyDescent="0.3">
      <c r="A54" s="97" t="s">
        <v>592</v>
      </c>
      <c r="B54" s="7" t="s">
        <v>839</v>
      </c>
      <c r="C54" s="8" t="s">
        <v>446</v>
      </c>
      <c r="D54" s="9" t="s">
        <v>46</v>
      </c>
      <c r="E54" s="33">
        <v>8870</v>
      </c>
      <c r="F54" s="43">
        <v>4.17</v>
      </c>
      <c r="G54" s="73">
        <f t="shared" si="3"/>
        <v>36987.9</v>
      </c>
    </row>
    <row r="55" spans="1:7" s="3" customFormat="1" x14ac:dyDescent="0.3">
      <c r="A55" s="97" t="s">
        <v>592</v>
      </c>
      <c r="B55" s="7" t="s">
        <v>840</v>
      </c>
      <c r="C55" s="8" t="s">
        <v>47</v>
      </c>
      <c r="D55" s="9" t="s">
        <v>33</v>
      </c>
      <c r="E55" s="33">
        <v>67770</v>
      </c>
      <c r="F55" s="43">
        <v>0.23</v>
      </c>
      <c r="G55" s="73">
        <f t="shared" si="3"/>
        <v>15587.1</v>
      </c>
    </row>
    <row r="56" spans="1:7" s="3" customFormat="1" x14ac:dyDescent="0.3">
      <c r="A56" s="97" t="s">
        <v>592</v>
      </c>
      <c r="B56" s="7" t="s">
        <v>841</v>
      </c>
      <c r="C56" s="8" t="s">
        <v>447</v>
      </c>
      <c r="D56" s="9" t="s">
        <v>33</v>
      </c>
      <c r="E56" s="33">
        <v>7980</v>
      </c>
      <c r="F56" s="43">
        <v>0.23</v>
      </c>
      <c r="G56" s="73">
        <f t="shared" si="3"/>
        <v>1835.4</v>
      </c>
    </row>
    <row r="57" spans="1:7" s="3" customFormat="1" x14ac:dyDescent="0.3">
      <c r="A57" s="97" t="s">
        <v>592</v>
      </c>
      <c r="B57" s="7" t="s">
        <v>842</v>
      </c>
      <c r="C57" s="8" t="s">
        <v>448</v>
      </c>
      <c r="D57" s="9" t="s">
        <v>33</v>
      </c>
      <c r="E57" s="33">
        <v>54270</v>
      </c>
      <c r="F57" s="43">
        <v>3.48</v>
      </c>
      <c r="G57" s="73">
        <f t="shared" si="3"/>
        <v>188859.6</v>
      </c>
    </row>
    <row r="58" spans="1:7" s="3" customFormat="1" x14ac:dyDescent="0.3">
      <c r="A58" s="97" t="s">
        <v>592</v>
      </c>
      <c r="B58" s="7" t="s">
        <v>843</v>
      </c>
      <c r="C58" s="8" t="s">
        <v>449</v>
      </c>
      <c r="D58" s="9" t="s">
        <v>46</v>
      </c>
      <c r="E58" s="33">
        <v>2200</v>
      </c>
      <c r="F58" s="43">
        <v>5.03</v>
      </c>
      <c r="G58" s="73">
        <f t="shared" si="3"/>
        <v>11066</v>
      </c>
    </row>
    <row r="59" spans="1:7" s="3" customFormat="1" x14ac:dyDescent="0.3">
      <c r="A59" s="97" t="s">
        <v>592</v>
      </c>
      <c r="B59" s="7" t="s">
        <v>844</v>
      </c>
      <c r="C59" s="8" t="s">
        <v>450</v>
      </c>
      <c r="D59" s="9" t="s">
        <v>46</v>
      </c>
      <c r="E59" s="33">
        <v>943</v>
      </c>
      <c r="F59" s="43">
        <v>15.35</v>
      </c>
      <c r="G59" s="73">
        <f t="shared" si="3"/>
        <v>14475.05</v>
      </c>
    </row>
    <row r="60" spans="1:7" s="3" customFormat="1" x14ac:dyDescent="0.3">
      <c r="A60" s="97" t="s">
        <v>592</v>
      </c>
      <c r="B60" s="7" t="s">
        <v>845</v>
      </c>
      <c r="C60" s="8" t="s">
        <v>451</v>
      </c>
      <c r="D60" s="9" t="s">
        <v>46</v>
      </c>
      <c r="E60" s="211">
        <v>10402</v>
      </c>
      <c r="F60" s="43">
        <v>2.36</v>
      </c>
      <c r="G60" s="73">
        <f t="shared" si="3"/>
        <v>24548.720000000001</v>
      </c>
    </row>
    <row r="61" spans="1:7" s="3" customFormat="1" x14ac:dyDescent="0.3">
      <c r="A61" s="97" t="s">
        <v>592</v>
      </c>
      <c r="B61" s="7" t="s">
        <v>846</v>
      </c>
      <c r="C61" s="8" t="s">
        <v>452</v>
      </c>
      <c r="D61" s="9" t="s">
        <v>33</v>
      </c>
      <c r="E61" s="33">
        <v>5548</v>
      </c>
      <c r="F61" s="43">
        <v>3.67</v>
      </c>
      <c r="G61" s="73">
        <f t="shared" si="3"/>
        <v>20361.16</v>
      </c>
    </row>
    <row r="62" spans="1:7" s="3" customFormat="1" x14ac:dyDescent="0.3">
      <c r="A62" s="97" t="s">
        <v>592</v>
      </c>
      <c r="B62" s="7" t="s">
        <v>847</v>
      </c>
      <c r="C62" s="8" t="s">
        <v>453</v>
      </c>
      <c r="D62" s="9" t="s">
        <v>33</v>
      </c>
      <c r="E62" s="33">
        <v>1881</v>
      </c>
      <c r="F62" s="43">
        <v>2.63</v>
      </c>
      <c r="G62" s="73">
        <f t="shared" si="3"/>
        <v>4947.03</v>
      </c>
    </row>
    <row r="63" spans="1:7" s="3" customFormat="1" x14ac:dyDescent="0.3">
      <c r="A63" s="97" t="s">
        <v>592</v>
      </c>
      <c r="B63" s="7" t="s">
        <v>848</v>
      </c>
      <c r="C63" s="8" t="s">
        <v>454</v>
      </c>
      <c r="D63" s="9" t="s">
        <v>33</v>
      </c>
      <c r="E63" s="33">
        <v>2954</v>
      </c>
      <c r="F63" s="43">
        <v>4.43</v>
      </c>
      <c r="G63" s="73">
        <f t="shared" si="3"/>
        <v>13086.22</v>
      </c>
    </row>
    <row r="64" spans="1:7" s="3" customFormat="1" x14ac:dyDescent="0.3">
      <c r="A64" s="97" t="s">
        <v>592</v>
      </c>
      <c r="B64" s="7" t="s">
        <v>849</v>
      </c>
      <c r="C64" s="8" t="s">
        <v>455</v>
      </c>
      <c r="D64" s="9" t="s">
        <v>33</v>
      </c>
      <c r="E64" s="33">
        <v>2125</v>
      </c>
      <c r="F64" s="43">
        <v>8.4600000000000009</v>
      </c>
      <c r="G64" s="73">
        <f t="shared" si="3"/>
        <v>17977.5</v>
      </c>
    </row>
    <row r="65" spans="1:9" s="3" customFormat="1" x14ac:dyDescent="0.3">
      <c r="A65" s="97" t="s">
        <v>592</v>
      </c>
      <c r="B65" s="7" t="s">
        <v>850</v>
      </c>
      <c r="C65" s="8" t="s">
        <v>456</v>
      </c>
      <c r="D65" s="9" t="s">
        <v>33</v>
      </c>
      <c r="E65" s="33">
        <v>10542</v>
      </c>
      <c r="F65" s="43">
        <v>1.51</v>
      </c>
      <c r="G65" s="73">
        <f t="shared" si="3"/>
        <v>15918.42</v>
      </c>
    </row>
    <row r="66" spans="1:9" s="3" customFormat="1" ht="27.6" x14ac:dyDescent="0.3">
      <c r="A66" s="97" t="s">
        <v>592</v>
      </c>
      <c r="B66" s="7" t="s">
        <v>851</v>
      </c>
      <c r="C66" s="210" t="s">
        <v>1194</v>
      </c>
      <c r="D66" s="9" t="s">
        <v>36</v>
      </c>
      <c r="E66" s="33">
        <v>58</v>
      </c>
      <c r="F66" s="43">
        <v>153.86000000000001</v>
      </c>
      <c r="G66" s="73">
        <f t="shared" si="3"/>
        <v>8923.8799999999992</v>
      </c>
    </row>
    <row r="67" spans="1:9" s="3" customFormat="1" x14ac:dyDescent="0.3">
      <c r="A67" s="97" t="s">
        <v>592</v>
      </c>
      <c r="B67" s="7" t="s">
        <v>852</v>
      </c>
      <c r="C67" s="8" t="s">
        <v>48</v>
      </c>
      <c r="D67" s="9" t="s">
        <v>33</v>
      </c>
      <c r="E67" s="33">
        <v>46057</v>
      </c>
      <c r="F67" s="43">
        <v>0.89</v>
      </c>
      <c r="G67" s="73">
        <f t="shared" si="3"/>
        <v>40990.730000000003</v>
      </c>
    </row>
    <row r="68" spans="1:9" s="3" customFormat="1" ht="15" thickBot="1" x14ac:dyDescent="0.35">
      <c r="A68" s="97" t="s">
        <v>592</v>
      </c>
      <c r="B68" s="7" t="s">
        <v>853</v>
      </c>
      <c r="C68" s="8" t="s">
        <v>49</v>
      </c>
      <c r="D68" s="9" t="s">
        <v>33</v>
      </c>
      <c r="E68" s="33">
        <v>4606</v>
      </c>
      <c r="F68" s="43">
        <v>0.59</v>
      </c>
      <c r="G68" s="73">
        <f t="shared" si="3"/>
        <v>2717.54</v>
      </c>
    </row>
    <row r="69" spans="1:9" s="3" customFormat="1" ht="28.2" thickBot="1" x14ac:dyDescent="0.35">
      <c r="A69" s="116" t="s">
        <v>592</v>
      </c>
      <c r="B69" s="117" t="s">
        <v>854</v>
      </c>
      <c r="C69" s="37" t="s">
        <v>457</v>
      </c>
      <c r="D69" s="49" t="s">
        <v>33</v>
      </c>
      <c r="E69" s="118">
        <v>10878</v>
      </c>
      <c r="F69" s="119">
        <v>0.89</v>
      </c>
      <c r="G69" s="120">
        <f t="shared" si="3"/>
        <v>9681.42</v>
      </c>
      <c r="H69" s="95" t="s">
        <v>855</v>
      </c>
      <c r="I69" s="96">
        <f>ROUND(SUM(G47:G69),2)</f>
        <v>778297.92</v>
      </c>
    </row>
    <row r="70" spans="1:9" s="3" customFormat="1" x14ac:dyDescent="0.3">
      <c r="A70" s="111" t="s">
        <v>74</v>
      </c>
      <c r="B70" s="112" t="s">
        <v>9</v>
      </c>
      <c r="C70" s="65" t="s">
        <v>75</v>
      </c>
      <c r="D70" s="66" t="s">
        <v>46</v>
      </c>
      <c r="E70" s="113">
        <v>552.4</v>
      </c>
      <c r="F70" s="114">
        <v>65.989999999999995</v>
      </c>
      <c r="G70" s="69">
        <f t="shared" si="3"/>
        <v>36452.879999999997</v>
      </c>
    </row>
    <row r="71" spans="1:9" s="3" customFormat="1" x14ac:dyDescent="0.3">
      <c r="A71" s="97" t="s">
        <v>74</v>
      </c>
      <c r="B71" s="7" t="s">
        <v>224</v>
      </c>
      <c r="C71" s="8" t="s">
        <v>76</v>
      </c>
      <c r="D71" s="9" t="s">
        <v>46</v>
      </c>
      <c r="E71" s="33">
        <v>90.2</v>
      </c>
      <c r="F71" s="43">
        <v>64.89</v>
      </c>
      <c r="G71" s="73">
        <f t="shared" si="3"/>
        <v>5853.08</v>
      </c>
    </row>
    <row r="72" spans="1:9" s="3" customFormat="1" x14ac:dyDescent="0.3">
      <c r="A72" s="97" t="s">
        <v>74</v>
      </c>
      <c r="B72" s="7" t="s">
        <v>606</v>
      </c>
      <c r="C72" s="8" t="s">
        <v>79</v>
      </c>
      <c r="D72" s="9" t="s">
        <v>33</v>
      </c>
      <c r="E72" s="33">
        <v>239.5</v>
      </c>
      <c r="F72" s="43">
        <v>62.19</v>
      </c>
      <c r="G72" s="73">
        <f t="shared" si="3"/>
        <v>14894.51</v>
      </c>
    </row>
    <row r="73" spans="1:9" s="3" customFormat="1" ht="27.6" x14ac:dyDescent="0.3">
      <c r="A73" s="97" t="s">
        <v>74</v>
      </c>
      <c r="B73" s="7" t="s">
        <v>612</v>
      </c>
      <c r="C73" s="8" t="s">
        <v>77</v>
      </c>
      <c r="D73" s="9" t="s">
        <v>46</v>
      </c>
      <c r="E73" s="33">
        <v>22.9</v>
      </c>
      <c r="F73" s="43">
        <v>106.02</v>
      </c>
      <c r="G73" s="73">
        <f t="shared" si="3"/>
        <v>2427.86</v>
      </c>
    </row>
    <row r="74" spans="1:9" s="3" customFormat="1" ht="27.6" x14ac:dyDescent="0.3">
      <c r="A74" s="97" t="s">
        <v>74</v>
      </c>
      <c r="B74" s="7" t="s">
        <v>622</v>
      </c>
      <c r="C74" s="8" t="s">
        <v>78</v>
      </c>
      <c r="D74" s="9" t="s">
        <v>33</v>
      </c>
      <c r="E74" s="33">
        <v>239.5</v>
      </c>
      <c r="F74" s="43">
        <v>94.54</v>
      </c>
      <c r="G74" s="73">
        <f t="shared" si="3"/>
        <v>22642.33</v>
      </c>
    </row>
    <row r="75" spans="1:9" s="3" customFormat="1" x14ac:dyDescent="0.3">
      <c r="A75" s="97" t="s">
        <v>74</v>
      </c>
      <c r="B75" s="7" t="s">
        <v>631</v>
      </c>
      <c r="C75" s="8" t="s">
        <v>80</v>
      </c>
      <c r="D75" s="9" t="s">
        <v>33</v>
      </c>
      <c r="E75" s="33">
        <v>470.4</v>
      </c>
      <c r="F75" s="43">
        <v>46.12</v>
      </c>
      <c r="G75" s="73">
        <f t="shared" si="3"/>
        <v>21694.85</v>
      </c>
    </row>
    <row r="76" spans="1:9" s="3" customFormat="1" x14ac:dyDescent="0.3">
      <c r="A76" s="97" t="s">
        <v>74</v>
      </c>
      <c r="B76" s="7" t="s">
        <v>633</v>
      </c>
      <c r="C76" s="210" t="s">
        <v>1195</v>
      </c>
      <c r="D76" s="9" t="s">
        <v>43</v>
      </c>
      <c r="E76" s="33">
        <v>210.1</v>
      </c>
      <c r="F76" s="43">
        <v>79.41</v>
      </c>
      <c r="G76" s="73">
        <f t="shared" si="3"/>
        <v>16684.04</v>
      </c>
    </row>
    <row r="77" spans="1:9" s="3" customFormat="1" x14ac:dyDescent="0.3">
      <c r="A77" s="97" t="s">
        <v>74</v>
      </c>
      <c r="B77" s="7" t="s">
        <v>635</v>
      </c>
      <c r="C77" s="8" t="s">
        <v>81</v>
      </c>
      <c r="D77" s="9" t="s">
        <v>46</v>
      </c>
      <c r="E77" s="33">
        <v>659.2</v>
      </c>
      <c r="F77" s="43">
        <v>106.02</v>
      </c>
      <c r="G77" s="73">
        <f t="shared" si="3"/>
        <v>69888.38</v>
      </c>
    </row>
    <row r="78" spans="1:9" s="3" customFormat="1" x14ac:dyDescent="0.3">
      <c r="A78" s="97" t="s">
        <v>74</v>
      </c>
      <c r="B78" s="7" t="s">
        <v>636</v>
      </c>
      <c r="C78" s="8" t="s">
        <v>82</v>
      </c>
      <c r="D78" s="9" t="s">
        <v>33</v>
      </c>
      <c r="E78" s="33">
        <v>47.3</v>
      </c>
      <c r="F78" s="43">
        <v>17.190000000000001</v>
      </c>
      <c r="G78" s="73">
        <f t="shared" si="3"/>
        <v>813.09</v>
      </c>
    </row>
    <row r="79" spans="1:9" s="3" customFormat="1" x14ac:dyDescent="0.3">
      <c r="A79" s="97" t="s">
        <v>74</v>
      </c>
      <c r="B79" s="7" t="s">
        <v>638</v>
      </c>
      <c r="C79" s="8" t="s">
        <v>458</v>
      </c>
      <c r="D79" s="9" t="s">
        <v>46</v>
      </c>
      <c r="E79" s="33">
        <v>3.8</v>
      </c>
      <c r="F79" s="43">
        <v>104.08</v>
      </c>
      <c r="G79" s="73">
        <f t="shared" si="3"/>
        <v>395.5</v>
      </c>
    </row>
    <row r="80" spans="1:9" s="3" customFormat="1" ht="15" thickBot="1" x14ac:dyDescent="0.35">
      <c r="A80" s="97" t="s">
        <v>74</v>
      </c>
      <c r="B80" s="7" t="s">
        <v>640</v>
      </c>
      <c r="C80" s="8" t="s">
        <v>83</v>
      </c>
      <c r="D80" s="9" t="s">
        <v>84</v>
      </c>
      <c r="E80" s="33">
        <v>201</v>
      </c>
      <c r="F80" s="43">
        <v>2.54</v>
      </c>
      <c r="G80" s="73">
        <f t="shared" si="3"/>
        <v>510.54</v>
      </c>
    </row>
    <row r="81" spans="1:9" s="3" customFormat="1" ht="28.2" thickBot="1" x14ac:dyDescent="0.35">
      <c r="A81" s="116" t="s">
        <v>74</v>
      </c>
      <c r="B81" s="117" t="s">
        <v>641</v>
      </c>
      <c r="C81" s="37" t="s">
        <v>85</v>
      </c>
      <c r="D81" s="49" t="s">
        <v>33</v>
      </c>
      <c r="E81" s="118">
        <v>430.8</v>
      </c>
      <c r="F81" s="119">
        <v>5.25</v>
      </c>
      <c r="G81" s="120">
        <f t="shared" si="3"/>
        <v>2261.6999999999998</v>
      </c>
      <c r="H81" s="129" t="s">
        <v>856</v>
      </c>
      <c r="I81" s="96">
        <f>ROUND(SUM(G70:G81),2)</f>
        <v>194518.76</v>
      </c>
    </row>
    <row r="82" spans="1:9" s="3" customFormat="1" ht="27.6" customHeight="1" x14ac:dyDescent="0.3">
      <c r="A82" s="111" t="s">
        <v>860</v>
      </c>
      <c r="B82" s="112" t="s">
        <v>97</v>
      </c>
      <c r="C82" s="65" t="s">
        <v>459</v>
      </c>
      <c r="D82" s="66" t="s">
        <v>46</v>
      </c>
      <c r="E82" s="125">
        <v>13900</v>
      </c>
      <c r="F82" s="126">
        <v>20.2</v>
      </c>
      <c r="G82" s="69">
        <f t="shared" ref="G82:G142" si="4">ROUND((E82*F82),2)</f>
        <v>280780</v>
      </c>
      <c r="H82" s="254" t="s">
        <v>875</v>
      </c>
    </row>
    <row r="83" spans="1:9" s="3" customFormat="1" ht="27.6" x14ac:dyDescent="0.3">
      <c r="A83" s="97" t="s">
        <v>860</v>
      </c>
      <c r="B83" s="7" t="s">
        <v>98</v>
      </c>
      <c r="C83" s="8" t="s">
        <v>460</v>
      </c>
      <c r="D83" s="9" t="s">
        <v>46</v>
      </c>
      <c r="E83" s="12">
        <v>1840</v>
      </c>
      <c r="F83" s="4">
        <v>20.2</v>
      </c>
      <c r="G83" s="73">
        <f t="shared" si="4"/>
        <v>37168</v>
      </c>
      <c r="H83" s="255"/>
    </row>
    <row r="84" spans="1:9" s="3" customFormat="1" ht="27.6" x14ac:dyDescent="0.3">
      <c r="A84" s="97" t="s">
        <v>860</v>
      </c>
      <c r="B84" s="7" t="s">
        <v>225</v>
      </c>
      <c r="C84" s="8" t="s">
        <v>89</v>
      </c>
      <c r="D84" s="9" t="s">
        <v>33</v>
      </c>
      <c r="E84" s="12">
        <v>30086</v>
      </c>
      <c r="F84" s="4">
        <v>13.02</v>
      </c>
      <c r="G84" s="73">
        <f t="shared" si="4"/>
        <v>391719.72</v>
      </c>
      <c r="H84" s="255"/>
    </row>
    <row r="85" spans="1:9" s="3" customFormat="1" ht="27.6" x14ac:dyDescent="0.3">
      <c r="A85" s="97" t="s">
        <v>860</v>
      </c>
      <c r="B85" s="7" t="s">
        <v>295</v>
      </c>
      <c r="C85" s="8" t="s">
        <v>91</v>
      </c>
      <c r="D85" s="9" t="s">
        <v>33</v>
      </c>
      <c r="E85" s="12">
        <v>23085</v>
      </c>
      <c r="F85" s="4">
        <v>21.74</v>
      </c>
      <c r="G85" s="73">
        <f t="shared" si="4"/>
        <v>501867.9</v>
      </c>
      <c r="H85" s="255"/>
    </row>
    <row r="86" spans="1:9" s="3" customFormat="1" ht="27.6" x14ac:dyDescent="0.3">
      <c r="A86" s="97" t="s">
        <v>860</v>
      </c>
      <c r="B86" s="7" t="s">
        <v>296</v>
      </c>
      <c r="C86" s="8" t="s">
        <v>92</v>
      </c>
      <c r="D86" s="9" t="s">
        <v>33</v>
      </c>
      <c r="E86" s="12">
        <v>23085</v>
      </c>
      <c r="F86" s="4">
        <v>0.67</v>
      </c>
      <c r="G86" s="73">
        <f t="shared" si="4"/>
        <v>15466.95</v>
      </c>
      <c r="H86" s="255"/>
    </row>
    <row r="87" spans="1:9" s="3" customFormat="1" ht="27.6" x14ac:dyDescent="0.3">
      <c r="A87" s="97" t="s">
        <v>860</v>
      </c>
      <c r="B87" s="7" t="s">
        <v>297</v>
      </c>
      <c r="C87" s="210" t="s">
        <v>1203</v>
      </c>
      <c r="D87" s="9" t="s">
        <v>33</v>
      </c>
      <c r="E87" s="12">
        <v>22912</v>
      </c>
      <c r="F87" s="4">
        <v>18.7</v>
      </c>
      <c r="G87" s="73">
        <f t="shared" si="4"/>
        <v>428454.40000000002</v>
      </c>
      <c r="H87" s="255"/>
    </row>
    <row r="88" spans="1:9" s="3" customFormat="1" ht="27.6" x14ac:dyDescent="0.3">
      <c r="A88" s="97" t="s">
        <v>860</v>
      </c>
      <c r="B88" s="7" t="s">
        <v>488</v>
      </c>
      <c r="C88" s="8" t="s">
        <v>94</v>
      </c>
      <c r="D88" s="9" t="s">
        <v>33</v>
      </c>
      <c r="E88" s="12">
        <v>22912</v>
      </c>
      <c r="F88" s="4">
        <v>0.67</v>
      </c>
      <c r="G88" s="73">
        <f t="shared" si="4"/>
        <v>15351.04</v>
      </c>
      <c r="H88" s="255"/>
    </row>
    <row r="89" spans="1:9" s="3" customFormat="1" ht="27.6" x14ac:dyDescent="0.3">
      <c r="A89" s="97" t="s">
        <v>860</v>
      </c>
      <c r="B89" s="7" t="s">
        <v>494</v>
      </c>
      <c r="C89" s="8" t="s">
        <v>95</v>
      </c>
      <c r="D89" s="9" t="s">
        <v>33</v>
      </c>
      <c r="E89" s="12">
        <v>22826</v>
      </c>
      <c r="F89" s="4">
        <v>12.92</v>
      </c>
      <c r="G89" s="73">
        <f t="shared" si="4"/>
        <v>294911.92</v>
      </c>
      <c r="H89" s="255"/>
    </row>
    <row r="90" spans="1:9" s="3" customFormat="1" ht="27.6" x14ac:dyDescent="0.3">
      <c r="A90" s="97" t="s">
        <v>860</v>
      </c>
      <c r="B90" s="7" t="s">
        <v>495</v>
      </c>
      <c r="C90" s="8" t="s">
        <v>96</v>
      </c>
      <c r="D90" s="9" t="s">
        <v>33</v>
      </c>
      <c r="E90" s="12">
        <v>22826</v>
      </c>
      <c r="F90" s="4">
        <v>0.15</v>
      </c>
      <c r="G90" s="73">
        <f t="shared" si="4"/>
        <v>3423.9</v>
      </c>
      <c r="H90" s="255"/>
    </row>
    <row r="91" spans="1:9" s="3" customFormat="1" ht="27.6" x14ac:dyDescent="0.3">
      <c r="A91" s="97" t="s">
        <v>860</v>
      </c>
      <c r="B91" s="7" t="s">
        <v>496</v>
      </c>
      <c r="C91" s="8" t="s">
        <v>461</v>
      </c>
      <c r="D91" s="9" t="s">
        <v>43</v>
      </c>
      <c r="E91" s="12">
        <v>1545</v>
      </c>
      <c r="F91" s="4">
        <v>20.420000000000002</v>
      </c>
      <c r="G91" s="73">
        <f t="shared" si="4"/>
        <v>31548.9</v>
      </c>
      <c r="H91" s="255"/>
    </row>
    <row r="92" spans="1:9" s="3" customFormat="1" ht="27.6" x14ac:dyDescent="0.3">
      <c r="A92" s="97" t="s">
        <v>860</v>
      </c>
      <c r="B92" s="7" t="s">
        <v>857</v>
      </c>
      <c r="C92" s="8" t="s">
        <v>462</v>
      </c>
      <c r="D92" s="9" t="s">
        <v>43</v>
      </c>
      <c r="E92" s="12">
        <v>95</v>
      </c>
      <c r="F92" s="4">
        <v>32.159999999999997</v>
      </c>
      <c r="G92" s="73">
        <f t="shared" si="4"/>
        <v>3055.2</v>
      </c>
      <c r="H92" s="255"/>
    </row>
    <row r="93" spans="1:9" s="3" customFormat="1" ht="27.6" x14ac:dyDescent="0.3">
      <c r="A93" s="97" t="s">
        <v>860</v>
      </c>
      <c r="B93" s="7" t="s">
        <v>858</v>
      </c>
      <c r="C93" s="8" t="s">
        <v>463</v>
      </c>
      <c r="D93" s="9" t="s">
        <v>43</v>
      </c>
      <c r="E93" s="12">
        <v>88</v>
      </c>
      <c r="F93" s="4">
        <v>15.51</v>
      </c>
      <c r="G93" s="73">
        <f t="shared" si="4"/>
        <v>1364.88</v>
      </c>
      <c r="H93" s="255"/>
    </row>
    <row r="94" spans="1:9" s="3" customFormat="1" ht="28.2" thickBot="1" x14ac:dyDescent="0.35">
      <c r="A94" s="105" t="s">
        <v>860</v>
      </c>
      <c r="B94" s="115" t="s">
        <v>859</v>
      </c>
      <c r="C94" s="107" t="s">
        <v>144</v>
      </c>
      <c r="D94" s="106" t="s">
        <v>43</v>
      </c>
      <c r="E94" s="127">
        <v>1728</v>
      </c>
      <c r="F94" s="128">
        <v>1.53</v>
      </c>
      <c r="G94" s="110">
        <f t="shared" si="4"/>
        <v>2643.84</v>
      </c>
      <c r="H94" s="255"/>
    </row>
    <row r="95" spans="1:9" s="3" customFormat="1" ht="27.6" x14ac:dyDescent="0.3">
      <c r="A95" s="111" t="s">
        <v>861</v>
      </c>
      <c r="B95" s="112" t="s">
        <v>862</v>
      </c>
      <c r="C95" s="65" t="s">
        <v>100</v>
      </c>
      <c r="D95" s="66" t="s">
        <v>46</v>
      </c>
      <c r="E95" s="125">
        <v>11200</v>
      </c>
      <c r="F95" s="126"/>
      <c r="G95" s="69">
        <f t="shared" si="4"/>
        <v>0</v>
      </c>
      <c r="H95" s="255"/>
    </row>
    <row r="96" spans="1:9" s="3" customFormat="1" ht="27.6" x14ac:dyDescent="0.3">
      <c r="A96" s="97" t="s">
        <v>861</v>
      </c>
      <c r="B96" s="7" t="s">
        <v>863</v>
      </c>
      <c r="C96" s="8" t="s">
        <v>464</v>
      </c>
      <c r="D96" s="9" t="s">
        <v>46</v>
      </c>
      <c r="E96" s="12">
        <v>1610</v>
      </c>
      <c r="F96" s="4"/>
      <c r="G96" s="73">
        <f t="shared" si="4"/>
        <v>0</v>
      </c>
      <c r="H96" s="255"/>
    </row>
    <row r="97" spans="1:9" s="3" customFormat="1" ht="27.6" x14ac:dyDescent="0.3">
      <c r="A97" s="97" t="s">
        <v>861</v>
      </c>
      <c r="B97" s="7" t="s">
        <v>864</v>
      </c>
      <c r="C97" s="8" t="s">
        <v>102</v>
      </c>
      <c r="D97" s="9" t="s">
        <v>33</v>
      </c>
      <c r="E97" s="12">
        <v>30086</v>
      </c>
      <c r="F97" s="4"/>
      <c r="G97" s="73">
        <f t="shared" si="4"/>
        <v>0</v>
      </c>
      <c r="H97" s="255"/>
    </row>
    <row r="98" spans="1:9" s="3" customFormat="1" ht="27.6" x14ac:dyDescent="0.3">
      <c r="A98" s="97" t="s">
        <v>861</v>
      </c>
      <c r="B98" s="7" t="s">
        <v>865</v>
      </c>
      <c r="C98" s="8" t="s">
        <v>91</v>
      </c>
      <c r="D98" s="9" t="s">
        <v>33</v>
      </c>
      <c r="E98" s="12">
        <v>23085</v>
      </c>
      <c r="F98" s="4"/>
      <c r="G98" s="73">
        <f t="shared" si="4"/>
        <v>0</v>
      </c>
      <c r="H98" s="255"/>
    </row>
    <row r="99" spans="1:9" s="3" customFormat="1" ht="27.6" x14ac:dyDescent="0.3">
      <c r="A99" s="97" t="s">
        <v>861</v>
      </c>
      <c r="B99" s="7" t="s">
        <v>866</v>
      </c>
      <c r="C99" s="8" t="s">
        <v>92</v>
      </c>
      <c r="D99" s="9" t="s">
        <v>33</v>
      </c>
      <c r="E99" s="12">
        <v>23085</v>
      </c>
      <c r="F99" s="4"/>
      <c r="G99" s="73">
        <f t="shared" si="4"/>
        <v>0</v>
      </c>
      <c r="H99" s="255"/>
    </row>
    <row r="100" spans="1:9" s="3" customFormat="1" ht="27.6" x14ac:dyDescent="0.3">
      <c r="A100" s="97" t="s">
        <v>861</v>
      </c>
      <c r="B100" s="7" t="s">
        <v>867</v>
      </c>
      <c r="C100" s="210" t="s">
        <v>1203</v>
      </c>
      <c r="D100" s="9" t="s">
        <v>33</v>
      </c>
      <c r="E100" s="12">
        <v>22912</v>
      </c>
      <c r="F100" s="4"/>
      <c r="G100" s="73">
        <f t="shared" si="4"/>
        <v>0</v>
      </c>
      <c r="H100" s="255"/>
    </row>
    <row r="101" spans="1:9" s="3" customFormat="1" ht="27.6" x14ac:dyDescent="0.3">
      <c r="A101" s="97" t="s">
        <v>861</v>
      </c>
      <c r="B101" s="7" t="s">
        <v>868</v>
      </c>
      <c r="C101" s="8" t="s">
        <v>94</v>
      </c>
      <c r="D101" s="9" t="s">
        <v>33</v>
      </c>
      <c r="E101" s="12">
        <v>22912</v>
      </c>
      <c r="F101" s="4"/>
      <c r="G101" s="73">
        <f t="shared" si="4"/>
        <v>0</v>
      </c>
      <c r="H101" s="255"/>
    </row>
    <row r="102" spans="1:9" s="3" customFormat="1" ht="27.6" x14ac:dyDescent="0.3">
      <c r="A102" s="97" t="s">
        <v>861</v>
      </c>
      <c r="B102" s="7" t="s">
        <v>869</v>
      </c>
      <c r="C102" s="8" t="s">
        <v>95</v>
      </c>
      <c r="D102" s="9" t="s">
        <v>33</v>
      </c>
      <c r="E102" s="12">
        <v>22826</v>
      </c>
      <c r="F102" s="4"/>
      <c r="G102" s="73">
        <f t="shared" si="4"/>
        <v>0</v>
      </c>
      <c r="H102" s="255"/>
    </row>
    <row r="103" spans="1:9" s="3" customFormat="1" ht="27.6" x14ac:dyDescent="0.3">
      <c r="A103" s="97" t="s">
        <v>861</v>
      </c>
      <c r="B103" s="7" t="s">
        <v>870</v>
      </c>
      <c r="C103" s="8" t="s">
        <v>96</v>
      </c>
      <c r="D103" s="9" t="s">
        <v>33</v>
      </c>
      <c r="E103" s="12">
        <v>22826</v>
      </c>
      <c r="F103" s="4"/>
      <c r="G103" s="73">
        <f t="shared" si="4"/>
        <v>0</v>
      </c>
      <c r="H103" s="255"/>
    </row>
    <row r="104" spans="1:9" s="3" customFormat="1" ht="27.6" x14ac:dyDescent="0.3">
      <c r="A104" s="97" t="s">
        <v>861</v>
      </c>
      <c r="B104" s="7" t="s">
        <v>871</v>
      </c>
      <c r="C104" s="8" t="s">
        <v>461</v>
      </c>
      <c r="D104" s="9" t="s">
        <v>43</v>
      </c>
      <c r="E104" s="12">
        <v>1545</v>
      </c>
      <c r="F104" s="4"/>
      <c r="G104" s="73">
        <f t="shared" si="4"/>
        <v>0</v>
      </c>
      <c r="H104" s="255"/>
    </row>
    <row r="105" spans="1:9" s="3" customFormat="1" ht="27.6" x14ac:dyDescent="0.3">
      <c r="A105" s="97" t="s">
        <v>861</v>
      </c>
      <c r="B105" s="7" t="s">
        <v>872</v>
      </c>
      <c r="C105" s="8" t="s">
        <v>462</v>
      </c>
      <c r="D105" s="9" t="s">
        <v>43</v>
      </c>
      <c r="E105" s="12">
        <v>95</v>
      </c>
      <c r="F105" s="4"/>
      <c r="G105" s="73">
        <f t="shared" si="4"/>
        <v>0</v>
      </c>
      <c r="H105" s="255"/>
    </row>
    <row r="106" spans="1:9" s="3" customFormat="1" ht="28.2" thickBot="1" x14ac:dyDescent="0.35">
      <c r="A106" s="97" t="s">
        <v>861</v>
      </c>
      <c r="B106" s="7" t="s">
        <v>873</v>
      </c>
      <c r="C106" s="8" t="s">
        <v>463</v>
      </c>
      <c r="D106" s="9" t="s">
        <v>43</v>
      </c>
      <c r="E106" s="12">
        <v>88</v>
      </c>
      <c r="F106" s="4"/>
      <c r="G106" s="73">
        <f t="shared" si="4"/>
        <v>0</v>
      </c>
      <c r="H106" s="256"/>
    </row>
    <row r="107" spans="1:9" s="3" customFormat="1" ht="28.2" thickBot="1" x14ac:dyDescent="0.35">
      <c r="A107" s="116" t="s">
        <v>861</v>
      </c>
      <c r="B107" s="117" t="s">
        <v>874</v>
      </c>
      <c r="C107" s="37" t="s">
        <v>144</v>
      </c>
      <c r="D107" s="49" t="s">
        <v>43</v>
      </c>
      <c r="E107" s="122">
        <v>1728</v>
      </c>
      <c r="F107" s="123"/>
      <c r="G107" s="120">
        <f t="shared" si="4"/>
        <v>0</v>
      </c>
      <c r="H107" s="95" t="s">
        <v>876</v>
      </c>
      <c r="I107" s="96">
        <f>ROUND(SUM(G82:G107),2)</f>
        <v>2007756.65</v>
      </c>
    </row>
    <row r="108" spans="1:9" s="3" customFormat="1" ht="27.6" customHeight="1" x14ac:dyDescent="0.3">
      <c r="A108" s="111" t="s">
        <v>877</v>
      </c>
      <c r="B108" s="112" t="s">
        <v>104</v>
      </c>
      <c r="C108" s="65" t="s">
        <v>459</v>
      </c>
      <c r="D108" s="66" t="s">
        <v>46</v>
      </c>
      <c r="E108" s="125">
        <v>7669</v>
      </c>
      <c r="F108" s="126">
        <v>20.2</v>
      </c>
      <c r="G108" s="69">
        <f t="shared" si="4"/>
        <v>154913.79999999999</v>
      </c>
      <c r="H108" s="244" t="s">
        <v>875</v>
      </c>
      <c r="I108" s="131"/>
    </row>
    <row r="109" spans="1:9" s="3" customFormat="1" ht="27.6" x14ac:dyDescent="0.3">
      <c r="A109" s="97" t="s">
        <v>877</v>
      </c>
      <c r="B109" s="7" t="s">
        <v>105</v>
      </c>
      <c r="C109" s="8" t="s">
        <v>460</v>
      </c>
      <c r="D109" s="9" t="s">
        <v>46</v>
      </c>
      <c r="E109" s="12">
        <v>2330</v>
      </c>
      <c r="F109" s="4">
        <v>20.2</v>
      </c>
      <c r="G109" s="73">
        <f t="shared" si="4"/>
        <v>47066</v>
      </c>
      <c r="H109" s="245"/>
      <c r="I109" s="132"/>
    </row>
    <row r="110" spans="1:9" s="3" customFormat="1" ht="27.6" x14ac:dyDescent="0.3">
      <c r="A110" s="97" t="s">
        <v>877</v>
      </c>
      <c r="B110" s="7" t="s">
        <v>107</v>
      </c>
      <c r="C110" s="8" t="s">
        <v>89</v>
      </c>
      <c r="D110" s="9" t="s">
        <v>33</v>
      </c>
      <c r="E110" s="12">
        <v>12645</v>
      </c>
      <c r="F110" s="4">
        <v>13.02</v>
      </c>
      <c r="G110" s="73">
        <f t="shared" si="4"/>
        <v>164637.9</v>
      </c>
      <c r="H110" s="245"/>
      <c r="I110" s="132"/>
    </row>
    <row r="111" spans="1:9" s="3" customFormat="1" ht="27.6" x14ac:dyDescent="0.3">
      <c r="A111" s="97" t="s">
        <v>877</v>
      </c>
      <c r="B111" s="7" t="s">
        <v>108</v>
      </c>
      <c r="C111" s="8" t="s">
        <v>91</v>
      </c>
      <c r="D111" s="9" t="s">
        <v>33</v>
      </c>
      <c r="E111" s="12">
        <v>12305</v>
      </c>
      <c r="F111" s="4">
        <v>21.74</v>
      </c>
      <c r="G111" s="73">
        <f t="shared" si="4"/>
        <v>267510.7</v>
      </c>
      <c r="H111" s="245"/>
      <c r="I111" s="132"/>
    </row>
    <row r="112" spans="1:9" s="3" customFormat="1" ht="27.6" x14ac:dyDescent="0.3">
      <c r="A112" s="97" t="s">
        <v>877</v>
      </c>
      <c r="B112" s="7" t="s">
        <v>109</v>
      </c>
      <c r="C112" s="8" t="s">
        <v>92</v>
      </c>
      <c r="D112" s="9" t="s">
        <v>33</v>
      </c>
      <c r="E112" s="12">
        <v>12305</v>
      </c>
      <c r="F112" s="4">
        <v>0.67</v>
      </c>
      <c r="G112" s="73">
        <f t="shared" si="4"/>
        <v>8244.35</v>
      </c>
      <c r="H112" s="245"/>
      <c r="I112" s="132"/>
    </row>
    <row r="113" spans="1:9" s="3" customFormat="1" ht="27.6" x14ac:dyDescent="0.3">
      <c r="A113" s="97" t="s">
        <v>877</v>
      </c>
      <c r="B113" s="7" t="s">
        <v>110</v>
      </c>
      <c r="C113" s="210" t="s">
        <v>1204</v>
      </c>
      <c r="D113" s="9" t="s">
        <v>33</v>
      </c>
      <c r="E113" s="12">
        <v>12275</v>
      </c>
      <c r="F113" s="4">
        <v>20.84</v>
      </c>
      <c r="G113" s="73">
        <f t="shared" si="4"/>
        <v>255811</v>
      </c>
      <c r="H113" s="245"/>
      <c r="I113" s="132"/>
    </row>
    <row r="114" spans="1:9" s="3" customFormat="1" ht="27.6" x14ac:dyDescent="0.3">
      <c r="A114" s="97" t="s">
        <v>877</v>
      </c>
      <c r="B114" s="7" t="s">
        <v>111</v>
      </c>
      <c r="C114" s="8" t="s">
        <v>94</v>
      </c>
      <c r="D114" s="9" t="s">
        <v>33</v>
      </c>
      <c r="E114" s="12">
        <v>12275</v>
      </c>
      <c r="F114" s="4">
        <v>0.67</v>
      </c>
      <c r="G114" s="73">
        <f t="shared" si="4"/>
        <v>8224.25</v>
      </c>
      <c r="H114" s="245"/>
      <c r="I114" s="132"/>
    </row>
    <row r="115" spans="1:9" s="3" customFormat="1" ht="27.6" x14ac:dyDescent="0.3">
      <c r="A115" s="97" t="s">
        <v>877</v>
      </c>
      <c r="B115" s="7" t="s">
        <v>112</v>
      </c>
      <c r="C115" s="8" t="s">
        <v>465</v>
      </c>
      <c r="D115" s="9" t="s">
        <v>33</v>
      </c>
      <c r="E115" s="12">
        <v>557.6</v>
      </c>
      <c r="F115" s="4">
        <v>9.91</v>
      </c>
      <c r="G115" s="73">
        <f t="shared" si="4"/>
        <v>5525.82</v>
      </c>
      <c r="H115" s="245"/>
      <c r="I115" s="132"/>
    </row>
    <row r="116" spans="1:9" s="3" customFormat="1" ht="27.6" x14ac:dyDescent="0.3">
      <c r="A116" s="97" t="s">
        <v>877</v>
      </c>
      <c r="B116" s="7" t="s">
        <v>113</v>
      </c>
      <c r="C116" s="8" t="s">
        <v>466</v>
      </c>
      <c r="D116" s="9" t="s">
        <v>33</v>
      </c>
      <c r="E116" s="12">
        <v>11698</v>
      </c>
      <c r="F116" s="4">
        <v>9.85</v>
      </c>
      <c r="G116" s="73">
        <f t="shared" si="4"/>
        <v>115225.3</v>
      </c>
      <c r="H116" s="245"/>
      <c r="I116" s="132"/>
    </row>
    <row r="117" spans="1:9" s="3" customFormat="1" ht="27.6" x14ac:dyDescent="0.3">
      <c r="A117" s="97" t="s">
        <v>877</v>
      </c>
      <c r="B117" s="7" t="s">
        <v>115</v>
      </c>
      <c r="C117" s="8" t="s">
        <v>461</v>
      </c>
      <c r="D117" s="9" t="s">
        <v>43</v>
      </c>
      <c r="E117" s="12">
        <v>67</v>
      </c>
      <c r="F117" s="4">
        <v>20.420000000000002</v>
      </c>
      <c r="G117" s="73">
        <f t="shared" si="4"/>
        <v>1368.14</v>
      </c>
      <c r="H117" s="245"/>
      <c r="I117" s="132"/>
    </row>
    <row r="118" spans="1:9" s="3" customFormat="1" ht="27.6" x14ac:dyDescent="0.3">
      <c r="A118" s="97" t="s">
        <v>877</v>
      </c>
      <c r="B118" s="7" t="s">
        <v>117</v>
      </c>
      <c r="C118" s="8" t="s">
        <v>462</v>
      </c>
      <c r="D118" s="9" t="s">
        <v>43</v>
      </c>
      <c r="E118" s="12">
        <v>1532</v>
      </c>
      <c r="F118" s="4">
        <v>32.159999999999997</v>
      </c>
      <c r="G118" s="73">
        <f t="shared" si="4"/>
        <v>49269.120000000003</v>
      </c>
      <c r="H118" s="245"/>
      <c r="I118" s="132"/>
    </row>
    <row r="119" spans="1:9" s="3" customFormat="1" ht="27.6" x14ac:dyDescent="0.3">
      <c r="A119" s="97" t="s">
        <v>877</v>
      </c>
      <c r="B119" s="7" t="s">
        <v>119</v>
      </c>
      <c r="C119" s="8" t="s">
        <v>463</v>
      </c>
      <c r="D119" s="9" t="s">
        <v>43</v>
      </c>
      <c r="E119" s="12">
        <v>232</v>
      </c>
      <c r="F119" s="4">
        <v>14.91</v>
      </c>
      <c r="G119" s="73">
        <f t="shared" si="4"/>
        <v>3459.12</v>
      </c>
      <c r="H119" s="245"/>
      <c r="I119" s="132"/>
    </row>
    <row r="120" spans="1:9" s="3" customFormat="1" ht="27.6" x14ac:dyDescent="0.3">
      <c r="A120" s="97" t="s">
        <v>877</v>
      </c>
      <c r="B120" s="7" t="s">
        <v>120</v>
      </c>
      <c r="C120" s="8" t="s">
        <v>467</v>
      </c>
      <c r="D120" s="9" t="s">
        <v>43</v>
      </c>
      <c r="E120" s="12">
        <v>273</v>
      </c>
      <c r="F120" s="4">
        <v>145.27000000000001</v>
      </c>
      <c r="G120" s="73">
        <f t="shared" si="4"/>
        <v>39658.71</v>
      </c>
      <c r="H120" s="245"/>
      <c r="I120" s="132"/>
    </row>
    <row r="121" spans="1:9" s="3" customFormat="1" ht="27.6" x14ac:dyDescent="0.3">
      <c r="A121" s="97" t="s">
        <v>877</v>
      </c>
      <c r="B121" s="7" t="s">
        <v>122</v>
      </c>
      <c r="C121" s="8" t="s">
        <v>468</v>
      </c>
      <c r="D121" s="9" t="s">
        <v>43</v>
      </c>
      <c r="E121" s="12">
        <v>146</v>
      </c>
      <c r="F121" s="4">
        <v>153.77000000000001</v>
      </c>
      <c r="G121" s="73">
        <f t="shared" si="4"/>
        <v>22450.42</v>
      </c>
      <c r="H121" s="245"/>
      <c r="I121" s="132"/>
    </row>
    <row r="122" spans="1:9" s="3" customFormat="1" ht="27.6" x14ac:dyDescent="0.3">
      <c r="A122" s="97" t="s">
        <v>877</v>
      </c>
      <c r="B122" s="7" t="s">
        <v>347</v>
      </c>
      <c r="C122" s="8" t="s">
        <v>469</v>
      </c>
      <c r="D122" s="9" t="s">
        <v>43</v>
      </c>
      <c r="E122" s="12">
        <v>2250</v>
      </c>
      <c r="F122" s="4">
        <v>1.53</v>
      </c>
      <c r="G122" s="73">
        <f t="shared" si="4"/>
        <v>3442.5</v>
      </c>
      <c r="H122" s="245"/>
      <c r="I122" s="132"/>
    </row>
    <row r="123" spans="1:9" s="3" customFormat="1" ht="27.6" x14ac:dyDescent="0.3">
      <c r="A123" s="97" t="s">
        <v>877</v>
      </c>
      <c r="B123" s="7" t="s">
        <v>348</v>
      </c>
      <c r="C123" s="8" t="s">
        <v>470</v>
      </c>
      <c r="D123" s="9" t="s">
        <v>43</v>
      </c>
      <c r="E123" s="12">
        <v>28.5</v>
      </c>
      <c r="F123" s="4">
        <v>17.010000000000002</v>
      </c>
      <c r="G123" s="73">
        <f t="shared" si="4"/>
        <v>484.79</v>
      </c>
      <c r="H123" s="245"/>
      <c r="I123" s="132"/>
    </row>
    <row r="124" spans="1:9" s="3" customFormat="1" ht="27.6" x14ac:dyDescent="0.3">
      <c r="A124" s="97" t="s">
        <v>877</v>
      </c>
      <c r="B124" s="7" t="s">
        <v>349</v>
      </c>
      <c r="C124" s="8" t="s">
        <v>471</v>
      </c>
      <c r="D124" s="9" t="s">
        <v>43</v>
      </c>
      <c r="E124" s="12">
        <v>29.5</v>
      </c>
      <c r="F124" s="4">
        <v>27.54</v>
      </c>
      <c r="G124" s="73">
        <f t="shared" si="4"/>
        <v>812.43</v>
      </c>
      <c r="H124" s="245"/>
      <c r="I124" s="132"/>
    </row>
    <row r="125" spans="1:9" s="3" customFormat="1" ht="27.6" x14ac:dyDescent="0.3">
      <c r="A125" s="97" t="s">
        <v>877</v>
      </c>
      <c r="B125" s="7" t="s">
        <v>350</v>
      </c>
      <c r="C125" s="8" t="s">
        <v>472</v>
      </c>
      <c r="D125" s="9" t="s">
        <v>43</v>
      </c>
      <c r="E125" s="12">
        <v>9.5</v>
      </c>
      <c r="F125" s="4">
        <v>40.49</v>
      </c>
      <c r="G125" s="73">
        <f t="shared" si="4"/>
        <v>384.66</v>
      </c>
      <c r="H125" s="245"/>
      <c r="I125" s="132"/>
    </row>
    <row r="126" spans="1:9" s="3" customFormat="1" ht="28.2" thickBot="1" x14ac:dyDescent="0.35">
      <c r="A126" s="116" t="s">
        <v>877</v>
      </c>
      <c r="B126" s="117" t="s">
        <v>878</v>
      </c>
      <c r="C126" s="37" t="s">
        <v>473</v>
      </c>
      <c r="D126" s="49" t="s">
        <v>43</v>
      </c>
      <c r="E126" s="122">
        <v>9.5</v>
      </c>
      <c r="F126" s="123">
        <v>55.28</v>
      </c>
      <c r="G126" s="120">
        <f t="shared" si="4"/>
        <v>525.16</v>
      </c>
      <c r="H126" s="245"/>
      <c r="I126" s="132"/>
    </row>
    <row r="127" spans="1:9" s="3" customFormat="1" ht="27.6" x14ac:dyDescent="0.3">
      <c r="A127" s="111" t="s">
        <v>879</v>
      </c>
      <c r="B127" s="112" t="s">
        <v>880</v>
      </c>
      <c r="C127" s="65" t="s">
        <v>100</v>
      </c>
      <c r="D127" s="66" t="s">
        <v>46</v>
      </c>
      <c r="E127" s="125">
        <v>6654</v>
      </c>
      <c r="F127" s="126"/>
      <c r="G127" s="69">
        <f t="shared" si="4"/>
        <v>0</v>
      </c>
      <c r="H127" s="245"/>
      <c r="I127" s="132"/>
    </row>
    <row r="128" spans="1:9" s="3" customFormat="1" ht="27.6" x14ac:dyDescent="0.3">
      <c r="A128" s="130" t="s">
        <v>879</v>
      </c>
      <c r="B128" s="7" t="s">
        <v>881</v>
      </c>
      <c r="C128" s="8" t="s">
        <v>464</v>
      </c>
      <c r="D128" s="9" t="s">
        <v>46</v>
      </c>
      <c r="E128" s="12">
        <v>2100</v>
      </c>
      <c r="F128" s="4"/>
      <c r="G128" s="73">
        <f t="shared" si="4"/>
        <v>0</v>
      </c>
      <c r="H128" s="245"/>
      <c r="I128" s="132"/>
    </row>
    <row r="129" spans="1:9" s="3" customFormat="1" ht="27.6" x14ac:dyDescent="0.3">
      <c r="A129" s="97" t="s">
        <v>879</v>
      </c>
      <c r="B129" s="7" t="s">
        <v>882</v>
      </c>
      <c r="C129" s="8" t="s">
        <v>102</v>
      </c>
      <c r="D129" s="9" t="s">
        <v>33</v>
      </c>
      <c r="E129" s="12">
        <v>12645</v>
      </c>
      <c r="F129" s="4"/>
      <c r="G129" s="73">
        <f t="shared" si="4"/>
        <v>0</v>
      </c>
      <c r="H129" s="245"/>
      <c r="I129" s="132"/>
    </row>
    <row r="130" spans="1:9" s="3" customFormat="1" ht="27.6" x14ac:dyDescent="0.3">
      <c r="A130" s="97" t="s">
        <v>879</v>
      </c>
      <c r="B130" s="7" t="s">
        <v>883</v>
      </c>
      <c r="C130" s="8" t="s">
        <v>91</v>
      </c>
      <c r="D130" s="9" t="s">
        <v>33</v>
      </c>
      <c r="E130" s="12">
        <v>12305</v>
      </c>
      <c r="F130" s="4"/>
      <c r="G130" s="73">
        <f t="shared" si="4"/>
        <v>0</v>
      </c>
      <c r="H130" s="245"/>
      <c r="I130" s="132"/>
    </row>
    <row r="131" spans="1:9" s="3" customFormat="1" ht="27.6" x14ac:dyDescent="0.3">
      <c r="A131" s="97" t="s">
        <v>879</v>
      </c>
      <c r="B131" s="7" t="s">
        <v>884</v>
      </c>
      <c r="C131" s="8" t="s">
        <v>92</v>
      </c>
      <c r="D131" s="9" t="s">
        <v>33</v>
      </c>
      <c r="E131" s="12">
        <v>12305</v>
      </c>
      <c r="F131" s="4"/>
      <c r="G131" s="73">
        <f t="shared" si="4"/>
        <v>0</v>
      </c>
      <c r="H131" s="245"/>
      <c r="I131" s="132"/>
    </row>
    <row r="132" spans="1:9" s="3" customFormat="1" ht="27.6" x14ac:dyDescent="0.3">
      <c r="A132" s="97" t="s">
        <v>879</v>
      </c>
      <c r="B132" s="7" t="s">
        <v>885</v>
      </c>
      <c r="C132" s="210" t="s">
        <v>1204</v>
      </c>
      <c r="D132" s="9" t="s">
        <v>33</v>
      </c>
      <c r="E132" s="12">
        <v>12275</v>
      </c>
      <c r="F132" s="4"/>
      <c r="G132" s="73">
        <f t="shared" si="4"/>
        <v>0</v>
      </c>
      <c r="H132" s="245"/>
      <c r="I132" s="132"/>
    </row>
    <row r="133" spans="1:9" s="3" customFormat="1" ht="27.6" x14ac:dyDescent="0.3">
      <c r="A133" s="97" t="s">
        <v>879</v>
      </c>
      <c r="B133" s="7" t="s">
        <v>886</v>
      </c>
      <c r="C133" s="8" t="s">
        <v>94</v>
      </c>
      <c r="D133" s="9" t="s">
        <v>33</v>
      </c>
      <c r="E133" s="12">
        <v>12275</v>
      </c>
      <c r="F133" s="4"/>
      <c r="G133" s="73">
        <f t="shared" si="4"/>
        <v>0</v>
      </c>
      <c r="H133" s="245"/>
      <c r="I133" s="132"/>
    </row>
    <row r="134" spans="1:9" s="3" customFormat="1" ht="27.6" x14ac:dyDescent="0.3">
      <c r="A134" s="97" t="s">
        <v>879</v>
      </c>
      <c r="B134" s="7" t="s">
        <v>887</v>
      </c>
      <c r="C134" s="8" t="s">
        <v>465</v>
      </c>
      <c r="D134" s="9" t="s">
        <v>33</v>
      </c>
      <c r="E134" s="12">
        <v>557.6</v>
      </c>
      <c r="F134" s="4"/>
      <c r="G134" s="73">
        <f t="shared" si="4"/>
        <v>0</v>
      </c>
      <c r="H134" s="245"/>
      <c r="I134" s="132"/>
    </row>
    <row r="135" spans="1:9" s="3" customFormat="1" ht="27.6" x14ac:dyDescent="0.3">
      <c r="A135" s="97" t="s">
        <v>879</v>
      </c>
      <c r="B135" s="7" t="s">
        <v>888</v>
      </c>
      <c r="C135" s="8" t="s">
        <v>466</v>
      </c>
      <c r="D135" s="9" t="s">
        <v>33</v>
      </c>
      <c r="E135" s="12">
        <v>11698</v>
      </c>
      <c r="F135" s="4"/>
      <c r="G135" s="73">
        <f t="shared" si="4"/>
        <v>0</v>
      </c>
      <c r="H135" s="245"/>
      <c r="I135" s="132"/>
    </row>
    <row r="136" spans="1:9" s="3" customFormat="1" ht="27.6" x14ac:dyDescent="0.3">
      <c r="A136" s="97" t="s">
        <v>879</v>
      </c>
      <c r="B136" s="7" t="s">
        <v>889</v>
      </c>
      <c r="C136" s="8" t="s">
        <v>461</v>
      </c>
      <c r="D136" s="9" t="s">
        <v>43</v>
      </c>
      <c r="E136" s="12">
        <v>67</v>
      </c>
      <c r="F136" s="4"/>
      <c r="G136" s="73">
        <f t="shared" si="4"/>
        <v>0</v>
      </c>
      <c r="H136" s="245"/>
      <c r="I136" s="132"/>
    </row>
    <row r="137" spans="1:9" s="3" customFormat="1" ht="27.6" x14ac:dyDescent="0.3">
      <c r="A137" s="97" t="s">
        <v>879</v>
      </c>
      <c r="B137" s="7" t="s">
        <v>890</v>
      </c>
      <c r="C137" s="8" t="s">
        <v>462</v>
      </c>
      <c r="D137" s="9" t="s">
        <v>43</v>
      </c>
      <c r="E137" s="12">
        <v>1532</v>
      </c>
      <c r="F137" s="4"/>
      <c r="G137" s="73">
        <f t="shared" si="4"/>
        <v>0</v>
      </c>
      <c r="H137" s="245"/>
      <c r="I137" s="132"/>
    </row>
    <row r="138" spans="1:9" s="3" customFormat="1" ht="27.6" x14ac:dyDescent="0.3">
      <c r="A138" s="97" t="s">
        <v>879</v>
      </c>
      <c r="B138" s="7" t="s">
        <v>891</v>
      </c>
      <c r="C138" s="8" t="s">
        <v>463</v>
      </c>
      <c r="D138" s="9" t="s">
        <v>43</v>
      </c>
      <c r="E138" s="12">
        <v>232</v>
      </c>
      <c r="F138" s="4"/>
      <c r="G138" s="73">
        <f t="shared" si="4"/>
        <v>0</v>
      </c>
      <c r="H138" s="245"/>
      <c r="I138" s="132"/>
    </row>
    <row r="139" spans="1:9" s="3" customFormat="1" ht="27.6" x14ac:dyDescent="0.3">
      <c r="A139" s="97" t="s">
        <v>879</v>
      </c>
      <c r="B139" s="7" t="s">
        <v>892</v>
      </c>
      <c r="C139" s="8" t="s">
        <v>467</v>
      </c>
      <c r="D139" s="9" t="s">
        <v>43</v>
      </c>
      <c r="E139" s="12">
        <v>273</v>
      </c>
      <c r="F139" s="4"/>
      <c r="G139" s="73">
        <f t="shared" si="4"/>
        <v>0</v>
      </c>
      <c r="H139" s="245"/>
      <c r="I139" s="132"/>
    </row>
    <row r="140" spans="1:9" s="3" customFormat="1" ht="27.6" x14ac:dyDescent="0.3">
      <c r="A140" s="97" t="s">
        <v>879</v>
      </c>
      <c r="B140" s="7" t="s">
        <v>893</v>
      </c>
      <c r="C140" s="8" t="s">
        <v>468</v>
      </c>
      <c r="D140" s="9" t="s">
        <v>43</v>
      </c>
      <c r="E140" s="12">
        <v>146</v>
      </c>
      <c r="F140" s="4"/>
      <c r="G140" s="73">
        <f t="shared" si="4"/>
        <v>0</v>
      </c>
      <c r="H140" s="245"/>
      <c r="I140" s="132"/>
    </row>
    <row r="141" spans="1:9" s="3" customFormat="1" ht="27.6" x14ac:dyDescent="0.3">
      <c r="A141" s="97" t="s">
        <v>879</v>
      </c>
      <c r="B141" s="7" t="s">
        <v>894</v>
      </c>
      <c r="C141" s="8" t="s">
        <v>469</v>
      </c>
      <c r="D141" s="9" t="s">
        <v>43</v>
      </c>
      <c r="E141" s="12">
        <v>2250</v>
      </c>
      <c r="F141" s="4"/>
      <c r="G141" s="73">
        <f t="shared" si="4"/>
        <v>0</v>
      </c>
      <c r="H141" s="245"/>
      <c r="I141" s="132"/>
    </row>
    <row r="142" spans="1:9" s="3" customFormat="1" ht="27.6" x14ac:dyDescent="0.3">
      <c r="A142" s="97" t="s">
        <v>879</v>
      </c>
      <c r="B142" s="7" t="s">
        <v>895</v>
      </c>
      <c r="C142" s="8" t="s">
        <v>470</v>
      </c>
      <c r="D142" s="9" t="s">
        <v>43</v>
      </c>
      <c r="E142" s="12">
        <v>28.5</v>
      </c>
      <c r="F142" s="4"/>
      <c r="G142" s="73">
        <f t="shared" si="4"/>
        <v>0</v>
      </c>
      <c r="H142" s="245"/>
      <c r="I142" s="132"/>
    </row>
    <row r="143" spans="1:9" s="3" customFormat="1" ht="27.6" x14ac:dyDescent="0.3">
      <c r="A143" s="97" t="s">
        <v>879</v>
      </c>
      <c r="B143" s="7" t="s">
        <v>896</v>
      </c>
      <c r="C143" s="8" t="s">
        <v>471</v>
      </c>
      <c r="D143" s="9" t="s">
        <v>43</v>
      </c>
      <c r="E143" s="12">
        <v>29.5</v>
      </c>
      <c r="F143" s="4"/>
      <c r="G143" s="73">
        <f t="shared" ref="G143:G204" si="5">ROUND((E143*F143),2)</f>
        <v>0</v>
      </c>
      <c r="H143" s="245"/>
      <c r="I143" s="132"/>
    </row>
    <row r="144" spans="1:9" s="3" customFormat="1" ht="28.2" thickBot="1" x14ac:dyDescent="0.35">
      <c r="A144" s="97" t="s">
        <v>879</v>
      </c>
      <c r="B144" s="7" t="s">
        <v>897</v>
      </c>
      <c r="C144" s="8" t="s">
        <v>472</v>
      </c>
      <c r="D144" s="9" t="s">
        <v>43</v>
      </c>
      <c r="E144" s="12">
        <v>9.5</v>
      </c>
      <c r="F144" s="4"/>
      <c r="G144" s="73">
        <f t="shared" si="5"/>
        <v>0</v>
      </c>
      <c r="H144" s="246"/>
      <c r="I144" s="133"/>
    </row>
    <row r="145" spans="1:9" s="3" customFormat="1" ht="28.2" thickBot="1" x14ac:dyDescent="0.35">
      <c r="A145" s="105" t="s">
        <v>879</v>
      </c>
      <c r="B145" s="115" t="s">
        <v>898</v>
      </c>
      <c r="C145" s="107" t="s">
        <v>473</v>
      </c>
      <c r="D145" s="106" t="s">
        <v>43</v>
      </c>
      <c r="E145" s="127">
        <v>9.5</v>
      </c>
      <c r="F145" s="128"/>
      <c r="G145" s="110">
        <f t="shared" si="5"/>
        <v>0</v>
      </c>
      <c r="H145" s="95" t="s">
        <v>899</v>
      </c>
      <c r="I145" s="96">
        <f>ROUND(SUM(G108:G145),2)</f>
        <v>1149014.17</v>
      </c>
    </row>
    <row r="146" spans="1:9" s="3" customFormat="1" ht="41.4" customHeight="1" x14ac:dyDescent="0.3">
      <c r="A146" s="93" t="s">
        <v>900</v>
      </c>
      <c r="B146" s="7" t="s">
        <v>123</v>
      </c>
      <c r="C146" s="8" t="s">
        <v>474</v>
      </c>
      <c r="D146" s="9" t="s">
        <v>46</v>
      </c>
      <c r="E146" s="12">
        <v>487</v>
      </c>
      <c r="F146" s="4">
        <v>20.2</v>
      </c>
      <c r="G146" s="46">
        <f t="shared" si="5"/>
        <v>9837.4</v>
      </c>
      <c r="H146" s="244" t="s">
        <v>875</v>
      </c>
    </row>
    <row r="147" spans="1:9" s="3" customFormat="1" ht="41.4" x14ac:dyDescent="0.3">
      <c r="A147" s="94" t="s">
        <v>900</v>
      </c>
      <c r="B147" s="7" t="s">
        <v>124</v>
      </c>
      <c r="C147" s="8" t="s">
        <v>475</v>
      </c>
      <c r="D147" s="9" t="s">
        <v>46</v>
      </c>
      <c r="E147" s="12">
        <v>21</v>
      </c>
      <c r="F147" s="4">
        <v>20.2</v>
      </c>
      <c r="G147" s="46">
        <f t="shared" si="5"/>
        <v>424.2</v>
      </c>
      <c r="H147" s="245"/>
    </row>
    <row r="148" spans="1:9" s="3" customFormat="1" ht="41.4" x14ac:dyDescent="0.3">
      <c r="A148" s="94" t="s">
        <v>900</v>
      </c>
      <c r="B148" s="7" t="s">
        <v>278</v>
      </c>
      <c r="C148" s="8" t="s">
        <v>89</v>
      </c>
      <c r="D148" s="9" t="s">
        <v>33</v>
      </c>
      <c r="E148" s="12">
        <v>415</v>
      </c>
      <c r="F148" s="4">
        <v>13.02</v>
      </c>
      <c r="G148" s="46">
        <f t="shared" si="5"/>
        <v>5403.3</v>
      </c>
      <c r="H148" s="245"/>
    </row>
    <row r="149" spans="1:9" s="3" customFormat="1" ht="41.4" x14ac:dyDescent="0.3">
      <c r="A149" s="94" t="s">
        <v>900</v>
      </c>
      <c r="B149" s="7" t="s">
        <v>375</v>
      </c>
      <c r="C149" s="8" t="s">
        <v>476</v>
      </c>
      <c r="D149" s="9" t="s">
        <v>33</v>
      </c>
      <c r="E149" s="12">
        <v>398</v>
      </c>
      <c r="F149" s="4">
        <v>30.09</v>
      </c>
      <c r="G149" s="46">
        <f t="shared" si="5"/>
        <v>11975.82</v>
      </c>
      <c r="H149" s="245"/>
    </row>
    <row r="150" spans="1:9" s="3" customFormat="1" ht="41.4" x14ac:dyDescent="0.3">
      <c r="A150" s="94" t="s">
        <v>900</v>
      </c>
      <c r="B150" s="7" t="s">
        <v>376</v>
      </c>
      <c r="C150" s="8" t="s">
        <v>92</v>
      </c>
      <c r="D150" s="9" t="s">
        <v>33</v>
      </c>
      <c r="E150" s="12">
        <v>398</v>
      </c>
      <c r="F150" s="4">
        <v>0.67</v>
      </c>
      <c r="G150" s="46">
        <f t="shared" si="5"/>
        <v>266.66000000000003</v>
      </c>
      <c r="H150" s="245"/>
    </row>
    <row r="151" spans="1:9" s="3" customFormat="1" ht="41.4" x14ac:dyDescent="0.3">
      <c r="A151" s="94" t="s">
        <v>900</v>
      </c>
      <c r="B151" s="7" t="s">
        <v>383</v>
      </c>
      <c r="C151" s="210" t="s">
        <v>1206</v>
      </c>
      <c r="D151" s="9" t="s">
        <v>33</v>
      </c>
      <c r="E151" s="12">
        <v>398</v>
      </c>
      <c r="F151" s="4">
        <v>20.92</v>
      </c>
      <c r="G151" s="46">
        <f t="shared" si="5"/>
        <v>8326.16</v>
      </c>
      <c r="H151" s="245"/>
    </row>
    <row r="152" spans="1:9" s="3" customFormat="1" ht="41.4" x14ac:dyDescent="0.3">
      <c r="A152" s="94" t="s">
        <v>900</v>
      </c>
      <c r="B152" s="7" t="s">
        <v>384</v>
      </c>
      <c r="C152" s="8" t="s">
        <v>477</v>
      </c>
      <c r="D152" s="9" t="s">
        <v>33</v>
      </c>
      <c r="E152" s="12">
        <v>29.4</v>
      </c>
      <c r="F152" s="4">
        <v>1.97</v>
      </c>
      <c r="G152" s="46">
        <f t="shared" si="5"/>
        <v>57.92</v>
      </c>
      <c r="H152" s="245"/>
    </row>
    <row r="153" spans="1:9" s="3" customFormat="1" ht="41.4" x14ac:dyDescent="0.3">
      <c r="A153" s="94" t="s">
        <v>900</v>
      </c>
      <c r="B153" s="7" t="s">
        <v>385</v>
      </c>
      <c r="C153" s="8" t="s">
        <v>478</v>
      </c>
      <c r="D153" s="9" t="s">
        <v>43</v>
      </c>
      <c r="E153" s="12">
        <v>14</v>
      </c>
      <c r="F153" s="4">
        <v>0.46</v>
      </c>
      <c r="G153" s="46">
        <f t="shared" si="5"/>
        <v>6.44</v>
      </c>
      <c r="H153" s="245"/>
    </row>
    <row r="154" spans="1:9" s="3" customFormat="1" ht="41.4" x14ac:dyDescent="0.3">
      <c r="A154" s="94" t="s">
        <v>900</v>
      </c>
      <c r="B154" s="7" t="s">
        <v>394</v>
      </c>
      <c r="C154" s="8" t="s">
        <v>92</v>
      </c>
      <c r="D154" s="9" t="s">
        <v>33</v>
      </c>
      <c r="E154" s="12">
        <v>29.4</v>
      </c>
      <c r="F154" s="4">
        <v>0.67</v>
      </c>
      <c r="G154" s="46">
        <f t="shared" si="5"/>
        <v>19.7</v>
      </c>
      <c r="H154" s="245"/>
    </row>
    <row r="155" spans="1:9" s="3" customFormat="1" ht="41.4" x14ac:dyDescent="0.3">
      <c r="A155" s="94" t="s">
        <v>900</v>
      </c>
      <c r="B155" s="7" t="s">
        <v>901</v>
      </c>
      <c r="C155" s="210" t="s">
        <v>1207</v>
      </c>
      <c r="D155" s="9" t="s">
        <v>33</v>
      </c>
      <c r="E155" s="12">
        <v>29.4</v>
      </c>
      <c r="F155" s="4">
        <v>16.37</v>
      </c>
      <c r="G155" s="46">
        <f t="shared" si="5"/>
        <v>481.28</v>
      </c>
      <c r="H155" s="245"/>
    </row>
    <row r="156" spans="1:9" s="3" customFormat="1" ht="41.4" x14ac:dyDescent="0.3">
      <c r="A156" s="94" t="s">
        <v>900</v>
      </c>
      <c r="B156" s="7" t="s">
        <v>902</v>
      </c>
      <c r="C156" s="8" t="s">
        <v>92</v>
      </c>
      <c r="D156" s="9" t="s">
        <v>33</v>
      </c>
      <c r="E156" s="12">
        <v>264.3</v>
      </c>
      <c r="F156" s="4">
        <v>0.67</v>
      </c>
      <c r="G156" s="46">
        <f t="shared" si="5"/>
        <v>177.08</v>
      </c>
      <c r="H156" s="245"/>
    </row>
    <row r="157" spans="1:9" s="3" customFormat="1" ht="41.4" x14ac:dyDescent="0.3">
      <c r="A157" s="94" t="s">
        <v>900</v>
      </c>
      <c r="B157" s="7" t="s">
        <v>903</v>
      </c>
      <c r="C157" s="210" t="s">
        <v>1208</v>
      </c>
      <c r="D157" s="9" t="s">
        <v>33</v>
      </c>
      <c r="E157" s="12">
        <v>264.3</v>
      </c>
      <c r="F157" s="4">
        <v>22.66</v>
      </c>
      <c r="G157" s="46">
        <f t="shared" si="5"/>
        <v>5989.04</v>
      </c>
      <c r="H157" s="245"/>
    </row>
    <row r="158" spans="1:9" s="3" customFormat="1" ht="41.4" x14ac:dyDescent="0.3">
      <c r="A158" s="94" t="s">
        <v>900</v>
      </c>
      <c r="B158" s="7" t="s">
        <v>904</v>
      </c>
      <c r="C158" s="8" t="s">
        <v>94</v>
      </c>
      <c r="D158" s="9" t="s">
        <v>33</v>
      </c>
      <c r="E158" s="12">
        <v>398</v>
      </c>
      <c r="F158" s="4">
        <v>0.67</v>
      </c>
      <c r="G158" s="46">
        <f t="shared" si="5"/>
        <v>266.66000000000003</v>
      </c>
      <c r="H158" s="245"/>
    </row>
    <row r="159" spans="1:9" s="3" customFormat="1" ht="41.4" x14ac:dyDescent="0.3">
      <c r="A159" s="94" t="s">
        <v>900</v>
      </c>
      <c r="B159" s="7" t="s">
        <v>905</v>
      </c>
      <c r="C159" s="210" t="s">
        <v>1209</v>
      </c>
      <c r="D159" s="9" t="s">
        <v>33</v>
      </c>
      <c r="E159" s="12">
        <v>398</v>
      </c>
      <c r="F159" s="4">
        <v>9.98</v>
      </c>
      <c r="G159" s="46">
        <f t="shared" si="5"/>
        <v>3972.04</v>
      </c>
      <c r="H159" s="245"/>
    </row>
    <row r="160" spans="1:9" s="3" customFormat="1" ht="41.4" x14ac:dyDescent="0.3">
      <c r="A160" s="94" t="s">
        <v>900</v>
      </c>
      <c r="B160" s="7" t="s">
        <v>906</v>
      </c>
      <c r="C160" s="8" t="s">
        <v>462</v>
      </c>
      <c r="D160" s="9" t="s">
        <v>43</v>
      </c>
      <c r="E160" s="12">
        <v>96</v>
      </c>
      <c r="F160" s="4">
        <v>32.159999999999997</v>
      </c>
      <c r="G160" s="46">
        <f t="shared" si="5"/>
        <v>3087.36</v>
      </c>
      <c r="H160" s="245"/>
    </row>
    <row r="161" spans="1:8" s="3" customFormat="1" ht="41.4" x14ac:dyDescent="0.3">
      <c r="A161" s="94" t="s">
        <v>900</v>
      </c>
      <c r="B161" s="7" t="s">
        <v>907</v>
      </c>
      <c r="C161" s="8" t="s">
        <v>481</v>
      </c>
      <c r="D161" s="9" t="s">
        <v>43</v>
      </c>
      <c r="E161" s="12">
        <v>15.2</v>
      </c>
      <c r="F161" s="4">
        <v>145.27000000000001</v>
      </c>
      <c r="G161" s="46">
        <f t="shared" si="5"/>
        <v>2208.1</v>
      </c>
      <c r="H161" s="245"/>
    </row>
    <row r="162" spans="1:8" s="3" customFormat="1" ht="41.4" x14ac:dyDescent="0.3">
      <c r="A162" s="94" t="s">
        <v>900</v>
      </c>
      <c r="B162" s="7" t="s">
        <v>908</v>
      </c>
      <c r="C162" s="8" t="s">
        <v>469</v>
      </c>
      <c r="D162" s="9" t="s">
        <v>43</v>
      </c>
      <c r="E162" s="12">
        <v>126.5</v>
      </c>
      <c r="F162" s="4">
        <v>1.53</v>
      </c>
      <c r="G162" s="46">
        <f t="shared" si="5"/>
        <v>193.55</v>
      </c>
      <c r="H162" s="245"/>
    </row>
    <row r="163" spans="1:8" s="3" customFormat="1" ht="41.4" x14ac:dyDescent="0.3">
      <c r="A163" s="94" t="s">
        <v>900</v>
      </c>
      <c r="B163" s="32" t="s">
        <v>909</v>
      </c>
      <c r="C163" s="31" t="s">
        <v>482</v>
      </c>
      <c r="D163" s="9"/>
      <c r="E163" s="33"/>
      <c r="F163" s="204"/>
      <c r="G163" s="46"/>
      <c r="H163" s="245"/>
    </row>
    <row r="164" spans="1:8" s="3" customFormat="1" ht="41.4" x14ac:dyDescent="0.3">
      <c r="A164" s="94" t="s">
        <v>900</v>
      </c>
      <c r="B164" s="7" t="s">
        <v>910</v>
      </c>
      <c r="C164" s="8" t="s">
        <v>286</v>
      </c>
      <c r="D164" s="9" t="s">
        <v>46</v>
      </c>
      <c r="E164" s="12">
        <v>5.0999999999999996</v>
      </c>
      <c r="F164" s="4">
        <v>143.76</v>
      </c>
      <c r="G164" s="46">
        <f t="shared" si="5"/>
        <v>733.18</v>
      </c>
      <c r="H164" s="245"/>
    </row>
    <row r="165" spans="1:8" s="3" customFormat="1" ht="42" thickBot="1" x14ac:dyDescent="0.35">
      <c r="A165" s="121" t="s">
        <v>900</v>
      </c>
      <c r="B165" s="117" t="s">
        <v>911</v>
      </c>
      <c r="C165" s="37" t="s">
        <v>483</v>
      </c>
      <c r="D165" s="49" t="s">
        <v>84</v>
      </c>
      <c r="E165" s="122">
        <v>91.5</v>
      </c>
      <c r="F165" s="123">
        <v>2.65</v>
      </c>
      <c r="G165" s="124">
        <f t="shared" si="5"/>
        <v>242.48</v>
      </c>
      <c r="H165" s="245"/>
    </row>
    <row r="166" spans="1:8" s="3" customFormat="1" ht="41.4" x14ac:dyDescent="0.3">
      <c r="A166" s="111" t="s">
        <v>912</v>
      </c>
      <c r="B166" s="112" t="s">
        <v>913</v>
      </c>
      <c r="C166" s="65" t="s">
        <v>484</v>
      </c>
      <c r="D166" s="66" t="s">
        <v>46</v>
      </c>
      <c r="E166" s="125">
        <v>430</v>
      </c>
      <c r="F166" s="126"/>
      <c r="G166" s="69">
        <f t="shared" si="5"/>
        <v>0</v>
      </c>
      <c r="H166" s="245"/>
    </row>
    <row r="167" spans="1:8" s="3" customFormat="1" ht="41.4" x14ac:dyDescent="0.3">
      <c r="A167" s="97" t="s">
        <v>912</v>
      </c>
      <c r="B167" s="7" t="s">
        <v>914</v>
      </c>
      <c r="C167" s="8" t="s">
        <v>485</v>
      </c>
      <c r="D167" s="9" t="s">
        <v>46</v>
      </c>
      <c r="E167" s="12">
        <v>19</v>
      </c>
      <c r="F167" s="4"/>
      <c r="G167" s="73">
        <f t="shared" si="5"/>
        <v>0</v>
      </c>
      <c r="H167" s="245"/>
    </row>
    <row r="168" spans="1:8" s="3" customFormat="1" ht="41.4" x14ac:dyDescent="0.3">
      <c r="A168" s="97" t="s">
        <v>912</v>
      </c>
      <c r="B168" s="7" t="s">
        <v>915</v>
      </c>
      <c r="C168" s="8" t="s">
        <v>89</v>
      </c>
      <c r="D168" s="9" t="s">
        <v>33</v>
      </c>
      <c r="E168" s="12">
        <v>415</v>
      </c>
      <c r="F168" s="4"/>
      <c r="G168" s="73">
        <f t="shared" si="5"/>
        <v>0</v>
      </c>
      <c r="H168" s="245"/>
    </row>
    <row r="169" spans="1:8" s="3" customFormat="1" ht="41.4" x14ac:dyDescent="0.3">
      <c r="A169" s="97" t="s">
        <v>912</v>
      </c>
      <c r="B169" s="7" t="s">
        <v>916</v>
      </c>
      <c r="C169" s="8" t="s">
        <v>476</v>
      </c>
      <c r="D169" s="9" t="s">
        <v>33</v>
      </c>
      <c r="E169" s="12">
        <v>398</v>
      </c>
      <c r="F169" s="4"/>
      <c r="G169" s="73">
        <f t="shared" si="5"/>
        <v>0</v>
      </c>
      <c r="H169" s="245"/>
    </row>
    <row r="170" spans="1:8" s="3" customFormat="1" ht="41.4" x14ac:dyDescent="0.3">
      <c r="A170" s="97" t="s">
        <v>912</v>
      </c>
      <c r="B170" s="7" t="s">
        <v>917</v>
      </c>
      <c r="C170" s="8" t="s">
        <v>92</v>
      </c>
      <c r="D170" s="9" t="s">
        <v>33</v>
      </c>
      <c r="E170" s="12">
        <v>398</v>
      </c>
      <c r="F170" s="4"/>
      <c r="G170" s="73">
        <f t="shared" si="5"/>
        <v>0</v>
      </c>
      <c r="H170" s="245"/>
    </row>
    <row r="171" spans="1:8" s="3" customFormat="1" ht="41.4" x14ac:dyDescent="0.3">
      <c r="A171" s="97" t="s">
        <v>912</v>
      </c>
      <c r="B171" s="7" t="s">
        <v>918</v>
      </c>
      <c r="C171" s="210" t="s">
        <v>1206</v>
      </c>
      <c r="D171" s="9" t="s">
        <v>33</v>
      </c>
      <c r="E171" s="12">
        <v>398</v>
      </c>
      <c r="F171" s="4"/>
      <c r="G171" s="73">
        <f t="shared" si="5"/>
        <v>0</v>
      </c>
      <c r="H171" s="245"/>
    </row>
    <row r="172" spans="1:8" s="3" customFormat="1" ht="41.4" x14ac:dyDescent="0.3">
      <c r="A172" s="97" t="s">
        <v>912</v>
      </c>
      <c r="B172" s="7" t="s">
        <v>919</v>
      </c>
      <c r="C172" s="8" t="s">
        <v>477</v>
      </c>
      <c r="D172" s="9" t="s">
        <v>33</v>
      </c>
      <c r="E172" s="12">
        <v>29.4</v>
      </c>
      <c r="F172" s="4"/>
      <c r="G172" s="73">
        <f t="shared" si="5"/>
        <v>0</v>
      </c>
      <c r="H172" s="245"/>
    </row>
    <row r="173" spans="1:8" s="3" customFormat="1" ht="41.4" x14ac:dyDescent="0.3">
      <c r="A173" s="97" t="s">
        <v>912</v>
      </c>
      <c r="B173" s="7" t="s">
        <v>920</v>
      </c>
      <c r="C173" s="8" t="s">
        <v>478</v>
      </c>
      <c r="D173" s="9" t="s">
        <v>43</v>
      </c>
      <c r="E173" s="12">
        <v>14</v>
      </c>
      <c r="F173" s="4"/>
      <c r="G173" s="73">
        <f t="shared" si="5"/>
        <v>0</v>
      </c>
      <c r="H173" s="245"/>
    </row>
    <row r="174" spans="1:8" s="3" customFormat="1" ht="41.4" x14ac:dyDescent="0.3">
      <c r="A174" s="97" t="s">
        <v>912</v>
      </c>
      <c r="B174" s="7" t="s">
        <v>921</v>
      </c>
      <c r="C174" s="8" t="s">
        <v>92</v>
      </c>
      <c r="D174" s="9" t="s">
        <v>33</v>
      </c>
      <c r="E174" s="12">
        <v>29.4</v>
      </c>
      <c r="F174" s="4"/>
      <c r="G174" s="73">
        <f t="shared" si="5"/>
        <v>0</v>
      </c>
      <c r="H174" s="245"/>
    </row>
    <row r="175" spans="1:8" s="3" customFormat="1" ht="41.4" x14ac:dyDescent="0.3">
      <c r="A175" s="97" t="s">
        <v>912</v>
      </c>
      <c r="B175" s="7" t="s">
        <v>922</v>
      </c>
      <c r="C175" s="210" t="s">
        <v>1207</v>
      </c>
      <c r="D175" s="9" t="s">
        <v>33</v>
      </c>
      <c r="E175" s="12">
        <v>29.4</v>
      </c>
      <c r="F175" s="4"/>
      <c r="G175" s="73">
        <f t="shared" si="5"/>
        <v>0</v>
      </c>
      <c r="H175" s="245"/>
    </row>
    <row r="176" spans="1:8" s="3" customFormat="1" ht="41.4" x14ac:dyDescent="0.3">
      <c r="A176" s="97" t="s">
        <v>912</v>
      </c>
      <c r="B176" s="7" t="s">
        <v>923</v>
      </c>
      <c r="C176" s="8" t="s">
        <v>92</v>
      </c>
      <c r="D176" s="9" t="s">
        <v>33</v>
      </c>
      <c r="E176" s="12">
        <v>264.3</v>
      </c>
      <c r="F176" s="4"/>
      <c r="G176" s="73">
        <f t="shared" si="5"/>
        <v>0</v>
      </c>
      <c r="H176" s="245"/>
    </row>
    <row r="177" spans="1:9" s="3" customFormat="1" ht="41.4" x14ac:dyDescent="0.3">
      <c r="A177" s="97" t="s">
        <v>912</v>
      </c>
      <c r="B177" s="7" t="s">
        <v>924</v>
      </c>
      <c r="C177" s="210" t="s">
        <v>1208</v>
      </c>
      <c r="D177" s="9" t="s">
        <v>33</v>
      </c>
      <c r="E177" s="12">
        <v>264.3</v>
      </c>
      <c r="F177" s="4"/>
      <c r="G177" s="73">
        <f t="shared" si="5"/>
        <v>0</v>
      </c>
      <c r="H177" s="245"/>
    </row>
    <row r="178" spans="1:9" s="3" customFormat="1" ht="41.4" x14ac:dyDescent="0.3">
      <c r="A178" s="97" t="s">
        <v>912</v>
      </c>
      <c r="B178" s="7" t="s">
        <v>925</v>
      </c>
      <c r="C178" s="8" t="s">
        <v>94</v>
      </c>
      <c r="D178" s="9" t="s">
        <v>33</v>
      </c>
      <c r="E178" s="12">
        <v>398</v>
      </c>
      <c r="F178" s="4"/>
      <c r="G178" s="73">
        <f t="shared" si="5"/>
        <v>0</v>
      </c>
      <c r="H178" s="245"/>
    </row>
    <row r="179" spans="1:9" s="3" customFormat="1" ht="41.4" x14ac:dyDescent="0.3">
      <c r="A179" s="97" t="s">
        <v>912</v>
      </c>
      <c r="B179" s="7" t="s">
        <v>926</v>
      </c>
      <c r="C179" s="210" t="s">
        <v>1209</v>
      </c>
      <c r="D179" s="9" t="s">
        <v>33</v>
      </c>
      <c r="E179" s="12">
        <v>398</v>
      </c>
      <c r="F179" s="4"/>
      <c r="G179" s="73">
        <f t="shared" si="5"/>
        <v>0</v>
      </c>
      <c r="H179" s="245"/>
    </row>
    <row r="180" spans="1:9" s="3" customFormat="1" ht="41.4" x14ac:dyDescent="0.3">
      <c r="A180" s="97" t="s">
        <v>912</v>
      </c>
      <c r="B180" s="7" t="s">
        <v>927</v>
      </c>
      <c r="C180" s="8" t="s">
        <v>462</v>
      </c>
      <c r="D180" s="9" t="s">
        <v>43</v>
      </c>
      <c r="E180" s="12">
        <v>96</v>
      </c>
      <c r="F180" s="4"/>
      <c r="G180" s="73">
        <f t="shared" si="5"/>
        <v>0</v>
      </c>
      <c r="H180" s="245"/>
    </row>
    <row r="181" spans="1:9" s="3" customFormat="1" ht="41.4" x14ac:dyDescent="0.3">
      <c r="A181" s="97" t="s">
        <v>912</v>
      </c>
      <c r="B181" s="7" t="s">
        <v>928</v>
      </c>
      <c r="C181" s="8" t="s">
        <v>486</v>
      </c>
      <c r="D181" s="9" t="s">
        <v>43</v>
      </c>
      <c r="E181" s="12">
        <v>15.2</v>
      </c>
      <c r="F181" s="4"/>
      <c r="G181" s="73">
        <f t="shared" si="5"/>
        <v>0</v>
      </c>
      <c r="H181" s="245"/>
    </row>
    <row r="182" spans="1:9" s="3" customFormat="1" ht="41.4" x14ac:dyDescent="0.3">
      <c r="A182" s="97" t="s">
        <v>912</v>
      </c>
      <c r="B182" s="7" t="s">
        <v>929</v>
      </c>
      <c r="C182" s="8" t="s">
        <v>469</v>
      </c>
      <c r="D182" s="9" t="s">
        <v>43</v>
      </c>
      <c r="E182" s="12">
        <v>126.5</v>
      </c>
      <c r="F182" s="4"/>
      <c r="G182" s="73">
        <f t="shared" si="5"/>
        <v>0</v>
      </c>
      <c r="H182" s="245"/>
    </row>
    <row r="183" spans="1:9" s="3" customFormat="1" ht="41.4" customHeight="1" x14ac:dyDescent="0.3">
      <c r="A183" s="97" t="s">
        <v>912</v>
      </c>
      <c r="B183" s="134" t="s">
        <v>930</v>
      </c>
      <c r="C183" s="31" t="s">
        <v>487</v>
      </c>
      <c r="D183" s="9"/>
      <c r="E183" s="33"/>
      <c r="F183" s="204"/>
      <c r="G183" s="73"/>
      <c r="H183" s="245"/>
    </row>
    <row r="184" spans="1:9" s="3" customFormat="1" ht="42" thickBot="1" x14ac:dyDescent="0.35">
      <c r="A184" s="97" t="s">
        <v>912</v>
      </c>
      <c r="B184" s="7" t="s">
        <v>931</v>
      </c>
      <c r="C184" s="8" t="s">
        <v>286</v>
      </c>
      <c r="D184" s="9" t="s">
        <v>46</v>
      </c>
      <c r="E184" s="12">
        <v>5.0999999999999996</v>
      </c>
      <c r="F184" s="4"/>
      <c r="G184" s="73">
        <f t="shared" si="5"/>
        <v>0</v>
      </c>
      <c r="H184" s="246"/>
    </row>
    <row r="185" spans="1:9" s="3" customFormat="1" ht="42" thickBot="1" x14ac:dyDescent="0.35">
      <c r="A185" s="116" t="s">
        <v>912</v>
      </c>
      <c r="B185" s="117" t="s">
        <v>932</v>
      </c>
      <c r="C185" s="37" t="s">
        <v>483</v>
      </c>
      <c r="D185" s="49" t="s">
        <v>84</v>
      </c>
      <c r="E185" s="122">
        <v>91.5</v>
      </c>
      <c r="F185" s="123"/>
      <c r="G185" s="120">
        <f t="shared" si="5"/>
        <v>0</v>
      </c>
      <c r="H185" s="95" t="s">
        <v>933</v>
      </c>
      <c r="I185" s="96">
        <f>ROUND(SUM(G146:G185),2)</f>
        <v>53668.37</v>
      </c>
    </row>
    <row r="186" spans="1:9" s="3" customFormat="1" ht="28.35" customHeight="1" x14ac:dyDescent="0.3">
      <c r="A186" s="135" t="s">
        <v>934</v>
      </c>
      <c r="B186" s="112" t="s">
        <v>10</v>
      </c>
      <c r="C186" s="65" t="s">
        <v>489</v>
      </c>
      <c r="D186" s="66" t="s">
        <v>46</v>
      </c>
      <c r="E186" s="125">
        <v>321</v>
      </c>
      <c r="F186" s="126">
        <v>20.2</v>
      </c>
      <c r="G186" s="69">
        <f t="shared" si="5"/>
        <v>6484.2</v>
      </c>
      <c r="H186" s="244" t="s">
        <v>875</v>
      </c>
      <c r="I186" s="131"/>
    </row>
    <row r="187" spans="1:9" s="3" customFormat="1" ht="28.2" x14ac:dyDescent="0.3">
      <c r="A187" s="136" t="s">
        <v>934</v>
      </c>
      <c r="B187" s="7" t="s">
        <v>11</v>
      </c>
      <c r="C187" s="8" t="s">
        <v>89</v>
      </c>
      <c r="D187" s="9" t="s">
        <v>33</v>
      </c>
      <c r="E187" s="12">
        <v>347</v>
      </c>
      <c r="F187" s="4">
        <v>13.02</v>
      </c>
      <c r="G187" s="73">
        <f t="shared" si="5"/>
        <v>4517.9399999999996</v>
      </c>
      <c r="H187" s="245"/>
      <c r="I187" s="132"/>
    </row>
    <row r="188" spans="1:9" s="3" customFormat="1" ht="28.2" x14ac:dyDescent="0.3">
      <c r="A188" s="136" t="s">
        <v>934</v>
      </c>
      <c r="B188" s="7" t="s">
        <v>12</v>
      </c>
      <c r="C188" s="8" t="s">
        <v>91</v>
      </c>
      <c r="D188" s="9" t="s">
        <v>33</v>
      </c>
      <c r="E188" s="12">
        <v>330</v>
      </c>
      <c r="F188" s="4">
        <v>20.65</v>
      </c>
      <c r="G188" s="73">
        <f t="shared" si="5"/>
        <v>6814.5</v>
      </c>
      <c r="H188" s="245"/>
      <c r="I188" s="132"/>
    </row>
    <row r="189" spans="1:9" s="3" customFormat="1" ht="28.2" x14ac:dyDescent="0.3">
      <c r="A189" s="136" t="s">
        <v>934</v>
      </c>
      <c r="B189" s="7" t="s">
        <v>13</v>
      </c>
      <c r="C189" s="8" t="s">
        <v>92</v>
      </c>
      <c r="D189" s="9" t="s">
        <v>33</v>
      </c>
      <c r="E189" s="12">
        <v>330</v>
      </c>
      <c r="F189" s="4">
        <v>0.67</v>
      </c>
      <c r="G189" s="73">
        <f t="shared" si="5"/>
        <v>221.1</v>
      </c>
      <c r="H189" s="245"/>
      <c r="I189" s="132"/>
    </row>
    <row r="190" spans="1:9" s="3" customFormat="1" ht="28.2" x14ac:dyDescent="0.3">
      <c r="A190" s="136" t="s">
        <v>934</v>
      </c>
      <c r="B190" s="7" t="s">
        <v>127</v>
      </c>
      <c r="C190" s="210" t="s">
        <v>1204</v>
      </c>
      <c r="D190" s="9" t="s">
        <v>33</v>
      </c>
      <c r="E190" s="12">
        <v>126.9</v>
      </c>
      <c r="F190" s="4">
        <v>20.56</v>
      </c>
      <c r="G190" s="73">
        <f t="shared" si="5"/>
        <v>2609.06</v>
      </c>
      <c r="H190" s="245"/>
      <c r="I190" s="132"/>
    </row>
    <row r="191" spans="1:9" s="3" customFormat="1" ht="28.2" x14ac:dyDescent="0.3">
      <c r="A191" s="136" t="s">
        <v>934</v>
      </c>
      <c r="B191" s="7" t="s">
        <v>408</v>
      </c>
      <c r="C191" s="210" t="s">
        <v>1203</v>
      </c>
      <c r="D191" s="9" t="s">
        <v>33</v>
      </c>
      <c r="E191" s="12">
        <v>203.1</v>
      </c>
      <c r="F191" s="4">
        <v>18.399999999999999</v>
      </c>
      <c r="G191" s="73">
        <f t="shared" si="5"/>
        <v>3737.04</v>
      </c>
      <c r="H191" s="245"/>
      <c r="I191" s="132"/>
    </row>
    <row r="192" spans="1:9" s="3" customFormat="1" ht="28.2" x14ac:dyDescent="0.3">
      <c r="A192" s="136" t="s">
        <v>934</v>
      </c>
      <c r="B192" s="7" t="s">
        <v>410</v>
      </c>
      <c r="C192" s="8" t="s">
        <v>477</v>
      </c>
      <c r="D192" s="9" t="s">
        <v>33</v>
      </c>
      <c r="E192" s="12">
        <v>29.4</v>
      </c>
      <c r="F192" s="4">
        <v>1.97</v>
      </c>
      <c r="G192" s="73">
        <f t="shared" si="5"/>
        <v>57.92</v>
      </c>
      <c r="H192" s="245"/>
      <c r="I192" s="132"/>
    </row>
    <row r="193" spans="1:9" s="3" customFormat="1" ht="28.2" x14ac:dyDescent="0.3">
      <c r="A193" s="136" t="s">
        <v>934</v>
      </c>
      <c r="B193" s="7" t="s">
        <v>935</v>
      </c>
      <c r="C193" s="8" t="s">
        <v>478</v>
      </c>
      <c r="D193" s="9" t="s">
        <v>43</v>
      </c>
      <c r="E193" s="12">
        <v>14</v>
      </c>
      <c r="F193" s="4">
        <v>0.46</v>
      </c>
      <c r="G193" s="73">
        <f t="shared" si="5"/>
        <v>6.44</v>
      </c>
      <c r="H193" s="245"/>
      <c r="I193" s="132"/>
    </row>
    <row r="194" spans="1:9" s="3" customFormat="1" ht="28.2" x14ac:dyDescent="0.3">
      <c r="A194" s="136" t="s">
        <v>934</v>
      </c>
      <c r="B194" s="7" t="s">
        <v>936</v>
      </c>
      <c r="C194" s="8" t="s">
        <v>92</v>
      </c>
      <c r="D194" s="9" t="s">
        <v>33</v>
      </c>
      <c r="E194" s="12">
        <v>29.4</v>
      </c>
      <c r="F194" s="4">
        <v>0.67</v>
      </c>
      <c r="G194" s="73">
        <f t="shared" si="5"/>
        <v>19.7</v>
      </c>
      <c r="H194" s="245"/>
      <c r="I194" s="132"/>
    </row>
    <row r="195" spans="1:9" s="3" customFormat="1" ht="28.2" x14ac:dyDescent="0.3">
      <c r="A195" s="136" t="s">
        <v>934</v>
      </c>
      <c r="B195" s="7" t="s">
        <v>937</v>
      </c>
      <c r="C195" s="8" t="s">
        <v>479</v>
      </c>
      <c r="D195" s="9" t="s">
        <v>33</v>
      </c>
      <c r="E195" s="12">
        <v>29.4</v>
      </c>
      <c r="F195" s="4">
        <v>16.66</v>
      </c>
      <c r="G195" s="73">
        <f t="shared" si="5"/>
        <v>489.8</v>
      </c>
      <c r="H195" s="245"/>
      <c r="I195" s="132"/>
    </row>
    <row r="196" spans="1:9" s="3" customFormat="1" ht="28.2" x14ac:dyDescent="0.3">
      <c r="A196" s="136" t="s">
        <v>934</v>
      </c>
      <c r="B196" s="7" t="s">
        <v>938</v>
      </c>
      <c r="C196" s="8" t="s">
        <v>92</v>
      </c>
      <c r="D196" s="9" t="s">
        <v>33</v>
      </c>
      <c r="E196" s="12">
        <v>422.2</v>
      </c>
      <c r="F196" s="4">
        <v>0.67</v>
      </c>
      <c r="G196" s="73">
        <f t="shared" si="5"/>
        <v>282.87</v>
      </c>
      <c r="H196" s="245"/>
      <c r="I196" s="132"/>
    </row>
    <row r="197" spans="1:9" s="3" customFormat="1" ht="28.2" x14ac:dyDescent="0.3">
      <c r="A197" s="136" t="s">
        <v>934</v>
      </c>
      <c r="B197" s="7" t="s">
        <v>939</v>
      </c>
      <c r="C197" s="8" t="s">
        <v>480</v>
      </c>
      <c r="D197" s="9" t="s">
        <v>33</v>
      </c>
      <c r="E197" s="12">
        <v>422.2</v>
      </c>
      <c r="F197" s="4">
        <v>22.49</v>
      </c>
      <c r="G197" s="73">
        <f t="shared" si="5"/>
        <v>9495.2800000000007</v>
      </c>
      <c r="H197" s="245"/>
      <c r="I197" s="132"/>
    </row>
    <row r="198" spans="1:9" s="3" customFormat="1" ht="28.2" x14ac:dyDescent="0.3">
      <c r="A198" s="136" t="s">
        <v>934</v>
      </c>
      <c r="B198" s="7" t="s">
        <v>940</v>
      </c>
      <c r="C198" s="8" t="s">
        <v>94</v>
      </c>
      <c r="D198" s="9" t="s">
        <v>33</v>
      </c>
      <c r="E198" s="12">
        <v>126.9</v>
      </c>
      <c r="F198" s="4">
        <v>0.67</v>
      </c>
      <c r="G198" s="73">
        <f t="shared" si="5"/>
        <v>85.02</v>
      </c>
      <c r="H198" s="245"/>
      <c r="I198" s="132"/>
    </row>
    <row r="199" spans="1:9" s="3" customFormat="1" ht="28.2" x14ac:dyDescent="0.3">
      <c r="A199" s="136" t="s">
        <v>934</v>
      </c>
      <c r="B199" s="7" t="s">
        <v>941</v>
      </c>
      <c r="C199" s="8" t="s">
        <v>465</v>
      </c>
      <c r="D199" s="9" t="s">
        <v>33</v>
      </c>
      <c r="E199" s="12">
        <v>126.9</v>
      </c>
      <c r="F199" s="4">
        <v>9.8800000000000008</v>
      </c>
      <c r="G199" s="73">
        <f t="shared" si="5"/>
        <v>1253.77</v>
      </c>
      <c r="H199" s="245"/>
      <c r="I199" s="132"/>
    </row>
    <row r="200" spans="1:9" s="3" customFormat="1" ht="28.2" x14ac:dyDescent="0.3">
      <c r="A200" s="136" t="s">
        <v>934</v>
      </c>
      <c r="B200" s="7" t="s">
        <v>942</v>
      </c>
      <c r="C200" s="8" t="s">
        <v>94</v>
      </c>
      <c r="D200" s="9" t="s">
        <v>33</v>
      </c>
      <c r="E200" s="12">
        <v>203.1</v>
      </c>
      <c r="F200" s="4">
        <v>0.67</v>
      </c>
      <c r="G200" s="73">
        <f t="shared" si="5"/>
        <v>136.08000000000001</v>
      </c>
      <c r="H200" s="245"/>
      <c r="I200" s="132"/>
    </row>
    <row r="201" spans="1:9" s="3" customFormat="1" ht="28.2" x14ac:dyDescent="0.3">
      <c r="A201" s="136" t="s">
        <v>934</v>
      </c>
      <c r="B201" s="7" t="s">
        <v>943</v>
      </c>
      <c r="C201" s="8" t="s">
        <v>95</v>
      </c>
      <c r="D201" s="9" t="s">
        <v>33</v>
      </c>
      <c r="E201" s="12">
        <v>203.1</v>
      </c>
      <c r="F201" s="4">
        <v>12.78</v>
      </c>
      <c r="G201" s="73">
        <f t="shared" si="5"/>
        <v>2595.62</v>
      </c>
      <c r="H201" s="245"/>
      <c r="I201" s="132"/>
    </row>
    <row r="202" spans="1:9" s="3" customFormat="1" ht="28.2" x14ac:dyDescent="0.3">
      <c r="A202" s="136" t="s">
        <v>934</v>
      </c>
      <c r="B202" s="7" t="s">
        <v>944</v>
      </c>
      <c r="C202" s="8" t="s">
        <v>468</v>
      </c>
      <c r="D202" s="9" t="s">
        <v>43</v>
      </c>
      <c r="E202" s="12">
        <v>5</v>
      </c>
      <c r="F202" s="4">
        <v>80.92</v>
      </c>
      <c r="G202" s="73">
        <f t="shared" si="5"/>
        <v>404.6</v>
      </c>
      <c r="H202" s="245"/>
      <c r="I202" s="132"/>
    </row>
    <row r="203" spans="1:9" s="3" customFormat="1" ht="28.2" x14ac:dyDescent="0.3">
      <c r="A203" s="136" t="s">
        <v>934</v>
      </c>
      <c r="B203" s="7" t="s">
        <v>945</v>
      </c>
      <c r="C203" s="8" t="s">
        <v>486</v>
      </c>
      <c r="D203" s="9" t="s">
        <v>43</v>
      </c>
      <c r="E203" s="12">
        <v>152</v>
      </c>
      <c r="F203" s="4">
        <v>80.930000000000007</v>
      </c>
      <c r="G203" s="73">
        <f t="shared" si="5"/>
        <v>12301.36</v>
      </c>
      <c r="H203" s="245"/>
      <c r="I203" s="132"/>
    </row>
    <row r="204" spans="1:9" s="3" customFormat="1" ht="28.2" x14ac:dyDescent="0.3">
      <c r="A204" s="136" t="s">
        <v>934</v>
      </c>
      <c r="B204" s="7" t="s">
        <v>946</v>
      </c>
      <c r="C204" s="8" t="s">
        <v>144</v>
      </c>
      <c r="D204" s="9" t="s">
        <v>43</v>
      </c>
      <c r="E204" s="12">
        <v>65</v>
      </c>
      <c r="F204" s="4">
        <v>1.53</v>
      </c>
      <c r="G204" s="73">
        <f t="shared" si="5"/>
        <v>99.45</v>
      </c>
      <c r="H204" s="245"/>
      <c r="I204" s="132"/>
    </row>
    <row r="205" spans="1:9" s="3" customFormat="1" ht="28.2" x14ac:dyDescent="0.3">
      <c r="A205" s="136" t="s">
        <v>934</v>
      </c>
      <c r="B205" s="7" t="s">
        <v>947</v>
      </c>
      <c r="C205" s="8" t="s">
        <v>469</v>
      </c>
      <c r="D205" s="9" t="s">
        <v>43</v>
      </c>
      <c r="E205" s="12">
        <v>92</v>
      </c>
      <c r="F205" s="4">
        <v>1.53</v>
      </c>
      <c r="G205" s="73">
        <f t="shared" ref="G205:G265" si="6">ROUND((E205*F205),2)</f>
        <v>140.76</v>
      </c>
      <c r="H205" s="245"/>
      <c r="I205" s="132"/>
    </row>
    <row r="206" spans="1:9" s="3" customFormat="1" ht="28.2" x14ac:dyDescent="0.3">
      <c r="A206" s="136" t="s">
        <v>934</v>
      </c>
      <c r="B206" s="7" t="s">
        <v>948</v>
      </c>
      <c r="C206" s="8" t="s">
        <v>490</v>
      </c>
      <c r="D206" s="9" t="s">
        <v>43</v>
      </c>
      <c r="E206" s="12">
        <v>23.5</v>
      </c>
      <c r="F206" s="4">
        <v>68.77</v>
      </c>
      <c r="G206" s="73">
        <f t="shared" si="6"/>
        <v>1616.1</v>
      </c>
      <c r="H206" s="245"/>
      <c r="I206" s="132"/>
    </row>
    <row r="207" spans="1:9" s="3" customFormat="1" ht="28.2" x14ac:dyDescent="0.3">
      <c r="A207" s="136" t="s">
        <v>934</v>
      </c>
      <c r="B207" s="7" t="s">
        <v>949</v>
      </c>
      <c r="C207" s="8" t="s">
        <v>491</v>
      </c>
      <c r="D207" s="9" t="s">
        <v>46</v>
      </c>
      <c r="E207" s="12">
        <v>45</v>
      </c>
      <c r="F207" s="4">
        <v>3.79</v>
      </c>
      <c r="G207" s="73">
        <f t="shared" si="6"/>
        <v>170.55</v>
      </c>
      <c r="H207" s="245"/>
      <c r="I207" s="132"/>
    </row>
    <row r="208" spans="1:9" s="3" customFormat="1" ht="28.2" x14ac:dyDescent="0.3">
      <c r="A208" s="136" t="s">
        <v>934</v>
      </c>
      <c r="B208" s="7" t="s">
        <v>950</v>
      </c>
      <c r="C208" s="8" t="s">
        <v>181</v>
      </c>
      <c r="D208" s="9" t="s">
        <v>46</v>
      </c>
      <c r="E208" s="12">
        <v>2.2999999999999998</v>
      </c>
      <c r="F208" s="4">
        <v>20.2</v>
      </c>
      <c r="G208" s="73">
        <f t="shared" si="6"/>
        <v>46.46</v>
      </c>
      <c r="H208" s="245"/>
      <c r="I208" s="132"/>
    </row>
    <row r="209" spans="1:9" s="3" customFormat="1" ht="28.2" x14ac:dyDescent="0.3">
      <c r="A209" s="136" t="s">
        <v>934</v>
      </c>
      <c r="B209" s="7" t="s">
        <v>951</v>
      </c>
      <c r="C209" s="8" t="s">
        <v>492</v>
      </c>
      <c r="D209" s="9" t="s">
        <v>46</v>
      </c>
      <c r="E209" s="12">
        <v>39</v>
      </c>
      <c r="F209" s="4">
        <v>16.46</v>
      </c>
      <c r="G209" s="73">
        <f t="shared" si="6"/>
        <v>641.94000000000005</v>
      </c>
      <c r="H209" s="245"/>
      <c r="I209" s="132"/>
    </row>
    <row r="210" spans="1:9" s="3" customFormat="1" ht="28.2" x14ac:dyDescent="0.3">
      <c r="A210" s="136" t="s">
        <v>934</v>
      </c>
      <c r="B210" s="7" t="s">
        <v>952</v>
      </c>
      <c r="C210" s="8" t="s">
        <v>185</v>
      </c>
      <c r="D210" s="9" t="s">
        <v>33</v>
      </c>
      <c r="E210" s="12">
        <v>161</v>
      </c>
      <c r="F210" s="4">
        <v>1.73</v>
      </c>
      <c r="G210" s="73">
        <f t="shared" si="6"/>
        <v>278.52999999999997</v>
      </c>
      <c r="H210" s="245"/>
      <c r="I210" s="132"/>
    </row>
    <row r="211" spans="1:9" s="3" customFormat="1" ht="28.2" x14ac:dyDescent="0.3">
      <c r="A211" s="136" t="s">
        <v>934</v>
      </c>
      <c r="B211" s="7" t="s">
        <v>953</v>
      </c>
      <c r="C211" s="8" t="s">
        <v>197</v>
      </c>
      <c r="D211" s="9" t="s">
        <v>36</v>
      </c>
      <c r="E211" s="12">
        <v>1</v>
      </c>
      <c r="F211" s="4">
        <v>71.02</v>
      </c>
      <c r="G211" s="73">
        <f t="shared" si="6"/>
        <v>71.02</v>
      </c>
      <c r="H211" s="245"/>
      <c r="I211" s="132"/>
    </row>
    <row r="212" spans="1:9" s="3" customFormat="1" ht="28.8" thickBot="1" x14ac:dyDescent="0.35">
      <c r="A212" s="137" t="s">
        <v>934</v>
      </c>
      <c r="B212" s="115" t="s">
        <v>954</v>
      </c>
      <c r="C212" s="107" t="s">
        <v>493</v>
      </c>
      <c r="D212" s="106" t="s">
        <v>36</v>
      </c>
      <c r="E212" s="127">
        <v>1</v>
      </c>
      <c r="F212" s="128">
        <v>571.17999999999995</v>
      </c>
      <c r="G212" s="110">
        <f t="shared" si="6"/>
        <v>571.17999999999995</v>
      </c>
      <c r="H212" s="245"/>
      <c r="I212" s="132"/>
    </row>
    <row r="213" spans="1:9" s="3" customFormat="1" ht="28.2" x14ac:dyDescent="0.3">
      <c r="A213" s="135" t="s">
        <v>955</v>
      </c>
      <c r="B213" s="138" t="s">
        <v>956</v>
      </c>
      <c r="C213" s="65" t="s">
        <v>100</v>
      </c>
      <c r="D213" s="66" t="s">
        <v>46</v>
      </c>
      <c r="E213" s="125">
        <v>282</v>
      </c>
      <c r="F213" s="126"/>
      <c r="G213" s="69">
        <f t="shared" si="6"/>
        <v>0</v>
      </c>
      <c r="H213" s="245"/>
      <c r="I213" s="132"/>
    </row>
    <row r="214" spans="1:9" s="3" customFormat="1" ht="28.2" x14ac:dyDescent="0.3">
      <c r="A214" s="136" t="s">
        <v>955</v>
      </c>
      <c r="B214" s="7" t="s">
        <v>957</v>
      </c>
      <c r="C214" s="8" t="s">
        <v>89</v>
      </c>
      <c r="D214" s="9" t="s">
        <v>33</v>
      </c>
      <c r="E214" s="12">
        <v>347</v>
      </c>
      <c r="F214" s="4"/>
      <c r="G214" s="73">
        <f t="shared" si="6"/>
        <v>0</v>
      </c>
      <c r="H214" s="245"/>
      <c r="I214" s="132"/>
    </row>
    <row r="215" spans="1:9" s="3" customFormat="1" ht="28.2" x14ac:dyDescent="0.3">
      <c r="A215" s="136" t="s">
        <v>955</v>
      </c>
      <c r="B215" s="7" t="s">
        <v>958</v>
      </c>
      <c r="C215" s="8" t="s">
        <v>91</v>
      </c>
      <c r="D215" s="9" t="s">
        <v>33</v>
      </c>
      <c r="E215" s="12">
        <v>330</v>
      </c>
      <c r="F215" s="4"/>
      <c r="G215" s="73">
        <f t="shared" si="6"/>
        <v>0</v>
      </c>
      <c r="H215" s="245"/>
      <c r="I215" s="132"/>
    </row>
    <row r="216" spans="1:9" s="3" customFormat="1" ht="28.2" x14ac:dyDescent="0.3">
      <c r="A216" s="136" t="s">
        <v>955</v>
      </c>
      <c r="B216" s="7" t="s">
        <v>959</v>
      </c>
      <c r="C216" s="8" t="s">
        <v>92</v>
      </c>
      <c r="D216" s="9" t="s">
        <v>33</v>
      </c>
      <c r="E216" s="12">
        <v>330</v>
      </c>
      <c r="F216" s="4"/>
      <c r="G216" s="73">
        <f t="shared" si="6"/>
        <v>0</v>
      </c>
      <c r="H216" s="245"/>
      <c r="I216" s="132"/>
    </row>
    <row r="217" spans="1:9" s="3" customFormat="1" ht="28.2" x14ac:dyDescent="0.3">
      <c r="A217" s="136" t="s">
        <v>955</v>
      </c>
      <c r="B217" s="7" t="s">
        <v>960</v>
      </c>
      <c r="C217" s="210" t="s">
        <v>1204</v>
      </c>
      <c r="D217" s="9" t="s">
        <v>33</v>
      </c>
      <c r="E217" s="12">
        <v>126.9</v>
      </c>
      <c r="F217" s="4"/>
      <c r="G217" s="73">
        <f t="shared" si="6"/>
        <v>0</v>
      </c>
      <c r="H217" s="245"/>
      <c r="I217" s="132"/>
    </row>
    <row r="218" spans="1:9" s="3" customFormat="1" ht="28.2" x14ac:dyDescent="0.3">
      <c r="A218" s="136" t="s">
        <v>955</v>
      </c>
      <c r="B218" s="7" t="s">
        <v>961</v>
      </c>
      <c r="C218" s="210" t="s">
        <v>1203</v>
      </c>
      <c r="D218" s="9" t="s">
        <v>33</v>
      </c>
      <c r="E218" s="12">
        <v>203.1</v>
      </c>
      <c r="F218" s="4"/>
      <c r="G218" s="73">
        <f t="shared" si="6"/>
        <v>0</v>
      </c>
      <c r="H218" s="245"/>
      <c r="I218" s="132"/>
    </row>
    <row r="219" spans="1:9" s="3" customFormat="1" ht="28.2" x14ac:dyDescent="0.3">
      <c r="A219" s="136" t="s">
        <v>955</v>
      </c>
      <c r="B219" s="7" t="s">
        <v>962</v>
      </c>
      <c r="C219" s="8" t="s">
        <v>477</v>
      </c>
      <c r="D219" s="9" t="s">
        <v>33</v>
      </c>
      <c r="E219" s="12">
        <v>29.4</v>
      </c>
      <c r="F219" s="4"/>
      <c r="G219" s="73">
        <f t="shared" si="6"/>
        <v>0</v>
      </c>
      <c r="H219" s="245"/>
      <c r="I219" s="132"/>
    </row>
    <row r="220" spans="1:9" s="3" customFormat="1" ht="28.2" x14ac:dyDescent="0.3">
      <c r="A220" s="136" t="s">
        <v>955</v>
      </c>
      <c r="B220" s="7" t="s">
        <v>963</v>
      </c>
      <c r="C220" s="8" t="s">
        <v>478</v>
      </c>
      <c r="D220" s="9" t="s">
        <v>43</v>
      </c>
      <c r="E220" s="12">
        <v>14</v>
      </c>
      <c r="F220" s="4"/>
      <c r="G220" s="73">
        <f t="shared" si="6"/>
        <v>0</v>
      </c>
      <c r="H220" s="245"/>
      <c r="I220" s="132"/>
    </row>
    <row r="221" spans="1:9" s="3" customFormat="1" ht="28.2" x14ac:dyDescent="0.3">
      <c r="A221" s="136" t="s">
        <v>955</v>
      </c>
      <c r="B221" s="7" t="s">
        <v>964</v>
      </c>
      <c r="C221" s="8" t="s">
        <v>92</v>
      </c>
      <c r="D221" s="9" t="s">
        <v>33</v>
      </c>
      <c r="E221" s="12">
        <v>29.4</v>
      </c>
      <c r="F221" s="4"/>
      <c r="G221" s="73">
        <f t="shared" si="6"/>
        <v>0</v>
      </c>
      <c r="H221" s="245"/>
      <c r="I221" s="132"/>
    </row>
    <row r="222" spans="1:9" s="3" customFormat="1" ht="28.2" x14ac:dyDescent="0.3">
      <c r="A222" s="136" t="s">
        <v>955</v>
      </c>
      <c r="B222" s="7" t="s">
        <v>965</v>
      </c>
      <c r="C222" s="8" t="s">
        <v>479</v>
      </c>
      <c r="D222" s="9" t="s">
        <v>33</v>
      </c>
      <c r="E222" s="12">
        <v>29.4</v>
      </c>
      <c r="F222" s="4"/>
      <c r="G222" s="73">
        <f t="shared" si="6"/>
        <v>0</v>
      </c>
      <c r="H222" s="245"/>
      <c r="I222" s="132"/>
    </row>
    <row r="223" spans="1:9" s="3" customFormat="1" ht="28.2" x14ac:dyDescent="0.3">
      <c r="A223" s="136" t="s">
        <v>955</v>
      </c>
      <c r="B223" s="7" t="s">
        <v>966</v>
      </c>
      <c r="C223" s="8" t="s">
        <v>92</v>
      </c>
      <c r="D223" s="9" t="s">
        <v>33</v>
      </c>
      <c r="E223" s="12">
        <v>422.2</v>
      </c>
      <c r="F223" s="4"/>
      <c r="G223" s="73">
        <f t="shared" si="6"/>
        <v>0</v>
      </c>
      <c r="H223" s="245"/>
      <c r="I223" s="132"/>
    </row>
    <row r="224" spans="1:9" s="3" customFormat="1" ht="28.2" x14ac:dyDescent="0.3">
      <c r="A224" s="136" t="s">
        <v>955</v>
      </c>
      <c r="B224" s="7" t="s">
        <v>967</v>
      </c>
      <c r="C224" s="8" t="s">
        <v>480</v>
      </c>
      <c r="D224" s="9" t="s">
        <v>33</v>
      </c>
      <c r="E224" s="12">
        <v>422.2</v>
      </c>
      <c r="F224" s="4"/>
      <c r="G224" s="73">
        <f t="shared" si="6"/>
        <v>0</v>
      </c>
      <c r="H224" s="245"/>
      <c r="I224" s="132"/>
    </row>
    <row r="225" spans="1:9" s="3" customFormat="1" ht="28.2" x14ac:dyDescent="0.3">
      <c r="A225" s="136" t="s">
        <v>955</v>
      </c>
      <c r="B225" s="7" t="s">
        <v>968</v>
      </c>
      <c r="C225" s="8" t="s">
        <v>94</v>
      </c>
      <c r="D225" s="9" t="s">
        <v>33</v>
      </c>
      <c r="E225" s="12">
        <v>126.9</v>
      </c>
      <c r="F225" s="4"/>
      <c r="G225" s="73">
        <f t="shared" si="6"/>
        <v>0</v>
      </c>
      <c r="H225" s="245"/>
      <c r="I225" s="132"/>
    </row>
    <row r="226" spans="1:9" s="3" customFormat="1" ht="28.2" x14ac:dyDescent="0.3">
      <c r="A226" s="136" t="s">
        <v>955</v>
      </c>
      <c r="B226" s="7" t="s">
        <v>969</v>
      </c>
      <c r="C226" s="8" t="s">
        <v>465</v>
      </c>
      <c r="D226" s="9" t="s">
        <v>33</v>
      </c>
      <c r="E226" s="12">
        <v>126.9</v>
      </c>
      <c r="F226" s="4"/>
      <c r="G226" s="73">
        <f t="shared" si="6"/>
        <v>0</v>
      </c>
      <c r="H226" s="245"/>
      <c r="I226" s="132"/>
    </row>
    <row r="227" spans="1:9" s="3" customFormat="1" ht="28.2" x14ac:dyDescent="0.3">
      <c r="A227" s="136" t="s">
        <v>955</v>
      </c>
      <c r="B227" s="7" t="s">
        <v>970</v>
      </c>
      <c r="C227" s="8" t="s">
        <v>94</v>
      </c>
      <c r="D227" s="9" t="s">
        <v>33</v>
      </c>
      <c r="E227" s="12">
        <v>203.1</v>
      </c>
      <c r="F227" s="4"/>
      <c r="G227" s="73">
        <f t="shared" si="6"/>
        <v>0</v>
      </c>
      <c r="H227" s="245"/>
      <c r="I227" s="132"/>
    </row>
    <row r="228" spans="1:9" s="3" customFormat="1" ht="28.2" x14ac:dyDescent="0.3">
      <c r="A228" s="136" t="s">
        <v>955</v>
      </c>
      <c r="B228" s="7" t="s">
        <v>971</v>
      </c>
      <c r="C228" s="8" t="s">
        <v>95</v>
      </c>
      <c r="D228" s="9" t="s">
        <v>33</v>
      </c>
      <c r="E228" s="12">
        <v>203.1</v>
      </c>
      <c r="F228" s="4"/>
      <c r="G228" s="73">
        <f t="shared" si="6"/>
        <v>0</v>
      </c>
      <c r="H228" s="245"/>
      <c r="I228" s="132"/>
    </row>
    <row r="229" spans="1:9" s="3" customFormat="1" ht="28.2" x14ac:dyDescent="0.3">
      <c r="A229" s="136" t="s">
        <v>955</v>
      </c>
      <c r="B229" s="7" t="s">
        <v>972</v>
      </c>
      <c r="C229" s="8" t="s">
        <v>468</v>
      </c>
      <c r="D229" s="9" t="s">
        <v>43</v>
      </c>
      <c r="E229" s="12">
        <v>5</v>
      </c>
      <c r="F229" s="4"/>
      <c r="G229" s="73">
        <f t="shared" si="6"/>
        <v>0</v>
      </c>
      <c r="H229" s="245"/>
      <c r="I229" s="132"/>
    </row>
    <row r="230" spans="1:9" s="3" customFormat="1" ht="28.2" x14ac:dyDescent="0.3">
      <c r="A230" s="136" t="s">
        <v>955</v>
      </c>
      <c r="B230" s="7" t="s">
        <v>973</v>
      </c>
      <c r="C230" s="8" t="s">
        <v>486</v>
      </c>
      <c r="D230" s="9" t="s">
        <v>43</v>
      </c>
      <c r="E230" s="12">
        <v>152</v>
      </c>
      <c r="F230" s="4"/>
      <c r="G230" s="73">
        <f t="shared" si="6"/>
        <v>0</v>
      </c>
      <c r="H230" s="245"/>
      <c r="I230" s="132"/>
    </row>
    <row r="231" spans="1:9" s="3" customFormat="1" ht="28.2" x14ac:dyDescent="0.3">
      <c r="A231" s="136" t="s">
        <v>955</v>
      </c>
      <c r="B231" s="7" t="s">
        <v>974</v>
      </c>
      <c r="C231" s="8" t="s">
        <v>144</v>
      </c>
      <c r="D231" s="9" t="s">
        <v>43</v>
      </c>
      <c r="E231" s="12">
        <v>65</v>
      </c>
      <c r="F231" s="4"/>
      <c r="G231" s="73">
        <f t="shared" si="6"/>
        <v>0</v>
      </c>
      <c r="H231" s="245"/>
      <c r="I231" s="132"/>
    </row>
    <row r="232" spans="1:9" s="3" customFormat="1" ht="28.2" x14ac:dyDescent="0.3">
      <c r="A232" s="136" t="s">
        <v>955</v>
      </c>
      <c r="B232" s="7" t="s">
        <v>975</v>
      </c>
      <c r="C232" s="8" t="s">
        <v>469</v>
      </c>
      <c r="D232" s="9" t="s">
        <v>43</v>
      </c>
      <c r="E232" s="12">
        <v>92</v>
      </c>
      <c r="F232" s="4"/>
      <c r="G232" s="73">
        <f t="shared" si="6"/>
        <v>0</v>
      </c>
      <c r="H232" s="245"/>
      <c r="I232" s="132"/>
    </row>
    <row r="233" spans="1:9" s="3" customFormat="1" ht="28.2" x14ac:dyDescent="0.3">
      <c r="A233" s="136" t="s">
        <v>955</v>
      </c>
      <c r="B233" s="7" t="s">
        <v>976</v>
      </c>
      <c r="C233" s="8" t="s">
        <v>490</v>
      </c>
      <c r="D233" s="9" t="s">
        <v>43</v>
      </c>
      <c r="E233" s="12">
        <v>23.5</v>
      </c>
      <c r="F233" s="4"/>
      <c r="G233" s="73">
        <f t="shared" si="6"/>
        <v>0</v>
      </c>
      <c r="H233" s="245"/>
      <c r="I233" s="132"/>
    </row>
    <row r="234" spans="1:9" s="3" customFormat="1" ht="28.2" x14ac:dyDescent="0.3">
      <c r="A234" s="136" t="s">
        <v>955</v>
      </c>
      <c r="B234" s="7" t="s">
        <v>977</v>
      </c>
      <c r="C234" s="8" t="s">
        <v>491</v>
      </c>
      <c r="D234" s="9" t="s">
        <v>46</v>
      </c>
      <c r="E234" s="12">
        <v>45</v>
      </c>
      <c r="F234" s="4"/>
      <c r="G234" s="73">
        <f t="shared" si="6"/>
        <v>0</v>
      </c>
      <c r="H234" s="245"/>
      <c r="I234" s="132"/>
    </row>
    <row r="235" spans="1:9" s="3" customFormat="1" ht="28.2" x14ac:dyDescent="0.3">
      <c r="A235" s="136" t="s">
        <v>955</v>
      </c>
      <c r="B235" s="7" t="s">
        <v>978</v>
      </c>
      <c r="C235" s="8" t="s">
        <v>181</v>
      </c>
      <c r="D235" s="9" t="s">
        <v>46</v>
      </c>
      <c r="E235" s="12">
        <v>2.2999999999999998</v>
      </c>
      <c r="F235" s="4"/>
      <c r="G235" s="73">
        <f t="shared" si="6"/>
        <v>0</v>
      </c>
      <c r="H235" s="245"/>
      <c r="I235" s="132"/>
    </row>
    <row r="236" spans="1:9" s="3" customFormat="1" ht="28.2" x14ac:dyDescent="0.3">
      <c r="A236" s="136" t="s">
        <v>955</v>
      </c>
      <c r="B236" s="7" t="s">
        <v>979</v>
      </c>
      <c r="C236" s="8" t="s">
        <v>492</v>
      </c>
      <c r="D236" s="9" t="s">
        <v>46</v>
      </c>
      <c r="E236" s="12">
        <v>39</v>
      </c>
      <c r="F236" s="4"/>
      <c r="G236" s="73">
        <f t="shared" si="6"/>
        <v>0</v>
      </c>
      <c r="H236" s="245"/>
      <c r="I236" s="132"/>
    </row>
    <row r="237" spans="1:9" s="3" customFormat="1" ht="28.2" x14ac:dyDescent="0.3">
      <c r="A237" s="136" t="s">
        <v>955</v>
      </c>
      <c r="B237" s="7" t="s">
        <v>980</v>
      </c>
      <c r="C237" s="8" t="s">
        <v>185</v>
      </c>
      <c r="D237" s="9" t="s">
        <v>33</v>
      </c>
      <c r="E237" s="12">
        <v>161</v>
      </c>
      <c r="F237" s="4"/>
      <c r="G237" s="73">
        <f t="shared" si="6"/>
        <v>0</v>
      </c>
      <c r="H237" s="245"/>
      <c r="I237" s="132"/>
    </row>
    <row r="238" spans="1:9" s="3" customFormat="1" ht="28.8" thickBot="1" x14ac:dyDescent="0.35">
      <c r="A238" s="136" t="s">
        <v>955</v>
      </c>
      <c r="B238" s="7" t="s">
        <v>981</v>
      </c>
      <c r="C238" s="8" t="s">
        <v>197</v>
      </c>
      <c r="D238" s="9" t="s">
        <v>36</v>
      </c>
      <c r="E238" s="12">
        <v>1</v>
      </c>
      <c r="F238" s="4"/>
      <c r="G238" s="73">
        <f t="shared" si="6"/>
        <v>0</v>
      </c>
      <c r="H238" s="246"/>
      <c r="I238" s="133"/>
    </row>
    <row r="239" spans="1:9" s="3" customFormat="1" ht="28.8" thickBot="1" x14ac:dyDescent="0.35">
      <c r="A239" s="139" t="s">
        <v>955</v>
      </c>
      <c r="B239" s="117" t="s">
        <v>982</v>
      </c>
      <c r="C239" s="37" t="s">
        <v>493</v>
      </c>
      <c r="D239" s="49" t="s">
        <v>36</v>
      </c>
      <c r="E239" s="122">
        <v>1</v>
      </c>
      <c r="F239" s="123"/>
      <c r="G239" s="120">
        <f t="shared" si="6"/>
        <v>0</v>
      </c>
      <c r="H239" s="95" t="s">
        <v>983</v>
      </c>
      <c r="I239" s="96">
        <f>ROUND(SUM(G186:G239),2)</f>
        <v>55148.29</v>
      </c>
    </row>
    <row r="240" spans="1:9" s="3" customFormat="1" ht="27.6" x14ac:dyDescent="0.3">
      <c r="A240" s="111" t="s">
        <v>984</v>
      </c>
      <c r="B240" s="112" t="s">
        <v>128</v>
      </c>
      <c r="C240" s="65" t="s">
        <v>87</v>
      </c>
      <c r="D240" s="66" t="s">
        <v>46</v>
      </c>
      <c r="E240" s="125">
        <v>310</v>
      </c>
      <c r="F240" s="126">
        <v>20.2</v>
      </c>
      <c r="G240" s="69">
        <f t="shared" si="6"/>
        <v>6262</v>
      </c>
      <c r="H240" s="244" t="s">
        <v>875</v>
      </c>
      <c r="I240" s="131"/>
    </row>
    <row r="241" spans="1:9" s="3" customFormat="1" ht="27.6" x14ac:dyDescent="0.3">
      <c r="A241" s="97" t="s">
        <v>984</v>
      </c>
      <c r="B241" s="7" t="s">
        <v>129</v>
      </c>
      <c r="C241" s="8" t="s">
        <v>106</v>
      </c>
      <c r="D241" s="9" t="s">
        <v>33</v>
      </c>
      <c r="E241" s="12">
        <v>758</v>
      </c>
      <c r="F241" s="4">
        <v>13.02</v>
      </c>
      <c r="G241" s="73">
        <f t="shared" si="6"/>
        <v>9869.16</v>
      </c>
      <c r="H241" s="245"/>
      <c r="I241" s="132"/>
    </row>
    <row r="242" spans="1:9" s="3" customFormat="1" ht="27.6" x14ac:dyDescent="0.3">
      <c r="A242" s="97" t="s">
        <v>984</v>
      </c>
      <c r="B242" s="7" t="s">
        <v>130</v>
      </c>
      <c r="C242" s="8" t="s">
        <v>91</v>
      </c>
      <c r="D242" s="9" t="s">
        <v>33</v>
      </c>
      <c r="E242" s="12">
        <v>697</v>
      </c>
      <c r="F242" s="4">
        <v>21.34</v>
      </c>
      <c r="G242" s="73">
        <f t="shared" si="6"/>
        <v>14873.98</v>
      </c>
      <c r="H242" s="245"/>
      <c r="I242" s="132"/>
    </row>
    <row r="243" spans="1:9" s="3" customFormat="1" ht="27.6" x14ac:dyDescent="0.3">
      <c r="A243" s="97" t="s">
        <v>984</v>
      </c>
      <c r="B243" s="7" t="s">
        <v>131</v>
      </c>
      <c r="C243" s="8" t="s">
        <v>92</v>
      </c>
      <c r="D243" s="9" t="s">
        <v>33</v>
      </c>
      <c r="E243" s="12">
        <v>697</v>
      </c>
      <c r="F243" s="4">
        <v>0.67</v>
      </c>
      <c r="G243" s="73">
        <f t="shared" si="6"/>
        <v>466.99</v>
      </c>
      <c r="H243" s="245"/>
      <c r="I243" s="132"/>
    </row>
    <row r="244" spans="1:9" s="3" customFormat="1" ht="27.6" x14ac:dyDescent="0.3">
      <c r="A244" s="97" t="s">
        <v>984</v>
      </c>
      <c r="B244" s="7" t="s">
        <v>132</v>
      </c>
      <c r="C244" s="8" t="s">
        <v>93</v>
      </c>
      <c r="D244" s="9" t="s">
        <v>33</v>
      </c>
      <c r="E244" s="12">
        <v>724.5</v>
      </c>
      <c r="F244" s="4">
        <v>18.989999999999998</v>
      </c>
      <c r="G244" s="73">
        <f t="shared" si="6"/>
        <v>13758.26</v>
      </c>
      <c r="H244" s="245"/>
      <c r="I244" s="132"/>
    </row>
    <row r="245" spans="1:9" s="3" customFormat="1" ht="27.6" x14ac:dyDescent="0.3">
      <c r="A245" s="97" t="s">
        <v>984</v>
      </c>
      <c r="B245" s="7" t="s">
        <v>133</v>
      </c>
      <c r="C245" s="8" t="s">
        <v>94</v>
      </c>
      <c r="D245" s="9" t="s">
        <v>33</v>
      </c>
      <c r="E245" s="12">
        <v>724.5</v>
      </c>
      <c r="F245" s="4">
        <v>0.67</v>
      </c>
      <c r="G245" s="73">
        <f t="shared" si="6"/>
        <v>485.42</v>
      </c>
      <c r="H245" s="245"/>
      <c r="I245" s="132"/>
    </row>
    <row r="246" spans="1:9" s="3" customFormat="1" ht="27.6" x14ac:dyDescent="0.3">
      <c r="A246" s="97" t="s">
        <v>984</v>
      </c>
      <c r="B246" s="7" t="s">
        <v>135</v>
      </c>
      <c r="C246" s="8" t="s">
        <v>95</v>
      </c>
      <c r="D246" s="9" t="s">
        <v>33</v>
      </c>
      <c r="E246" s="12">
        <v>740.2</v>
      </c>
      <c r="F246" s="4">
        <v>12.7</v>
      </c>
      <c r="G246" s="73">
        <f t="shared" si="6"/>
        <v>9400.5400000000009</v>
      </c>
      <c r="H246" s="245"/>
      <c r="I246" s="132"/>
    </row>
    <row r="247" spans="1:9" s="3" customFormat="1" ht="27.6" x14ac:dyDescent="0.3">
      <c r="A247" s="97" t="s">
        <v>984</v>
      </c>
      <c r="B247" s="7" t="s">
        <v>582</v>
      </c>
      <c r="C247" s="8" t="s">
        <v>96</v>
      </c>
      <c r="D247" s="9" t="s">
        <v>33</v>
      </c>
      <c r="E247" s="12">
        <v>740.2</v>
      </c>
      <c r="F247" s="4">
        <v>0.15</v>
      </c>
      <c r="G247" s="73">
        <f t="shared" si="6"/>
        <v>111.03</v>
      </c>
      <c r="H247" s="245"/>
      <c r="I247" s="132"/>
    </row>
    <row r="248" spans="1:9" s="3" customFormat="1" ht="27.6" x14ac:dyDescent="0.3">
      <c r="A248" s="97" t="s">
        <v>984</v>
      </c>
      <c r="B248" s="7" t="s">
        <v>985</v>
      </c>
      <c r="C248" s="8" t="s">
        <v>144</v>
      </c>
      <c r="D248" s="9" t="s">
        <v>43</v>
      </c>
      <c r="E248" s="12">
        <v>9.3000000000000007</v>
      </c>
      <c r="F248" s="4">
        <v>1.53</v>
      </c>
      <c r="G248" s="73">
        <f t="shared" si="6"/>
        <v>14.23</v>
      </c>
      <c r="H248" s="245"/>
      <c r="I248" s="132"/>
    </row>
    <row r="249" spans="1:9" s="3" customFormat="1" ht="27.6" x14ac:dyDescent="0.3">
      <c r="A249" s="97" t="s">
        <v>984</v>
      </c>
      <c r="B249" s="7" t="s">
        <v>986</v>
      </c>
      <c r="C249" s="8" t="s">
        <v>114</v>
      </c>
      <c r="D249" s="9" t="s">
        <v>43</v>
      </c>
      <c r="E249" s="12">
        <v>19.2</v>
      </c>
      <c r="F249" s="4">
        <v>0.5</v>
      </c>
      <c r="G249" s="73">
        <f t="shared" si="6"/>
        <v>9.6</v>
      </c>
      <c r="H249" s="245"/>
      <c r="I249" s="132"/>
    </row>
    <row r="250" spans="1:9" s="3" customFormat="1" ht="27.6" x14ac:dyDescent="0.3">
      <c r="A250" s="97" t="s">
        <v>984</v>
      </c>
      <c r="B250" s="7" t="s">
        <v>987</v>
      </c>
      <c r="C250" s="8" t="s">
        <v>116</v>
      </c>
      <c r="D250" s="9" t="s">
        <v>43</v>
      </c>
      <c r="E250" s="12">
        <v>33.200000000000003</v>
      </c>
      <c r="F250" s="4">
        <v>0.56000000000000005</v>
      </c>
      <c r="G250" s="73">
        <f t="shared" si="6"/>
        <v>18.59</v>
      </c>
      <c r="H250" s="245"/>
      <c r="I250" s="132"/>
    </row>
    <row r="251" spans="1:9" s="3" customFormat="1" ht="27.6" x14ac:dyDescent="0.3">
      <c r="A251" s="97" t="s">
        <v>984</v>
      </c>
      <c r="B251" s="7" t="s">
        <v>988</v>
      </c>
      <c r="C251" s="8" t="s">
        <v>118</v>
      </c>
      <c r="D251" s="9" t="s">
        <v>33</v>
      </c>
      <c r="E251" s="12">
        <v>9.1999999999999993</v>
      </c>
      <c r="F251" s="4">
        <v>10.029999999999999</v>
      </c>
      <c r="G251" s="73">
        <f t="shared" si="6"/>
        <v>92.28</v>
      </c>
      <c r="H251" s="245"/>
      <c r="I251" s="132"/>
    </row>
    <row r="252" spans="1:9" s="3" customFormat="1" ht="27.6" x14ac:dyDescent="0.3">
      <c r="A252" s="97" t="s">
        <v>984</v>
      </c>
      <c r="B252" s="7" t="s">
        <v>989</v>
      </c>
      <c r="C252" s="8" t="s">
        <v>121</v>
      </c>
      <c r="D252" s="9" t="s">
        <v>46</v>
      </c>
      <c r="E252" s="12">
        <v>104</v>
      </c>
      <c r="F252" s="4">
        <v>16.440000000000001</v>
      </c>
      <c r="G252" s="73">
        <f t="shared" si="6"/>
        <v>1709.76</v>
      </c>
      <c r="H252" s="245"/>
      <c r="I252" s="132"/>
    </row>
    <row r="253" spans="1:9" s="3" customFormat="1" ht="42" thickBot="1" x14ac:dyDescent="0.35">
      <c r="A253" s="116" t="s">
        <v>984</v>
      </c>
      <c r="B253" s="117" t="s">
        <v>990</v>
      </c>
      <c r="C253" s="233" t="s">
        <v>1202</v>
      </c>
      <c r="D253" s="49" t="s">
        <v>33</v>
      </c>
      <c r="E253" s="122">
        <v>208</v>
      </c>
      <c r="F253" s="123">
        <v>5.35</v>
      </c>
      <c r="G253" s="120">
        <f t="shared" si="6"/>
        <v>1112.8</v>
      </c>
      <c r="H253" s="245"/>
      <c r="I253" s="132"/>
    </row>
    <row r="254" spans="1:9" s="3" customFormat="1" ht="27.6" x14ac:dyDescent="0.3">
      <c r="A254" s="111" t="s">
        <v>991</v>
      </c>
      <c r="B254" s="112" t="s">
        <v>992</v>
      </c>
      <c r="C254" s="65" t="s">
        <v>100</v>
      </c>
      <c r="D254" s="66" t="s">
        <v>46</v>
      </c>
      <c r="E254" s="125">
        <v>274</v>
      </c>
      <c r="F254" s="126"/>
      <c r="G254" s="69">
        <f t="shared" si="6"/>
        <v>0</v>
      </c>
      <c r="H254" s="245"/>
      <c r="I254" s="132"/>
    </row>
    <row r="255" spans="1:9" s="3" customFormat="1" ht="27.6" x14ac:dyDescent="0.3">
      <c r="A255" s="97" t="s">
        <v>991</v>
      </c>
      <c r="B255" s="7" t="s">
        <v>993</v>
      </c>
      <c r="C255" s="8" t="s">
        <v>106</v>
      </c>
      <c r="D255" s="9" t="s">
        <v>33</v>
      </c>
      <c r="E255" s="12">
        <v>758</v>
      </c>
      <c r="F255" s="4"/>
      <c r="G255" s="73">
        <f t="shared" si="6"/>
        <v>0</v>
      </c>
      <c r="H255" s="245"/>
      <c r="I255" s="132"/>
    </row>
    <row r="256" spans="1:9" s="3" customFormat="1" ht="27.6" x14ac:dyDescent="0.3">
      <c r="A256" s="97" t="s">
        <v>991</v>
      </c>
      <c r="B256" s="7" t="s">
        <v>994</v>
      </c>
      <c r="C256" s="8" t="s">
        <v>91</v>
      </c>
      <c r="D256" s="9" t="s">
        <v>33</v>
      </c>
      <c r="E256" s="12">
        <v>697</v>
      </c>
      <c r="F256" s="4"/>
      <c r="G256" s="73">
        <f t="shared" si="6"/>
        <v>0</v>
      </c>
      <c r="H256" s="245"/>
      <c r="I256" s="132"/>
    </row>
    <row r="257" spans="1:9" s="3" customFormat="1" ht="27.6" x14ac:dyDescent="0.3">
      <c r="A257" s="97" t="s">
        <v>991</v>
      </c>
      <c r="B257" s="7" t="s">
        <v>995</v>
      </c>
      <c r="C257" s="8" t="s">
        <v>92</v>
      </c>
      <c r="D257" s="9" t="s">
        <v>33</v>
      </c>
      <c r="E257" s="12">
        <v>697</v>
      </c>
      <c r="F257" s="4"/>
      <c r="G257" s="73">
        <f t="shared" si="6"/>
        <v>0</v>
      </c>
      <c r="H257" s="245"/>
      <c r="I257" s="132"/>
    </row>
    <row r="258" spans="1:9" s="3" customFormat="1" ht="27.6" x14ac:dyDescent="0.3">
      <c r="A258" s="97" t="s">
        <v>991</v>
      </c>
      <c r="B258" s="7" t="s">
        <v>996</v>
      </c>
      <c r="C258" s="8" t="s">
        <v>93</v>
      </c>
      <c r="D258" s="9" t="s">
        <v>33</v>
      </c>
      <c r="E258" s="12">
        <v>724.5</v>
      </c>
      <c r="F258" s="4"/>
      <c r="G258" s="73">
        <f t="shared" si="6"/>
        <v>0</v>
      </c>
      <c r="H258" s="245"/>
      <c r="I258" s="132"/>
    </row>
    <row r="259" spans="1:9" s="3" customFormat="1" ht="27.6" x14ac:dyDescent="0.3">
      <c r="A259" s="97" t="s">
        <v>991</v>
      </c>
      <c r="B259" s="7" t="s">
        <v>997</v>
      </c>
      <c r="C259" s="8" t="s">
        <v>94</v>
      </c>
      <c r="D259" s="9" t="s">
        <v>33</v>
      </c>
      <c r="E259" s="12">
        <v>724.5</v>
      </c>
      <c r="F259" s="4"/>
      <c r="G259" s="73">
        <f t="shared" si="6"/>
        <v>0</v>
      </c>
      <c r="H259" s="245"/>
      <c r="I259" s="132"/>
    </row>
    <row r="260" spans="1:9" s="3" customFormat="1" ht="27.6" x14ac:dyDescent="0.3">
      <c r="A260" s="97" t="s">
        <v>991</v>
      </c>
      <c r="B260" s="7" t="s">
        <v>998</v>
      </c>
      <c r="C260" s="8" t="s">
        <v>95</v>
      </c>
      <c r="D260" s="9" t="s">
        <v>33</v>
      </c>
      <c r="E260" s="12">
        <v>740.2</v>
      </c>
      <c r="F260" s="4"/>
      <c r="G260" s="73">
        <f t="shared" si="6"/>
        <v>0</v>
      </c>
      <c r="H260" s="245"/>
      <c r="I260" s="132"/>
    </row>
    <row r="261" spans="1:9" s="3" customFormat="1" ht="27.6" x14ac:dyDescent="0.3">
      <c r="A261" s="97" t="s">
        <v>991</v>
      </c>
      <c r="B261" s="7" t="s">
        <v>999</v>
      </c>
      <c r="C261" s="8" t="s">
        <v>96</v>
      </c>
      <c r="D261" s="9" t="s">
        <v>33</v>
      </c>
      <c r="E261" s="12">
        <v>740.2</v>
      </c>
      <c r="F261" s="4"/>
      <c r="G261" s="73">
        <f t="shared" si="6"/>
        <v>0</v>
      </c>
      <c r="H261" s="245"/>
      <c r="I261" s="132"/>
    </row>
    <row r="262" spans="1:9" s="3" customFormat="1" ht="27.6" x14ac:dyDescent="0.3">
      <c r="A262" s="97" t="s">
        <v>991</v>
      </c>
      <c r="B262" s="7" t="s">
        <v>1000</v>
      </c>
      <c r="C262" s="8" t="s">
        <v>144</v>
      </c>
      <c r="D262" s="9" t="s">
        <v>43</v>
      </c>
      <c r="E262" s="12">
        <v>9.3000000000000007</v>
      </c>
      <c r="F262" s="4"/>
      <c r="G262" s="73">
        <f t="shared" si="6"/>
        <v>0</v>
      </c>
      <c r="H262" s="245"/>
      <c r="I262" s="132"/>
    </row>
    <row r="263" spans="1:9" s="3" customFormat="1" ht="27.6" x14ac:dyDescent="0.3">
      <c r="A263" s="97" t="s">
        <v>991</v>
      </c>
      <c r="B263" s="7" t="s">
        <v>1001</v>
      </c>
      <c r="C263" s="8" t="s">
        <v>114</v>
      </c>
      <c r="D263" s="9" t="s">
        <v>43</v>
      </c>
      <c r="E263" s="12">
        <v>19.2</v>
      </c>
      <c r="F263" s="4"/>
      <c r="G263" s="73">
        <f t="shared" si="6"/>
        <v>0</v>
      </c>
      <c r="H263" s="245"/>
      <c r="I263" s="132"/>
    </row>
    <row r="264" spans="1:9" s="3" customFormat="1" ht="27.6" x14ac:dyDescent="0.3">
      <c r="A264" s="97" t="s">
        <v>991</v>
      </c>
      <c r="B264" s="7" t="s">
        <v>1002</v>
      </c>
      <c r="C264" s="8" t="s">
        <v>116</v>
      </c>
      <c r="D264" s="9" t="s">
        <v>43</v>
      </c>
      <c r="E264" s="12">
        <v>33.200000000000003</v>
      </c>
      <c r="F264" s="4"/>
      <c r="G264" s="73">
        <f t="shared" si="6"/>
        <v>0</v>
      </c>
      <c r="H264" s="245"/>
      <c r="I264" s="132"/>
    </row>
    <row r="265" spans="1:9" s="3" customFormat="1" ht="27.6" x14ac:dyDescent="0.3">
      <c r="A265" s="97" t="s">
        <v>991</v>
      </c>
      <c r="B265" s="7" t="s">
        <v>1003</v>
      </c>
      <c r="C265" s="8" t="s">
        <v>118</v>
      </c>
      <c r="D265" s="9" t="s">
        <v>33</v>
      </c>
      <c r="E265" s="12">
        <v>9.1999999999999993</v>
      </c>
      <c r="F265" s="4"/>
      <c r="G265" s="73">
        <f t="shared" si="6"/>
        <v>0</v>
      </c>
      <c r="H265" s="245"/>
      <c r="I265" s="132"/>
    </row>
    <row r="266" spans="1:9" s="3" customFormat="1" ht="28.2" thickBot="1" x14ac:dyDescent="0.35">
      <c r="A266" s="97" t="s">
        <v>991</v>
      </c>
      <c r="B266" s="7" t="s">
        <v>1004</v>
      </c>
      <c r="C266" s="8" t="s">
        <v>121</v>
      </c>
      <c r="D266" s="9" t="s">
        <v>46</v>
      </c>
      <c r="E266" s="12">
        <v>104</v>
      </c>
      <c r="F266" s="4"/>
      <c r="G266" s="73">
        <f t="shared" ref="G266:G267" si="7">ROUND((E266*F266),2)</f>
        <v>0</v>
      </c>
      <c r="H266" s="246"/>
      <c r="I266" s="133"/>
    </row>
    <row r="267" spans="1:9" s="3" customFormat="1" ht="42" thickBot="1" x14ac:dyDescent="0.35">
      <c r="A267" s="116" t="s">
        <v>991</v>
      </c>
      <c r="B267" s="117" t="s">
        <v>1005</v>
      </c>
      <c r="C267" s="233" t="s">
        <v>1202</v>
      </c>
      <c r="D267" s="49" t="s">
        <v>33</v>
      </c>
      <c r="E267" s="122">
        <v>208</v>
      </c>
      <c r="F267" s="123"/>
      <c r="G267" s="120">
        <f t="shared" si="7"/>
        <v>0</v>
      </c>
      <c r="H267" s="95" t="s">
        <v>1006</v>
      </c>
      <c r="I267" s="96">
        <f>ROUND(SUM(G240:G267),2)</f>
        <v>58184.639999999999</v>
      </c>
    </row>
    <row r="268" spans="1:9" s="3" customFormat="1" ht="27.6" x14ac:dyDescent="0.3">
      <c r="A268" s="111" t="s">
        <v>1007</v>
      </c>
      <c r="B268" s="112" t="s">
        <v>137</v>
      </c>
      <c r="C268" s="65" t="s">
        <v>477</v>
      </c>
      <c r="D268" s="66" t="s">
        <v>33</v>
      </c>
      <c r="E268" s="125">
        <v>58.8</v>
      </c>
      <c r="F268" s="126">
        <v>1.97</v>
      </c>
      <c r="G268" s="69">
        <f t="shared" ref="G268:G275" si="8">ROUND((E268*F268),2)</f>
        <v>115.84</v>
      </c>
    </row>
    <row r="269" spans="1:9" s="3" customFormat="1" x14ac:dyDescent="0.3">
      <c r="A269" s="97" t="s">
        <v>1007</v>
      </c>
      <c r="B269" s="7" t="s">
        <v>138</v>
      </c>
      <c r="C269" s="8" t="s">
        <v>478</v>
      </c>
      <c r="D269" s="9" t="s">
        <v>43</v>
      </c>
      <c r="E269" s="12">
        <v>28</v>
      </c>
      <c r="F269" s="4">
        <v>0.46</v>
      </c>
      <c r="G269" s="73">
        <f t="shared" si="8"/>
        <v>12.88</v>
      </c>
    </row>
    <row r="270" spans="1:9" s="3" customFormat="1" x14ac:dyDescent="0.3">
      <c r="A270" s="97" t="s">
        <v>1007</v>
      </c>
      <c r="B270" s="7" t="s">
        <v>139</v>
      </c>
      <c r="C270" s="8" t="s">
        <v>92</v>
      </c>
      <c r="D270" s="9" t="s">
        <v>33</v>
      </c>
      <c r="E270" s="12">
        <v>58.8</v>
      </c>
      <c r="F270" s="4">
        <v>0.67</v>
      </c>
      <c r="G270" s="73">
        <f t="shared" si="8"/>
        <v>39.4</v>
      </c>
    </row>
    <row r="271" spans="1:9" s="3" customFormat="1" ht="27.6" x14ac:dyDescent="0.3">
      <c r="A271" s="97" t="s">
        <v>1007</v>
      </c>
      <c r="B271" s="7" t="s">
        <v>141</v>
      </c>
      <c r="C271" s="8" t="s">
        <v>479</v>
      </c>
      <c r="D271" s="9" t="s">
        <v>33</v>
      </c>
      <c r="E271" s="12">
        <v>58.8</v>
      </c>
      <c r="F271" s="4">
        <v>16.579999999999998</v>
      </c>
      <c r="G271" s="73">
        <f t="shared" si="8"/>
        <v>974.9</v>
      </c>
    </row>
    <row r="272" spans="1:9" s="3" customFormat="1" x14ac:dyDescent="0.3">
      <c r="A272" s="97" t="s">
        <v>1007</v>
      </c>
      <c r="B272" s="7" t="s">
        <v>142</v>
      </c>
      <c r="C272" s="8" t="s">
        <v>92</v>
      </c>
      <c r="D272" s="9" t="s">
        <v>33</v>
      </c>
      <c r="E272" s="12">
        <v>81.2</v>
      </c>
      <c r="F272" s="4">
        <v>0.67</v>
      </c>
      <c r="G272" s="73">
        <f t="shared" si="8"/>
        <v>54.4</v>
      </c>
    </row>
    <row r="273" spans="1:9" s="3" customFormat="1" ht="27.6" x14ac:dyDescent="0.3">
      <c r="A273" s="97" t="s">
        <v>1007</v>
      </c>
      <c r="B273" s="7" t="s">
        <v>143</v>
      </c>
      <c r="C273" s="8" t="s">
        <v>480</v>
      </c>
      <c r="D273" s="9" t="s">
        <v>33</v>
      </c>
      <c r="E273" s="12">
        <v>81.2</v>
      </c>
      <c r="F273" s="4">
        <v>23.13</v>
      </c>
      <c r="G273" s="73">
        <f t="shared" si="8"/>
        <v>1878.16</v>
      </c>
    </row>
    <row r="274" spans="1:9" s="3" customFormat="1" ht="15" thickBot="1" x14ac:dyDescent="0.35">
      <c r="A274" s="97" t="s">
        <v>1007</v>
      </c>
      <c r="B274" s="7" t="s">
        <v>145</v>
      </c>
      <c r="C274" s="8" t="s">
        <v>94</v>
      </c>
      <c r="D274" s="9" t="s">
        <v>33</v>
      </c>
      <c r="E274" s="12">
        <v>140</v>
      </c>
      <c r="F274" s="4">
        <v>0.67</v>
      </c>
      <c r="G274" s="73">
        <f t="shared" si="8"/>
        <v>93.8</v>
      </c>
    </row>
    <row r="275" spans="1:9" s="3" customFormat="1" ht="28.2" thickBot="1" x14ac:dyDescent="0.35">
      <c r="A275" s="116" t="s">
        <v>1007</v>
      </c>
      <c r="B275" s="117" t="s">
        <v>510</v>
      </c>
      <c r="C275" s="233" t="s">
        <v>465</v>
      </c>
      <c r="D275" s="49" t="s">
        <v>33</v>
      </c>
      <c r="E275" s="122">
        <v>140</v>
      </c>
      <c r="F275" s="123">
        <v>9.6999999999999993</v>
      </c>
      <c r="G275" s="120">
        <f t="shared" si="8"/>
        <v>1358</v>
      </c>
      <c r="H275" s="95" t="s">
        <v>1008</v>
      </c>
      <c r="I275" s="96">
        <f>ROUND(SUM(G268:G275),2)</f>
        <v>4527.38</v>
      </c>
    </row>
    <row r="276" spans="1:9" s="3" customFormat="1" x14ac:dyDescent="0.3">
      <c r="A276" s="111" t="s">
        <v>1009</v>
      </c>
      <c r="B276" s="66" t="s">
        <v>147</v>
      </c>
      <c r="C276" s="65" t="s">
        <v>223</v>
      </c>
      <c r="D276" s="66" t="s">
        <v>46</v>
      </c>
      <c r="E276" s="125">
        <v>43</v>
      </c>
      <c r="F276" s="142">
        <v>21.18</v>
      </c>
      <c r="G276" s="69">
        <f t="shared" ref="G276:G292" si="9">ROUND((E276*F276),2)</f>
        <v>910.74</v>
      </c>
    </row>
    <row r="277" spans="1:9" s="3" customFormat="1" x14ac:dyDescent="0.3">
      <c r="A277" s="97" t="s">
        <v>1009</v>
      </c>
      <c r="B277" s="9" t="s">
        <v>148</v>
      </c>
      <c r="C277" s="8" t="s">
        <v>498</v>
      </c>
      <c r="D277" s="9" t="s">
        <v>46</v>
      </c>
      <c r="E277" s="12">
        <v>131</v>
      </c>
      <c r="F277" s="5">
        <v>21.18</v>
      </c>
      <c r="G277" s="73">
        <f t="shared" si="9"/>
        <v>2774.58</v>
      </c>
    </row>
    <row r="278" spans="1:9" s="3" customFormat="1" x14ac:dyDescent="0.3">
      <c r="A278" s="97" t="s">
        <v>1009</v>
      </c>
      <c r="B278" s="9" t="s">
        <v>149</v>
      </c>
      <c r="C278" s="8" t="s">
        <v>201</v>
      </c>
      <c r="D278" s="9" t="s">
        <v>33</v>
      </c>
      <c r="E278" s="12">
        <v>380.6</v>
      </c>
      <c r="F278" s="5">
        <v>30.41</v>
      </c>
      <c r="G278" s="73">
        <f t="shared" si="9"/>
        <v>11574.05</v>
      </c>
    </row>
    <row r="279" spans="1:9" s="3" customFormat="1" x14ac:dyDescent="0.3">
      <c r="A279" s="97" t="s">
        <v>1009</v>
      </c>
      <c r="B279" s="9" t="s">
        <v>151</v>
      </c>
      <c r="C279" s="8" t="s">
        <v>203</v>
      </c>
      <c r="D279" s="9" t="s">
        <v>33</v>
      </c>
      <c r="E279" s="12">
        <v>381.2</v>
      </c>
      <c r="F279" s="5">
        <v>11.99</v>
      </c>
      <c r="G279" s="73">
        <f t="shared" si="9"/>
        <v>4570.59</v>
      </c>
    </row>
    <row r="280" spans="1:9" s="3" customFormat="1" ht="41.4" x14ac:dyDescent="0.3">
      <c r="A280" s="97" t="s">
        <v>1009</v>
      </c>
      <c r="B280" s="9" t="s">
        <v>513</v>
      </c>
      <c r="C280" s="8" t="s">
        <v>499</v>
      </c>
      <c r="D280" s="9" t="s">
        <v>43</v>
      </c>
      <c r="E280" s="12">
        <v>67.400000000000006</v>
      </c>
      <c r="F280" s="5">
        <v>72.22</v>
      </c>
      <c r="G280" s="73">
        <f t="shared" si="9"/>
        <v>4867.63</v>
      </c>
    </row>
    <row r="281" spans="1:9" s="3" customFormat="1" ht="27.6" x14ac:dyDescent="0.3">
      <c r="A281" s="97" t="s">
        <v>1009</v>
      </c>
      <c r="B281" s="9" t="s">
        <v>514</v>
      </c>
      <c r="C281" s="8" t="s">
        <v>500</v>
      </c>
      <c r="D281" s="9" t="s">
        <v>43</v>
      </c>
      <c r="E281" s="12">
        <v>67.400000000000006</v>
      </c>
      <c r="F281" s="5">
        <v>75.28</v>
      </c>
      <c r="G281" s="73">
        <f t="shared" si="9"/>
        <v>5073.87</v>
      </c>
    </row>
    <row r="282" spans="1:9" s="3" customFormat="1" ht="15" thickBot="1" x14ac:dyDescent="0.35">
      <c r="A282" s="97" t="s">
        <v>1009</v>
      </c>
      <c r="B282" s="9" t="s">
        <v>515</v>
      </c>
      <c r="C282" s="8" t="s">
        <v>205</v>
      </c>
      <c r="D282" s="9" t="s">
        <v>33</v>
      </c>
      <c r="E282" s="12">
        <v>381.2</v>
      </c>
      <c r="F282" s="5">
        <v>127.93</v>
      </c>
      <c r="G282" s="73">
        <f t="shared" si="9"/>
        <v>48766.92</v>
      </c>
    </row>
    <row r="283" spans="1:9" s="3" customFormat="1" ht="28.2" thickBot="1" x14ac:dyDescent="0.35">
      <c r="A283" s="105" t="s">
        <v>1009</v>
      </c>
      <c r="B283" s="106" t="s">
        <v>516</v>
      </c>
      <c r="C283" s="107" t="s">
        <v>486</v>
      </c>
      <c r="D283" s="106" t="s">
        <v>43</v>
      </c>
      <c r="E283" s="127">
        <v>76</v>
      </c>
      <c r="F283" s="143">
        <v>148.76</v>
      </c>
      <c r="G283" s="110">
        <f t="shared" si="9"/>
        <v>11305.76</v>
      </c>
      <c r="H283" s="95" t="s">
        <v>1010</v>
      </c>
      <c r="I283" s="96">
        <f>ROUND(SUM(G276:G283),2)</f>
        <v>89844.14</v>
      </c>
    </row>
    <row r="284" spans="1:9" s="3" customFormat="1" x14ac:dyDescent="0.3">
      <c r="A284" s="144" t="s">
        <v>1011</v>
      </c>
      <c r="B284" s="66" t="s">
        <v>153</v>
      </c>
      <c r="C284" s="65" t="s">
        <v>501</v>
      </c>
      <c r="D284" s="66" t="s">
        <v>46</v>
      </c>
      <c r="E284" s="125">
        <v>687</v>
      </c>
      <c r="F284" s="142">
        <v>20.2</v>
      </c>
      <c r="G284" s="69">
        <f t="shared" si="9"/>
        <v>13877.4</v>
      </c>
    </row>
    <row r="285" spans="1:9" s="3" customFormat="1" ht="27.6" x14ac:dyDescent="0.3">
      <c r="A285" s="116" t="s">
        <v>1011</v>
      </c>
      <c r="B285" s="9" t="s">
        <v>155</v>
      </c>
      <c r="C285" s="8" t="s">
        <v>502</v>
      </c>
      <c r="D285" s="9" t="s">
        <v>33</v>
      </c>
      <c r="E285" s="12">
        <v>1928.5</v>
      </c>
      <c r="F285" s="5">
        <v>9.9600000000000009</v>
      </c>
      <c r="G285" s="73">
        <f t="shared" si="9"/>
        <v>19207.86</v>
      </c>
    </row>
    <row r="286" spans="1:9" s="3" customFormat="1" x14ac:dyDescent="0.3">
      <c r="A286" s="116" t="s">
        <v>1011</v>
      </c>
      <c r="B286" s="9" t="s">
        <v>157</v>
      </c>
      <c r="C286" s="8" t="s">
        <v>503</v>
      </c>
      <c r="D286" s="9" t="s">
        <v>33</v>
      </c>
      <c r="E286" s="12">
        <v>1928.5</v>
      </c>
      <c r="F286" s="5">
        <v>3.01</v>
      </c>
      <c r="G286" s="73">
        <f t="shared" si="9"/>
        <v>5804.79</v>
      </c>
    </row>
    <row r="287" spans="1:9" s="3" customFormat="1" x14ac:dyDescent="0.3">
      <c r="A287" s="116" t="s">
        <v>1011</v>
      </c>
      <c r="B287" s="9" t="s">
        <v>159</v>
      </c>
      <c r="C287" s="8" t="s">
        <v>504</v>
      </c>
      <c r="D287" s="9" t="s">
        <v>33</v>
      </c>
      <c r="E287" s="12">
        <v>1909.2</v>
      </c>
      <c r="F287" s="5">
        <v>35.36</v>
      </c>
      <c r="G287" s="73">
        <f t="shared" si="9"/>
        <v>67509.31</v>
      </c>
    </row>
    <row r="288" spans="1:9" s="3" customFormat="1" ht="27.6" x14ac:dyDescent="0.3">
      <c r="A288" s="116" t="s">
        <v>1011</v>
      </c>
      <c r="B288" s="9" t="s">
        <v>161</v>
      </c>
      <c r="C288" s="210" t="s">
        <v>1199</v>
      </c>
      <c r="D288" s="9" t="s">
        <v>33</v>
      </c>
      <c r="E288" s="12">
        <v>13.4</v>
      </c>
      <c r="F288" s="5">
        <v>38.35</v>
      </c>
      <c r="G288" s="73">
        <f t="shared" si="9"/>
        <v>513.89</v>
      </c>
    </row>
    <row r="289" spans="1:9" s="3" customFormat="1" ht="28.2" thickBot="1" x14ac:dyDescent="0.35">
      <c r="A289" s="116" t="s">
        <v>1011</v>
      </c>
      <c r="B289" s="9" t="s">
        <v>163</v>
      </c>
      <c r="C289" s="210" t="s">
        <v>1200</v>
      </c>
      <c r="D289" s="9" t="s">
        <v>33</v>
      </c>
      <c r="E289" s="12">
        <v>27.7</v>
      </c>
      <c r="F289" s="5">
        <v>38.35</v>
      </c>
      <c r="G289" s="73">
        <f t="shared" si="9"/>
        <v>1062.3</v>
      </c>
    </row>
    <row r="290" spans="1:9" s="3" customFormat="1" ht="28.2" thickBot="1" x14ac:dyDescent="0.35">
      <c r="A290" s="116" t="s">
        <v>1011</v>
      </c>
      <c r="B290" s="49" t="s">
        <v>165</v>
      </c>
      <c r="C290" s="37" t="s">
        <v>140</v>
      </c>
      <c r="D290" s="49" t="s">
        <v>43</v>
      </c>
      <c r="E290" s="122">
        <v>1124</v>
      </c>
      <c r="F290" s="145">
        <v>15.79</v>
      </c>
      <c r="G290" s="120">
        <f t="shared" si="9"/>
        <v>17747.96</v>
      </c>
      <c r="H290" s="95" t="s">
        <v>1012</v>
      </c>
      <c r="I290" s="96">
        <f>ROUND(SUM(G284:G290),2)</f>
        <v>125723.51</v>
      </c>
    </row>
    <row r="291" spans="1:9" s="3" customFormat="1" ht="15" thickBot="1" x14ac:dyDescent="0.35">
      <c r="A291" s="111" t="s">
        <v>1013</v>
      </c>
      <c r="B291" s="66" t="s">
        <v>167</v>
      </c>
      <c r="C291" s="65" t="s">
        <v>507</v>
      </c>
      <c r="D291" s="66" t="s">
        <v>46</v>
      </c>
      <c r="E291" s="125">
        <v>107</v>
      </c>
      <c r="F291" s="142">
        <v>16.440000000000001</v>
      </c>
      <c r="G291" s="69">
        <f t="shared" si="9"/>
        <v>1759.08</v>
      </c>
    </row>
    <row r="292" spans="1:9" s="3" customFormat="1" ht="28.2" thickBot="1" x14ac:dyDescent="0.35">
      <c r="A292" s="116" t="s">
        <v>1013</v>
      </c>
      <c r="B292" s="49" t="s">
        <v>169</v>
      </c>
      <c r="C292" s="37" t="s">
        <v>508</v>
      </c>
      <c r="D292" s="49" t="s">
        <v>36</v>
      </c>
      <c r="E292" s="122">
        <v>130</v>
      </c>
      <c r="F292" s="145">
        <v>20.75</v>
      </c>
      <c r="G292" s="120">
        <f t="shared" si="9"/>
        <v>2697.5</v>
      </c>
      <c r="H292" s="95" t="s">
        <v>1014</v>
      </c>
      <c r="I292" s="96">
        <f>ROUND(SUM(G291:G292),2)</f>
        <v>4456.58</v>
      </c>
    </row>
    <row r="293" spans="1:9" s="3" customFormat="1" x14ac:dyDescent="0.3">
      <c r="A293" s="111" t="s">
        <v>1015</v>
      </c>
      <c r="B293" s="66" t="s">
        <v>178</v>
      </c>
      <c r="C293" s="65" t="s">
        <v>501</v>
      </c>
      <c r="D293" s="66" t="s">
        <v>46</v>
      </c>
      <c r="E293" s="125">
        <v>4</v>
      </c>
      <c r="F293" s="126">
        <v>23.45</v>
      </c>
      <c r="G293" s="69">
        <f t="shared" ref="G293:G300" si="10">ROUND((E293*F293),2)</f>
        <v>93.8</v>
      </c>
    </row>
    <row r="294" spans="1:9" s="3" customFormat="1" ht="27.6" x14ac:dyDescent="0.3">
      <c r="A294" s="97" t="s">
        <v>1015</v>
      </c>
      <c r="B294" s="9" t="s">
        <v>180</v>
      </c>
      <c r="C294" s="8" t="s">
        <v>502</v>
      </c>
      <c r="D294" s="9" t="s">
        <v>33</v>
      </c>
      <c r="E294" s="12">
        <v>6.3</v>
      </c>
      <c r="F294" s="4">
        <v>9.9499999999999993</v>
      </c>
      <c r="G294" s="73">
        <f t="shared" si="10"/>
        <v>62.69</v>
      </c>
    </row>
    <row r="295" spans="1:9" s="3" customFormat="1" x14ac:dyDescent="0.3">
      <c r="A295" s="97" t="s">
        <v>1015</v>
      </c>
      <c r="B295" s="9" t="s">
        <v>182</v>
      </c>
      <c r="C295" s="8" t="s">
        <v>503</v>
      </c>
      <c r="D295" s="9" t="s">
        <v>33</v>
      </c>
      <c r="E295" s="12">
        <v>6.3</v>
      </c>
      <c r="F295" s="4">
        <v>3.01</v>
      </c>
      <c r="G295" s="73">
        <f t="shared" si="10"/>
        <v>18.96</v>
      </c>
    </row>
    <row r="296" spans="1:9" s="3" customFormat="1" x14ac:dyDescent="0.3">
      <c r="A296" s="97" t="s">
        <v>1015</v>
      </c>
      <c r="B296" s="9" t="s">
        <v>184</v>
      </c>
      <c r="C296" s="8" t="s">
        <v>504</v>
      </c>
      <c r="D296" s="9" t="s">
        <v>33</v>
      </c>
      <c r="E296" s="12">
        <v>5.6</v>
      </c>
      <c r="F296" s="4">
        <v>35.36</v>
      </c>
      <c r="G296" s="73">
        <f t="shared" si="10"/>
        <v>198.02</v>
      </c>
    </row>
    <row r="297" spans="1:9" s="3" customFormat="1" ht="27.6" x14ac:dyDescent="0.3">
      <c r="A297" s="97" t="s">
        <v>1015</v>
      </c>
      <c r="B297" s="9" t="s">
        <v>186</v>
      </c>
      <c r="C297" s="8" t="s">
        <v>505</v>
      </c>
      <c r="D297" s="9" t="s">
        <v>33</v>
      </c>
      <c r="E297" s="12">
        <v>0.7</v>
      </c>
      <c r="F297" s="4">
        <v>38.369999999999997</v>
      </c>
      <c r="G297" s="73">
        <f t="shared" si="10"/>
        <v>26.86</v>
      </c>
    </row>
    <row r="298" spans="1:9" s="3" customFormat="1" x14ac:dyDescent="0.3">
      <c r="A298" s="97" t="s">
        <v>1015</v>
      </c>
      <c r="B298" s="9" t="s">
        <v>188</v>
      </c>
      <c r="C298" s="8" t="s">
        <v>140</v>
      </c>
      <c r="D298" s="9" t="s">
        <v>43</v>
      </c>
      <c r="E298" s="12">
        <v>7.4</v>
      </c>
      <c r="F298" s="4">
        <v>15.79</v>
      </c>
      <c r="G298" s="73">
        <f t="shared" si="10"/>
        <v>116.85</v>
      </c>
    </row>
    <row r="299" spans="1:9" s="3" customFormat="1" ht="15" thickBot="1" x14ac:dyDescent="0.35">
      <c r="A299" s="97" t="s">
        <v>1015</v>
      </c>
      <c r="B299" s="9" t="s">
        <v>190</v>
      </c>
      <c r="C299" s="8" t="s">
        <v>509</v>
      </c>
      <c r="D299" s="9" t="s">
        <v>36</v>
      </c>
      <c r="E299" s="12">
        <v>1</v>
      </c>
      <c r="F299" s="4">
        <v>499.74</v>
      </c>
      <c r="G299" s="73">
        <f t="shared" si="10"/>
        <v>499.74</v>
      </c>
    </row>
    <row r="300" spans="1:9" s="3" customFormat="1" ht="28.2" thickBot="1" x14ac:dyDescent="0.35">
      <c r="A300" s="116" t="s">
        <v>1015</v>
      </c>
      <c r="B300" s="49" t="s">
        <v>192</v>
      </c>
      <c r="C300" s="37" t="s">
        <v>511</v>
      </c>
      <c r="D300" s="49" t="s">
        <v>36</v>
      </c>
      <c r="E300" s="122">
        <v>1</v>
      </c>
      <c r="F300" s="123">
        <v>191.72</v>
      </c>
      <c r="G300" s="120">
        <f t="shared" si="10"/>
        <v>191.72</v>
      </c>
      <c r="H300" s="95" t="s">
        <v>1016</v>
      </c>
      <c r="I300" s="96">
        <f>ROUND(SUM(G293:G300),2)</f>
        <v>1208.6400000000001</v>
      </c>
    </row>
    <row r="301" spans="1:9" s="3" customFormat="1" x14ac:dyDescent="0.3">
      <c r="A301" s="111" t="s">
        <v>1017</v>
      </c>
      <c r="B301" s="66" t="s">
        <v>195</v>
      </c>
      <c r="C301" s="65" t="s">
        <v>501</v>
      </c>
      <c r="D301" s="66" t="s">
        <v>46</v>
      </c>
      <c r="E301" s="125">
        <v>50</v>
      </c>
      <c r="F301" s="126">
        <v>21.5</v>
      </c>
      <c r="G301" s="69">
        <f t="shared" ref="G301:G363" si="11">ROUND((E301*F301),2)</f>
        <v>1075</v>
      </c>
    </row>
    <row r="302" spans="1:9" s="3" customFormat="1" ht="27.6" x14ac:dyDescent="0.3">
      <c r="A302" s="97" t="s">
        <v>1017</v>
      </c>
      <c r="B302" s="9" t="s">
        <v>196</v>
      </c>
      <c r="C302" s="8" t="s">
        <v>502</v>
      </c>
      <c r="D302" s="9" t="s">
        <v>33</v>
      </c>
      <c r="E302" s="12">
        <v>108.2</v>
      </c>
      <c r="F302" s="4">
        <v>9.9499999999999993</v>
      </c>
      <c r="G302" s="73">
        <f t="shared" si="11"/>
        <v>1076.5899999999999</v>
      </c>
    </row>
    <row r="303" spans="1:9" s="3" customFormat="1" ht="27.6" x14ac:dyDescent="0.3">
      <c r="A303" s="97" t="s">
        <v>1017</v>
      </c>
      <c r="B303" s="9" t="s">
        <v>198</v>
      </c>
      <c r="C303" s="8" t="s">
        <v>89</v>
      </c>
      <c r="D303" s="9" t="s">
        <v>33</v>
      </c>
      <c r="E303" s="12">
        <v>90.5</v>
      </c>
      <c r="F303" s="4">
        <v>13.02</v>
      </c>
      <c r="G303" s="73">
        <f t="shared" si="11"/>
        <v>1178.31</v>
      </c>
    </row>
    <row r="304" spans="1:9" s="3" customFormat="1" ht="27.6" x14ac:dyDescent="0.3">
      <c r="A304" s="97" t="s">
        <v>1017</v>
      </c>
      <c r="B304" s="9" t="s">
        <v>1018</v>
      </c>
      <c r="C304" s="8" t="s">
        <v>512</v>
      </c>
      <c r="D304" s="9" t="s">
        <v>33</v>
      </c>
      <c r="E304" s="12">
        <v>64.7</v>
      </c>
      <c r="F304" s="4">
        <v>25.01</v>
      </c>
      <c r="G304" s="73">
        <f t="shared" si="11"/>
        <v>1618.15</v>
      </c>
    </row>
    <row r="305" spans="1:9" s="3" customFormat="1" x14ac:dyDescent="0.3">
      <c r="A305" s="97" t="s">
        <v>1017</v>
      </c>
      <c r="B305" s="9" t="s">
        <v>1019</v>
      </c>
      <c r="C305" s="8" t="s">
        <v>503</v>
      </c>
      <c r="D305" s="9" t="s">
        <v>33</v>
      </c>
      <c r="E305" s="12">
        <v>134</v>
      </c>
      <c r="F305" s="4">
        <v>3.01</v>
      </c>
      <c r="G305" s="73">
        <f t="shared" si="11"/>
        <v>403.34</v>
      </c>
    </row>
    <row r="306" spans="1:9" s="3" customFormat="1" x14ac:dyDescent="0.3">
      <c r="A306" s="97" t="s">
        <v>1017</v>
      </c>
      <c r="B306" s="9" t="s">
        <v>1020</v>
      </c>
      <c r="C306" s="8" t="s">
        <v>504</v>
      </c>
      <c r="D306" s="9" t="s">
        <v>33</v>
      </c>
      <c r="E306" s="12">
        <v>75</v>
      </c>
      <c r="F306" s="4">
        <v>35.36</v>
      </c>
      <c r="G306" s="73">
        <f t="shared" si="11"/>
        <v>2652</v>
      </c>
    </row>
    <row r="307" spans="1:9" s="3" customFormat="1" ht="27.6" x14ac:dyDescent="0.3">
      <c r="A307" s="97" t="s">
        <v>1017</v>
      </c>
      <c r="B307" s="9" t="s">
        <v>1021</v>
      </c>
      <c r="C307" s="8" t="s">
        <v>505</v>
      </c>
      <c r="D307" s="9" t="s">
        <v>33</v>
      </c>
      <c r="E307" s="12">
        <v>13.3</v>
      </c>
      <c r="F307" s="4">
        <v>38.35</v>
      </c>
      <c r="G307" s="73">
        <f t="shared" si="11"/>
        <v>510.06</v>
      </c>
    </row>
    <row r="308" spans="1:9" s="3" customFormat="1" ht="27.6" x14ac:dyDescent="0.3">
      <c r="A308" s="97" t="s">
        <v>1017</v>
      </c>
      <c r="B308" s="9" t="s">
        <v>1022</v>
      </c>
      <c r="C308" s="8" t="s">
        <v>506</v>
      </c>
      <c r="D308" s="9" t="s">
        <v>33</v>
      </c>
      <c r="E308" s="12">
        <v>45.7</v>
      </c>
      <c r="F308" s="4">
        <v>38.35</v>
      </c>
      <c r="G308" s="73">
        <f t="shared" si="11"/>
        <v>1752.6</v>
      </c>
    </row>
    <row r="309" spans="1:9" s="3" customFormat="1" x14ac:dyDescent="0.3">
      <c r="A309" s="97" t="s">
        <v>1017</v>
      </c>
      <c r="B309" s="9" t="s">
        <v>1023</v>
      </c>
      <c r="C309" s="8" t="s">
        <v>140</v>
      </c>
      <c r="D309" s="9" t="s">
        <v>43</v>
      </c>
      <c r="E309" s="12">
        <v>86.5</v>
      </c>
      <c r="F309" s="4">
        <v>15.79</v>
      </c>
      <c r="G309" s="73">
        <f t="shared" si="11"/>
        <v>1365.84</v>
      </c>
    </row>
    <row r="310" spans="1:9" s="3" customFormat="1" x14ac:dyDescent="0.3">
      <c r="A310" s="97" t="s">
        <v>1017</v>
      </c>
      <c r="B310" s="9" t="s">
        <v>1024</v>
      </c>
      <c r="C310" s="8" t="s">
        <v>144</v>
      </c>
      <c r="D310" s="9" t="s">
        <v>43</v>
      </c>
      <c r="E310" s="12">
        <v>43.4</v>
      </c>
      <c r="F310" s="4">
        <v>1.54</v>
      </c>
      <c r="G310" s="73">
        <f t="shared" si="11"/>
        <v>66.84</v>
      </c>
    </row>
    <row r="311" spans="1:9" s="3" customFormat="1" ht="15" thickBot="1" x14ac:dyDescent="0.35">
      <c r="A311" s="97" t="s">
        <v>1017</v>
      </c>
      <c r="B311" s="9" t="s">
        <v>1025</v>
      </c>
      <c r="C311" s="8" t="s">
        <v>134</v>
      </c>
      <c r="D311" s="9" t="s">
        <v>36</v>
      </c>
      <c r="E311" s="12">
        <v>4</v>
      </c>
      <c r="F311" s="4">
        <v>243.76</v>
      </c>
      <c r="G311" s="73">
        <f t="shared" si="11"/>
        <v>975.04</v>
      </c>
    </row>
    <row r="312" spans="1:9" s="3" customFormat="1" ht="28.2" thickBot="1" x14ac:dyDescent="0.35">
      <c r="A312" s="116" t="s">
        <v>1017</v>
      </c>
      <c r="B312" s="49" t="s">
        <v>1026</v>
      </c>
      <c r="C312" s="37" t="s">
        <v>136</v>
      </c>
      <c r="D312" s="49" t="s">
        <v>36</v>
      </c>
      <c r="E312" s="122">
        <v>4</v>
      </c>
      <c r="F312" s="123">
        <v>4051.13</v>
      </c>
      <c r="G312" s="120">
        <f t="shared" si="11"/>
        <v>16204.52</v>
      </c>
      <c r="H312" s="95" t="s">
        <v>1027</v>
      </c>
      <c r="I312" s="96">
        <f>ROUND(SUM(G301:G312),2)</f>
        <v>28878.29</v>
      </c>
    </row>
    <row r="313" spans="1:9" s="3" customFormat="1" ht="27.6" x14ac:dyDescent="0.3">
      <c r="A313" s="111" t="s">
        <v>1028</v>
      </c>
      <c r="B313" s="66" t="s">
        <v>199</v>
      </c>
      <c r="C313" s="65" t="s">
        <v>223</v>
      </c>
      <c r="D313" s="66" t="s">
        <v>46</v>
      </c>
      <c r="E313" s="125">
        <v>249</v>
      </c>
      <c r="F313" s="126">
        <v>20.2</v>
      </c>
      <c r="G313" s="69">
        <f t="shared" si="11"/>
        <v>5029.8</v>
      </c>
    </row>
    <row r="314" spans="1:9" s="3" customFormat="1" ht="27.6" x14ac:dyDescent="0.3">
      <c r="A314" s="97" t="s">
        <v>1028</v>
      </c>
      <c r="B314" s="9" t="s">
        <v>200</v>
      </c>
      <c r="C314" s="8" t="s">
        <v>89</v>
      </c>
      <c r="D314" s="9" t="s">
        <v>33</v>
      </c>
      <c r="E314" s="12">
        <v>193.6</v>
      </c>
      <c r="F314" s="4">
        <v>13.02</v>
      </c>
      <c r="G314" s="73">
        <f t="shared" si="11"/>
        <v>2520.67</v>
      </c>
    </row>
    <row r="315" spans="1:9" s="3" customFormat="1" ht="27.6" x14ac:dyDescent="0.3">
      <c r="A315" s="97" t="s">
        <v>1028</v>
      </c>
      <c r="B315" s="9" t="s">
        <v>202</v>
      </c>
      <c r="C315" s="8" t="s">
        <v>125</v>
      </c>
      <c r="D315" s="9" t="s">
        <v>33</v>
      </c>
      <c r="E315" s="12">
        <v>193.6</v>
      </c>
      <c r="F315" s="4">
        <v>21.74</v>
      </c>
      <c r="G315" s="73">
        <f t="shared" si="11"/>
        <v>4208.8599999999997</v>
      </c>
    </row>
    <row r="316" spans="1:9" s="3" customFormat="1" ht="27.6" x14ac:dyDescent="0.3">
      <c r="A316" s="97" t="s">
        <v>1028</v>
      </c>
      <c r="B316" s="9" t="s">
        <v>204</v>
      </c>
      <c r="C316" s="8" t="s">
        <v>462</v>
      </c>
      <c r="D316" s="9" t="s">
        <v>43</v>
      </c>
      <c r="E316" s="12">
        <v>66</v>
      </c>
      <c r="F316" s="4">
        <v>31.88</v>
      </c>
      <c r="G316" s="73">
        <f t="shared" si="11"/>
        <v>2104.08</v>
      </c>
    </row>
    <row r="317" spans="1:9" s="3" customFormat="1" ht="27.6" x14ac:dyDescent="0.3">
      <c r="A317" s="97" t="s">
        <v>1028</v>
      </c>
      <c r="B317" s="9" t="s">
        <v>206</v>
      </c>
      <c r="C317" s="8" t="s">
        <v>467</v>
      </c>
      <c r="D317" s="9" t="s">
        <v>43</v>
      </c>
      <c r="E317" s="12">
        <v>11.8</v>
      </c>
      <c r="F317" s="4">
        <v>140.94</v>
      </c>
      <c r="G317" s="73">
        <f t="shared" si="11"/>
        <v>1663.09</v>
      </c>
    </row>
    <row r="318" spans="1:9" s="3" customFormat="1" ht="28.2" thickBot="1" x14ac:dyDescent="0.35">
      <c r="A318" s="97" t="s">
        <v>1028</v>
      </c>
      <c r="B318" s="9" t="s">
        <v>1029</v>
      </c>
      <c r="C318" s="8" t="s">
        <v>144</v>
      </c>
      <c r="D318" s="9" t="s">
        <v>43</v>
      </c>
      <c r="E318" s="12">
        <v>183.6</v>
      </c>
      <c r="F318" s="4">
        <v>1.53</v>
      </c>
      <c r="G318" s="73">
        <f t="shared" si="11"/>
        <v>280.91000000000003</v>
      </c>
    </row>
    <row r="319" spans="1:9" s="3" customFormat="1" ht="42" thickBot="1" x14ac:dyDescent="0.35">
      <c r="A319" s="116" t="s">
        <v>1028</v>
      </c>
      <c r="B319" s="49" t="s">
        <v>1030</v>
      </c>
      <c r="C319" s="37" t="s">
        <v>517</v>
      </c>
      <c r="D319" s="49" t="s">
        <v>33</v>
      </c>
      <c r="E319" s="122">
        <v>3.6</v>
      </c>
      <c r="F319" s="123">
        <v>1.08</v>
      </c>
      <c r="G319" s="120">
        <f t="shared" si="11"/>
        <v>3.89</v>
      </c>
      <c r="H319" s="95" t="s">
        <v>1031</v>
      </c>
      <c r="I319" s="96">
        <f>ROUND(SUM(G313:G319),2)</f>
        <v>15811.3</v>
      </c>
    </row>
    <row r="320" spans="1:9" s="3" customFormat="1" ht="27.6" x14ac:dyDescent="0.3">
      <c r="A320" s="111" t="s">
        <v>1032</v>
      </c>
      <c r="B320" s="66" t="s">
        <v>207</v>
      </c>
      <c r="C320" s="65" t="s">
        <v>518</v>
      </c>
      <c r="D320" s="66" t="s">
        <v>46</v>
      </c>
      <c r="E320" s="125">
        <v>107</v>
      </c>
      <c r="F320" s="126">
        <v>21.5</v>
      </c>
      <c r="G320" s="69">
        <f t="shared" si="11"/>
        <v>2300.5</v>
      </c>
    </row>
    <row r="321" spans="1:9" s="3" customFormat="1" ht="27.6" x14ac:dyDescent="0.3">
      <c r="A321" s="97" t="s">
        <v>1032</v>
      </c>
      <c r="B321" s="9" t="s">
        <v>212</v>
      </c>
      <c r="C321" s="8" t="s">
        <v>502</v>
      </c>
      <c r="D321" s="9" t="s">
        <v>33</v>
      </c>
      <c r="E321" s="12">
        <v>132.80000000000001</v>
      </c>
      <c r="F321" s="4">
        <v>9.9600000000000009</v>
      </c>
      <c r="G321" s="73">
        <f t="shared" si="11"/>
        <v>1322.69</v>
      </c>
    </row>
    <row r="322" spans="1:9" s="3" customFormat="1" ht="27.6" x14ac:dyDescent="0.3">
      <c r="A322" s="97" t="s">
        <v>1032</v>
      </c>
      <c r="B322" s="9" t="s">
        <v>219</v>
      </c>
      <c r="C322" s="8" t="s">
        <v>503</v>
      </c>
      <c r="D322" s="9" t="s">
        <v>33</v>
      </c>
      <c r="E322" s="12">
        <v>132.80000000000001</v>
      </c>
      <c r="F322" s="4">
        <v>3.01</v>
      </c>
      <c r="G322" s="73">
        <f t="shared" si="11"/>
        <v>399.73</v>
      </c>
    </row>
    <row r="323" spans="1:9" s="3" customFormat="1" ht="27.6" x14ac:dyDescent="0.3">
      <c r="A323" s="97" t="s">
        <v>1032</v>
      </c>
      <c r="B323" s="9" t="s">
        <v>525</v>
      </c>
      <c r="C323" s="8" t="s">
        <v>519</v>
      </c>
      <c r="D323" s="9" t="s">
        <v>33</v>
      </c>
      <c r="E323" s="12">
        <v>132.80000000000001</v>
      </c>
      <c r="F323" s="4">
        <v>30.73</v>
      </c>
      <c r="G323" s="73">
        <f t="shared" si="11"/>
        <v>4080.94</v>
      </c>
    </row>
    <row r="324" spans="1:9" s="3" customFormat="1" ht="27.6" x14ac:dyDescent="0.3">
      <c r="A324" s="97" t="s">
        <v>1032</v>
      </c>
      <c r="B324" s="9" t="s">
        <v>526</v>
      </c>
      <c r="C324" s="8" t="s">
        <v>140</v>
      </c>
      <c r="D324" s="9" t="s">
        <v>43</v>
      </c>
      <c r="E324" s="12">
        <v>154.5</v>
      </c>
      <c r="F324" s="4">
        <v>15.79</v>
      </c>
      <c r="G324" s="73">
        <f t="shared" si="11"/>
        <v>2439.56</v>
      </c>
    </row>
    <row r="325" spans="1:9" s="3" customFormat="1" ht="27.6" x14ac:dyDescent="0.3">
      <c r="A325" s="97" t="s">
        <v>1032</v>
      </c>
      <c r="B325" s="9" t="s">
        <v>527</v>
      </c>
      <c r="C325" s="8" t="s">
        <v>520</v>
      </c>
      <c r="D325" s="9" t="s">
        <v>43</v>
      </c>
      <c r="E325" s="12">
        <v>18</v>
      </c>
      <c r="F325" s="4">
        <v>69.73</v>
      </c>
      <c r="G325" s="73">
        <f t="shared" si="11"/>
        <v>1255.1400000000001</v>
      </c>
    </row>
    <row r="326" spans="1:9" s="3" customFormat="1" ht="27.6" x14ac:dyDescent="0.3">
      <c r="A326" s="97" t="s">
        <v>1032</v>
      </c>
      <c r="B326" s="9" t="s">
        <v>528</v>
      </c>
      <c r="C326" s="8" t="s">
        <v>491</v>
      </c>
      <c r="D326" s="9" t="s">
        <v>46</v>
      </c>
      <c r="E326" s="12">
        <v>33</v>
      </c>
      <c r="F326" s="4">
        <v>3.79</v>
      </c>
      <c r="G326" s="73">
        <f t="shared" si="11"/>
        <v>125.07</v>
      </c>
    </row>
    <row r="327" spans="1:9" s="3" customFormat="1" ht="27.6" x14ac:dyDescent="0.3">
      <c r="A327" s="97" t="s">
        <v>1032</v>
      </c>
      <c r="B327" s="9" t="s">
        <v>530</v>
      </c>
      <c r="C327" s="8" t="s">
        <v>181</v>
      </c>
      <c r="D327" s="9" t="s">
        <v>46</v>
      </c>
      <c r="E327" s="12">
        <v>2</v>
      </c>
      <c r="F327" s="4">
        <v>21.5</v>
      </c>
      <c r="G327" s="73">
        <f t="shared" si="11"/>
        <v>43</v>
      </c>
    </row>
    <row r="328" spans="1:9" s="3" customFormat="1" ht="27.6" x14ac:dyDescent="0.3">
      <c r="A328" s="97" t="s">
        <v>1032</v>
      </c>
      <c r="B328" s="9" t="s">
        <v>532</v>
      </c>
      <c r="C328" s="8" t="s">
        <v>492</v>
      </c>
      <c r="D328" s="9" t="s">
        <v>46</v>
      </c>
      <c r="E328" s="12">
        <v>29</v>
      </c>
      <c r="F328" s="4">
        <v>16.46</v>
      </c>
      <c r="G328" s="73">
        <f t="shared" si="11"/>
        <v>477.34</v>
      </c>
    </row>
    <row r="329" spans="1:9" s="3" customFormat="1" ht="27.6" x14ac:dyDescent="0.3">
      <c r="A329" s="97" t="s">
        <v>1032</v>
      </c>
      <c r="B329" s="9" t="s">
        <v>1033</v>
      </c>
      <c r="C329" s="8" t="s">
        <v>185</v>
      </c>
      <c r="D329" s="9" t="s">
        <v>33</v>
      </c>
      <c r="E329" s="12">
        <v>120</v>
      </c>
      <c r="F329" s="4">
        <v>1.91</v>
      </c>
      <c r="G329" s="73">
        <f t="shared" si="11"/>
        <v>229.2</v>
      </c>
    </row>
    <row r="330" spans="1:9" s="3" customFormat="1" ht="28.2" thickBot="1" x14ac:dyDescent="0.35">
      <c r="A330" s="97" t="s">
        <v>1032</v>
      </c>
      <c r="B330" s="9" t="s">
        <v>1034</v>
      </c>
      <c r="C330" s="8" t="s">
        <v>197</v>
      </c>
      <c r="D330" s="9" t="s">
        <v>36</v>
      </c>
      <c r="E330" s="12">
        <v>4</v>
      </c>
      <c r="F330" s="4">
        <v>71.03</v>
      </c>
      <c r="G330" s="73">
        <f t="shared" si="11"/>
        <v>284.12</v>
      </c>
    </row>
    <row r="331" spans="1:9" s="3" customFormat="1" ht="42" thickBot="1" x14ac:dyDescent="0.35">
      <c r="A331" s="116" t="s">
        <v>1032</v>
      </c>
      <c r="B331" s="49" t="s">
        <v>1035</v>
      </c>
      <c r="C331" s="37" t="s">
        <v>517</v>
      </c>
      <c r="D331" s="49" t="s">
        <v>33</v>
      </c>
      <c r="E331" s="122">
        <v>115.2</v>
      </c>
      <c r="F331" s="123">
        <v>1.07</v>
      </c>
      <c r="G331" s="120">
        <f t="shared" si="11"/>
        <v>123.26</v>
      </c>
      <c r="H331" s="95" t="s">
        <v>1036</v>
      </c>
      <c r="I331" s="96">
        <f>ROUND(SUM(G320:G331),2)</f>
        <v>13080.55</v>
      </c>
    </row>
    <row r="332" spans="1:9" s="3" customFormat="1" x14ac:dyDescent="0.3">
      <c r="A332" s="111" t="s">
        <v>1037</v>
      </c>
      <c r="B332" s="66" t="s">
        <v>146</v>
      </c>
      <c r="C332" s="65" t="s">
        <v>223</v>
      </c>
      <c r="D332" s="66" t="s">
        <v>46</v>
      </c>
      <c r="E332" s="125">
        <v>2647</v>
      </c>
      <c r="F332" s="126">
        <v>20.2</v>
      </c>
      <c r="G332" s="69">
        <f t="shared" si="11"/>
        <v>53469.4</v>
      </c>
    </row>
    <row r="333" spans="1:9" s="3" customFormat="1" ht="27.6" x14ac:dyDescent="0.3">
      <c r="A333" s="97" t="s">
        <v>1037</v>
      </c>
      <c r="B333" s="9" t="s">
        <v>534</v>
      </c>
      <c r="C333" s="8" t="s">
        <v>89</v>
      </c>
      <c r="D333" s="9" t="s">
        <v>33</v>
      </c>
      <c r="E333" s="12">
        <v>1566</v>
      </c>
      <c r="F333" s="4">
        <v>13.02</v>
      </c>
      <c r="G333" s="73">
        <f t="shared" si="11"/>
        <v>20389.32</v>
      </c>
    </row>
    <row r="334" spans="1:9" s="3" customFormat="1" x14ac:dyDescent="0.3">
      <c r="A334" s="97" t="s">
        <v>1037</v>
      </c>
      <c r="B334" s="9" t="s">
        <v>535</v>
      </c>
      <c r="C334" s="8" t="s">
        <v>125</v>
      </c>
      <c r="D334" s="9" t="s">
        <v>33</v>
      </c>
      <c r="E334" s="12">
        <v>1344.8</v>
      </c>
      <c r="F334" s="4">
        <v>20.7</v>
      </c>
      <c r="G334" s="73">
        <f t="shared" si="11"/>
        <v>27837.360000000001</v>
      </c>
    </row>
    <row r="335" spans="1:9" s="3" customFormat="1" x14ac:dyDescent="0.3">
      <c r="A335" s="97" t="s">
        <v>1037</v>
      </c>
      <c r="B335" s="9" t="s">
        <v>537</v>
      </c>
      <c r="C335" s="8" t="s">
        <v>126</v>
      </c>
      <c r="D335" s="9" t="s">
        <v>33</v>
      </c>
      <c r="E335" s="12">
        <v>520.6</v>
      </c>
      <c r="F335" s="4">
        <v>0.9</v>
      </c>
      <c r="G335" s="73">
        <f t="shared" si="11"/>
        <v>468.54</v>
      </c>
    </row>
    <row r="336" spans="1:9" s="3" customFormat="1" ht="27.6" x14ac:dyDescent="0.3">
      <c r="A336" s="97" t="s">
        <v>1037</v>
      </c>
      <c r="B336" s="9" t="s">
        <v>538</v>
      </c>
      <c r="C336" s="8" t="s">
        <v>121</v>
      </c>
      <c r="D336" s="9" t="s">
        <v>46</v>
      </c>
      <c r="E336" s="12">
        <v>75.3</v>
      </c>
      <c r="F336" s="4">
        <v>16.440000000000001</v>
      </c>
      <c r="G336" s="73">
        <f t="shared" si="11"/>
        <v>1237.93</v>
      </c>
    </row>
    <row r="337" spans="1:9" s="3" customFormat="1" x14ac:dyDescent="0.3">
      <c r="A337" s="97" t="s">
        <v>1037</v>
      </c>
      <c r="B337" s="9" t="s">
        <v>539</v>
      </c>
      <c r="C337" s="8" t="s">
        <v>114</v>
      </c>
      <c r="D337" s="9" t="s">
        <v>43</v>
      </c>
      <c r="E337" s="12">
        <v>420.5</v>
      </c>
      <c r="F337" s="4">
        <v>0.5</v>
      </c>
      <c r="G337" s="73">
        <f t="shared" si="11"/>
        <v>210.25</v>
      </c>
    </row>
    <row r="338" spans="1:9" s="3" customFormat="1" x14ac:dyDescent="0.3">
      <c r="A338" s="97" t="s">
        <v>1037</v>
      </c>
      <c r="B338" s="9" t="s">
        <v>540</v>
      </c>
      <c r="C338" s="8" t="s">
        <v>521</v>
      </c>
      <c r="D338" s="9" t="s">
        <v>43</v>
      </c>
      <c r="E338" s="12">
        <v>227</v>
      </c>
      <c r="F338" s="4">
        <v>69.540000000000006</v>
      </c>
      <c r="G338" s="73">
        <f t="shared" si="11"/>
        <v>15785.58</v>
      </c>
    </row>
    <row r="339" spans="1:9" s="3" customFormat="1" x14ac:dyDescent="0.3">
      <c r="A339" s="97" t="s">
        <v>1037</v>
      </c>
      <c r="B339" s="9" t="s">
        <v>541</v>
      </c>
      <c r="C339" s="8" t="s">
        <v>491</v>
      </c>
      <c r="D339" s="9" t="s">
        <v>46</v>
      </c>
      <c r="E339" s="12">
        <v>432</v>
      </c>
      <c r="F339" s="4">
        <v>3.79</v>
      </c>
      <c r="G339" s="73">
        <f t="shared" si="11"/>
        <v>1637.28</v>
      </c>
    </row>
    <row r="340" spans="1:9" s="3" customFormat="1" x14ac:dyDescent="0.3">
      <c r="A340" s="97" t="s">
        <v>1037</v>
      </c>
      <c r="B340" s="9" t="s">
        <v>542</v>
      </c>
      <c r="C340" s="8" t="s">
        <v>181</v>
      </c>
      <c r="D340" s="9" t="s">
        <v>46</v>
      </c>
      <c r="E340" s="12">
        <v>22</v>
      </c>
      <c r="F340" s="4">
        <v>22.38</v>
      </c>
      <c r="G340" s="73">
        <f t="shared" si="11"/>
        <v>492.36</v>
      </c>
    </row>
    <row r="341" spans="1:9" s="3" customFormat="1" x14ac:dyDescent="0.3">
      <c r="A341" s="97" t="s">
        <v>1037</v>
      </c>
      <c r="B341" s="9" t="s">
        <v>544</v>
      </c>
      <c r="C341" s="8" t="s">
        <v>492</v>
      </c>
      <c r="D341" s="9" t="s">
        <v>46</v>
      </c>
      <c r="E341" s="12">
        <v>377</v>
      </c>
      <c r="F341" s="4">
        <v>16.440000000000001</v>
      </c>
      <c r="G341" s="73">
        <f t="shared" si="11"/>
        <v>6197.88</v>
      </c>
    </row>
    <row r="342" spans="1:9" s="3" customFormat="1" x14ac:dyDescent="0.3">
      <c r="A342" s="97" t="s">
        <v>1037</v>
      </c>
      <c r="B342" s="9" t="s">
        <v>546</v>
      </c>
      <c r="C342" s="8" t="s">
        <v>185</v>
      </c>
      <c r="D342" s="9" t="s">
        <v>33</v>
      </c>
      <c r="E342" s="12">
        <v>1551</v>
      </c>
      <c r="F342" s="4">
        <v>1.23</v>
      </c>
      <c r="G342" s="73">
        <f t="shared" si="11"/>
        <v>1907.73</v>
      </c>
    </row>
    <row r="343" spans="1:9" s="3" customFormat="1" ht="15" thickBot="1" x14ac:dyDescent="0.35">
      <c r="A343" s="97" t="s">
        <v>1037</v>
      </c>
      <c r="B343" s="9" t="s">
        <v>547</v>
      </c>
      <c r="C343" s="8" t="s">
        <v>197</v>
      </c>
      <c r="D343" s="9" t="s">
        <v>36</v>
      </c>
      <c r="E343" s="12">
        <v>34</v>
      </c>
      <c r="F343" s="4">
        <v>71.03</v>
      </c>
      <c r="G343" s="73">
        <f t="shared" si="11"/>
        <v>2415.02</v>
      </c>
    </row>
    <row r="344" spans="1:9" s="3" customFormat="1" ht="42" thickBot="1" x14ac:dyDescent="0.35">
      <c r="A344" s="116" t="s">
        <v>1037</v>
      </c>
      <c r="B344" s="49" t="s">
        <v>548</v>
      </c>
      <c r="C344" s="37" t="s">
        <v>517</v>
      </c>
      <c r="D344" s="49" t="s">
        <v>33</v>
      </c>
      <c r="E344" s="122">
        <v>380</v>
      </c>
      <c r="F344" s="123">
        <v>1.07</v>
      </c>
      <c r="G344" s="120">
        <f t="shared" si="11"/>
        <v>406.6</v>
      </c>
      <c r="H344" s="95" t="s">
        <v>1038</v>
      </c>
      <c r="I344" s="96">
        <f>ROUND(SUM(G332:G344),2)</f>
        <v>132455.25</v>
      </c>
    </row>
    <row r="345" spans="1:9" s="3" customFormat="1" ht="27.6" x14ac:dyDescent="0.3">
      <c r="A345" s="111" t="s">
        <v>1039</v>
      </c>
      <c r="B345" s="66" t="s">
        <v>552</v>
      </c>
      <c r="C345" s="65" t="s">
        <v>121</v>
      </c>
      <c r="D345" s="66" t="s">
        <v>46</v>
      </c>
      <c r="E345" s="125">
        <v>9078</v>
      </c>
      <c r="F345" s="126">
        <v>16.440000000000001</v>
      </c>
      <c r="G345" s="69">
        <f t="shared" si="11"/>
        <v>149242.32</v>
      </c>
    </row>
    <row r="346" spans="1:9" s="3" customFormat="1" ht="42" thickBot="1" x14ac:dyDescent="0.35">
      <c r="A346" s="97" t="s">
        <v>1039</v>
      </c>
      <c r="B346" s="9" t="s">
        <v>553</v>
      </c>
      <c r="C346" s="210" t="s">
        <v>1201</v>
      </c>
      <c r="D346" s="9" t="s">
        <v>33</v>
      </c>
      <c r="E346" s="12">
        <v>9958.1</v>
      </c>
      <c r="F346" s="4">
        <v>5.35</v>
      </c>
      <c r="G346" s="73">
        <f t="shared" si="11"/>
        <v>53275.839999999997</v>
      </c>
    </row>
    <row r="347" spans="1:9" s="3" customFormat="1" ht="28.2" thickBot="1" x14ac:dyDescent="0.35">
      <c r="A347" s="116" t="s">
        <v>1039</v>
      </c>
      <c r="B347" s="49" t="s">
        <v>554</v>
      </c>
      <c r="C347" s="37" t="s">
        <v>522</v>
      </c>
      <c r="D347" s="49" t="s">
        <v>33</v>
      </c>
      <c r="E347" s="122">
        <v>343</v>
      </c>
      <c r="F347" s="123">
        <v>56.32</v>
      </c>
      <c r="G347" s="120">
        <f t="shared" si="11"/>
        <v>19317.759999999998</v>
      </c>
      <c r="H347" s="95" t="s">
        <v>1040</v>
      </c>
      <c r="I347" s="96">
        <f>ROUND(SUM(G345:G347),2)</f>
        <v>221835.92</v>
      </c>
    </row>
    <row r="348" spans="1:9" s="3" customFormat="1" x14ac:dyDescent="0.3">
      <c r="A348" s="111" t="s">
        <v>1041</v>
      </c>
      <c r="B348" s="66" t="s">
        <v>556</v>
      </c>
      <c r="C348" s="65" t="s">
        <v>491</v>
      </c>
      <c r="D348" s="66" t="s">
        <v>46</v>
      </c>
      <c r="E348" s="125">
        <v>507</v>
      </c>
      <c r="F348" s="126">
        <v>5.69</v>
      </c>
      <c r="G348" s="69">
        <f t="shared" si="11"/>
        <v>2884.83</v>
      </c>
    </row>
    <row r="349" spans="1:9" s="3" customFormat="1" x14ac:dyDescent="0.3">
      <c r="A349" s="97" t="s">
        <v>1041</v>
      </c>
      <c r="B349" s="9" t="s">
        <v>561</v>
      </c>
      <c r="C349" s="8" t="s">
        <v>523</v>
      </c>
      <c r="D349" s="9" t="s">
        <v>46</v>
      </c>
      <c r="E349" s="12">
        <v>215</v>
      </c>
      <c r="F349" s="4">
        <v>142.63</v>
      </c>
      <c r="G349" s="73">
        <f t="shared" si="11"/>
        <v>30665.45</v>
      </c>
    </row>
    <row r="350" spans="1:9" s="3" customFormat="1" x14ac:dyDescent="0.3">
      <c r="A350" s="97" t="s">
        <v>1041</v>
      </c>
      <c r="B350" s="9" t="s">
        <v>567</v>
      </c>
      <c r="C350" s="8" t="s">
        <v>524</v>
      </c>
      <c r="D350" s="9" t="s">
        <v>46</v>
      </c>
      <c r="E350" s="12">
        <v>61</v>
      </c>
      <c r="F350" s="4">
        <v>142.63</v>
      </c>
      <c r="G350" s="73">
        <f t="shared" si="11"/>
        <v>8700.43</v>
      </c>
    </row>
    <row r="351" spans="1:9" s="3" customFormat="1" ht="28.2" thickBot="1" x14ac:dyDescent="0.35">
      <c r="A351" s="97" t="s">
        <v>1041</v>
      </c>
      <c r="B351" s="9" t="s">
        <v>1042</v>
      </c>
      <c r="C351" s="8" t="s">
        <v>150</v>
      </c>
      <c r="D351" s="9" t="s">
        <v>43</v>
      </c>
      <c r="E351" s="12">
        <v>1265</v>
      </c>
      <c r="F351" s="4">
        <v>10.17</v>
      </c>
      <c r="G351" s="73">
        <f t="shared" si="11"/>
        <v>12865.05</v>
      </c>
    </row>
    <row r="352" spans="1:9" s="3" customFormat="1" ht="36" customHeight="1" thickBot="1" x14ac:dyDescent="0.35">
      <c r="A352" s="116" t="s">
        <v>1041</v>
      </c>
      <c r="B352" s="49" t="s">
        <v>1043</v>
      </c>
      <c r="C352" s="37" t="s">
        <v>152</v>
      </c>
      <c r="D352" s="49" t="s">
        <v>33</v>
      </c>
      <c r="E352" s="122">
        <v>2657</v>
      </c>
      <c r="F352" s="123">
        <v>1.21</v>
      </c>
      <c r="G352" s="120">
        <f t="shared" si="11"/>
        <v>3214.97</v>
      </c>
      <c r="H352" s="95" t="s">
        <v>1044</v>
      </c>
      <c r="I352" s="96">
        <f>ROUND(SUM(G348:G352),2)</f>
        <v>58330.73</v>
      </c>
    </row>
    <row r="353" spans="1:9" s="3" customFormat="1" x14ac:dyDescent="0.3">
      <c r="A353" s="111" t="s">
        <v>1045</v>
      </c>
      <c r="B353" s="66" t="s">
        <v>573</v>
      </c>
      <c r="C353" s="65" t="s">
        <v>154</v>
      </c>
      <c r="D353" s="66" t="s">
        <v>43</v>
      </c>
      <c r="E353" s="125">
        <v>51</v>
      </c>
      <c r="F353" s="126">
        <v>12.97</v>
      </c>
      <c r="G353" s="69">
        <f t="shared" si="11"/>
        <v>661.47</v>
      </c>
    </row>
    <row r="354" spans="1:9" s="3" customFormat="1" x14ac:dyDescent="0.3">
      <c r="A354" s="97" t="s">
        <v>1045</v>
      </c>
      <c r="B354" s="9" t="s">
        <v>574</v>
      </c>
      <c r="C354" s="8" t="s">
        <v>156</v>
      </c>
      <c r="D354" s="9" t="s">
        <v>46</v>
      </c>
      <c r="E354" s="12">
        <v>1.1000000000000001</v>
      </c>
      <c r="F354" s="4">
        <v>46.61</v>
      </c>
      <c r="G354" s="73">
        <f t="shared" si="11"/>
        <v>51.27</v>
      </c>
    </row>
    <row r="355" spans="1:9" s="3" customFormat="1" x14ac:dyDescent="0.3">
      <c r="A355" s="97" t="s">
        <v>1045</v>
      </c>
      <c r="B355" s="9" t="s">
        <v>575</v>
      </c>
      <c r="C355" s="8" t="s">
        <v>158</v>
      </c>
      <c r="D355" s="9" t="s">
        <v>36</v>
      </c>
      <c r="E355" s="12">
        <v>16</v>
      </c>
      <c r="F355" s="4">
        <v>96.33</v>
      </c>
      <c r="G355" s="73">
        <f t="shared" si="11"/>
        <v>1541.28</v>
      </c>
    </row>
    <row r="356" spans="1:9" s="3" customFormat="1" x14ac:dyDescent="0.3">
      <c r="A356" s="97" t="s">
        <v>1045</v>
      </c>
      <c r="B356" s="9" t="s">
        <v>1046</v>
      </c>
      <c r="C356" s="8" t="s">
        <v>160</v>
      </c>
      <c r="D356" s="9" t="s">
        <v>36</v>
      </c>
      <c r="E356" s="12">
        <v>16</v>
      </c>
      <c r="F356" s="4">
        <v>75.209999999999994</v>
      </c>
      <c r="G356" s="73">
        <f t="shared" si="11"/>
        <v>1203.3599999999999</v>
      </c>
    </row>
    <row r="357" spans="1:9" s="3" customFormat="1" x14ac:dyDescent="0.3">
      <c r="A357" s="97" t="s">
        <v>1045</v>
      </c>
      <c r="B357" s="9" t="s">
        <v>1047</v>
      </c>
      <c r="C357" s="8" t="s">
        <v>162</v>
      </c>
      <c r="D357" s="9" t="s">
        <v>36</v>
      </c>
      <c r="E357" s="12">
        <v>20</v>
      </c>
      <c r="F357" s="4">
        <v>13</v>
      </c>
      <c r="G357" s="73">
        <f t="shared" si="11"/>
        <v>260</v>
      </c>
    </row>
    <row r="358" spans="1:9" s="3" customFormat="1" x14ac:dyDescent="0.3">
      <c r="A358" s="97" t="s">
        <v>1045</v>
      </c>
      <c r="B358" s="9" t="s">
        <v>1048</v>
      </c>
      <c r="C358" s="8" t="s">
        <v>164</v>
      </c>
      <c r="D358" s="9" t="s">
        <v>36</v>
      </c>
      <c r="E358" s="12">
        <v>20</v>
      </c>
      <c r="F358" s="4">
        <v>641.48</v>
      </c>
      <c r="G358" s="73">
        <f t="shared" si="11"/>
        <v>12829.6</v>
      </c>
    </row>
    <row r="359" spans="1:9" s="3" customFormat="1" x14ac:dyDescent="0.3">
      <c r="A359" s="97" t="s">
        <v>1045</v>
      </c>
      <c r="B359" s="9" t="s">
        <v>1049</v>
      </c>
      <c r="C359" s="8" t="s">
        <v>529</v>
      </c>
      <c r="D359" s="9" t="s">
        <v>46</v>
      </c>
      <c r="E359" s="12">
        <v>3.8</v>
      </c>
      <c r="F359" s="4">
        <v>71.06</v>
      </c>
      <c r="G359" s="73">
        <f t="shared" si="11"/>
        <v>270.02999999999997</v>
      </c>
    </row>
    <row r="360" spans="1:9" s="3" customFormat="1" ht="27.6" x14ac:dyDescent="0.3">
      <c r="A360" s="97" t="s">
        <v>1045</v>
      </c>
      <c r="B360" s="9" t="s">
        <v>1050</v>
      </c>
      <c r="C360" s="8" t="s">
        <v>166</v>
      </c>
      <c r="D360" s="9" t="s">
        <v>33</v>
      </c>
      <c r="E360" s="12">
        <v>58.9</v>
      </c>
      <c r="F360" s="4">
        <v>17.190000000000001</v>
      </c>
      <c r="G360" s="73">
        <f t="shared" si="11"/>
        <v>1012.49</v>
      </c>
    </row>
    <row r="361" spans="1:9" s="3" customFormat="1" x14ac:dyDescent="0.3">
      <c r="A361" s="97" t="s">
        <v>1045</v>
      </c>
      <c r="B361" s="9" t="s">
        <v>1051</v>
      </c>
      <c r="C361" s="8" t="s">
        <v>458</v>
      </c>
      <c r="D361" s="9" t="s">
        <v>46</v>
      </c>
      <c r="E361" s="12">
        <v>4.5999999999999996</v>
      </c>
      <c r="F361" s="4">
        <v>104.08</v>
      </c>
      <c r="G361" s="73">
        <f t="shared" si="11"/>
        <v>478.77</v>
      </c>
    </row>
    <row r="362" spans="1:9" s="3" customFormat="1" ht="15" thickBot="1" x14ac:dyDescent="0.35">
      <c r="A362" s="97" t="s">
        <v>1045</v>
      </c>
      <c r="B362" s="9" t="s">
        <v>1052</v>
      </c>
      <c r="C362" s="8" t="s">
        <v>531</v>
      </c>
      <c r="D362" s="9" t="s">
        <v>84</v>
      </c>
      <c r="E362" s="12">
        <v>250.5</v>
      </c>
      <c r="F362" s="4">
        <v>2.54</v>
      </c>
      <c r="G362" s="73">
        <f t="shared" si="11"/>
        <v>636.27</v>
      </c>
    </row>
    <row r="363" spans="1:9" s="3" customFormat="1" ht="28.2" thickBot="1" x14ac:dyDescent="0.35">
      <c r="A363" s="116" t="s">
        <v>1045</v>
      </c>
      <c r="B363" s="49" t="s">
        <v>1053</v>
      </c>
      <c r="C363" s="37" t="s">
        <v>533</v>
      </c>
      <c r="D363" s="49" t="s">
        <v>46</v>
      </c>
      <c r="E363" s="122">
        <v>7.3</v>
      </c>
      <c r="F363" s="123">
        <v>41.11</v>
      </c>
      <c r="G363" s="120">
        <f t="shared" si="11"/>
        <v>300.10000000000002</v>
      </c>
      <c r="H363" s="95" t="s">
        <v>1054</v>
      </c>
      <c r="I363" s="96">
        <f>ROUND(SUM(G353:G363),2)</f>
        <v>19244.64</v>
      </c>
    </row>
    <row r="364" spans="1:9" s="3" customFormat="1" x14ac:dyDescent="0.3">
      <c r="A364" s="111" t="s">
        <v>1055</v>
      </c>
      <c r="B364" s="66" t="s">
        <v>576</v>
      </c>
      <c r="C364" s="65" t="s">
        <v>491</v>
      </c>
      <c r="D364" s="66" t="s">
        <v>46</v>
      </c>
      <c r="E364" s="125">
        <v>626</v>
      </c>
      <c r="F364" s="126">
        <v>10.49</v>
      </c>
      <c r="G364" s="69">
        <f t="shared" ref="G364:G380" si="12">ROUND((E364*F364),2)</f>
        <v>6566.74</v>
      </c>
    </row>
    <row r="365" spans="1:9" s="3" customFormat="1" x14ac:dyDescent="0.3">
      <c r="A365" s="97" t="s">
        <v>1055</v>
      </c>
      <c r="B365" s="9" t="s">
        <v>1056</v>
      </c>
      <c r="C365" s="8" t="s">
        <v>179</v>
      </c>
      <c r="D365" s="9" t="s">
        <v>43</v>
      </c>
      <c r="E365" s="12">
        <v>79</v>
      </c>
      <c r="F365" s="4">
        <v>502.17</v>
      </c>
      <c r="G365" s="73">
        <f t="shared" si="12"/>
        <v>39671.43</v>
      </c>
    </row>
    <row r="366" spans="1:9" s="3" customFormat="1" x14ac:dyDescent="0.3">
      <c r="A366" s="97" t="s">
        <v>1055</v>
      </c>
      <c r="B366" s="9" t="s">
        <v>1057</v>
      </c>
      <c r="C366" s="8" t="s">
        <v>536</v>
      </c>
      <c r="D366" s="9" t="s">
        <v>46</v>
      </c>
      <c r="E366" s="12">
        <v>25.2</v>
      </c>
      <c r="F366" s="4">
        <v>70.67</v>
      </c>
      <c r="G366" s="73">
        <f t="shared" si="12"/>
        <v>1780.88</v>
      </c>
    </row>
    <row r="367" spans="1:9" s="3" customFormat="1" x14ac:dyDescent="0.3">
      <c r="A367" s="97" t="s">
        <v>1055</v>
      </c>
      <c r="B367" s="9" t="s">
        <v>1058</v>
      </c>
      <c r="C367" s="8" t="s">
        <v>181</v>
      </c>
      <c r="D367" s="9" t="s">
        <v>46</v>
      </c>
      <c r="E367" s="12">
        <v>23.7</v>
      </c>
      <c r="F367" s="4">
        <v>29.98</v>
      </c>
      <c r="G367" s="73">
        <f t="shared" si="12"/>
        <v>710.53</v>
      </c>
    </row>
    <row r="368" spans="1:9" s="3" customFormat="1" x14ac:dyDescent="0.3">
      <c r="A368" s="97" t="s">
        <v>1055</v>
      </c>
      <c r="B368" s="9" t="s">
        <v>1059</v>
      </c>
      <c r="C368" s="8" t="s">
        <v>492</v>
      </c>
      <c r="D368" s="9" t="s">
        <v>46</v>
      </c>
      <c r="E368" s="12">
        <v>311.89999999999998</v>
      </c>
      <c r="F368" s="4">
        <v>15.53</v>
      </c>
      <c r="G368" s="73">
        <f t="shared" si="12"/>
        <v>4843.8100000000004</v>
      </c>
    </row>
    <row r="369" spans="1:9" s="3" customFormat="1" x14ac:dyDescent="0.3">
      <c r="A369" s="97" t="s">
        <v>1055</v>
      </c>
      <c r="B369" s="9" t="s">
        <v>1060</v>
      </c>
      <c r="C369" s="8" t="s">
        <v>183</v>
      </c>
      <c r="D369" s="9" t="s">
        <v>46</v>
      </c>
      <c r="E369" s="12">
        <v>60.7</v>
      </c>
      <c r="F369" s="4">
        <v>29.98</v>
      </c>
      <c r="G369" s="73">
        <f t="shared" si="12"/>
        <v>1819.79</v>
      </c>
    </row>
    <row r="370" spans="1:9" s="3" customFormat="1" x14ac:dyDescent="0.3">
      <c r="A370" s="97" t="s">
        <v>1055</v>
      </c>
      <c r="B370" s="9" t="s">
        <v>1061</v>
      </c>
      <c r="C370" s="8" t="s">
        <v>185</v>
      </c>
      <c r="D370" s="9" t="s">
        <v>33</v>
      </c>
      <c r="E370" s="12">
        <v>817.2</v>
      </c>
      <c r="F370" s="4">
        <v>2.27</v>
      </c>
      <c r="G370" s="73">
        <f t="shared" si="12"/>
        <v>1855.04</v>
      </c>
    </row>
    <row r="371" spans="1:9" s="3" customFormat="1" x14ac:dyDescent="0.3">
      <c r="A371" s="97" t="s">
        <v>1055</v>
      </c>
      <c r="B371" s="9" t="s">
        <v>1062</v>
      </c>
      <c r="C371" s="8" t="s">
        <v>187</v>
      </c>
      <c r="D371" s="9" t="s">
        <v>33</v>
      </c>
      <c r="E371" s="12">
        <v>60</v>
      </c>
      <c r="F371" s="4">
        <v>8.31</v>
      </c>
      <c r="G371" s="73">
        <f t="shared" si="12"/>
        <v>498.6</v>
      </c>
    </row>
    <row r="372" spans="1:9" s="3" customFormat="1" ht="41.4" x14ac:dyDescent="0.3">
      <c r="A372" s="253" t="s">
        <v>1055</v>
      </c>
      <c r="B372" s="9" t="s">
        <v>1063</v>
      </c>
      <c r="C372" s="31" t="s">
        <v>189</v>
      </c>
      <c r="D372" s="9"/>
      <c r="E372" s="33"/>
      <c r="F372" s="204"/>
      <c r="G372" s="73"/>
    </row>
    <row r="373" spans="1:9" s="3" customFormat="1" x14ac:dyDescent="0.3">
      <c r="A373" s="253"/>
      <c r="B373" s="9" t="s">
        <v>1064</v>
      </c>
      <c r="C373" s="8" t="s">
        <v>543</v>
      </c>
      <c r="D373" s="9" t="s">
        <v>46</v>
      </c>
      <c r="E373" s="12">
        <v>14.9</v>
      </c>
      <c r="F373" s="4">
        <v>642.45000000000005</v>
      </c>
      <c r="G373" s="73">
        <f t="shared" si="12"/>
        <v>9572.51</v>
      </c>
    </row>
    <row r="374" spans="1:9" s="3" customFormat="1" x14ac:dyDescent="0.3">
      <c r="A374" s="253"/>
      <c r="B374" s="9" t="s">
        <v>1065</v>
      </c>
      <c r="C374" s="8" t="s">
        <v>83</v>
      </c>
      <c r="D374" s="9" t="s">
        <v>84</v>
      </c>
      <c r="E374" s="12">
        <v>791.6</v>
      </c>
      <c r="F374" s="4">
        <v>1.61</v>
      </c>
      <c r="G374" s="73">
        <f t="shared" si="12"/>
        <v>1274.48</v>
      </c>
    </row>
    <row r="375" spans="1:9" s="3" customFormat="1" x14ac:dyDescent="0.3">
      <c r="A375" s="97" t="s">
        <v>1055</v>
      </c>
      <c r="B375" s="9" t="s">
        <v>1066</v>
      </c>
      <c r="C375" s="8" t="s">
        <v>545</v>
      </c>
      <c r="D375" s="9" t="s">
        <v>33</v>
      </c>
      <c r="E375" s="12">
        <v>3.5</v>
      </c>
      <c r="F375" s="4">
        <v>128.49</v>
      </c>
      <c r="G375" s="73">
        <f t="shared" si="12"/>
        <v>449.72</v>
      </c>
    </row>
    <row r="376" spans="1:9" s="3" customFormat="1" ht="27.6" x14ac:dyDescent="0.3">
      <c r="A376" s="97" t="s">
        <v>1055</v>
      </c>
      <c r="B376" s="9" t="s">
        <v>1067</v>
      </c>
      <c r="C376" s="8" t="s">
        <v>191</v>
      </c>
      <c r="D376" s="209" t="s">
        <v>33</v>
      </c>
      <c r="E376" s="12">
        <v>189.8</v>
      </c>
      <c r="F376" s="4">
        <v>69.599999999999994</v>
      </c>
      <c r="G376" s="73">
        <f t="shared" si="12"/>
        <v>13210.08</v>
      </c>
    </row>
    <row r="377" spans="1:9" s="3" customFormat="1" x14ac:dyDescent="0.3">
      <c r="A377" s="97" t="s">
        <v>1055</v>
      </c>
      <c r="B377" s="9" t="s">
        <v>1068</v>
      </c>
      <c r="C377" s="8" t="s">
        <v>193</v>
      </c>
      <c r="D377" s="9" t="s">
        <v>46</v>
      </c>
      <c r="E377" s="12">
        <v>5.3</v>
      </c>
      <c r="F377" s="4">
        <v>69.599999999999994</v>
      </c>
      <c r="G377" s="73">
        <f t="shared" si="12"/>
        <v>368.88</v>
      </c>
    </row>
    <row r="378" spans="1:9" s="3" customFormat="1" x14ac:dyDescent="0.3">
      <c r="A378" s="97" t="s">
        <v>1055</v>
      </c>
      <c r="B378" s="9" t="s">
        <v>1069</v>
      </c>
      <c r="C378" s="8" t="s">
        <v>194</v>
      </c>
      <c r="D378" s="9" t="s">
        <v>46</v>
      </c>
      <c r="E378" s="12">
        <v>0.6</v>
      </c>
      <c r="F378" s="4">
        <v>171.33</v>
      </c>
      <c r="G378" s="73">
        <f t="shared" si="12"/>
        <v>102.8</v>
      </c>
    </row>
    <row r="379" spans="1:9" s="3" customFormat="1" ht="15" thickBot="1" x14ac:dyDescent="0.35">
      <c r="A379" s="97" t="s">
        <v>1055</v>
      </c>
      <c r="B379" s="9" t="s">
        <v>1070</v>
      </c>
      <c r="C379" s="8" t="s">
        <v>549</v>
      </c>
      <c r="D379" s="9" t="s">
        <v>550</v>
      </c>
      <c r="E379" s="12">
        <v>2</v>
      </c>
      <c r="F379" s="4">
        <v>246.28</v>
      </c>
      <c r="G379" s="73">
        <f t="shared" si="12"/>
        <v>492.56</v>
      </c>
    </row>
    <row r="380" spans="1:9" s="3" customFormat="1" ht="28.2" thickBot="1" x14ac:dyDescent="0.35">
      <c r="A380" s="116" t="s">
        <v>1055</v>
      </c>
      <c r="B380" s="49" t="s">
        <v>1071</v>
      </c>
      <c r="C380" s="37" t="s">
        <v>551</v>
      </c>
      <c r="D380" s="49" t="s">
        <v>46</v>
      </c>
      <c r="E380" s="122">
        <v>228.8</v>
      </c>
      <c r="F380" s="123">
        <v>11.24</v>
      </c>
      <c r="G380" s="120">
        <f t="shared" si="12"/>
        <v>2571.71</v>
      </c>
      <c r="H380" s="95" t="s">
        <v>1072</v>
      </c>
      <c r="I380" s="96">
        <f>ROUND(SUM(G364:G380),2)</f>
        <v>85789.56</v>
      </c>
    </row>
    <row r="381" spans="1:9" ht="27.6" x14ac:dyDescent="0.3">
      <c r="A381" s="111" t="s">
        <v>1073</v>
      </c>
      <c r="B381" s="66" t="s">
        <v>1074</v>
      </c>
      <c r="C381" s="65" t="s">
        <v>168</v>
      </c>
      <c r="D381" s="66" t="s">
        <v>43</v>
      </c>
      <c r="E381" s="125">
        <v>105.5</v>
      </c>
      <c r="F381" s="126">
        <v>86.86</v>
      </c>
      <c r="G381" s="69">
        <f t="shared" ref="G381:G388" si="13">ROUND((E381*F381),2)</f>
        <v>9163.73</v>
      </c>
    </row>
    <row r="382" spans="1:9" x14ac:dyDescent="0.3">
      <c r="A382" s="97" t="s">
        <v>1073</v>
      </c>
      <c r="B382" s="9" t="s">
        <v>1075</v>
      </c>
      <c r="C382" s="8" t="s">
        <v>170</v>
      </c>
      <c r="D382" s="9" t="s">
        <v>46</v>
      </c>
      <c r="E382" s="12">
        <v>1.8</v>
      </c>
      <c r="F382" s="4">
        <v>128.51</v>
      </c>
      <c r="G382" s="73">
        <f t="shared" si="13"/>
        <v>231.32</v>
      </c>
    </row>
    <row r="383" spans="1:9" x14ac:dyDescent="0.3">
      <c r="A383" s="97" t="s">
        <v>1073</v>
      </c>
      <c r="B383" s="9" t="s">
        <v>1076</v>
      </c>
      <c r="C383" s="8" t="s">
        <v>172</v>
      </c>
      <c r="D383" s="9" t="s">
        <v>46</v>
      </c>
      <c r="E383" s="12">
        <v>9</v>
      </c>
      <c r="F383" s="4">
        <v>97.68</v>
      </c>
      <c r="G383" s="73">
        <f t="shared" si="13"/>
        <v>879.12</v>
      </c>
    </row>
    <row r="384" spans="1:9" x14ac:dyDescent="0.3">
      <c r="A384" s="97" t="s">
        <v>1073</v>
      </c>
      <c r="B384" s="9" t="s">
        <v>1077</v>
      </c>
      <c r="C384" s="8" t="s">
        <v>555</v>
      </c>
      <c r="D384" s="9" t="s">
        <v>46</v>
      </c>
      <c r="E384" s="12">
        <v>69.900000000000006</v>
      </c>
      <c r="F384" s="4">
        <v>103.32</v>
      </c>
      <c r="G384" s="73">
        <f t="shared" si="13"/>
        <v>7222.07</v>
      </c>
    </row>
    <row r="385" spans="1:9" ht="27.6" x14ac:dyDescent="0.3">
      <c r="A385" s="253" t="s">
        <v>1073</v>
      </c>
      <c r="B385" s="148" t="s">
        <v>1078</v>
      </c>
      <c r="C385" s="31" t="s">
        <v>175</v>
      </c>
      <c r="D385" s="9"/>
      <c r="E385" s="33"/>
      <c r="F385" s="204"/>
      <c r="G385" s="73"/>
    </row>
    <row r="386" spans="1:9" x14ac:dyDescent="0.3">
      <c r="A386" s="253"/>
      <c r="B386" s="9" t="s">
        <v>1080</v>
      </c>
      <c r="C386" s="8" t="s">
        <v>458</v>
      </c>
      <c r="D386" s="9" t="s">
        <v>46</v>
      </c>
      <c r="E386" s="12">
        <v>19.399999999999999</v>
      </c>
      <c r="F386" s="4">
        <v>159.66999999999999</v>
      </c>
      <c r="G386" s="73">
        <f t="shared" si="13"/>
        <v>3097.6</v>
      </c>
    </row>
    <row r="387" spans="1:9" ht="15" thickBot="1" x14ac:dyDescent="0.35">
      <c r="A387" s="253"/>
      <c r="B387" s="9" t="s">
        <v>1081</v>
      </c>
      <c r="C387" s="8" t="s">
        <v>83</v>
      </c>
      <c r="D387" s="9" t="s">
        <v>84</v>
      </c>
      <c r="E387" s="12">
        <v>1028.5999999999999</v>
      </c>
      <c r="F387" s="4">
        <v>2.54</v>
      </c>
      <c r="G387" s="73">
        <f t="shared" si="13"/>
        <v>2612.64</v>
      </c>
    </row>
    <row r="388" spans="1:9" ht="28.2" thickBot="1" x14ac:dyDescent="0.35">
      <c r="A388" s="116" t="s">
        <v>1073</v>
      </c>
      <c r="B388" s="49" t="s">
        <v>1079</v>
      </c>
      <c r="C388" s="37" t="s">
        <v>177</v>
      </c>
      <c r="D388" s="49" t="s">
        <v>36</v>
      </c>
      <c r="E388" s="122">
        <v>12</v>
      </c>
      <c r="F388" s="123">
        <v>82.89</v>
      </c>
      <c r="G388" s="120">
        <f t="shared" si="13"/>
        <v>994.68</v>
      </c>
      <c r="H388" s="95" t="s">
        <v>1082</v>
      </c>
      <c r="I388" s="96">
        <f>ROUND(SUM(G381:G388),2)</f>
        <v>24201.16</v>
      </c>
    </row>
    <row r="389" spans="1:9" ht="27.6" x14ac:dyDescent="0.3">
      <c r="A389" s="111" t="s">
        <v>1083</v>
      </c>
      <c r="B389" s="66" t="s">
        <v>1084</v>
      </c>
      <c r="C389" s="65" t="s">
        <v>208</v>
      </c>
      <c r="D389" s="66" t="s">
        <v>36</v>
      </c>
      <c r="E389" s="125">
        <v>59</v>
      </c>
      <c r="F389" s="126">
        <v>94.23</v>
      </c>
      <c r="G389" s="69">
        <f t="shared" ref="G389:G415" si="14">ROUND((E389*F389),2)</f>
        <v>5559.57</v>
      </c>
    </row>
    <row r="390" spans="1:9" ht="27.6" x14ac:dyDescent="0.3">
      <c r="A390" s="97" t="s">
        <v>1083</v>
      </c>
      <c r="B390" s="9" t="s">
        <v>1085</v>
      </c>
      <c r="C390" s="8" t="s">
        <v>209</v>
      </c>
      <c r="D390" s="9" t="s">
        <v>36</v>
      </c>
      <c r="E390" s="12">
        <v>103</v>
      </c>
      <c r="F390" s="4">
        <v>69.599999999999994</v>
      </c>
      <c r="G390" s="73">
        <f t="shared" si="14"/>
        <v>7168.8</v>
      </c>
    </row>
    <row r="391" spans="1:9" ht="27.6" x14ac:dyDescent="0.3">
      <c r="A391" s="97" t="s">
        <v>1083</v>
      </c>
      <c r="B391" s="9" t="s">
        <v>1086</v>
      </c>
      <c r="C391" s="8" t="s">
        <v>210</v>
      </c>
      <c r="D391" s="9" t="s">
        <v>36</v>
      </c>
      <c r="E391" s="12">
        <v>12</v>
      </c>
      <c r="F391" s="4">
        <v>192.73</v>
      </c>
      <c r="G391" s="73">
        <f t="shared" si="14"/>
        <v>2312.7600000000002</v>
      </c>
    </row>
    <row r="392" spans="1:9" ht="27.6" x14ac:dyDescent="0.3">
      <c r="A392" s="97" t="s">
        <v>1083</v>
      </c>
      <c r="B392" s="9" t="s">
        <v>1087</v>
      </c>
      <c r="C392" s="8" t="s">
        <v>211</v>
      </c>
      <c r="D392" s="9" t="s">
        <v>36</v>
      </c>
      <c r="E392" s="12">
        <v>27</v>
      </c>
      <c r="F392" s="4">
        <v>265.55</v>
      </c>
      <c r="G392" s="73">
        <f t="shared" si="14"/>
        <v>7169.85</v>
      </c>
    </row>
    <row r="393" spans="1:9" ht="27.6" x14ac:dyDescent="0.3">
      <c r="A393" s="97" t="s">
        <v>1083</v>
      </c>
      <c r="B393" s="9" t="s">
        <v>1088</v>
      </c>
      <c r="C393" s="8" t="s">
        <v>557</v>
      </c>
      <c r="D393" s="9" t="s">
        <v>36</v>
      </c>
      <c r="E393" s="12">
        <v>4</v>
      </c>
      <c r="F393" s="4">
        <v>94.23</v>
      </c>
      <c r="G393" s="73">
        <f t="shared" si="14"/>
        <v>376.92</v>
      </c>
    </row>
    <row r="394" spans="1:9" ht="21" customHeight="1" x14ac:dyDescent="0.3">
      <c r="A394" s="97" t="s">
        <v>1083</v>
      </c>
      <c r="B394" s="9" t="s">
        <v>1089</v>
      </c>
      <c r="C394" s="8" t="s">
        <v>558</v>
      </c>
      <c r="D394" s="9" t="s">
        <v>36</v>
      </c>
      <c r="E394" s="12">
        <v>8</v>
      </c>
      <c r="F394" s="4">
        <v>69.599999999999994</v>
      </c>
      <c r="G394" s="73">
        <f t="shared" si="14"/>
        <v>556.79999999999995</v>
      </c>
    </row>
    <row r="395" spans="1:9" ht="27.6" x14ac:dyDescent="0.3">
      <c r="A395" s="97" t="s">
        <v>1083</v>
      </c>
      <c r="B395" s="9" t="s">
        <v>1090</v>
      </c>
      <c r="C395" s="8" t="s">
        <v>559</v>
      </c>
      <c r="D395" s="9" t="s">
        <v>36</v>
      </c>
      <c r="E395" s="12">
        <v>13</v>
      </c>
      <c r="F395" s="4">
        <v>69.599999999999994</v>
      </c>
      <c r="G395" s="73">
        <f t="shared" si="14"/>
        <v>904.8</v>
      </c>
    </row>
    <row r="396" spans="1:9" ht="27.6" x14ac:dyDescent="0.3">
      <c r="A396" s="97" t="s">
        <v>1083</v>
      </c>
      <c r="B396" s="9" t="s">
        <v>1091</v>
      </c>
      <c r="C396" s="8" t="s">
        <v>560</v>
      </c>
      <c r="D396" s="9" t="s">
        <v>36</v>
      </c>
      <c r="E396" s="12">
        <v>174</v>
      </c>
      <c r="F396" s="4">
        <v>17.13</v>
      </c>
      <c r="G396" s="73">
        <f t="shared" si="14"/>
        <v>2980.62</v>
      </c>
    </row>
    <row r="397" spans="1:9" ht="27.6" x14ac:dyDescent="0.3">
      <c r="A397" s="97" t="s">
        <v>1083</v>
      </c>
      <c r="B397" s="9" t="s">
        <v>1092</v>
      </c>
      <c r="C397" s="8" t="s">
        <v>213</v>
      </c>
      <c r="D397" s="9" t="s">
        <v>43</v>
      </c>
      <c r="E397" s="12">
        <v>9642.6</v>
      </c>
      <c r="F397" s="4">
        <v>2.44</v>
      </c>
      <c r="G397" s="73">
        <f t="shared" si="14"/>
        <v>23527.94</v>
      </c>
    </row>
    <row r="398" spans="1:9" ht="27.6" x14ac:dyDescent="0.3">
      <c r="A398" s="97" t="s">
        <v>1083</v>
      </c>
      <c r="B398" s="9" t="s">
        <v>1093</v>
      </c>
      <c r="C398" s="8" t="s">
        <v>214</v>
      </c>
      <c r="D398" s="9" t="s">
        <v>43</v>
      </c>
      <c r="E398" s="12">
        <v>80</v>
      </c>
      <c r="F398" s="4">
        <v>4.71</v>
      </c>
      <c r="G398" s="73">
        <f t="shared" si="14"/>
        <v>376.8</v>
      </c>
    </row>
    <row r="399" spans="1:9" ht="27.6" x14ac:dyDescent="0.3">
      <c r="A399" s="97" t="s">
        <v>1083</v>
      </c>
      <c r="B399" s="9" t="s">
        <v>1094</v>
      </c>
      <c r="C399" s="8" t="s">
        <v>562</v>
      </c>
      <c r="D399" s="9" t="s">
        <v>43</v>
      </c>
      <c r="E399" s="12">
        <v>316.89999999999998</v>
      </c>
      <c r="F399" s="4">
        <v>1.93</v>
      </c>
      <c r="G399" s="73">
        <f t="shared" si="14"/>
        <v>611.62</v>
      </c>
    </row>
    <row r="400" spans="1:9" ht="27.6" x14ac:dyDescent="0.3">
      <c r="A400" s="97" t="s">
        <v>1083</v>
      </c>
      <c r="B400" s="9" t="s">
        <v>1095</v>
      </c>
      <c r="C400" s="8" t="s">
        <v>563</v>
      </c>
      <c r="D400" s="9" t="s">
        <v>43</v>
      </c>
      <c r="E400" s="12">
        <v>80</v>
      </c>
      <c r="F400" s="4">
        <v>0.75</v>
      </c>
      <c r="G400" s="73">
        <f t="shared" si="14"/>
        <v>60</v>
      </c>
    </row>
    <row r="401" spans="1:9" ht="27.6" x14ac:dyDescent="0.3">
      <c r="A401" s="97" t="s">
        <v>1083</v>
      </c>
      <c r="B401" s="9" t="s">
        <v>1096</v>
      </c>
      <c r="C401" s="8" t="s">
        <v>215</v>
      </c>
      <c r="D401" s="9" t="s">
        <v>43</v>
      </c>
      <c r="E401" s="12">
        <v>154</v>
      </c>
      <c r="F401" s="4">
        <v>1.28</v>
      </c>
      <c r="G401" s="73">
        <f t="shared" si="14"/>
        <v>197.12</v>
      </c>
    </row>
    <row r="402" spans="1:9" ht="27.6" x14ac:dyDescent="0.3">
      <c r="A402" s="97" t="s">
        <v>1083</v>
      </c>
      <c r="B402" s="9" t="s">
        <v>1097</v>
      </c>
      <c r="C402" s="8" t="s">
        <v>564</v>
      </c>
      <c r="D402" s="9" t="s">
        <v>43</v>
      </c>
      <c r="E402" s="12">
        <v>915.7</v>
      </c>
      <c r="F402" s="4">
        <v>9.64</v>
      </c>
      <c r="G402" s="73">
        <f t="shared" si="14"/>
        <v>8827.35</v>
      </c>
    </row>
    <row r="403" spans="1:9" ht="27.6" x14ac:dyDescent="0.3">
      <c r="A403" s="97" t="s">
        <v>1083</v>
      </c>
      <c r="B403" s="9" t="s">
        <v>1098</v>
      </c>
      <c r="C403" s="8" t="s">
        <v>216</v>
      </c>
      <c r="D403" s="9" t="s">
        <v>33</v>
      </c>
      <c r="E403" s="12">
        <v>11.2</v>
      </c>
      <c r="F403" s="4">
        <v>20.34</v>
      </c>
      <c r="G403" s="73">
        <f t="shared" si="14"/>
        <v>227.81</v>
      </c>
    </row>
    <row r="404" spans="1:9" ht="27.6" x14ac:dyDescent="0.3">
      <c r="A404" s="97" t="s">
        <v>1083</v>
      </c>
      <c r="B404" s="9" t="s">
        <v>1099</v>
      </c>
      <c r="C404" s="8" t="s">
        <v>217</v>
      </c>
      <c r="D404" s="9" t="s">
        <v>33</v>
      </c>
      <c r="E404" s="12">
        <v>7.2</v>
      </c>
      <c r="F404" s="4">
        <v>20.34</v>
      </c>
      <c r="G404" s="73">
        <f t="shared" si="14"/>
        <v>146.44999999999999</v>
      </c>
    </row>
    <row r="405" spans="1:9" ht="27.6" x14ac:dyDescent="0.3">
      <c r="A405" s="97" t="s">
        <v>1083</v>
      </c>
      <c r="B405" s="9" t="s">
        <v>1100</v>
      </c>
      <c r="C405" s="8" t="s">
        <v>218</v>
      </c>
      <c r="D405" s="9" t="s">
        <v>43</v>
      </c>
      <c r="E405" s="12">
        <v>136</v>
      </c>
      <c r="F405" s="4">
        <v>2.44</v>
      </c>
      <c r="G405" s="73">
        <f t="shared" si="14"/>
        <v>331.84</v>
      </c>
    </row>
    <row r="406" spans="1:9" ht="27.6" x14ac:dyDescent="0.3">
      <c r="A406" s="97" t="s">
        <v>1083</v>
      </c>
      <c r="B406" s="9" t="s">
        <v>1101</v>
      </c>
      <c r="C406" s="8" t="s">
        <v>565</v>
      </c>
      <c r="D406" s="9" t="s">
        <v>33</v>
      </c>
      <c r="E406" s="12">
        <v>39.5</v>
      </c>
      <c r="F406" s="4">
        <v>20.34</v>
      </c>
      <c r="G406" s="73">
        <f t="shared" si="14"/>
        <v>803.43</v>
      </c>
    </row>
    <row r="407" spans="1:9" ht="27.6" x14ac:dyDescent="0.3">
      <c r="A407" s="97" t="s">
        <v>1083</v>
      </c>
      <c r="B407" s="9" t="s">
        <v>1102</v>
      </c>
      <c r="C407" s="8" t="s">
        <v>566</v>
      </c>
      <c r="D407" s="9" t="s">
        <v>33</v>
      </c>
      <c r="E407" s="12">
        <v>44.2</v>
      </c>
      <c r="F407" s="4">
        <v>20.34</v>
      </c>
      <c r="G407" s="73">
        <f t="shared" si="14"/>
        <v>899.03</v>
      </c>
    </row>
    <row r="408" spans="1:9" ht="27.6" x14ac:dyDescent="0.3">
      <c r="A408" s="97" t="s">
        <v>1083</v>
      </c>
      <c r="B408" s="9" t="s">
        <v>1103</v>
      </c>
      <c r="C408" s="8" t="s">
        <v>568</v>
      </c>
      <c r="D408" s="9" t="s">
        <v>43</v>
      </c>
      <c r="E408" s="12">
        <v>402</v>
      </c>
      <c r="F408" s="4">
        <v>278.39</v>
      </c>
      <c r="G408" s="73">
        <f t="shared" si="14"/>
        <v>111912.78</v>
      </c>
    </row>
    <row r="409" spans="1:9" ht="27.6" x14ac:dyDescent="0.3">
      <c r="A409" s="97" t="s">
        <v>1083</v>
      </c>
      <c r="B409" s="9" t="s">
        <v>1104</v>
      </c>
      <c r="C409" s="8" t="s">
        <v>569</v>
      </c>
      <c r="D409" s="9" t="s">
        <v>43</v>
      </c>
      <c r="E409" s="12">
        <v>184</v>
      </c>
      <c r="F409" s="4">
        <v>133.84</v>
      </c>
      <c r="G409" s="73">
        <f t="shared" si="14"/>
        <v>24626.560000000001</v>
      </c>
    </row>
    <row r="410" spans="1:9" ht="27.6" x14ac:dyDescent="0.3">
      <c r="A410" s="97" t="s">
        <v>1083</v>
      </c>
      <c r="B410" s="9" t="s">
        <v>1105</v>
      </c>
      <c r="C410" s="8" t="s">
        <v>220</v>
      </c>
      <c r="D410" s="9" t="s">
        <v>43</v>
      </c>
      <c r="E410" s="12">
        <v>976</v>
      </c>
      <c r="F410" s="4">
        <v>46.04</v>
      </c>
      <c r="G410" s="73">
        <f t="shared" si="14"/>
        <v>44935.040000000001</v>
      </c>
    </row>
    <row r="411" spans="1:9" ht="27.6" x14ac:dyDescent="0.3">
      <c r="A411" s="97" t="s">
        <v>1083</v>
      </c>
      <c r="B411" s="9" t="s">
        <v>1106</v>
      </c>
      <c r="C411" s="8" t="s">
        <v>570</v>
      </c>
      <c r="D411" s="9" t="s">
        <v>43</v>
      </c>
      <c r="E411" s="12">
        <v>426</v>
      </c>
      <c r="F411" s="4">
        <v>102.79</v>
      </c>
      <c r="G411" s="73">
        <f t="shared" si="14"/>
        <v>43788.54</v>
      </c>
    </row>
    <row r="412" spans="1:9" ht="28.2" thickBot="1" x14ac:dyDescent="0.35">
      <c r="A412" s="97" t="s">
        <v>1083</v>
      </c>
      <c r="B412" s="9" t="s">
        <v>1107</v>
      </c>
      <c r="C412" s="8" t="s">
        <v>571</v>
      </c>
      <c r="D412" s="9" t="s">
        <v>36</v>
      </c>
      <c r="E412" s="12">
        <v>15</v>
      </c>
      <c r="F412" s="4">
        <v>139.19999999999999</v>
      </c>
      <c r="G412" s="73">
        <f t="shared" si="14"/>
        <v>2088</v>
      </c>
    </row>
    <row r="413" spans="1:9" ht="28.2" thickBot="1" x14ac:dyDescent="0.35">
      <c r="A413" s="116" t="s">
        <v>1083</v>
      </c>
      <c r="B413" s="49" t="s">
        <v>1108</v>
      </c>
      <c r="C413" s="37" t="s">
        <v>572</v>
      </c>
      <c r="D413" s="49" t="s">
        <v>36</v>
      </c>
      <c r="E413" s="122">
        <v>20</v>
      </c>
      <c r="F413" s="123">
        <v>278.39</v>
      </c>
      <c r="G413" s="120">
        <f t="shared" si="14"/>
        <v>5567.8</v>
      </c>
      <c r="H413" s="95" t="s">
        <v>1109</v>
      </c>
      <c r="I413" s="96">
        <f>ROUND(SUM(G389:G413),2)</f>
        <v>295958.23</v>
      </c>
    </row>
    <row r="414" spans="1:9" ht="69" x14ac:dyDescent="0.3">
      <c r="A414" s="259" t="s">
        <v>1110</v>
      </c>
      <c r="B414" s="216" t="s">
        <v>1111</v>
      </c>
      <c r="C414" s="217" t="s">
        <v>7</v>
      </c>
      <c r="D414" s="218" t="s">
        <v>6</v>
      </c>
      <c r="E414" s="219">
        <v>1</v>
      </c>
      <c r="F414" s="126">
        <v>7409.57</v>
      </c>
      <c r="G414" s="69">
        <f t="shared" si="14"/>
        <v>7409.57</v>
      </c>
    </row>
    <row r="415" spans="1:9" ht="69.599999999999994" thickBot="1" x14ac:dyDescent="0.35">
      <c r="A415" s="260"/>
      <c r="B415" s="221" t="s">
        <v>1193</v>
      </c>
      <c r="C415" s="222" t="s">
        <v>1213</v>
      </c>
      <c r="D415" s="221" t="s">
        <v>6</v>
      </c>
      <c r="E415" s="223">
        <v>1</v>
      </c>
      <c r="F415" s="4">
        <v>685.28</v>
      </c>
      <c r="G415" s="224">
        <f t="shared" si="14"/>
        <v>685.28</v>
      </c>
    </row>
    <row r="416" spans="1:9" ht="42" thickBot="1" x14ac:dyDescent="0.35">
      <c r="A416" s="261"/>
      <c r="B416" s="225" t="s">
        <v>1192</v>
      </c>
      <c r="C416" s="226" t="s">
        <v>1214</v>
      </c>
      <c r="D416" s="221" t="s">
        <v>6</v>
      </c>
      <c r="E416" s="223">
        <v>1</v>
      </c>
      <c r="F416" s="128">
        <v>685.28</v>
      </c>
      <c r="G416" s="228">
        <f t="shared" ref="G416" si="15">ROUND((E416*F416),2)</f>
        <v>685.28</v>
      </c>
      <c r="H416" s="95" t="s">
        <v>1112</v>
      </c>
      <c r="I416" s="96">
        <f>ROUND(SUM(G414:G416),2)</f>
        <v>8780.1299999999992</v>
      </c>
    </row>
    <row r="417" spans="1:7" ht="27" customHeight="1" thickBot="1" x14ac:dyDescent="0.35">
      <c r="B417" s="140"/>
      <c r="C417" s="147"/>
      <c r="D417" s="141"/>
      <c r="E417" s="157" t="s">
        <v>747</v>
      </c>
      <c r="F417" s="149"/>
      <c r="G417" s="220">
        <f>SUM(G6:G416)</f>
        <v>5491509.839999998</v>
      </c>
    </row>
    <row r="418" spans="1:7" x14ac:dyDescent="0.3">
      <c r="B418" s="27"/>
      <c r="C418" s="35"/>
      <c r="D418" s="27"/>
      <c r="E418" s="39"/>
      <c r="F418" s="27"/>
      <c r="G418" s="47"/>
    </row>
    <row r="419" spans="1:7" x14ac:dyDescent="0.3">
      <c r="A419" s="257" t="s">
        <v>783</v>
      </c>
      <c r="B419" s="257"/>
      <c r="C419" s="257"/>
      <c r="D419" s="257"/>
      <c r="E419" s="257"/>
      <c r="F419" s="257"/>
      <c r="G419" s="47"/>
    </row>
    <row r="420" spans="1:7" x14ac:dyDescent="0.3">
      <c r="C420" s="51"/>
      <c r="F420" s="44"/>
    </row>
    <row r="421" spans="1:7" x14ac:dyDescent="0.3">
      <c r="A421" s="258" t="s">
        <v>588</v>
      </c>
      <c r="B421" s="258"/>
      <c r="C421" s="258"/>
      <c r="D421" s="13"/>
      <c r="E421" s="40"/>
      <c r="F421" s="13"/>
      <c r="G421" s="13"/>
    </row>
    <row r="422" spans="1:7" s="3" customFormat="1" ht="28.5" customHeight="1" x14ac:dyDescent="0.3">
      <c r="A422" s="243" t="s">
        <v>1113</v>
      </c>
      <c r="B422" s="243"/>
      <c r="C422" s="243"/>
      <c r="D422" s="243"/>
      <c r="E422" s="243"/>
      <c r="F422" s="243"/>
      <c r="G422" s="243"/>
    </row>
    <row r="423" spans="1:7" x14ac:dyDescent="0.3">
      <c r="B423" s="14"/>
      <c r="C423" s="36"/>
      <c r="D423" s="14"/>
      <c r="E423" s="41"/>
      <c r="F423" s="14"/>
      <c r="G423" s="14"/>
    </row>
  </sheetData>
  <sheetProtection algorithmName="SHA-512" hashValue="SeLP2VycE31JbWpEvdakX2WoMONVMrZzyoVQ6V43X21DTiIE7w64bo7MIlpomsn2gS835NnEa8LIqbWnOBH5TA==" saltValue="L5H3D3wH3oPq3pX8HlqVTQ==" spinCount="100000" sheet="1" objects="1" scenarios="1"/>
  <mergeCells count="15">
    <mergeCell ref="A422:G422"/>
    <mergeCell ref="H146:H184"/>
    <mergeCell ref="H186:H238"/>
    <mergeCell ref="H240:H266"/>
    <mergeCell ref="A1:G1"/>
    <mergeCell ref="A2:G2"/>
    <mergeCell ref="A3:G3"/>
    <mergeCell ref="A4:G4"/>
    <mergeCell ref="A372:A374"/>
    <mergeCell ref="H82:H106"/>
    <mergeCell ref="H108:H144"/>
    <mergeCell ref="A385:A387"/>
    <mergeCell ref="A419:F419"/>
    <mergeCell ref="A421:C421"/>
    <mergeCell ref="A414:A416"/>
  </mergeCells>
  <phoneticPr fontId="6" type="noConversion"/>
  <pageMargins left="0.7" right="0.7" top="0.75" bottom="0.75" header="0.3" footer="0.3"/>
  <pageSetup paperSize="9" scale="67"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4027A7-6958-4041-BE5D-439449741FD0}">
  <dimension ref="A4:I10"/>
  <sheetViews>
    <sheetView topLeftCell="A4" zoomScale="85" zoomScaleNormal="85" workbookViewId="0">
      <selection activeCell="H6" sqref="H6"/>
    </sheetView>
  </sheetViews>
  <sheetFormatPr defaultRowHeight="14.4" x14ac:dyDescent="0.3"/>
  <cols>
    <col min="1" max="1" width="15.88671875" customWidth="1"/>
    <col min="3" max="3" width="46.109375" customWidth="1"/>
    <col min="4" max="4" width="11" customWidth="1"/>
    <col min="5" max="5" width="10.88671875" customWidth="1"/>
    <col min="6" max="6" width="21.5546875" customWidth="1"/>
    <col min="7" max="7" width="14.44140625" customWidth="1"/>
    <col min="8" max="8" width="15.88671875" customWidth="1"/>
    <col min="9" max="9" width="14.5546875" customWidth="1"/>
  </cols>
  <sheetData>
    <row r="4" spans="1:9" ht="15.6" x14ac:dyDescent="0.3">
      <c r="A4" s="286" t="s">
        <v>1186</v>
      </c>
      <c r="B4" s="286"/>
      <c r="C4" s="286"/>
      <c r="D4" s="286"/>
      <c r="E4" s="286"/>
      <c r="F4" s="286"/>
      <c r="G4" s="286"/>
      <c r="H4" s="54"/>
      <c r="I4" s="55"/>
    </row>
    <row r="5" spans="1:9" ht="15" thickBot="1" x14ac:dyDescent="0.35">
      <c r="A5" s="6"/>
      <c r="B5" s="6"/>
      <c r="C5" s="6"/>
      <c r="D5" s="6"/>
      <c r="E5" s="56"/>
      <c r="F5" s="6"/>
      <c r="G5" s="6"/>
      <c r="H5" s="54"/>
      <c r="I5" s="55"/>
    </row>
    <row r="6" spans="1:9" x14ac:dyDescent="0.3">
      <c r="A6" s="287" t="s">
        <v>764</v>
      </c>
      <c r="B6" s="288"/>
      <c r="C6" s="288"/>
      <c r="D6" s="288"/>
      <c r="E6" s="288"/>
      <c r="F6" s="288"/>
      <c r="G6" s="289"/>
      <c r="H6" s="54"/>
      <c r="I6" s="55"/>
    </row>
    <row r="7" spans="1:9" ht="41.1" customHeight="1" thickBot="1" x14ac:dyDescent="0.35">
      <c r="A7" s="57" t="s">
        <v>758</v>
      </c>
      <c r="B7" s="58" t="s">
        <v>0</v>
      </c>
      <c r="C7" s="59" t="s">
        <v>1</v>
      </c>
      <c r="D7" s="59" t="s">
        <v>2</v>
      </c>
      <c r="E7" s="60" t="s">
        <v>3</v>
      </c>
      <c r="F7" s="61" t="s">
        <v>14</v>
      </c>
      <c r="G7" s="62" t="s">
        <v>5</v>
      </c>
      <c r="H7" s="54"/>
      <c r="I7" s="55"/>
    </row>
    <row r="8" spans="1:9" ht="162" customHeight="1" thickBot="1" x14ac:dyDescent="0.35">
      <c r="A8" s="63" t="s">
        <v>759</v>
      </c>
      <c r="B8" s="64" t="s">
        <v>50</v>
      </c>
      <c r="C8" s="65" t="s">
        <v>760</v>
      </c>
      <c r="D8" s="66" t="s">
        <v>36</v>
      </c>
      <c r="E8" s="67">
        <v>1</v>
      </c>
      <c r="F8" s="68">
        <v>2775.38</v>
      </c>
      <c r="G8" s="69">
        <f t="shared" ref="G8:G9" si="0">ROUND((E8*F8),2)</f>
        <v>2775.38</v>
      </c>
      <c r="H8" s="54"/>
      <c r="I8" s="55"/>
    </row>
    <row r="9" spans="1:9" ht="176.4" customHeight="1" thickBot="1" x14ac:dyDescent="0.35">
      <c r="A9" s="70" t="s">
        <v>759</v>
      </c>
      <c r="B9" s="71" t="s">
        <v>52</v>
      </c>
      <c r="C9" s="8" t="s">
        <v>761</v>
      </c>
      <c r="D9" s="9" t="s">
        <v>36</v>
      </c>
      <c r="E9" s="72">
        <v>1</v>
      </c>
      <c r="F9" s="2">
        <v>2775.38</v>
      </c>
      <c r="G9" s="73">
        <f t="shared" si="0"/>
        <v>2775.38</v>
      </c>
      <c r="H9" s="74" t="s">
        <v>763</v>
      </c>
      <c r="I9" s="75">
        <f>ROUND(SUM(G8:G9),2)</f>
        <v>5550.76</v>
      </c>
    </row>
    <row r="10" spans="1:9" ht="42.6" customHeight="1" thickBot="1" x14ac:dyDescent="0.35">
      <c r="A10" s="76"/>
      <c r="B10" s="27"/>
      <c r="C10" s="76"/>
      <c r="D10" s="27"/>
      <c r="E10" s="27"/>
      <c r="F10" s="77" t="s">
        <v>800</v>
      </c>
      <c r="G10" s="78">
        <f>SUM(G8:G9)</f>
        <v>5550.76</v>
      </c>
      <c r="H10" s="79"/>
      <c r="I10" s="80"/>
    </row>
  </sheetData>
  <sheetProtection algorithmName="SHA-512" hashValue="68hJVP0nUFCsndjJ7zFEWKDetkk4sr5AadNQ1aBoyyWPPLlx9CPpD1J5g9AEjmMXlNF5fIRBOgKMlbl7FfnFUQ==" saltValue="dgiqJvVaKtW+1xX+TcObsQ==" spinCount="100000" sheet="1" objects="1" scenarios="1"/>
  <mergeCells count="2">
    <mergeCell ref="A4:G4"/>
    <mergeCell ref="A6:G6"/>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28"/>
  <sheetViews>
    <sheetView tabSelected="1" zoomScaleNormal="100" zoomScaleSheetLayoutView="100" workbookViewId="0">
      <selection activeCell="D2" sqref="D2"/>
    </sheetView>
  </sheetViews>
  <sheetFormatPr defaultColWidth="9.109375" defaultRowHeight="14.4" x14ac:dyDescent="0.3"/>
  <cols>
    <col min="1" max="1" width="11.5546875" customWidth="1"/>
    <col min="2" max="2" width="65.5546875" customWidth="1"/>
    <col min="3" max="3" width="15.5546875" customWidth="1"/>
  </cols>
  <sheetData>
    <row r="1" spans="1:3" s="17" customFormat="1" ht="30" customHeight="1" x14ac:dyDescent="0.25">
      <c r="A1" s="294"/>
      <c r="B1" s="294"/>
      <c r="C1" s="294"/>
    </row>
    <row r="2" spans="1:3" s="17" customFormat="1" ht="20.100000000000001" customHeight="1" x14ac:dyDescent="0.25">
      <c r="A2" s="295" t="s">
        <v>20</v>
      </c>
      <c r="B2" s="296"/>
      <c r="C2" s="297"/>
    </row>
    <row r="3" spans="1:3" s="17" customFormat="1" ht="28.5" customHeight="1" x14ac:dyDescent="0.25">
      <c r="A3" s="18" t="s">
        <v>21</v>
      </c>
      <c r="B3" s="18" t="s">
        <v>22</v>
      </c>
      <c r="C3" s="18" t="s">
        <v>23</v>
      </c>
    </row>
    <row r="4" spans="1:3" s="17" customFormat="1" ht="30" customHeight="1" x14ac:dyDescent="0.25">
      <c r="A4" s="298" t="s">
        <v>247</v>
      </c>
      <c r="B4" s="299"/>
      <c r="C4" s="300"/>
    </row>
    <row r="5" spans="1:3" s="17" customFormat="1" ht="20.100000000000001" customHeight="1" x14ac:dyDescent="0.25">
      <c r="A5" s="19">
        <v>1</v>
      </c>
      <c r="B5" s="90" t="s">
        <v>745</v>
      </c>
      <c r="C5" s="21"/>
    </row>
    <row r="6" spans="1:3" s="17" customFormat="1" ht="20.100000000000001" customHeight="1" x14ac:dyDescent="0.25">
      <c r="A6" s="19" t="s">
        <v>50</v>
      </c>
      <c r="B6" s="20" t="s">
        <v>750</v>
      </c>
      <c r="C6" s="21"/>
    </row>
    <row r="7" spans="1:3" s="17" customFormat="1" ht="20.100000000000001" customHeight="1" x14ac:dyDescent="0.25">
      <c r="A7" s="19" t="s">
        <v>51</v>
      </c>
      <c r="B7" s="20" t="s">
        <v>753</v>
      </c>
      <c r="C7" s="21">
        <f>DKŽ_111!G417</f>
        <v>5491509.839999998</v>
      </c>
    </row>
    <row r="8" spans="1:3" s="17" customFormat="1" ht="20.100000000000001" customHeight="1" x14ac:dyDescent="0.25">
      <c r="A8" s="19" t="s">
        <v>221</v>
      </c>
      <c r="B8" s="20" t="s">
        <v>754</v>
      </c>
      <c r="C8" s="21">
        <f>DKŽ_112!G200</f>
        <v>199965.82000000004</v>
      </c>
    </row>
    <row r="9" spans="1:3" s="17" customFormat="1" ht="20.100000000000001" customHeight="1" x14ac:dyDescent="0.25">
      <c r="A9" s="19" t="s">
        <v>52</v>
      </c>
      <c r="B9" s="20" t="s">
        <v>751</v>
      </c>
      <c r="C9" s="21">
        <f>DKŽ_12!G73</f>
        <v>60039.239999999991</v>
      </c>
    </row>
    <row r="10" spans="1:3" s="17" customFormat="1" ht="20.100000000000001" customHeight="1" x14ac:dyDescent="0.25">
      <c r="A10" s="19" t="s">
        <v>53</v>
      </c>
      <c r="B10" s="20" t="s">
        <v>752</v>
      </c>
      <c r="C10" s="21">
        <f>DKŽ_13!G60</f>
        <v>105146.94</v>
      </c>
    </row>
    <row r="11" spans="1:3" s="17" customFormat="1" ht="20.100000000000001" customHeight="1" x14ac:dyDescent="0.25">
      <c r="A11" s="19">
        <v>2</v>
      </c>
      <c r="B11" s="90" t="s">
        <v>744</v>
      </c>
      <c r="C11" s="21">
        <f>DKŽ_2!G112</f>
        <v>1020449.1699999995</v>
      </c>
    </row>
    <row r="12" spans="1:3" s="17" customFormat="1" ht="20.100000000000001" customHeight="1" x14ac:dyDescent="0.25">
      <c r="A12" s="19">
        <v>3</v>
      </c>
      <c r="B12" s="90" t="s">
        <v>743</v>
      </c>
      <c r="C12" s="21">
        <f>DKŽ_3!G76</f>
        <v>672438.86</v>
      </c>
    </row>
    <row r="13" spans="1:3" s="17" customFormat="1" ht="20.100000000000001" customHeight="1" x14ac:dyDescent="0.25">
      <c r="A13" s="19">
        <v>4</v>
      </c>
      <c r="B13" s="90" t="s">
        <v>742</v>
      </c>
      <c r="C13" s="21">
        <f>DKŽ_4!G51</f>
        <v>128049.37999999998</v>
      </c>
    </row>
    <row r="14" spans="1:3" s="17" customFormat="1" ht="20.100000000000001" customHeight="1" x14ac:dyDescent="0.25">
      <c r="A14" s="19">
        <v>5</v>
      </c>
      <c r="B14" s="90" t="s">
        <v>25</v>
      </c>
      <c r="C14" s="21">
        <f>DKŽ_5!G25</f>
        <v>34374.75</v>
      </c>
    </row>
    <row r="15" spans="1:3" s="17" customFormat="1" ht="20.100000000000001" customHeight="1" x14ac:dyDescent="0.25">
      <c r="A15" s="19">
        <v>6</v>
      </c>
      <c r="B15" s="90" t="s">
        <v>26</v>
      </c>
      <c r="C15" s="21">
        <f>DKŽ_6!G21</f>
        <v>162622.27000000002</v>
      </c>
    </row>
    <row r="16" spans="1:3" s="17" customFormat="1" ht="20.100000000000001" customHeight="1" x14ac:dyDescent="0.25">
      <c r="A16" s="19">
        <v>7</v>
      </c>
      <c r="B16" s="90" t="s">
        <v>796</v>
      </c>
      <c r="C16" s="92">
        <v>68954</v>
      </c>
    </row>
    <row r="17" spans="1:3" s="17" customFormat="1" ht="20.100000000000001" customHeight="1" x14ac:dyDescent="0.25">
      <c r="A17" s="19">
        <v>8</v>
      </c>
      <c r="B17" s="90" t="s">
        <v>799</v>
      </c>
      <c r="C17" s="21">
        <f>pareng_priem!G10</f>
        <v>5550.76</v>
      </c>
    </row>
    <row r="18" spans="1:3" s="17" customFormat="1" ht="40.200000000000003" thickBot="1" x14ac:dyDescent="0.3">
      <c r="A18" s="18" t="s">
        <v>24</v>
      </c>
      <c r="B18" s="22" t="s">
        <v>27</v>
      </c>
      <c r="C18" s="202">
        <f>SUM(C7:C17)</f>
        <v>7949101.0299999975</v>
      </c>
    </row>
    <row r="19" spans="1:3" s="17" customFormat="1" ht="20.100000000000001" customHeight="1" x14ac:dyDescent="0.25"/>
    <row r="20" spans="1:3" s="17" customFormat="1" ht="60.6" customHeight="1" x14ac:dyDescent="0.25">
      <c r="A20" s="301" t="s">
        <v>797</v>
      </c>
      <c r="B20" s="301"/>
      <c r="C20" s="301"/>
    </row>
    <row r="21" spans="1:3" s="17" customFormat="1" ht="15" customHeight="1" x14ac:dyDescent="0.25">
      <c r="A21" s="23"/>
      <c r="B21" s="23"/>
      <c r="C21" s="23"/>
    </row>
    <row r="22" spans="1:3" s="24" customFormat="1" ht="72" customHeight="1" x14ac:dyDescent="0.3">
      <c r="A22" s="301" t="s">
        <v>798</v>
      </c>
      <c r="B22" s="301"/>
      <c r="C22" s="301"/>
    </row>
    <row r="23" spans="1:3" s="24" customFormat="1" ht="15" customHeight="1" x14ac:dyDescent="0.3">
      <c r="A23" s="25"/>
      <c r="B23" s="25"/>
      <c r="C23" s="25"/>
    </row>
    <row r="24" spans="1:3" s="17" customFormat="1" ht="13.2" x14ac:dyDescent="0.25">
      <c r="C24" s="26" t="s">
        <v>28</v>
      </c>
    </row>
    <row r="25" spans="1:3" s="17" customFormat="1" ht="13.2" x14ac:dyDescent="0.25"/>
    <row r="26" spans="1:3" s="17" customFormat="1" ht="204.6" customHeight="1" x14ac:dyDescent="0.25">
      <c r="A26" s="290" t="s">
        <v>246</v>
      </c>
      <c r="B26" s="291"/>
      <c r="C26" s="291"/>
    </row>
    <row r="27" spans="1:3" s="17" customFormat="1" ht="66.599999999999994" customHeight="1" x14ac:dyDescent="0.25">
      <c r="A27" s="292" t="s">
        <v>30</v>
      </c>
      <c r="B27" s="293"/>
      <c r="C27" s="293"/>
    </row>
    <row r="28" spans="1:3" s="17" customFormat="1" ht="57" customHeight="1" x14ac:dyDescent="0.25">
      <c r="A28" s="290" t="s">
        <v>29</v>
      </c>
      <c r="B28" s="291"/>
      <c r="C28" s="291"/>
    </row>
  </sheetData>
  <sheetProtection algorithmName="SHA-512" hashValue="Pshw/Npe0FevwCx3EYUUYBeffQMbLxv88/VKPdEClruY+yidS4VysuNHzvQyLpocmlobeTu8x0sBNv5UWccnFw==" saltValue="QyfbUvZLAFY0EkgdZza6XA==" spinCount="100000" sheet="1" objects="1" scenarios="1"/>
  <mergeCells count="8">
    <mergeCell ref="A26:C26"/>
    <mergeCell ref="A27:C27"/>
    <mergeCell ref="A28:C28"/>
    <mergeCell ref="A1:C1"/>
    <mergeCell ref="A2:C2"/>
    <mergeCell ref="A4:C4"/>
    <mergeCell ref="A20:C20"/>
    <mergeCell ref="A22:C22"/>
  </mergeCells>
  <pageMargins left="0.7" right="0.7" top="0.75" bottom="0.75" header="0.3" footer="0.3"/>
  <pageSetup paperSize="9" scale="8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5BFF3E-8611-400F-BE26-FF8BB55AF507}">
  <dimension ref="A1:I205"/>
  <sheetViews>
    <sheetView zoomScale="85" zoomScaleNormal="85" zoomScaleSheetLayoutView="100" workbookViewId="0">
      <selection activeCell="H4" sqref="H4"/>
    </sheetView>
  </sheetViews>
  <sheetFormatPr defaultColWidth="9.109375" defaultRowHeight="14.4" x14ac:dyDescent="0.3"/>
  <cols>
    <col min="1" max="1" width="42.88671875" style="1" customWidth="1"/>
    <col min="2" max="2" width="9.109375" style="44"/>
    <col min="3" max="3" width="67.109375" style="44" customWidth="1"/>
    <col min="4" max="4" width="9.109375" style="44"/>
    <col min="5" max="5" width="16.44140625" style="48" customWidth="1"/>
    <col min="6" max="6" width="16.5546875" style="45" customWidth="1"/>
    <col min="7" max="7" width="14.5546875" style="44" customWidth="1"/>
    <col min="8" max="8" width="18.44140625" style="1" customWidth="1"/>
    <col min="9" max="9" width="13.5546875" style="1" customWidth="1"/>
    <col min="10" max="16384" width="9.109375" style="1"/>
  </cols>
  <sheetData>
    <row r="1" spans="1:7" ht="27" customHeight="1" thickBot="1" x14ac:dyDescent="0.35">
      <c r="A1" s="247" t="s">
        <v>1186</v>
      </c>
      <c r="B1" s="248"/>
      <c r="C1" s="248"/>
      <c r="D1" s="248"/>
      <c r="E1" s="248"/>
      <c r="F1" s="248"/>
      <c r="G1" s="249"/>
    </row>
    <row r="2" spans="1:7" x14ac:dyDescent="0.3">
      <c r="A2" s="250" t="s">
        <v>746</v>
      </c>
      <c r="B2" s="250"/>
      <c r="C2" s="250"/>
      <c r="D2" s="250"/>
      <c r="E2" s="250"/>
      <c r="F2" s="250"/>
      <c r="G2" s="250"/>
    </row>
    <row r="3" spans="1:7" x14ac:dyDescent="0.3">
      <c r="A3" s="251" t="s">
        <v>757</v>
      </c>
      <c r="B3" s="251"/>
      <c r="C3" s="251"/>
      <c r="D3" s="251"/>
      <c r="E3" s="251"/>
      <c r="F3" s="251"/>
      <c r="G3" s="251"/>
    </row>
    <row r="4" spans="1:7" x14ac:dyDescent="0.3">
      <c r="A4" s="262" t="s">
        <v>1168</v>
      </c>
      <c r="B4" s="263"/>
      <c r="C4" s="263"/>
      <c r="D4" s="263"/>
      <c r="E4" s="263"/>
      <c r="F4" s="263"/>
      <c r="G4" s="264"/>
    </row>
    <row r="5" spans="1:7" ht="42" thickBot="1" x14ac:dyDescent="0.35">
      <c r="A5" s="159" t="s">
        <v>758</v>
      </c>
      <c r="B5" s="160" t="s">
        <v>0</v>
      </c>
      <c r="C5" s="161" t="s">
        <v>1</v>
      </c>
      <c r="D5" s="160" t="s">
        <v>2</v>
      </c>
      <c r="E5" s="162" t="s">
        <v>3</v>
      </c>
      <c r="F5" s="163" t="s">
        <v>14</v>
      </c>
      <c r="G5" s="163" t="s">
        <v>5</v>
      </c>
    </row>
    <row r="6" spans="1:7" ht="41.4" x14ac:dyDescent="0.3">
      <c r="A6" s="111" t="s">
        <v>4</v>
      </c>
      <c r="B6" s="66" t="s">
        <v>50</v>
      </c>
      <c r="C6" s="65" t="s">
        <v>768</v>
      </c>
      <c r="D6" s="66" t="s">
        <v>33</v>
      </c>
      <c r="E6" s="125">
        <v>368</v>
      </c>
      <c r="F6" s="126">
        <v>1.37</v>
      </c>
      <c r="G6" s="69">
        <f t="shared" ref="G6:G28" si="0">ROUND((E6*F6),2)</f>
        <v>504.16</v>
      </c>
    </row>
    <row r="7" spans="1:7" ht="32.1" customHeight="1" x14ac:dyDescent="0.3">
      <c r="A7" s="97" t="s">
        <v>4</v>
      </c>
      <c r="B7" s="9" t="s">
        <v>52</v>
      </c>
      <c r="C7" s="87" t="s">
        <v>769</v>
      </c>
      <c r="D7" s="82" t="s">
        <v>40</v>
      </c>
      <c r="E7" s="88">
        <v>36.5</v>
      </c>
      <c r="F7" s="205">
        <v>-5.99</v>
      </c>
      <c r="G7" s="103">
        <f t="shared" si="0"/>
        <v>-218.64</v>
      </c>
    </row>
    <row r="8" spans="1:7" ht="46.35" customHeight="1" x14ac:dyDescent="0.3">
      <c r="A8" s="97" t="s">
        <v>4</v>
      </c>
      <c r="B8" s="9" t="s">
        <v>53</v>
      </c>
      <c r="C8" s="8" t="s">
        <v>423</v>
      </c>
      <c r="D8" s="9" t="s">
        <v>33</v>
      </c>
      <c r="E8" s="12">
        <v>324.60000000000002</v>
      </c>
      <c r="F8" s="4">
        <v>1.94</v>
      </c>
      <c r="G8" s="73">
        <f t="shared" si="0"/>
        <v>629.72</v>
      </c>
    </row>
    <row r="9" spans="1:7" ht="42.6" customHeight="1" x14ac:dyDescent="0.3">
      <c r="A9" s="97" t="s">
        <v>4</v>
      </c>
      <c r="B9" s="9" t="s">
        <v>762</v>
      </c>
      <c r="C9" s="8" t="s">
        <v>770</v>
      </c>
      <c r="D9" s="9" t="s">
        <v>33</v>
      </c>
      <c r="E9" s="12">
        <v>246</v>
      </c>
      <c r="F9" s="4">
        <v>1.95</v>
      </c>
      <c r="G9" s="73">
        <f t="shared" si="0"/>
        <v>479.7</v>
      </c>
    </row>
    <row r="10" spans="1:7" ht="30" customHeight="1" x14ac:dyDescent="0.3">
      <c r="A10" s="97" t="s">
        <v>4</v>
      </c>
      <c r="B10" s="9" t="s">
        <v>54</v>
      </c>
      <c r="C10" s="87" t="s">
        <v>769</v>
      </c>
      <c r="D10" s="82" t="s">
        <v>40</v>
      </c>
      <c r="E10" s="88">
        <v>109</v>
      </c>
      <c r="F10" s="205">
        <v>-5.99</v>
      </c>
      <c r="G10" s="103">
        <f t="shared" si="0"/>
        <v>-652.91</v>
      </c>
    </row>
    <row r="11" spans="1:7" ht="27.6" x14ac:dyDescent="0.3">
      <c r="A11" s="97" t="s">
        <v>4</v>
      </c>
      <c r="B11" s="9" t="s">
        <v>55</v>
      </c>
      <c r="C11" s="8" t="s">
        <v>424</v>
      </c>
      <c r="D11" s="9" t="s">
        <v>33</v>
      </c>
      <c r="E11" s="12">
        <v>570</v>
      </c>
      <c r="F11" s="4">
        <v>0.47</v>
      </c>
      <c r="G11" s="73">
        <f t="shared" si="0"/>
        <v>267.89999999999998</v>
      </c>
    </row>
    <row r="12" spans="1:7" ht="27.6" x14ac:dyDescent="0.3">
      <c r="A12" s="97" t="s">
        <v>4</v>
      </c>
      <c r="B12" s="9" t="s">
        <v>280</v>
      </c>
      <c r="C12" s="8" t="s">
        <v>425</v>
      </c>
      <c r="D12" s="9" t="s">
        <v>43</v>
      </c>
      <c r="E12" s="12">
        <v>541.9</v>
      </c>
      <c r="F12" s="4">
        <v>5.89</v>
      </c>
      <c r="G12" s="73">
        <f t="shared" si="0"/>
        <v>3191.79</v>
      </c>
    </row>
    <row r="13" spans="1:7" ht="27.6" x14ac:dyDescent="0.3">
      <c r="A13" s="97" t="s">
        <v>4</v>
      </c>
      <c r="B13" s="9" t="s">
        <v>802</v>
      </c>
      <c r="C13" s="8" t="s">
        <v>765</v>
      </c>
      <c r="D13" s="9" t="s">
        <v>43</v>
      </c>
      <c r="E13" s="12">
        <v>554.79999999999995</v>
      </c>
      <c r="F13" s="4">
        <v>2.5099999999999998</v>
      </c>
      <c r="G13" s="73">
        <f t="shared" si="0"/>
        <v>1392.55</v>
      </c>
    </row>
    <row r="14" spans="1:7" ht="27.6" x14ac:dyDescent="0.3">
      <c r="A14" s="97" t="s">
        <v>4</v>
      </c>
      <c r="B14" s="9" t="s">
        <v>803</v>
      </c>
      <c r="C14" s="8" t="s">
        <v>784</v>
      </c>
      <c r="D14" s="9" t="s">
        <v>33</v>
      </c>
      <c r="E14" s="12">
        <v>207</v>
      </c>
      <c r="F14" s="4">
        <v>2.57</v>
      </c>
      <c r="G14" s="73">
        <f t="shared" si="0"/>
        <v>531.99</v>
      </c>
    </row>
    <row r="15" spans="1:7" ht="27.6" x14ac:dyDescent="0.3">
      <c r="A15" s="97" t="s">
        <v>4</v>
      </c>
      <c r="B15" s="9" t="s">
        <v>804</v>
      </c>
      <c r="C15" s="8" t="s">
        <v>766</v>
      </c>
      <c r="D15" s="9" t="s">
        <v>33</v>
      </c>
      <c r="E15" s="214">
        <v>366.7</v>
      </c>
      <c r="F15" s="4">
        <v>2.57</v>
      </c>
      <c r="G15" s="73">
        <f t="shared" si="0"/>
        <v>942.42</v>
      </c>
    </row>
    <row r="16" spans="1:7" ht="27.6" x14ac:dyDescent="0.3">
      <c r="A16" s="97" t="s">
        <v>4</v>
      </c>
      <c r="B16" s="9" t="s">
        <v>805</v>
      </c>
      <c r="C16" s="8" t="s">
        <v>785</v>
      </c>
      <c r="D16" s="9" t="s">
        <v>43</v>
      </c>
      <c r="E16" s="12">
        <v>12.4</v>
      </c>
      <c r="F16" s="4">
        <v>5.34</v>
      </c>
      <c r="G16" s="73">
        <f t="shared" si="0"/>
        <v>66.22</v>
      </c>
    </row>
    <row r="17" spans="1:9" ht="27.6" x14ac:dyDescent="0.3">
      <c r="A17" s="97" t="s">
        <v>4</v>
      </c>
      <c r="B17" s="9" t="s">
        <v>806</v>
      </c>
      <c r="C17" s="8" t="s">
        <v>35</v>
      </c>
      <c r="D17" s="9" t="s">
        <v>36</v>
      </c>
      <c r="E17" s="12">
        <v>12</v>
      </c>
      <c r="F17" s="4">
        <v>7.02</v>
      </c>
      <c r="G17" s="73">
        <f t="shared" si="0"/>
        <v>84.24</v>
      </c>
    </row>
    <row r="18" spans="1:9" ht="28.2" thickBot="1" x14ac:dyDescent="0.35">
      <c r="A18" s="97" t="s">
        <v>4</v>
      </c>
      <c r="B18" s="9" t="s">
        <v>807</v>
      </c>
      <c r="C18" s="8" t="s">
        <v>37</v>
      </c>
      <c r="D18" s="9" t="s">
        <v>36</v>
      </c>
      <c r="E18" s="12">
        <v>8</v>
      </c>
      <c r="F18" s="4">
        <v>27.31</v>
      </c>
      <c r="G18" s="73">
        <f t="shared" si="0"/>
        <v>218.48</v>
      </c>
    </row>
    <row r="19" spans="1:9" ht="28.2" thickBot="1" x14ac:dyDescent="0.35">
      <c r="A19" s="105" t="s">
        <v>4</v>
      </c>
      <c r="B19" s="106" t="s">
        <v>808</v>
      </c>
      <c r="C19" s="107" t="s">
        <v>767</v>
      </c>
      <c r="D19" s="106" t="s">
        <v>40</v>
      </c>
      <c r="E19" s="127">
        <v>0.7</v>
      </c>
      <c r="F19" s="128">
        <v>20.13</v>
      </c>
      <c r="G19" s="110">
        <f t="shared" si="0"/>
        <v>14.09</v>
      </c>
      <c r="H19" s="95" t="s">
        <v>763</v>
      </c>
      <c r="I19" s="96">
        <f>ROUND(SUM(G6:G19),2)</f>
        <v>7451.71</v>
      </c>
    </row>
    <row r="20" spans="1:9" ht="41.4" x14ac:dyDescent="0.3">
      <c r="A20" s="111" t="s">
        <v>592</v>
      </c>
      <c r="B20" s="66" t="s">
        <v>56</v>
      </c>
      <c r="C20" s="65" t="s">
        <v>45</v>
      </c>
      <c r="D20" s="66" t="s">
        <v>46</v>
      </c>
      <c r="E20" s="125">
        <v>410</v>
      </c>
      <c r="F20" s="126">
        <v>3.93</v>
      </c>
      <c r="G20" s="69">
        <f t="shared" si="0"/>
        <v>1611.3</v>
      </c>
    </row>
    <row r="21" spans="1:9" ht="27.6" x14ac:dyDescent="0.3">
      <c r="A21" s="97" t="s">
        <v>592</v>
      </c>
      <c r="B21" s="9" t="s">
        <v>70</v>
      </c>
      <c r="C21" s="210" t="s">
        <v>1198</v>
      </c>
      <c r="D21" s="9" t="s">
        <v>46</v>
      </c>
      <c r="E21" s="12">
        <v>1733</v>
      </c>
      <c r="F21" s="4">
        <v>4.51</v>
      </c>
      <c r="G21" s="73">
        <f t="shared" si="0"/>
        <v>7815.83</v>
      </c>
    </row>
    <row r="22" spans="1:9" ht="41.4" x14ac:dyDescent="0.3">
      <c r="A22" s="97" t="s">
        <v>592</v>
      </c>
      <c r="B22" s="9" t="s">
        <v>73</v>
      </c>
      <c r="C22" s="8" t="s">
        <v>445</v>
      </c>
      <c r="D22" s="9" t="s">
        <v>46</v>
      </c>
      <c r="E22" s="12">
        <v>75</v>
      </c>
      <c r="F22" s="4">
        <v>16.559999999999999</v>
      </c>
      <c r="G22" s="73">
        <f t="shared" si="0"/>
        <v>1242</v>
      </c>
    </row>
    <row r="23" spans="1:9" ht="41.4" x14ac:dyDescent="0.3">
      <c r="A23" s="97" t="s">
        <v>592</v>
      </c>
      <c r="B23" s="9" t="s">
        <v>281</v>
      </c>
      <c r="C23" s="8" t="s">
        <v>446</v>
      </c>
      <c r="D23" s="9" t="s">
        <v>46</v>
      </c>
      <c r="E23" s="12">
        <v>75</v>
      </c>
      <c r="F23" s="4">
        <v>16.559999999999999</v>
      </c>
      <c r="G23" s="73">
        <f t="shared" si="0"/>
        <v>1242</v>
      </c>
    </row>
    <row r="24" spans="1:9" x14ac:dyDescent="0.3">
      <c r="A24" s="97" t="s">
        <v>592</v>
      </c>
      <c r="B24" s="9" t="s">
        <v>835</v>
      </c>
      <c r="C24" s="8" t="s">
        <v>47</v>
      </c>
      <c r="D24" s="9" t="s">
        <v>33</v>
      </c>
      <c r="E24" s="12">
        <v>2704</v>
      </c>
      <c r="F24" s="4">
        <v>0.23</v>
      </c>
      <c r="G24" s="73">
        <f t="shared" si="0"/>
        <v>621.91999999999996</v>
      </c>
    </row>
    <row r="25" spans="1:9" x14ac:dyDescent="0.3">
      <c r="A25" s="97" t="s">
        <v>592</v>
      </c>
      <c r="B25" s="9" t="s">
        <v>836</v>
      </c>
      <c r="C25" s="8" t="s">
        <v>448</v>
      </c>
      <c r="D25" s="9" t="s">
        <v>33</v>
      </c>
      <c r="E25" s="12">
        <v>66</v>
      </c>
      <c r="F25" s="4">
        <v>6.83</v>
      </c>
      <c r="G25" s="73">
        <f t="shared" si="0"/>
        <v>450.78</v>
      </c>
    </row>
    <row r="26" spans="1:9" x14ac:dyDescent="0.3">
      <c r="A26" s="97" t="s">
        <v>592</v>
      </c>
      <c r="B26" s="9" t="s">
        <v>839</v>
      </c>
      <c r="C26" s="8" t="s">
        <v>48</v>
      </c>
      <c r="D26" s="9" t="s">
        <v>33</v>
      </c>
      <c r="E26" s="12">
        <v>811</v>
      </c>
      <c r="F26" s="4">
        <v>0.89</v>
      </c>
      <c r="G26" s="73">
        <f t="shared" si="0"/>
        <v>721.79</v>
      </c>
    </row>
    <row r="27" spans="1:9" ht="15" thickBot="1" x14ac:dyDescent="0.35">
      <c r="A27" s="97" t="s">
        <v>592</v>
      </c>
      <c r="B27" s="9" t="s">
        <v>840</v>
      </c>
      <c r="C27" s="8" t="s">
        <v>49</v>
      </c>
      <c r="D27" s="9" t="s">
        <v>33</v>
      </c>
      <c r="E27" s="12">
        <v>81</v>
      </c>
      <c r="F27" s="4">
        <v>0.59</v>
      </c>
      <c r="G27" s="73">
        <f t="shared" si="0"/>
        <v>47.79</v>
      </c>
    </row>
    <row r="28" spans="1:9" ht="28.2" thickBot="1" x14ac:dyDescent="0.35">
      <c r="A28" s="105" t="s">
        <v>592</v>
      </c>
      <c r="B28" s="106" t="s">
        <v>841</v>
      </c>
      <c r="C28" s="107" t="s">
        <v>457</v>
      </c>
      <c r="D28" s="106" t="s">
        <v>33</v>
      </c>
      <c r="E28" s="127">
        <v>628</v>
      </c>
      <c r="F28" s="128">
        <v>0.89</v>
      </c>
      <c r="G28" s="110">
        <f t="shared" si="0"/>
        <v>558.91999999999996</v>
      </c>
      <c r="H28" s="95" t="s">
        <v>855</v>
      </c>
      <c r="I28" s="96">
        <f>ROUND(SUM(G20:G28),2)</f>
        <v>14312.33</v>
      </c>
    </row>
    <row r="29" spans="1:9" x14ac:dyDescent="0.3">
      <c r="A29" s="111" t="s">
        <v>74</v>
      </c>
      <c r="B29" s="66" t="s">
        <v>9</v>
      </c>
      <c r="C29" s="65" t="s">
        <v>81</v>
      </c>
      <c r="D29" s="66" t="s">
        <v>46</v>
      </c>
      <c r="E29" s="125">
        <v>6.2</v>
      </c>
      <c r="F29" s="126">
        <v>106.02</v>
      </c>
      <c r="G29" s="69">
        <f t="shared" ref="G29:G32" si="1">ROUND((E29*F29),2)</f>
        <v>657.32</v>
      </c>
    </row>
    <row r="30" spans="1:9" x14ac:dyDescent="0.3">
      <c r="A30" s="97" t="s">
        <v>74</v>
      </c>
      <c r="B30" s="9" t="s">
        <v>224</v>
      </c>
      <c r="C30" s="8" t="s">
        <v>82</v>
      </c>
      <c r="D30" s="9" t="s">
        <v>33</v>
      </c>
      <c r="E30" s="12">
        <v>6.2</v>
      </c>
      <c r="F30" s="4">
        <v>17.190000000000001</v>
      </c>
      <c r="G30" s="73">
        <f t="shared" si="1"/>
        <v>106.58</v>
      </c>
    </row>
    <row r="31" spans="1:9" ht="15" thickBot="1" x14ac:dyDescent="0.35">
      <c r="A31" s="265" t="s">
        <v>74</v>
      </c>
      <c r="B31" s="9" t="s">
        <v>15</v>
      </c>
      <c r="C31" s="8" t="s">
        <v>458</v>
      </c>
      <c r="D31" s="9" t="s">
        <v>46</v>
      </c>
      <c r="E31" s="12">
        <v>0.5</v>
      </c>
      <c r="F31" s="4">
        <v>104.08</v>
      </c>
      <c r="G31" s="73">
        <f t="shared" si="1"/>
        <v>52.04</v>
      </c>
    </row>
    <row r="32" spans="1:9" ht="28.2" thickBot="1" x14ac:dyDescent="0.35">
      <c r="A32" s="260"/>
      <c r="B32" s="49" t="s">
        <v>16</v>
      </c>
      <c r="C32" s="37" t="s">
        <v>83</v>
      </c>
      <c r="D32" s="49" t="s">
        <v>84</v>
      </c>
      <c r="E32" s="122">
        <v>26.3</v>
      </c>
      <c r="F32" s="123">
        <v>2.54</v>
      </c>
      <c r="G32" s="120">
        <f t="shared" si="1"/>
        <v>66.8</v>
      </c>
      <c r="H32" s="95" t="s">
        <v>856</v>
      </c>
      <c r="I32" s="96">
        <f>ROUND(SUM(G29:G32),2)</f>
        <v>882.74</v>
      </c>
    </row>
    <row r="33" spans="1:8" ht="41.4" x14ac:dyDescent="0.3">
      <c r="A33" s="111" t="s">
        <v>1115</v>
      </c>
      <c r="B33" s="66" t="s">
        <v>97</v>
      </c>
      <c r="C33" s="65" t="s">
        <v>474</v>
      </c>
      <c r="D33" s="66" t="s">
        <v>46</v>
      </c>
      <c r="E33" s="125">
        <v>112</v>
      </c>
      <c r="F33" s="126">
        <v>21.5</v>
      </c>
      <c r="G33" s="69">
        <f t="shared" ref="G33:G94" si="2">ROUND((E33*F33),2)</f>
        <v>2408</v>
      </c>
      <c r="H33" s="266" t="s">
        <v>875</v>
      </c>
    </row>
    <row r="34" spans="1:8" ht="41.4" x14ac:dyDescent="0.3">
      <c r="A34" s="97" t="s">
        <v>1115</v>
      </c>
      <c r="B34" s="9" t="s">
        <v>98</v>
      </c>
      <c r="C34" s="8" t="s">
        <v>89</v>
      </c>
      <c r="D34" s="9" t="s">
        <v>33</v>
      </c>
      <c r="E34" s="12">
        <v>105.1</v>
      </c>
      <c r="F34" s="4">
        <v>13.02</v>
      </c>
      <c r="G34" s="73">
        <f t="shared" si="2"/>
        <v>1368.4</v>
      </c>
      <c r="H34" s="267"/>
    </row>
    <row r="35" spans="1:8" ht="41.4" x14ac:dyDescent="0.3">
      <c r="A35" s="97" t="s">
        <v>1115</v>
      </c>
      <c r="B35" s="9" t="s">
        <v>225</v>
      </c>
      <c r="C35" s="8" t="s">
        <v>476</v>
      </c>
      <c r="D35" s="9" t="s">
        <v>33</v>
      </c>
      <c r="E35" s="12">
        <v>115.5</v>
      </c>
      <c r="F35" s="4">
        <v>29.58</v>
      </c>
      <c r="G35" s="73">
        <f t="shared" si="2"/>
        <v>3416.49</v>
      </c>
      <c r="H35" s="267"/>
    </row>
    <row r="36" spans="1:8" ht="41.4" x14ac:dyDescent="0.3">
      <c r="A36" s="97" t="s">
        <v>1115</v>
      </c>
      <c r="B36" s="9" t="s">
        <v>295</v>
      </c>
      <c r="C36" s="8" t="s">
        <v>92</v>
      </c>
      <c r="D36" s="9" t="s">
        <v>33</v>
      </c>
      <c r="E36" s="12">
        <v>131.19999999999999</v>
      </c>
      <c r="F36" s="4">
        <v>0.67</v>
      </c>
      <c r="G36" s="73">
        <f t="shared" si="2"/>
        <v>87.9</v>
      </c>
      <c r="H36" s="267"/>
    </row>
    <row r="37" spans="1:8" ht="41.4" x14ac:dyDescent="0.3">
      <c r="A37" s="97" t="s">
        <v>1115</v>
      </c>
      <c r="B37" s="9" t="s">
        <v>296</v>
      </c>
      <c r="C37" s="210" t="s">
        <v>1206</v>
      </c>
      <c r="D37" s="9" t="s">
        <v>33</v>
      </c>
      <c r="E37" s="12">
        <v>131.19999999999999</v>
      </c>
      <c r="F37" s="4">
        <v>20.43</v>
      </c>
      <c r="G37" s="73">
        <f t="shared" si="2"/>
        <v>2680.42</v>
      </c>
      <c r="H37" s="267"/>
    </row>
    <row r="38" spans="1:8" ht="41.4" x14ac:dyDescent="0.3">
      <c r="A38" s="97" t="s">
        <v>1115</v>
      </c>
      <c r="B38" s="9" t="s">
        <v>297</v>
      </c>
      <c r="C38" s="8" t="s">
        <v>477</v>
      </c>
      <c r="D38" s="9" t="s">
        <v>33</v>
      </c>
      <c r="E38" s="12">
        <v>11.6</v>
      </c>
      <c r="F38" s="4">
        <v>2.78</v>
      </c>
      <c r="G38" s="73">
        <f t="shared" si="2"/>
        <v>32.25</v>
      </c>
      <c r="H38" s="267"/>
    </row>
    <row r="39" spans="1:8" ht="41.4" x14ac:dyDescent="0.3">
      <c r="A39" s="97" t="s">
        <v>1115</v>
      </c>
      <c r="B39" s="9" t="s">
        <v>488</v>
      </c>
      <c r="C39" s="8" t="s">
        <v>478</v>
      </c>
      <c r="D39" s="9" t="s">
        <v>43</v>
      </c>
      <c r="E39" s="12">
        <v>5.5</v>
      </c>
      <c r="F39" s="4">
        <v>0.5</v>
      </c>
      <c r="G39" s="73">
        <f t="shared" si="2"/>
        <v>2.75</v>
      </c>
      <c r="H39" s="267"/>
    </row>
    <row r="40" spans="1:8" ht="41.4" x14ac:dyDescent="0.3">
      <c r="A40" s="97" t="s">
        <v>1115</v>
      </c>
      <c r="B40" s="9" t="s">
        <v>494</v>
      </c>
      <c r="C40" s="8" t="s">
        <v>92</v>
      </c>
      <c r="D40" s="9" t="s">
        <v>33</v>
      </c>
      <c r="E40" s="12">
        <v>11.6</v>
      </c>
      <c r="F40" s="4">
        <v>0.67</v>
      </c>
      <c r="G40" s="73">
        <f t="shared" si="2"/>
        <v>7.77</v>
      </c>
      <c r="H40" s="267"/>
    </row>
    <row r="41" spans="1:8" ht="41.4" x14ac:dyDescent="0.3">
      <c r="A41" s="97" t="s">
        <v>1115</v>
      </c>
      <c r="B41" s="9" t="s">
        <v>495</v>
      </c>
      <c r="C41" s="210" t="s">
        <v>1207</v>
      </c>
      <c r="D41" s="9" t="s">
        <v>33</v>
      </c>
      <c r="E41" s="12">
        <v>11.6</v>
      </c>
      <c r="F41" s="4">
        <v>15.99</v>
      </c>
      <c r="G41" s="73">
        <f t="shared" si="2"/>
        <v>185.48</v>
      </c>
      <c r="H41" s="267"/>
    </row>
    <row r="42" spans="1:8" ht="41.4" x14ac:dyDescent="0.3">
      <c r="A42" s="97" t="s">
        <v>1115</v>
      </c>
      <c r="B42" s="9" t="s">
        <v>496</v>
      </c>
      <c r="C42" s="8" t="s">
        <v>92</v>
      </c>
      <c r="D42" s="9" t="s">
        <v>33</v>
      </c>
      <c r="E42" s="12">
        <v>93.6</v>
      </c>
      <c r="F42" s="4">
        <v>0.67</v>
      </c>
      <c r="G42" s="73">
        <f t="shared" si="2"/>
        <v>62.71</v>
      </c>
      <c r="H42" s="267"/>
    </row>
    <row r="43" spans="1:8" ht="41.4" x14ac:dyDescent="0.3">
      <c r="A43" s="97" t="s">
        <v>1115</v>
      </c>
      <c r="B43" s="9" t="s">
        <v>857</v>
      </c>
      <c r="C43" s="210" t="s">
        <v>1208</v>
      </c>
      <c r="D43" s="9" t="s">
        <v>33</v>
      </c>
      <c r="E43" s="12">
        <v>93.6</v>
      </c>
      <c r="F43" s="4">
        <v>23.06</v>
      </c>
      <c r="G43" s="73">
        <f t="shared" si="2"/>
        <v>2158.42</v>
      </c>
      <c r="H43" s="267"/>
    </row>
    <row r="44" spans="1:8" ht="41.4" x14ac:dyDescent="0.3">
      <c r="A44" s="97" t="s">
        <v>1115</v>
      </c>
      <c r="B44" s="9" t="s">
        <v>858</v>
      </c>
      <c r="C44" s="8" t="s">
        <v>94</v>
      </c>
      <c r="D44" s="9" t="s">
        <v>33</v>
      </c>
      <c r="E44" s="12">
        <v>157</v>
      </c>
      <c r="F44" s="4">
        <v>0.67</v>
      </c>
      <c r="G44" s="73">
        <f t="shared" si="2"/>
        <v>105.19</v>
      </c>
      <c r="H44" s="267"/>
    </row>
    <row r="45" spans="1:8" ht="41.4" x14ac:dyDescent="0.3">
      <c r="A45" s="97" t="s">
        <v>1115</v>
      </c>
      <c r="B45" s="9" t="s">
        <v>859</v>
      </c>
      <c r="C45" s="210" t="s">
        <v>1209</v>
      </c>
      <c r="D45" s="9" t="s">
        <v>33</v>
      </c>
      <c r="E45" s="12">
        <v>157</v>
      </c>
      <c r="F45" s="4">
        <v>9.76</v>
      </c>
      <c r="G45" s="73">
        <f t="shared" si="2"/>
        <v>1532.32</v>
      </c>
      <c r="H45" s="267"/>
    </row>
    <row r="46" spans="1:8" ht="41.4" x14ac:dyDescent="0.3">
      <c r="A46" s="97" t="s">
        <v>1115</v>
      </c>
      <c r="B46" s="9" t="s">
        <v>862</v>
      </c>
      <c r="C46" s="8" t="s">
        <v>462</v>
      </c>
      <c r="D46" s="9" t="s">
        <v>43</v>
      </c>
      <c r="E46" s="12">
        <v>33</v>
      </c>
      <c r="F46" s="4">
        <v>31.89</v>
      </c>
      <c r="G46" s="73">
        <f t="shared" si="2"/>
        <v>1052.3699999999999</v>
      </c>
      <c r="H46" s="267"/>
    </row>
    <row r="47" spans="1:8" ht="42" thickBot="1" x14ac:dyDescent="0.35">
      <c r="A47" s="116" t="s">
        <v>1115</v>
      </c>
      <c r="B47" s="49" t="s">
        <v>863</v>
      </c>
      <c r="C47" s="37" t="s">
        <v>469</v>
      </c>
      <c r="D47" s="49" t="s">
        <v>43</v>
      </c>
      <c r="E47" s="122">
        <v>38.200000000000003</v>
      </c>
      <c r="F47" s="123">
        <v>1.53</v>
      </c>
      <c r="G47" s="120">
        <f t="shared" si="2"/>
        <v>58.45</v>
      </c>
      <c r="H47" s="267"/>
    </row>
    <row r="48" spans="1:8" ht="41.4" x14ac:dyDescent="0.3">
      <c r="A48" s="111" t="s">
        <v>1114</v>
      </c>
      <c r="B48" s="66" t="s">
        <v>864</v>
      </c>
      <c r="C48" s="65" t="s">
        <v>484</v>
      </c>
      <c r="D48" s="66" t="s">
        <v>46</v>
      </c>
      <c r="E48" s="125">
        <v>100</v>
      </c>
      <c r="F48" s="126"/>
      <c r="G48" s="69">
        <f t="shared" si="2"/>
        <v>0</v>
      </c>
      <c r="H48" s="267"/>
    </row>
    <row r="49" spans="1:9" ht="41.4" x14ac:dyDescent="0.3">
      <c r="A49" s="97" t="s">
        <v>1114</v>
      </c>
      <c r="B49" s="9" t="s">
        <v>865</v>
      </c>
      <c r="C49" s="8" t="s">
        <v>89</v>
      </c>
      <c r="D49" s="9" t="s">
        <v>33</v>
      </c>
      <c r="E49" s="12">
        <v>105.1</v>
      </c>
      <c r="F49" s="4"/>
      <c r="G49" s="73">
        <f t="shared" si="2"/>
        <v>0</v>
      </c>
      <c r="H49" s="267"/>
    </row>
    <row r="50" spans="1:9" ht="41.4" x14ac:dyDescent="0.3">
      <c r="A50" s="97" t="s">
        <v>1114</v>
      </c>
      <c r="B50" s="9" t="s">
        <v>866</v>
      </c>
      <c r="C50" s="8" t="s">
        <v>476</v>
      </c>
      <c r="D50" s="9" t="s">
        <v>33</v>
      </c>
      <c r="E50" s="12">
        <v>115.5</v>
      </c>
      <c r="F50" s="4"/>
      <c r="G50" s="73">
        <f t="shared" si="2"/>
        <v>0</v>
      </c>
      <c r="H50" s="267"/>
    </row>
    <row r="51" spans="1:9" ht="41.4" x14ac:dyDescent="0.3">
      <c r="A51" s="97" t="s">
        <v>1114</v>
      </c>
      <c r="B51" s="9" t="s">
        <v>867</v>
      </c>
      <c r="C51" s="8" t="s">
        <v>92</v>
      </c>
      <c r="D51" s="9" t="s">
        <v>33</v>
      </c>
      <c r="E51" s="12">
        <v>131.19999999999999</v>
      </c>
      <c r="F51" s="4"/>
      <c r="G51" s="73">
        <f t="shared" si="2"/>
        <v>0</v>
      </c>
      <c r="H51" s="267"/>
    </row>
    <row r="52" spans="1:9" ht="41.4" x14ac:dyDescent="0.3">
      <c r="A52" s="97" t="s">
        <v>1114</v>
      </c>
      <c r="B52" s="9" t="s">
        <v>868</v>
      </c>
      <c r="C52" s="210" t="s">
        <v>1206</v>
      </c>
      <c r="D52" s="9" t="s">
        <v>33</v>
      </c>
      <c r="E52" s="12">
        <v>131.19999999999999</v>
      </c>
      <c r="F52" s="4"/>
      <c r="G52" s="73">
        <f t="shared" si="2"/>
        <v>0</v>
      </c>
      <c r="H52" s="267"/>
    </row>
    <row r="53" spans="1:9" ht="41.4" x14ac:dyDescent="0.3">
      <c r="A53" s="97" t="s">
        <v>1114</v>
      </c>
      <c r="B53" s="9" t="s">
        <v>869</v>
      </c>
      <c r="C53" s="8" t="s">
        <v>477</v>
      </c>
      <c r="D53" s="9" t="s">
        <v>33</v>
      </c>
      <c r="E53" s="12">
        <v>11.6</v>
      </c>
      <c r="F53" s="4"/>
      <c r="G53" s="73">
        <f t="shared" si="2"/>
        <v>0</v>
      </c>
      <c r="H53" s="267"/>
    </row>
    <row r="54" spans="1:9" ht="41.4" x14ac:dyDescent="0.3">
      <c r="A54" s="97" t="s">
        <v>1114</v>
      </c>
      <c r="B54" s="9" t="s">
        <v>870</v>
      </c>
      <c r="C54" s="8" t="s">
        <v>478</v>
      </c>
      <c r="D54" s="9" t="s">
        <v>43</v>
      </c>
      <c r="E54" s="12">
        <v>5.5</v>
      </c>
      <c r="F54" s="4"/>
      <c r="G54" s="73">
        <f t="shared" si="2"/>
        <v>0</v>
      </c>
      <c r="H54" s="267"/>
    </row>
    <row r="55" spans="1:9" ht="41.4" x14ac:dyDescent="0.3">
      <c r="A55" s="97" t="s">
        <v>1114</v>
      </c>
      <c r="B55" s="9" t="s">
        <v>871</v>
      </c>
      <c r="C55" s="8" t="s">
        <v>92</v>
      </c>
      <c r="D55" s="9" t="s">
        <v>33</v>
      </c>
      <c r="E55" s="12">
        <v>11.6</v>
      </c>
      <c r="F55" s="4"/>
      <c r="G55" s="73">
        <f t="shared" si="2"/>
        <v>0</v>
      </c>
      <c r="H55" s="267"/>
    </row>
    <row r="56" spans="1:9" ht="41.4" x14ac:dyDescent="0.3">
      <c r="A56" s="97" t="s">
        <v>1114</v>
      </c>
      <c r="B56" s="9" t="s">
        <v>872</v>
      </c>
      <c r="C56" s="210" t="s">
        <v>1207</v>
      </c>
      <c r="D56" s="9" t="s">
        <v>33</v>
      </c>
      <c r="E56" s="12">
        <v>11.6</v>
      </c>
      <c r="F56" s="4"/>
      <c r="G56" s="73">
        <f t="shared" si="2"/>
        <v>0</v>
      </c>
      <c r="H56" s="267"/>
    </row>
    <row r="57" spans="1:9" ht="41.4" x14ac:dyDescent="0.3">
      <c r="A57" s="97" t="s">
        <v>1114</v>
      </c>
      <c r="B57" s="9" t="s">
        <v>873</v>
      </c>
      <c r="C57" s="8" t="s">
        <v>92</v>
      </c>
      <c r="D57" s="9" t="s">
        <v>33</v>
      </c>
      <c r="E57" s="12">
        <v>93.6</v>
      </c>
      <c r="F57" s="4"/>
      <c r="G57" s="73">
        <f t="shared" si="2"/>
        <v>0</v>
      </c>
      <c r="H57" s="267"/>
    </row>
    <row r="58" spans="1:9" ht="41.4" x14ac:dyDescent="0.3">
      <c r="A58" s="97" t="s">
        <v>1114</v>
      </c>
      <c r="B58" s="9" t="s">
        <v>874</v>
      </c>
      <c r="C58" s="210" t="s">
        <v>1208</v>
      </c>
      <c r="D58" s="9" t="s">
        <v>33</v>
      </c>
      <c r="E58" s="12">
        <v>93.6</v>
      </c>
      <c r="F58" s="4"/>
      <c r="G58" s="73">
        <f t="shared" si="2"/>
        <v>0</v>
      </c>
      <c r="H58" s="267"/>
    </row>
    <row r="59" spans="1:9" ht="41.4" x14ac:dyDescent="0.3">
      <c r="A59" s="97" t="s">
        <v>1114</v>
      </c>
      <c r="B59" s="9" t="s">
        <v>1116</v>
      </c>
      <c r="C59" s="8" t="s">
        <v>94</v>
      </c>
      <c r="D59" s="9" t="s">
        <v>33</v>
      </c>
      <c r="E59" s="12">
        <v>157</v>
      </c>
      <c r="F59" s="4"/>
      <c r="G59" s="73">
        <f t="shared" si="2"/>
        <v>0</v>
      </c>
      <c r="H59" s="267"/>
    </row>
    <row r="60" spans="1:9" ht="41.4" x14ac:dyDescent="0.3">
      <c r="A60" s="97" t="s">
        <v>1114</v>
      </c>
      <c r="B60" s="9" t="s">
        <v>1117</v>
      </c>
      <c r="C60" s="210" t="s">
        <v>1209</v>
      </c>
      <c r="D60" s="9" t="s">
        <v>33</v>
      </c>
      <c r="E60" s="12">
        <v>157</v>
      </c>
      <c r="F60" s="4"/>
      <c r="G60" s="73">
        <f t="shared" si="2"/>
        <v>0</v>
      </c>
      <c r="H60" s="267"/>
    </row>
    <row r="61" spans="1:9" ht="42" thickBot="1" x14ac:dyDescent="0.35">
      <c r="A61" s="97" t="s">
        <v>1114</v>
      </c>
      <c r="B61" s="9" t="s">
        <v>1118</v>
      </c>
      <c r="C61" s="8" t="s">
        <v>462</v>
      </c>
      <c r="D61" s="9" t="s">
        <v>43</v>
      </c>
      <c r="E61" s="12">
        <v>33</v>
      </c>
      <c r="F61" s="4"/>
      <c r="G61" s="73">
        <f t="shared" si="2"/>
        <v>0</v>
      </c>
      <c r="H61" s="268"/>
    </row>
    <row r="62" spans="1:9" ht="42" thickBot="1" x14ac:dyDescent="0.35">
      <c r="A62" s="105" t="s">
        <v>1114</v>
      </c>
      <c r="B62" s="106" t="s">
        <v>1119</v>
      </c>
      <c r="C62" s="107" t="s">
        <v>469</v>
      </c>
      <c r="D62" s="106" t="s">
        <v>43</v>
      </c>
      <c r="E62" s="127">
        <v>38.200000000000003</v>
      </c>
      <c r="F62" s="128"/>
      <c r="G62" s="110">
        <f t="shared" si="2"/>
        <v>0</v>
      </c>
      <c r="H62" s="95" t="s">
        <v>876</v>
      </c>
      <c r="I62" s="96">
        <f>ROUND(SUM(G33:G62),2)</f>
        <v>15158.92</v>
      </c>
    </row>
    <row r="63" spans="1:9" ht="28.35" customHeight="1" x14ac:dyDescent="0.3">
      <c r="A63" s="135" t="s">
        <v>1120</v>
      </c>
      <c r="B63" s="66" t="s">
        <v>104</v>
      </c>
      <c r="C63" s="65" t="s">
        <v>489</v>
      </c>
      <c r="D63" s="66" t="s">
        <v>46</v>
      </c>
      <c r="E63" s="125">
        <v>105</v>
      </c>
      <c r="F63" s="126">
        <v>21.5</v>
      </c>
      <c r="G63" s="69">
        <f t="shared" si="2"/>
        <v>2257.5</v>
      </c>
      <c r="H63" s="266" t="s">
        <v>875</v>
      </c>
    </row>
    <row r="64" spans="1:9" ht="28.2" x14ac:dyDescent="0.3">
      <c r="A64" s="136" t="s">
        <v>1120</v>
      </c>
      <c r="B64" s="9" t="s">
        <v>105</v>
      </c>
      <c r="C64" s="8" t="s">
        <v>89</v>
      </c>
      <c r="D64" s="9" t="s">
        <v>33</v>
      </c>
      <c r="E64" s="12">
        <v>106.5</v>
      </c>
      <c r="F64" s="4">
        <v>13.02</v>
      </c>
      <c r="G64" s="73">
        <f t="shared" si="2"/>
        <v>1386.63</v>
      </c>
      <c r="H64" s="255"/>
    </row>
    <row r="65" spans="1:8" ht="28.2" x14ac:dyDescent="0.3">
      <c r="A65" s="136" t="s">
        <v>1120</v>
      </c>
      <c r="B65" s="9" t="s">
        <v>107</v>
      </c>
      <c r="C65" s="8" t="s">
        <v>91</v>
      </c>
      <c r="D65" s="9" t="s">
        <v>33</v>
      </c>
      <c r="E65" s="12">
        <v>106.5</v>
      </c>
      <c r="F65" s="4">
        <v>21.34</v>
      </c>
      <c r="G65" s="73">
        <f t="shared" si="2"/>
        <v>2272.71</v>
      </c>
      <c r="H65" s="255"/>
    </row>
    <row r="66" spans="1:8" ht="28.2" x14ac:dyDescent="0.3">
      <c r="A66" s="136" t="s">
        <v>1120</v>
      </c>
      <c r="B66" s="9" t="s">
        <v>108</v>
      </c>
      <c r="C66" s="8" t="s">
        <v>92</v>
      </c>
      <c r="D66" s="9" t="s">
        <v>33</v>
      </c>
      <c r="E66" s="12">
        <v>119.5</v>
      </c>
      <c r="F66" s="4">
        <v>0.67</v>
      </c>
      <c r="G66" s="73">
        <f t="shared" si="2"/>
        <v>80.069999999999993</v>
      </c>
      <c r="H66" s="255"/>
    </row>
    <row r="67" spans="1:8" ht="28.2" x14ac:dyDescent="0.3">
      <c r="A67" s="136" t="s">
        <v>1120</v>
      </c>
      <c r="B67" s="9" t="s">
        <v>109</v>
      </c>
      <c r="C67" s="210" t="s">
        <v>1204</v>
      </c>
      <c r="D67" s="9" t="s">
        <v>33</v>
      </c>
      <c r="E67" s="12">
        <v>25.5</v>
      </c>
      <c r="F67" s="4">
        <v>21.14</v>
      </c>
      <c r="G67" s="73">
        <f t="shared" si="2"/>
        <v>539.07000000000005</v>
      </c>
      <c r="H67" s="255"/>
    </row>
    <row r="68" spans="1:8" ht="28.2" x14ac:dyDescent="0.3">
      <c r="A68" s="136" t="s">
        <v>1120</v>
      </c>
      <c r="B68" s="9" t="s">
        <v>110</v>
      </c>
      <c r="C68" s="210" t="s">
        <v>1203</v>
      </c>
      <c r="D68" s="9" t="s">
        <v>33</v>
      </c>
      <c r="E68" s="12">
        <v>94</v>
      </c>
      <c r="F68" s="4">
        <v>18.93</v>
      </c>
      <c r="G68" s="73">
        <f t="shared" si="2"/>
        <v>1779.42</v>
      </c>
      <c r="H68" s="255"/>
    </row>
    <row r="69" spans="1:8" ht="28.2" x14ac:dyDescent="0.3">
      <c r="A69" s="136" t="s">
        <v>1120</v>
      </c>
      <c r="B69" s="9" t="s">
        <v>111</v>
      </c>
      <c r="C69" s="8" t="s">
        <v>477</v>
      </c>
      <c r="D69" s="9" t="s">
        <v>33</v>
      </c>
      <c r="E69" s="12">
        <v>4.5999999999999996</v>
      </c>
      <c r="F69" s="4">
        <v>4.83</v>
      </c>
      <c r="G69" s="73">
        <f t="shared" si="2"/>
        <v>22.22</v>
      </c>
      <c r="H69" s="255"/>
    </row>
    <row r="70" spans="1:8" ht="28.2" x14ac:dyDescent="0.3">
      <c r="A70" s="136" t="s">
        <v>1120</v>
      </c>
      <c r="B70" s="9" t="s">
        <v>112</v>
      </c>
      <c r="C70" s="8" t="s">
        <v>478</v>
      </c>
      <c r="D70" s="9" t="s">
        <v>43</v>
      </c>
      <c r="E70" s="12">
        <v>6.5</v>
      </c>
      <c r="F70" s="4">
        <v>0.46</v>
      </c>
      <c r="G70" s="73">
        <f t="shared" si="2"/>
        <v>2.99</v>
      </c>
      <c r="H70" s="255"/>
    </row>
    <row r="71" spans="1:8" ht="28.2" x14ac:dyDescent="0.3">
      <c r="A71" s="136" t="s">
        <v>1120</v>
      </c>
      <c r="B71" s="9" t="s">
        <v>113</v>
      </c>
      <c r="C71" s="8" t="s">
        <v>92</v>
      </c>
      <c r="D71" s="9" t="s">
        <v>33</v>
      </c>
      <c r="E71" s="12">
        <v>4.5999999999999996</v>
      </c>
      <c r="F71" s="4">
        <v>0.67</v>
      </c>
      <c r="G71" s="73">
        <f t="shared" si="2"/>
        <v>3.08</v>
      </c>
      <c r="H71" s="255"/>
    </row>
    <row r="72" spans="1:8" ht="28.2" x14ac:dyDescent="0.3">
      <c r="A72" s="136" t="s">
        <v>1120</v>
      </c>
      <c r="B72" s="9" t="s">
        <v>115</v>
      </c>
      <c r="C72" s="8" t="s">
        <v>479</v>
      </c>
      <c r="D72" s="9" t="s">
        <v>33</v>
      </c>
      <c r="E72" s="12">
        <v>4.5999999999999996</v>
      </c>
      <c r="F72" s="4">
        <v>15.98</v>
      </c>
      <c r="G72" s="73">
        <f t="shared" si="2"/>
        <v>73.510000000000005</v>
      </c>
      <c r="H72" s="255"/>
    </row>
    <row r="73" spans="1:8" ht="28.2" x14ac:dyDescent="0.3">
      <c r="A73" s="136" t="s">
        <v>1120</v>
      </c>
      <c r="B73" s="9" t="s">
        <v>117</v>
      </c>
      <c r="C73" s="8" t="s">
        <v>92</v>
      </c>
      <c r="D73" s="9" t="s">
        <v>33</v>
      </c>
      <c r="E73" s="12">
        <v>7.9</v>
      </c>
      <c r="F73" s="4">
        <v>0.67</v>
      </c>
      <c r="G73" s="73">
        <f t="shared" si="2"/>
        <v>5.29</v>
      </c>
      <c r="H73" s="255"/>
    </row>
    <row r="74" spans="1:8" ht="28.2" x14ac:dyDescent="0.3">
      <c r="A74" s="136" t="s">
        <v>1120</v>
      </c>
      <c r="B74" s="9" t="s">
        <v>119</v>
      </c>
      <c r="C74" s="8" t="s">
        <v>480</v>
      </c>
      <c r="D74" s="9" t="s">
        <v>33</v>
      </c>
      <c r="E74" s="12">
        <v>7.9</v>
      </c>
      <c r="F74" s="4">
        <v>22.28</v>
      </c>
      <c r="G74" s="73">
        <f t="shared" si="2"/>
        <v>176.01</v>
      </c>
      <c r="H74" s="255"/>
    </row>
    <row r="75" spans="1:8" ht="28.2" x14ac:dyDescent="0.3">
      <c r="A75" s="136" t="s">
        <v>1120</v>
      </c>
      <c r="B75" s="9" t="s">
        <v>120</v>
      </c>
      <c r="C75" s="8" t="s">
        <v>94</v>
      </c>
      <c r="D75" s="9" t="s">
        <v>33</v>
      </c>
      <c r="E75" s="12">
        <v>38.5</v>
      </c>
      <c r="F75" s="4">
        <v>0.67</v>
      </c>
      <c r="G75" s="73">
        <f t="shared" si="2"/>
        <v>25.8</v>
      </c>
      <c r="H75" s="255"/>
    </row>
    <row r="76" spans="1:8" ht="28.2" x14ac:dyDescent="0.3">
      <c r="A76" s="136" t="s">
        <v>1120</v>
      </c>
      <c r="B76" s="9" t="s">
        <v>122</v>
      </c>
      <c r="C76" s="8" t="s">
        <v>465</v>
      </c>
      <c r="D76" s="9" t="s">
        <v>33</v>
      </c>
      <c r="E76" s="12">
        <v>38.5</v>
      </c>
      <c r="F76" s="4">
        <v>9.76</v>
      </c>
      <c r="G76" s="73">
        <f t="shared" si="2"/>
        <v>375.76</v>
      </c>
      <c r="H76" s="255"/>
    </row>
    <row r="77" spans="1:8" ht="28.2" x14ac:dyDescent="0.3">
      <c r="A77" s="136" t="s">
        <v>1120</v>
      </c>
      <c r="B77" s="9" t="s">
        <v>347</v>
      </c>
      <c r="C77" s="8" t="s">
        <v>94</v>
      </c>
      <c r="D77" s="9" t="s">
        <v>33</v>
      </c>
      <c r="E77" s="12">
        <v>94</v>
      </c>
      <c r="F77" s="4">
        <v>0.67</v>
      </c>
      <c r="G77" s="73">
        <f t="shared" si="2"/>
        <v>62.98</v>
      </c>
      <c r="H77" s="255"/>
    </row>
    <row r="78" spans="1:8" ht="28.2" x14ac:dyDescent="0.3">
      <c r="A78" s="136" t="s">
        <v>1120</v>
      </c>
      <c r="B78" s="9" t="s">
        <v>348</v>
      </c>
      <c r="C78" s="8" t="s">
        <v>95</v>
      </c>
      <c r="D78" s="9" t="s">
        <v>33</v>
      </c>
      <c r="E78" s="12">
        <v>94</v>
      </c>
      <c r="F78" s="4">
        <v>12.7</v>
      </c>
      <c r="G78" s="73">
        <f t="shared" si="2"/>
        <v>1193.8</v>
      </c>
      <c r="H78" s="255"/>
    </row>
    <row r="79" spans="1:8" ht="28.2" x14ac:dyDescent="0.3">
      <c r="A79" s="136" t="s">
        <v>1120</v>
      </c>
      <c r="B79" s="9" t="s">
        <v>349</v>
      </c>
      <c r="C79" s="8" t="s">
        <v>462</v>
      </c>
      <c r="D79" s="9" t="s">
        <v>43</v>
      </c>
      <c r="E79" s="12">
        <v>12</v>
      </c>
      <c r="F79" s="4">
        <v>31.01</v>
      </c>
      <c r="G79" s="73">
        <f t="shared" si="2"/>
        <v>372.12</v>
      </c>
      <c r="H79" s="255"/>
    </row>
    <row r="80" spans="1:8" ht="28.2" x14ac:dyDescent="0.3">
      <c r="A80" s="136" t="s">
        <v>1120</v>
      </c>
      <c r="B80" s="9" t="s">
        <v>350</v>
      </c>
      <c r="C80" s="8" t="s">
        <v>486</v>
      </c>
      <c r="D80" s="9" t="s">
        <v>43</v>
      </c>
      <c r="E80" s="12">
        <v>32</v>
      </c>
      <c r="F80" s="4">
        <v>139.88999999999999</v>
      </c>
      <c r="G80" s="73">
        <f t="shared" si="2"/>
        <v>4476.4799999999996</v>
      </c>
      <c r="H80" s="255"/>
    </row>
    <row r="81" spans="1:8" ht="28.2" x14ac:dyDescent="0.3">
      <c r="A81" s="136" t="s">
        <v>1120</v>
      </c>
      <c r="B81" s="9" t="s">
        <v>878</v>
      </c>
      <c r="C81" s="8" t="s">
        <v>144</v>
      </c>
      <c r="D81" s="9" t="s">
        <v>43</v>
      </c>
      <c r="E81" s="12">
        <v>32</v>
      </c>
      <c r="F81" s="4">
        <v>1.53</v>
      </c>
      <c r="G81" s="73">
        <f t="shared" si="2"/>
        <v>48.96</v>
      </c>
      <c r="H81" s="255"/>
    </row>
    <row r="82" spans="1:8" ht="28.2" x14ac:dyDescent="0.3">
      <c r="A82" s="136" t="s">
        <v>1120</v>
      </c>
      <c r="B82" s="9" t="s">
        <v>880</v>
      </c>
      <c r="C82" s="8" t="s">
        <v>469</v>
      </c>
      <c r="D82" s="9" t="s">
        <v>43</v>
      </c>
      <c r="E82" s="12">
        <v>18.5</v>
      </c>
      <c r="F82" s="4">
        <v>1.53</v>
      </c>
      <c r="G82" s="73">
        <f t="shared" si="2"/>
        <v>28.31</v>
      </c>
      <c r="H82" s="255"/>
    </row>
    <row r="83" spans="1:8" ht="41.4" x14ac:dyDescent="0.3">
      <c r="A83" s="97" t="s">
        <v>1120</v>
      </c>
      <c r="B83" s="9" t="s">
        <v>881</v>
      </c>
      <c r="C83" s="8" t="s">
        <v>517</v>
      </c>
      <c r="D83" s="9" t="s">
        <v>33</v>
      </c>
      <c r="E83" s="12">
        <v>75</v>
      </c>
      <c r="F83" s="4">
        <v>1.07</v>
      </c>
      <c r="G83" s="73">
        <f t="shared" si="2"/>
        <v>80.25</v>
      </c>
      <c r="H83" s="255"/>
    </row>
    <row r="84" spans="1:8" ht="28.2" x14ac:dyDescent="0.3">
      <c r="A84" s="136" t="s">
        <v>1120</v>
      </c>
      <c r="B84" s="9" t="s">
        <v>882</v>
      </c>
      <c r="C84" s="8" t="s">
        <v>490</v>
      </c>
      <c r="D84" s="9" t="s">
        <v>43</v>
      </c>
      <c r="E84" s="12">
        <v>12.5</v>
      </c>
      <c r="F84" s="4">
        <v>69.23</v>
      </c>
      <c r="G84" s="73">
        <f t="shared" si="2"/>
        <v>865.38</v>
      </c>
      <c r="H84" s="255"/>
    </row>
    <row r="85" spans="1:8" ht="28.2" x14ac:dyDescent="0.3">
      <c r="A85" s="136" t="s">
        <v>1120</v>
      </c>
      <c r="B85" s="9" t="s">
        <v>883</v>
      </c>
      <c r="C85" s="8" t="s">
        <v>491</v>
      </c>
      <c r="D85" s="9" t="s">
        <v>46</v>
      </c>
      <c r="E85" s="12">
        <v>24</v>
      </c>
      <c r="F85" s="4">
        <v>3.79</v>
      </c>
      <c r="G85" s="73">
        <f t="shared" si="2"/>
        <v>90.96</v>
      </c>
      <c r="H85" s="255"/>
    </row>
    <row r="86" spans="1:8" ht="28.2" x14ac:dyDescent="0.3">
      <c r="A86" s="136" t="s">
        <v>1120</v>
      </c>
      <c r="B86" s="9" t="s">
        <v>884</v>
      </c>
      <c r="C86" s="8" t="s">
        <v>181</v>
      </c>
      <c r="D86" s="9" t="s">
        <v>46</v>
      </c>
      <c r="E86" s="12">
        <v>1.2</v>
      </c>
      <c r="F86" s="4">
        <v>20.2</v>
      </c>
      <c r="G86" s="73">
        <f t="shared" si="2"/>
        <v>24.24</v>
      </c>
      <c r="H86" s="255"/>
    </row>
    <row r="87" spans="1:8" ht="28.2" x14ac:dyDescent="0.3">
      <c r="A87" s="136" t="s">
        <v>1120</v>
      </c>
      <c r="B87" s="9" t="s">
        <v>885</v>
      </c>
      <c r="C87" s="8" t="s">
        <v>492</v>
      </c>
      <c r="D87" s="9" t="s">
        <v>46</v>
      </c>
      <c r="E87" s="12">
        <v>21</v>
      </c>
      <c r="F87" s="4">
        <v>16.46</v>
      </c>
      <c r="G87" s="73">
        <f t="shared" si="2"/>
        <v>345.66</v>
      </c>
      <c r="H87" s="255"/>
    </row>
    <row r="88" spans="1:8" ht="28.2" x14ac:dyDescent="0.3">
      <c r="A88" s="136" t="s">
        <v>1120</v>
      </c>
      <c r="B88" s="9" t="s">
        <v>886</v>
      </c>
      <c r="C88" s="8" t="s">
        <v>185</v>
      </c>
      <c r="D88" s="9" t="s">
        <v>33</v>
      </c>
      <c r="E88" s="12">
        <v>85</v>
      </c>
      <c r="F88" s="4">
        <v>2.2200000000000002</v>
      </c>
      <c r="G88" s="73">
        <f t="shared" si="2"/>
        <v>188.7</v>
      </c>
      <c r="H88" s="255"/>
    </row>
    <row r="89" spans="1:8" ht="28.2" x14ac:dyDescent="0.3">
      <c r="A89" s="136" t="s">
        <v>1120</v>
      </c>
      <c r="B89" s="9" t="s">
        <v>887</v>
      </c>
      <c r="C89" s="8" t="s">
        <v>197</v>
      </c>
      <c r="D89" s="9" t="s">
        <v>36</v>
      </c>
      <c r="E89" s="12">
        <v>1</v>
      </c>
      <c r="F89" s="4">
        <v>71.02</v>
      </c>
      <c r="G89" s="73">
        <f t="shared" si="2"/>
        <v>71.02</v>
      </c>
      <c r="H89" s="255"/>
    </row>
    <row r="90" spans="1:8" ht="28.2" x14ac:dyDescent="0.3">
      <c r="A90" s="136" t="s">
        <v>1120</v>
      </c>
      <c r="B90" s="9" t="s">
        <v>888</v>
      </c>
      <c r="C90" s="8" t="s">
        <v>577</v>
      </c>
      <c r="D90" s="9" t="s">
        <v>36</v>
      </c>
      <c r="E90" s="12">
        <v>1</v>
      </c>
      <c r="F90" s="4">
        <v>612.05999999999995</v>
      </c>
      <c r="G90" s="73">
        <f t="shared" si="2"/>
        <v>612.05999999999995</v>
      </c>
      <c r="H90" s="255"/>
    </row>
    <row r="91" spans="1:8" ht="28.2" x14ac:dyDescent="0.3">
      <c r="A91" s="136" t="s">
        <v>1120</v>
      </c>
      <c r="B91" s="9" t="s">
        <v>889</v>
      </c>
      <c r="C91" s="8" t="s">
        <v>578</v>
      </c>
      <c r="D91" s="9" t="s">
        <v>46</v>
      </c>
      <c r="E91" s="12">
        <v>0.2</v>
      </c>
      <c r="F91" s="4">
        <v>106</v>
      </c>
      <c r="G91" s="73">
        <f t="shared" si="2"/>
        <v>21.2</v>
      </c>
      <c r="H91" s="255"/>
    </row>
    <row r="92" spans="1:8" ht="28.35" customHeight="1" x14ac:dyDescent="0.3">
      <c r="A92" s="136" t="s">
        <v>1120</v>
      </c>
      <c r="B92" s="9" t="s">
        <v>890</v>
      </c>
      <c r="C92" s="8" t="s">
        <v>154</v>
      </c>
      <c r="D92" s="9" t="s">
        <v>43</v>
      </c>
      <c r="E92" s="12">
        <v>4.2</v>
      </c>
      <c r="F92" s="4">
        <v>23.56</v>
      </c>
      <c r="G92" s="73">
        <f t="shared" si="2"/>
        <v>98.95</v>
      </c>
      <c r="H92" s="255"/>
    </row>
    <row r="93" spans="1:8" ht="28.2" x14ac:dyDescent="0.3">
      <c r="A93" s="136" t="s">
        <v>1120</v>
      </c>
      <c r="B93" s="9" t="s">
        <v>891</v>
      </c>
      <c r="C93" s="8" t="s">
        <v>156</v>
      </c>
      <c r="D93" s="9" t="s">
        <v>46</v>
      </c>
      <c r="E93" s="12">
        <v>0.4</v>
      </c>
      <c r="F93" s="4">
        <v>46.63</v>
      </c>
      <c r="G93" s="73">
        <f t="shared" si="2"/>
        <v>18.649999999999999</v>
      </c>
      <c r="H93" s="255"/>
    </row>
    <row r="94" spans="1:8" ht="28.2" x14ac:dyDescent="0.3">
      <c r="A94" s="136" t="s">
        <v>1120</v>
      </c>
      <c r="B94" s="9" t="s">
        <v>892</v>
      </c>
      <c r="C94" s="8" t="s">
        <v>158</v>
      </c>
      <c r="D94" s="9" t="s">
        <v>36</v>
      </c>
      <c r="E94" s="12">
        <v>1</v>
      </c>
      <c r="F94" s="4">
        <v>95.37</v>
      </c>
      <c r="G94" s="73">
        <f t="shared" si="2"/>
        <v>95.37</v>
      </c>
      <c r="H94" s="255"/>
    </row>
    <row r="95" spans="1:8" ht="28.2" x14ac:dyDescent="0.3">
      <c r="A95" s="136" t="s">
        <v>1120</v>
      </c>
      <c r="B95" s="9" t="s">
        <v>893</v>
      </c>
      <c r="C95" s="8" t="s">
        <v>160</v>
      </c>
      <c r="D95" s="9" t="s">
        <v>36</v>
      </c>
      <c r="E95" s="12">
        <v>1</v>
      </c>
      <c r="F95" s="4">
        <v>199.02</v>
      </c>
      <c r="G95" s="73">
        <f t="shared" ref="G95:G134" si="3">ROUND((E95*F95),2)</f>
        <v>199.02</v>
      </c>
      <c r="H95" s="255"/>
    </row>
    <row r="96" spans="1:8" ht="28.35" customHeight="1" x14ac:dyDescent="0.3">
      <c r="A96" s="265" t="s">
        <v>1120</v>
      </c>
      <c r="B96" s="148" t="s">
        <v>894</v>
      </c>
      <c r="C96" s="31" t="s">
        <v>166</v>
      </c>
      <c r="D96" s="9" t="s">
        <v>33</v>
      </c>
      <c r="E96" s="12"/>
      <c r="F96" s="206"/>
      <c r="G96" s="73"/>
      <c r="H96" s="255"/>
    </row>
    <row r="97" spans="1:8" ht="28.35" customHeight="1" x14ac:dyDescent="0.3">
      <c r="A97" s="260"/>
      <c r="B97" s="9" t="s">
        <v>1121</v>
      </c>
      <c r="C97" s="8" t="s">
        <v>458</v>
      </c>
      <c r="D97" s="9" t="s">
        <v>46</v>
      </c>
      <c r="E97" s="12">
        <v>0.3</v>
      </c>
      <c r="F97" s="4">
        <v>125.7</v>
      </c>
      <c r="G97" s="73">
        <f t="shared" si="3"/>
        <v>37.71</v>
      </c>
      <c r="H97" s="255"/>
    </row>
    <row r="98" spans="1:8" ht="28.35" customHeight="1" thickBot="1" x14ac:dyDescent="0.35">
      <c r="A98" s="261"/>
      <c r="B98" s="106" t="s">
        <v>1122</v>
      </c>
      <c r="C98" s="107" t="s">
        <v>531</v>
      </c>
      <c r="D98" s="106" t="s">
        <v>84</v>
      </c>
      <c r="E98" s="127">
        <v>13.7</v>
      </c>
      <c r="F98" s="128">
        <v>2.54</v>
      </c>
      <c r="G98" s="110">
        <f t="shared" si="3"/>
        <v>34.799999999999997</v>
      </c>
      <c r="H98" s="255"/>
    </row>
    <row r="99" spans="1:8" ht="28.2" x14ac:dyDescent="0.3">
      <c r="A99" s="135" t="s">
        <v>1123</v>
      </c>
      <c r="B99" s="66" t="s">
        <v>895</v>
      </c>
      <c r="C99" s="65" t="s">
        <v>100</v>
      </c>
      <c r="D99" s="66" t="s">
        <v>46</v>
      </c>
      <c r="E99" s="125">
        <v>92</v>
      </c>
      <c r="F99" s="126"/>
      <c r="G99" s="69">
        <f t="shared" si="3"/>
        <v>0</v>
      </c>
      <c r="H99" s="255"/>
    </row>
    <row r="100" spans="1:8" ht="28.2" x14ac:dyDescent="0.3">
      <c r="A100" s="136" t="s">
        <v>1123</v>
      </c>
      <c r="B100" s="9" t="s">
        <v>896</v>
      </c>
      <c r="C100" s="8" t="s">
        <v>89</v>
      </c>
      <c r="D100" s="9" t="s">
        <v>33</v>
      </c>
      <c r="E100" s="12">
        <v>106.5</v>
      </c>
      <c r="F100" s="4"/>
      <c r="G100" s="73">
        <f t="shared" si="3"/>
        <v>0</v>
      </c>
      <c r="H100" s="255"/>
    </row>
    <row r="101" spans="1:8" ht="28.2" x14ac:dyDescent="0.3">
      <c r="A101" s="136" t="s">
        <v>1123</v>
      </c>
      <c r="B101" s="9" t="s">
        <v>897</v>
      </c>
      <c r="C101" s="8" t="s">
        <v>91</v>
      </c>
      <c r="D101" s="9" t="s">
        <v>33</v>
      </c>
      <c r="E101" s="12">
        <v>106.5</v>
      </c>
      <c r="F101" s="4"/>
      <c r="G101" s="73">
        <f t="shared" si="3"/>
        <v>0</v>
      </c>
      <c r="H101" s="255"/>
    </row>
    <row r="102" spans="1:8" ht="28.2" x14ac:dyDescent="0.3">
      <c r="A102" s="136" t="s">
        <v>1123</v>
      </c>
      <c r="B102" s="9" t="s">
        <v>898</v>
      </c>
      <c r="C102" s="8" t="s">
        <v>92</v>
      </c>
      <c r="D102" s="9" t="s">
        <v>33</v>
      </c>
      <c r="E102" s="12">
        <v>119.5</v>
      </c>
      <c r="F102" s="4"/>
      <c r="G102" s="73">
        <f t="shared" si="3"/>
        <v>0</v>
      </c>
      <c r="H102" s="255"/>
    </row>
    <row r="103" spans="1:8" ht="28.2" x14ac:dyDescent="0.3">
      <c r="A103" s="136" t="s">
        <v>1123</v>
      </c>
      <c r="B103" s="9" t="s">
        <v>1124</v>
      </c>
      <c r="C103" s="210" t="s">
        <v>1204</v>
      </c>
      <c r="D103" s="9" t="s">
        <v>33</v>
      </c>
      <c r="E103" s="12">
        <v>25.5</v>
      </c>
      <c r="F103" s="4"/>
      <c r="G103" s="73">
        <f t="shared" si="3"/>
        <v>0</v>
      </c>
      <c r="H103" s="255"/>
    </row>
    <row r="104" spans="1:8" ht="28.2" x14ac:dyDescent="0.3">
      <c r="A104" s="136" t="s">
        <v>1123</v>
      </c>
      <c r="B104" s="9" t="s">
        <v>1125</v>
      </c>
      <c r="C104" s="210" t="s">
        <v>1203</v>
      </c>
      <c r="D104" s="9" t="s">
        <v>33</v>
      </c>
      <c r="E104" s="12">
        <v>94</v>
      </c>
      <c r="F104" s="4"/>
      <c r="G104" s="73">
        <f t="shared" si="3"/>
        <v>0</v>
      </c>
      <c r="H104" s="255"/>
    </row>
    <row r="105" spans="1:8" ht="28.2" x14ac:dyDescent="0.3">
      <c r="A105" s="136" t="s">
        <v>1123</v>
      </c>
      <c r="B105" s="9" t="s">
        <v>1126</v>
      </c>
      <c r="C105" s="8" t="s">
        <v>477</v>
      </c>
      <c r="D105" s="9" t="s">
        <v>33</v>
      </c>
      <c r="E105" s="12">
        <v>4.5999999999999996</v>
      </c>
      <c r="F105" s="4"/>
      <c r="G105" s="73">
        <f t="shared" si="3"/>
        <v>0</v>
      </c>
      <c r="H105" s="255"/>
    </row>
    <row r="106" spans="1:8" ht="28.2" x14ac:dyDescent="0.3">
      <c r="A106" s="136" t="s">
        <v>1123</v>
      </c>
      <c r="B106" s="9" t="s">
        <v>1127</v>
      </c>
      <c r="C106" s="8" t="s">
        <v>478</v>
      </c>
      <c r="D106" s="9" t="s">
        <v>43</v>
      </c>
      <c r="E106" s="12">
        <v>6.5</v>
      </c>
      <c r="F106" s="4"/>
      <c r="G106" s="73">
        <f t="shared" si="3"/>
        <v>0</v>
      </c>
      <c r="H106" s="255"/>
    </row>
    <row r="107" spans="1:8" ht="28.2" x14ac:dyDescent="0.3">
      <c r="A107" s="136" t="s">
        <v>1123</v>
      </c>
      <c r="B107" s="9" t="s">
        <v>1128</v>
      </c>
      <c r="C107" s="8" t="s">
        <v>92</v>
      </c>
      <c r="D107" s="9" t="s">
        <v>33</v>
      </c>
      <c r="E107" s="12">
        <v>4.5999999999999996</v>
      </c>
      <c r="F107" s="4"/>
      <c r="G107" s="73">
        <f t="shared" si="3"/>
        <v>0</v>
      </c>
      <c r="H107" s="255"/>
    </row>
    <row r="108" spans="1:8" ht="28.2" x14ac:dyDescent="0.3">
      <c r="A108" s="136" t="s">
        <v>1123</v>
      </c>
      <c r="B108" s="9" t="s">
        <v>1129</v>
      </c>
      <c r="C108" s="8" t="s">
        <v>479</v>
      </c>
      <c r="D108" s="9" t="s">
        <v>33</v>
      </c>
      <c r="E108" s="12">
        <v>4.5999999999999996</v>
      </c>
      <c r="F108" s="4"/>
      <c r="G108" s="73">
        <f t="shared" si="3"/>
        <v>0</v>
      </c>
      <c r="H108" s="255"/>
    </row>
    <row r="109" spans="1:8" ht="28.2" x14ac:dyDescent="0.3">
      <c r="A109" s="136" t="s">
        <v>1123</v>
      </c>
      <c r="B109" s="9" t="s">
        <v>1130</v>
      </c>
      <c r="C109" s="8" t="s">
        <v>92</v>
      </c>
      <c r="D109" s="9" t="s">
        <v>33</v>
      </c>
      <c r="E109" s="12">
        <v>7.9</v>
      </c>
      <c r="F109" s="4"/>
      <c r="G109" s="73">
        <f t="shared" si="3"/>
        <v>0</v>
      </c>
      <c r="H109" s="255"/>
    </row>
    <row r="110" spans="1:8" ht="28.2" x14ac:dyDescent="0.3">
      <c r="A110" s="136" t="s">
        <v>1123</v>
      </c>
      <c r="B110" s="9" t="s">
        <v>1131</v>
      </c>
      <c r="C110" s="8" t="s">
        <v>480</v>
      </c>
      <c r="D110" s="9" t="s">
        <v>33</v>
      </c>
      <c r="E110" s="12">
        <v>7.9</v>
      </c>
      <c r="F110" s="4"/>
      <c r="G110" s="73">
        <f t="shared" si="3"/>
        <v>0</v>
      </c>
      <c r="H110" s="255"/>
    </row>
    <row r="111" spans="1:8" ht="28.2" x14ac:dyDescent="0.3">
      <c r="A111" s="136" t="s">
        <v>1123</v>
      </c>
      <c r="B111" s="9" t="s">
        <v>1132</v>
      </c>
      <c r="C111" s="8" t="s">
        <v>94</v>
      </c>
      <c r="D111" s="9" t="s">
        <v>33</v>
      </c>
      <c r="E111" s="12">
        <v>38.5</v>
      </c>
      <c r="F111" s="4"/>
      <c r="G111" s="73">
        <f t="shared" si="3"/>
        <v>0</v>
      </c>
      <c r="H111" s="255"/>
    </row>
    <row r="112" spans="1:8" ht="28.2" x14ac:dyDescent="0.3">
      <c r="A112" s="136" t="s">
        <v>1123</v>
      </c>
      <c r="B112" s="9" t="s">
        <v>1133</v>
      </c>
      <c r="C112" s="8" t="s">
        <v>465</v>
      </c>
      <c r="D112" s="9" t="s">
        <v>33</v>
      </c>
      <c r="E112" s="12">
        <v>38.5</v>
      </c>
      <c r="F112" s="4"/>
      <c r="G112" s="73">
        <f t="shared" si="3"/>
        <v>0</v>
      </c>
      <c r="H112" s="255"/>
    </row>
    <row r="113" spans="1:8" ht="28.2" x14ac:dyDescent="0.3">
      <c r="A113" s="136" t="s">
        <v>1123</v>
      </c>
      <c r="B113" s="9" t="s">
        <v>1134</v>
      </c>
      <c r="C113" s="8" t="s">
        <v>94</v>
      </c>
      <c r="D113" s="9" t="s">
        <v>33</v>
      </c>
      <c r="E113" s="12">
        <v>94</v>
      </c>
      <c r="F113" s="4"/>
      <c r="G113" s="73">
        <f t="shared" si="3"/>
        <v>0</v>
      </c>
      <c r="H113" s="255"/>
    </row>
    <row r="114" spans="1:8" ht="28.2" x14ac:dyDescent="0.3">
      <c r="A114" s="136" t="s">
        <v>1123</v>
      </c>
      <c r="B114" s="9" t="s">
        <v>1135</v>
      </c>
      <c r="C114" s="8" t="s">
        <v>95</v>
      </c>
      <c r="D114" s="9" t="s">
        <v>33</v>
      </c>
      <c r="E114" s="12">
        <v>94</v>
      </c>
      <c r="F114" s="4"/>
      <c r="G114" s="73">
        <f t="shared" si="3"/>
        <v>0</v>
      </c>
      <c r="H114" s="255"/>
    </row>
    <row r="115" spans="1:8" ht="28.2" x14ac:dyDescent="0.3">
      <c r="A115" s="136" t="s">
        <v>1123</v>
      </c>
      <c r="B115" s="9" t="s">
        <v>1136</v>
      </c>
      <c r="C115" s="8" t="s">
        <v>462</v>
      </c>
      <c r="D115" s="9" t="s">
        <v>43</v>
      </c>
      <c r="E115" s="12">
        <v>12</v>
      </c>
      <c r="F115" s="4"/>
      <c r="G115" s="73">
        <f t="shared" si="3"/>
        <v>0</v>
      </c>
      <c r="H115" s="255"/>
    </row>
    <row r="116" spans="1:8" ht="28.2" x14ac:dyDescent="0.3">
      <c r="A116" s="136" t="s">
        <v>1123</v>
      </c>
      <c r="B116" s="9" t="s">
        <v>1137</v>
      </c>
      <c r="C116" s="8" t="s">
        <v>486</v>
      </c>
      <c r="D116" s="9" t="s">
        <v>43</v>
      </c>
      <c r="E116" s="12">
        <v>32</v>
      </c>
      <c r="F116" s="4"/>
      <c r="G116" s="73">
        <f t="shared" si="3"/>
        <v>0</v>
      </c>
      <c r="H116" s="255"/>
    </row>
    <row r="117" spans="1:8" ht="28.2" x14ac:dyDescent="0.3">
      <c r="A117" s="136" t="s">
        <v>1123</v>
      </c>
      <c r="B117" s="9" t="s">
        <v>1138</v>
      </c>
      <c r="C117" s="8" t="s">
        <v>144</v>
      </c>
      <c r="D117" s="9" t="s">
        <v>43</v>
      </c>
      <c r="E117" s="12">
        <v>32</v>
      </c>
      <c r="F117" s="4"/>
      <c r="G117" s="73">
        <f t="shared" si="3"/>
        <v>0</v>
      </c>
      <c r="H117" s="255"/>
    </row>
    <row r="118" spans="1:8" ht="28.2" x14ac:dyDescent="0.3">
      <c r="A118" s="136" t="s">
        <v>1123</v>
      </c>
      <c r="B118" s="9" t="s">
        <v>1139</v>
      </c>
      <c r="C118" s="8" t="s">
        <v>469</v>
      </c>
      <c r="D118" s="9" t="s">
        <v>43</v>
      </c>
      <c r="E118" s="12">
        <v>18.5</v>
      </c>
      <c r="F118" s="4"/>
      <c r="G118" s="73">
        <f t="shared" si="3"/>
        <v>0</v>
      </c>
      <c r="H118" s="255"/>
    </row>
    <row r="119" spans="1:8" ht="41.4" x14ac:dyDescent="0.3">
      <c r="A119" s="97" t="s">
        <v>1123</v>
      </c>
      <c r="B119" s="9" t="s">
        <v>1140</v>
      </c>
      <c r="C119" s="8" t="s">
        <v>517</v>
      </c>
      <c r="D119" s="9" t="s">
        <v>33</v>
      </c>
      <c r="E119" s="12">
        <v>75</v>
      </c>
      <c r="F119" s="4"/>
      <c r="G119" s="73">
        <f t="shared" si="3"/>
        <v>0</v>
      </c>
      <c r="H119" s="255"/>
    </row>
    <row r="120" spans="1:8" ht="28.2" x14ac:dyDescent="0.3">
      <c r="A120" s="136" t="s">
        <v>1123</v>
      </c>
      <c r="B120" s="9" t="s">
        <v>1141</v>
      </c>
      <c r="C120" s="8" t="s">
        <v>490</v>
      </c>
      <c r="D120" s="9" t="s">
        <v>43</v>
      </c>
      <c r="E120" s="12">
        <v>12.5</v>
      </c>
      <c r="F120" s="4"/>
      <c r="G120" s="73">
        <f t="shared" si="3"/>
        <v>0</v>
      </c>
      <c r="H120" s="255"/>
    </row>
    <row r="121" spans="1:8" ht="28.2" x14ac:dyDescent="0.3">
      <c r="A121" s="136" t="s">
        <v>1123</v>
      </c>
      <c r="B121" s="9" t="s">
        <v>1142</v>
      </c>
      <c r="C121" s="8" t="s">
        <v>491</v>
      </c>
      <c r="D121" s="9" t="s">
        <v>46</v>
      </c>
      <c r="E121" s="12">
        <v>24</v>
      </c>
      <c r="F121" s="4"/>
      <c r="G121" s="73">
        <f t="shared" si="3"/>
        <v>0</v>
      </c>
      <c r="H121" s="255"/>
    </row>
    <row r="122" spans="1:8" ht="28.2" x14ac:dyDescent="0.3">
      <c r="A122" s="136" t="s">
        <v>1123</v>
      </c>
      <c r="B122" s="9" t="s">
        <v>1143</v>
      </c>
      <c r="C122" s="8" t="s">
        <v>181</v>
      </c>
      <c r="D122" s="9" t="s">
        <v>46</v>
      </c>
      <c r="E122" s="12">
        <v>1.2</v>
      </c>
      <c r="F122" s="4"/>
      <c r="G122" s="73">
        <f t="shared" si="3"/>
        <v>0</v>
      </c>
      <c r="H122" s="255"/>
    </row>
    <row r="123" spans="1:8" ht="28.2" x14ac:dyDescent="0.3">
      <c r="A123" s="136" t="s">
        <v>1123</v>
      </c>
      <c r="B123" s="9" t="s">
        <v>1144</v>
      </c>
      <c r="C123" s="8" t="s">
        <v>492</v>
      </c>
      <c r="D123" s="9" t="s">
        <v>46</v>
      </c>
      <c r="E123" s="12">
        <v>21</v>
      </c>
      <c r="F123" s="4"/>
      <c r="G123" s="73">
        <f t="shared" si="3"/>
        <v>0</v>
      </c>
      <c r="H123" s="255"/>
    </row>
    <row r="124" spans="1:8" ht="28.2" x14ac:dyDescent="0.3">
      <c r="A124" s="136" t="s">
        <v>1123</v>
      </c>
      <c r="B124" s="9" t="s">
        <v>1145</v>
      </c>
      <c r="C124" s="8" t="s">
        <v>185</v>
      </c>
      <c r="D124" s="9" t="s">
        <v>33</v>
      </c>
      <c r="E124" s="12">
        <v>85</v>
      </c>
      <c r="F124" s="4"/>
      <c r="G124" s="73">
        <f t="shared" si="3"/>
        <v>0</v>
      </c>
      <c r="H124" s="255"/>
    </row>
    <row r="125" spans="1:8" ht="28.2" x14ac:dyDescent="0.3">
      <c r="A125" s="136" t="s">
        <v>1123</v>
      </c>
      <c r="B125" s="9" t="s">
        <v>1146</v>
      </c>
      <c r="C125" s="8" t="s">
        <v>197</v>
      </c>
      <c r="D125" s="9" t="s">
        <v>36</v>
      </c>
      <c r="E125" s="12">
        <v>1</v>
      </c>
      <c r="F125" s="4"/>
      <c r="G125" s="73">
        <f t="shared" si="3"/>
        <v>0</v>
      </c>
      <c r="H125" s="255"/>
    </row>
    <row r="126" spans="1:8" ht="28.2" x14ac:dyDescent="0.3">
      <c r="A126" s="136" t="s">
        <v>1123</v>
      </c>
      <c r="B126" s="9" t="s">
        <v>1147</v>
      </c>
      <c r="C126" s="8" t="s">
        <v>577</v>
      </c>
      <c r="D126" s="9" t="s">
        <v>36</v>
      </c>
      <c r="E126" s="12">
        <v>1</v>
      </c>
      <c r="F126" s="4"/>
      <c r="G126" s="73">
        <f t="shared" si="3"/>
        <v>0</v>
      </c>
      <c r="H126" s="255"/>
    </row>
    <row r="127" spans="1:8" ht="28.2" x14ac:dyDescent="0.3">
      <c r="A127" s="136" t="s">
        <v>1123</v>
      </c>
      <c r="B127" s="9" t="s">
        <v>1148</v>
      </c>
      <c r="C127" s="8" t="s">
        <v>578</v>
      </c>
      <c r="D127" s="9" t="s">
        <v>46</v>
      </c>
      <c r="E127" s="12">
        <v>0.2</v>
      </c>
      <c r="F127" s="4"/>
      <c r="G127" s="73">
        <f t="shared" si="3"/>
        <v>0</v>
      </c>
      <c r="H127" s="255"/>
    </row>
    <row r="128" spans="1:8" ht="28.2" x14ac:dyDescent="0.3">
      <c r="A128" s="136" t="s">
        <v>1123</v>
      </c>
      <c r="B128" s="9" t="s">
        <v>1149</v>
      </c>
      <c r="C128" s="8" t="s">
        <v>154</v>
      </c>
      <c r="D128" s="9" t="s">
        <v>43</v>
      </c>
      <c r="E128" s="12">
        <v>4.2</v>
      </c>
      <c r="F128" s="4"/>
      <c r="G128" s="73">
        <f t="shared" si="3"/>
        <v>0</v>
      </c>
      <c r="H128" s="255"/>
    </row>
    <row r="129" spans="1:9" ht="28.2" x14ac:dyDescent="0.3">
      <c r="A129" s="136" t="s">
        <v>1123</v>
      </c>
      <c r="B129" s="9" t="s">
        <v>1150</v>
      </c>
      <c r="C129" s="8" t="s">
        <v>156</v>
      </c>
      <c r="D129" s="9" t="s">
        <v>46</v>
      </c>
      <c r="E129" s="12">
        <v>0.4</v>
      </c>
      <c r="F129" s="4"/>
      <c r="G129" s="73">
        <f t="shared" si="3"/>
        <v>0</v>
      </c>
      <c r="H129" s="255"/>
    </row>
    <row r="130" spans="1:9" ht="28.2" x14ac:dyDescent="0.3">
      <c r="A130" s="136" t="s">
        <v>1123</v>
      </c>
      <c r="B130" s="9" t="s">
        <v>1151</v>
      </c>
      <c r="C130" s="8" t="s">
        <v>158</v>
      </c>
      <c r="D130" s="9" t="s">
        <v>36</v>
      </c>
      <c r="E130" s="12">
        <v>1</v>
      </c>
      <c r="F130" s="4"/>
      <c r="G130" s="73">
        <f t="shared" si="3"/>
        <v>0</v>
      </c>
      <c r="H130" s="255"/>
    </row>
    <row r="131" spans="1:9" ht="28.2" x14ac:dyDescent="0.3">
      <c r="A131" s="136" t="s">
        <v>1123</v>
      </c>
      <c r="B131" s="9" t="s">
        <v>1152</v>
      </c>
      <c r="C131" s="8" t="s">
        <v>160</v>
      </c>
      <c r="D131" s="9" t="s">
        <v>36</v>
      </c>
      <c r="E131" s="12">
        <v>1</v>
      </c>
      <c r="F131" s="4"/>
      <c r="G131" s="73">
        <f t="shared" si="3"/>
        <v>0</v>
      </c>
      <c r="H131" s="255"/>
    </row>
    <row r="132" spans="1:9" ht="28.35" customHeight="1" x14ac:dyDescent="0.3">
      <c r="A132" s="265" t="s">
        <v>1123</v>
      </c>
      <c r="B132" s="148" t="s">
        <v>1153</v>
      </c>
      <c r="C132" s="31" t="s">
        <v>166</v>
      </c>
      <c r="D132" s="9"/>
      <c r="E132" s="12"/>
      <c r="F132" s="206"/>
      <c r="G132" s="73"/>
      <c r="H132" s="255"/>
    </row>
    <row r="133" spans="1:9" ht="28.35" customHeight="1" thickBot="1" x14ac:dyDescent="0.35">
      <c r="A133" s="260"/>
      <c r="B133" s="9" t="s">
        <v>1154</v>
      </c>
      <c r="C133" s="8" t="s">
        <v>458</v>
      </c>
      <c r="D133" s="9" t="s">
        <v>46</v>
      </c>
      <c r="E133" s="12">
        <v>0.3</v>
      </c>
      <c r="F133" s="4"/>
      <c r="G133" s="73">
        <f t="shared" si="3"/>
        <v>0</v>
      </c>
      <c r="H133" s="256"/>
    </row>
    <row r="134" spans="1:9" ht="28.35" customHeight="1" thickBot="1" x14ac:dyDescent="0.35">
      <c r="A134" s="261"/>
      <c r="B134" s="106" t="s">
        <v>1155</v>
      </c>
      <c r="C134" s="107" t="s">
        <v>531</v>
      </c>
      <c r="D134" s="106" t="s">
        <v>84</v>
      </c>
      <c r="E134" s="127">
        <v>13.7</v>
      </c>
      <c r="F134" s="128"/>
      <c r="G134" s="110">
        <f t="shared" si="3"/>
        <v>0</v>
      </c>
      <c r="H134" s="95" t="s">
        <v>899</v>
      </c>
      <c r="I134" s="96">
        <f>ROUND(SUM(G63:G134),2)</f>
        <v>17966.68</v>
      </c>
    </row>
    <row r="135" spans="1:9" x14ac:dyDescent="0.3">
      <c r="A135" s="111" t="s">
        <v>497</v>
      </c>
      <c r="B135" s="66" t="s">
        <v>123</v>
      </c>
      <c r="C135" s="65" t="s">
        <v>223</v>
      </c>
      <c r="D135" s="66" t="s">
        <v>46</v>
      </c>
      <c r="E135" s="125">
        <v>28</v>
      </c>
      <c r="F135" s="126">
        <v>21.18</v>
      </c>
      <c r="G135" s="69">
        <f t="shared" ref="G135:G149" si="4">ROUND((E135*F135),2)</f>
        <v>593.04</v>
      </c>
    </row>
    <row r="136" spans="1:9" x14ac:dyDescent="0.3">
      <c r="A136" s="97" t="s">
        <v>497</v>
      </c>
      <c r="B136" s="9" t="s">
        <v>124</v>
      </c>
      <c r="C136" s="8" t="s">
        <v>201</v>
      </c>
      <c r="D136" s="9" t="s">
        <v>33</v>
      </c>
      <c r="E136" s="12">
        <v>18.399999999999999</v>
      </c>
      <c r="F136" s="4">
        <v>30.41</v>
      </c>
      <c r="G136" s="73">
        <f t="shared" si="4"/>
        <v>559.54</v>
      </c>
    </row>
    <row r="137" spans="1:9" x14ac:dyDescent="0.3">
      <c r="A137" s="97" t="s">
        <v>497</v>
      </c>
      <c r="B137" s="9" t="s">
        <v>278</v>
      </c>
      <c r="C137" s="8" t="s">
        <v>203</v>
      </c>
      <c r="D137" s="9" t="s">
        <v>33</v>
      </c>
      <c r="E137" s="12">
        <v>18.399999999999999</v>
      </c>
      <c r="F137" s="4">
        <v>11.99</v>
      </c>
      <c r="G137" s="73">
        <f t="shared" si="4"/>
        <v>220.62</v>
      </c>
    </row>
    <row r="138" spans="1:9" ht="41.4" x14ac:dyDescent="0.3">
      <c r="A138" s="97" t="s">
        <v>497</v>
      </c>
      <c r="B138" s="9" t="s">
        <v>375</v>
      </c>
      <c r="C138" s="8" t="s">
        <v>499</v>
      </c>
      <c r="D138" s="9" t="s">
        <v>43</v>
      </c>
      <c r="E138" s="12">
        <v>7.1</v>
      </c>
      <c r="F138" s="4">
        <v>72.22</v>
      </c>
      <c r="G138" s="73">
        <f>ROUND((E138*F138),2)</f>
        <v>512.76</v>
      </c>
    </row>
    <row r="139" spans="1:9" ht="27.6" x14ac:dyDescent="0.3">
      <c r="A139" s="97" t="s">
        <v>497</v>
      </c>
      <c r="B139" s="9" t="s">
        <v>376</v>
      </c>
      <c r="C139" s="8" t="s">
        <v>500</v>
      </c>
      <c r="D139" s="9" t="s">
        <v>43</v>
      </c>
      <c r="E139" s="12">
        <v>7.1</v>
      </c>
      <c r="F139" s="4">
        <v>75.28</v>
      </c>
      <c r="G139" s="73">
        <f t="shared" si="4"/>
        <v>534.49</v>
      </c>
    </row>
    <row r="140" spans="1:9" ht="15" thickBot="1" x14ac:dyDescent="0.35">
      <c r="A140" s="97" t="s">
        <v>497</v>
      </c>
      <c r="B140" s="9" t="s">
        <v>383</v>
      </c>
      <c r="C140" s="8" t="s">
        <v>205</v>
      </c>
      <c r="D140" s="9" t="s">
        <v>33</v>
      </c>
      <c r="E140" s="12">
        <v>18.399999999999999</v>
      </c>
      <c r="F140" s="4">
        <v>127.93</v>
      </c>
      <c r="G140" s="73">
        <f t="shared" si="4"/>
        <v>2353.91</v>
      </c>
    </row>
    <row r="141" spans="1:9" ht="28.2" thickBot="1" x14ac:dyDescent="0.35">
      <c r="A141" s="105" t="s">
        <v>497</v>
      </c>
      <c r="B141" s="106" t="s">
        <v>384</v>
      </c>
      <c r="C141" s="107" t="s">
        <v>486</v>
      </c>
      <c r="D141" s="106" t="s">
        <v>43</v>
      </c>
      <c r="E141" s="127">
        <v>22</v>
      </c>
      <c r="F141" s="128">
        <v>139.88999999999999</v>
      </c>
      <c r="G141" s="110">
        <f t="shared" si="4"/>
        <v>3077.58</v>
      </c>
      <c r="H141" s="95" t="s">
        <v>933</v>
      </c>
      <c r="I141" s="96">
        <f>ROUND(SUM(G135:G141),2)</f>
        <v>7851.94</v>
      </c>
    </row>
    <row r="142" spans="1:9" x14ac:dyDescent="0.3">
      <c r="A142" s="111" t="s">
        <v>1156</v>
      </c>
      <c r="B142" s="66" t="s">
        <v>10</v>
      </c>
      <c r="C142" s="65" t="s">
        <v>501</v>
      </c>
      <c r="D142" s="66" t="s">
        <v>46</v>
      </c>
      <c r="E142" s="125">
        <v>450</v>
      </c>
      <c r="F142" s="126">
        <v>21.5</v>
      </c>
      <c r="G142" s="69">
        <f t="shared" si="4"/>
        <v>9675</v>
      </c>
    </row>
    <row r="143" spans="1:9" ht="27.6" x14ac:dyDescent="0.3">
      <c r="A143" s="97" t="s">
        <v>1156</v>
      </c>
      <c r="B143" s="9" t="s">
        <v>11</v>
      </c>
      <c r="C143" s="8" t="s">
        <v>502</v>
      </c>
      <c r="D143" s="9" t="s">
        <v>33</v>
      </c>
      <c r="E143" s="12">
        <v>939.1</v>
      </c>
      <c r="F143" s="4">
        <v>9.9600000000000009</v>
      </c>
      <c r="G143" s="73">
        <f t="shared" si="4"/>
        <v>9353.44</v>
      </c>
    </row>
    <row r="144" spans="1:9" x14ac:dyDescent="0.3">
      <c r="A144" s="97" t="s">
        <v>1156</v>
      </c>
      <c r="B144" s="9" t="s">
        <v>12</v>
      </c>
      <c r="C144" s="8" t="s">
        <v>503</v>
      </c>
      <c r="D144" s="9" t="s">
        <v>33</v>
      </c>
      <c r="E144" s="12">
        <v>939.1</v>
      </c>
      <c r="F144" s="4">
        <v>3.01</v>
      </c>
      <c r="G144" s="73">
        <f t="shared" si="4"/>
        <v>2826.69</v>
      </c>
    </row>
    <row r="145" spans="1:9" x14ac:dyDescent="0.3">
      <c r="A145" s="97" t="s">
        <v>1156</v>
      </c>
      <c r="B145" s="9" t="s">
        <v>13</v>
      </c>
      <c r="C145" s="8" t="s">
        <v>504</v>
      </c>
      <c r="D145" s="9" t="s">
        <v>33</v>
      </c>
      <c r="E145" s="12">
        <v>897.3</v>
      </c>
      <c r="F145" s="4">
        <v>35.36</v>
      </c>
      <c r="G145" s="73">
        <f t="shared" si="4"/>
        <v>31728.53</v>
      </c>
    </row>
    <row r="146" spans="1:9" ht="27.6" x14ac:dyDescent="0.3">
      <c r="A146" s="97" t="s">
        <v>1156</v>
      </c>
      <c r="B146" s="9" t="s">
        <v>127</v>
      </c>
      <c r="C146" s="210" t="s">
        <v>1199</v>
      </c>
      <c r="D146" s="9" t="s">
        <v>33</v>
      </c>
      <c r="E146" s="12">
        <v>15.1</v>
      </c>
      <c r="F146" s="4">
        <v>38.35</v>
      </c>
      <c r="G146" s="73">
        <f t="shared" si="4"/>
        <v>579.09</v>
      </c>
    </row>
    <row r="147" spans="1:9" ht="27.6" x14ac:dyDescent="0.3">
      <c r="A147" s="97" t="s">
        <v>1156</v>
      </c>
      <c r="B147" s="9" t="s">
        <v>408</v>
      </c>
      <c r="C147" s="210" t="s">
        <v>1200</v>
      </c>
      <c r="D147" s="9" t="s">
        <v>33</v>
      </c>
      <c r="E147" s="12">
        <v>26.8</v>
      </c>
      <c r="F147" s="4">
        <v>38.340000000000003</v>
      </c>
      <c r="G147" s="73">
        <f t="shared" si="4"/>
        <v>1027.51</v>
      </c>
    </row>
    <row r="148" spans="1:9" ht="15" thickBot="1" x14ac:dyDescent="0.35">
      <c r="A148" s="97" t="s">
        <v>1156</v>
      </c>
      <c r="B148" s="9" t="s">
        <v>410</v>
      </c>
      <c r="C148" s="8" t="s">
        <v>140</v>
      </c>
      <c r="D148" s="9" t="s">
        <v>43</v>
      </c>
      <c r="E148" s="12">
        <v>680.7</v>
      </c>
      <c r="F148" s="4">
        <v>15.19</v>
      </c>
      <c r="G148" s="73">
        <f t="shared" si="4"/>
        <v>10339.83</v>
      </c>
    </row>
    <row r="149" spans="1:9" ht="28.2" thickBot="1" x14ac:dyDescent="0.35">
      <c r="A149" s="116" t="s">
        <v>1156</v>
      </c>
      <c r="B149" s="49" t="s">
        <v>935</v>
      </c>
      <c r="C149" s="37" t="s">
        <v>580</v>
      </c>
      <c r="D149" s="49" t="s">
        <v>33</v>
      </c>
      <c r="E149" s="122">
        <v>23.3</v>
      </c>
      <c r="F149" s="123">
        <v>23.5</v>
      </c>
      <c r="G149" s="120">
        <f t="shared" si="4"/>
        <v>547.54999999999995</v>
      </c>
      <c r="H149" s="95" t="s">
        <v>983</v>
      </c>
      <c r="I149" s="96">
        <f>ROUND(SUM(G142:G149),2)</f>
        <v>66077.64</v>
      </c>
    </row>
    <row r="150" spans="1:9" x14ac:dyDescent="0.3">
      <c r="A150" s="111" t="s">
        <v>1157</v>
      </c>
      <c r="B150" s="66" t="s">
        <v>128</v>
      </c>
      <c r="C150" s="65" t="s">
        <v>507</v>
      </c>
      <c r="D150" s="66" t="s">
        <v>46</v>
      </c>
      <c r="E150" s="125">
        <v>109</v>
      </c>
      <c r="F150" s="126">
        <v>16.440000000000001</v>
      </c>
      <c r="G150" s="69">
        <f t="shared" ref="G150:G152" si="5">ROUND((E150*F150),2)</f>
        <v>1791.96</v>
      </c>
    </row>
    <row r="151" spans="1:9" ht="15" thickBot="1" x14ac:dyDescent="0.35">
      <c r="A151" s="97" t="s">
        <v>1157</v>
      </c>
      <c r="B151" s="9" t="s">
        <v>129</v>
      </c>
      <c r="C151" s="8" t="s">
        <v>508</v>
      </c>
      <c r="D151" s="9" t="s">
        <v>36</v>
      </c>
      <c r="E151" s="12">
        <v>203</v>
      </c>
      <c r="F151" s="4">
        <v>20.75</v>
      </c>
      <c r="G151" s="73">
        <f t="shared" si="5"/>
        <v>4212.25</v>
      </c>
    </row>
    <row r="152" spans="1:9" ht="28.2" thickBot="1" x14ac:dyDescent="0.35">
      <c r="A152" s="105" t="s">
        <v>1157</v>
      </c>
      <c r="B152" s="106" t="s">
        <v>130</v>
      </c>
      <c r="C152" s="107" t="s">
        <v>581</v>
      </c>
      <c r="D152" s="106" t="s">
        <v>36</v>
      </c>
      <c r="E152" s="127">
        <v>108</v>
      </c>
      <c r="F152" s="128">
        <v>23.07</v>
      </c>
      <c r="G152" s="110">
        <f t="shared" si="5"/>
        <v>2491.56</v>
      </c>
      <c r="H152" s="95" t="s">
        <v>1006</v>
      </c>
      <c r="I152" s="96">
        <f>ROUND(SUM(G150:G152),2)</f>
        <v>8495.77</v>
      </c>
    </row>
    <row r="153" spans="1:9" x14ac:dyDescent="0.3">
      <c r="A153" s="111" t="s">
        <v>1158</v>
      </c>
      <c r="B153" s="66" t="s">
        <v>137</v>
      </c>
      <c r="C153" s="65" t="s">
        <v>501</v>
      </c>
      <c r="D153" s="66" t="s">
        <v>46</v>
      </c>
      <c r="E153" s="125">
        <v>4</v>
      </c>
      <c r="F153" s="126">
        <v>21.51</v>
      </c>
      <c r="G153" s="69">
        <f t="shared" ref="G153:G160" si="6">ROUND((E153*F153),2)</f>
        <v>86.04</v>
      </c>
    </row>
    <row r="154" spans="1:9" ht="27.6" x14ac:dyDescent="0.3">
      <c r="A154" s="97" t="s">
        <v>1158</v>
      </c>
      <c r="B154" s="9" t="s">
        <v>138</v>
      </c>
      <c r="C154" s="8" t="s">
        <v>502</v>
      </c>
      <c r="D154" s="9" t="s">
        <v>33</v>
      </c>
      <c r="E154" s="12">
        <v>6.4</v>
      </c>
      <c r="F154" s="4">
        <v>9.9600000000000009</v>
      </c>
      <c r="G154" s="73">
        <f t="shared" si="6"/>
        <v>63.74</v>
      </c>
    </row>
    <row r="155" spans="1:9" x14ac:dyDescent="0.3">
      <c r="A155" s="97" t="s">
        <v>1158</v>
      </c>
      <c r="B155" s="9" t="s">
        <v>139</v>
      </c>
      <c r="C155" s="8" t="s">
        <v>503</v>
      </c>
      <c r="D155" s="9" t="s">
        <v>33</v>
      </c>
      <c r="E155" s="12">
        <v>6.4</v>
      </c>
      <c r="F155" s="4">
        <v>3.01</v>
      </c>
      <c r="G155" s="73">
        <f t="shared" si="6"/>
        <v>19.260000000000002</v>
      </c>
    </row>
    <row r="156" spans="1:9" x14ac:dyDescent="0.3">
      <c r="A156" s="97" t="s">
        <v>1158</v>
      </c>
      <c r="B156" s="9" t="s">
        <v>141</v>
      </c>
      <c r="C156" s="8" t="s">
        <v>504</v>
      </c>
      <c r="D156" s="9" t="s">
        <v>33</v>
      </c>
      <c r="E156" s="12">
        <v>5.7</v>
      </c>
      <c r="F156" s="4">
        <v>35.36</v>
      </c>
      <c r="G156" s="73">
        <f t="shared" si="6"/>
        <v>201.55</v>
      </c>
    </row>
    <row r="157" spans="1:9" ht="27.6" x14ac:dyDescent="0.3">
      <c r="A157" s="97" t="s">
        <v>1158</v>
      </c>
      <c r="B157" s="9" t="s">
        <v>142</v>
      </c>
      <c r="C157" s="8" t="s">
        <v>505</v>
      </c>
      <c r="D157" s="9" t="s">
        <v>33</v>
      </c>
      <c r="E157" s="12">
        <v>0.7</v>
      </c>
      <c r="F157" s="4">
        <v>38.369999999999997</v>
      </c>
      <c r="G157" s="73">
        <f t="shared" si="6"/>
        <v>26.86</v>
      </c>
    </row>
    <row r="158" spans="1:9" x14ac:dyDescent="0.3">
      <c r="A158" s="97" t="s">
        <v>1158</v>
      </c>
      <c r="B158" s="9" t="s">
        <v>143</v>
      </c>
      <c r="C158" s="8" t="s">
        <v>463</v>
      </c>
      <c r="D158" s="9" t="s">
        <v>43</v>
      </c>
      <c r="E158" s="12">
        <v>7.3</v>
      </c>
      <c r="F158" s="4">
        <v>11.05</v>
      </c>
      <c r="G158" s="73">
        <f t="shared" si="6"/>
        <v>80.67</v>
      </c>
    </row>
    <row r="159" spans="1:9" ht="15" thickBot="1" x14ac:dyDescent="0.35">
      <c r="A159" s="97" t="s">
        <v>1158</v>
      </c>
      <c r="B159" s="9" t="s">
        <v>145</v>
      </c>
      <c r="C159" s="8" t="s">
        <v>509</v>
      </c>
      <c r="D159" s="9" t="s">
        <v>36</v>
      </c>
      <c r="E159" s="12">
        <v>1</v>
      </c>
      <c r="F159" s="4">
        <v>499.74</v>
      </c>
      <c r="G159" s="73">
        <f t="shared" si="6"/>
        <v>499.74</v>
      </c>
    </row>
    <row r="160" spans="1:9" ht="28.2" thickBot="1" x14ac:dyDescent="0.35">
      <c r="A160" s="105" t="s">
        <v>1158</v>
      </c>
      <c r="B160" s="106" t="s">
        <v>510</v>
      </c>
      <c r="C160" s="107" t="s">
        <v>511</v>
      </c>
      <c r="D160" s="106" t="s">
        <v>36</v>
      </c>
      <c r="E160" s="127">
        <v>1</v>
      </c>
      <c r="F160" s="128">
        <v>191.72</v>
      </c>
      <c r="G160" s="110">
        <f t="shared" si="6"/>
        <v>191.72</v>
      </c>
      <c r="H160" s="95" t="s">
        <v>1008</v>
      </c>
      <c r="I160" s="96">
        <f>ROUND(SUM(G153:G160),2)</f>
        <v>1169.58</v>
      </c>
    </row>
    <row r="161" spans="1:9" x14ac:dyDescent="0.3">
      <c r="A161" s="111" t="s">
        <v>1159</v>
      </c>
      <c r="B161" s="66" t="s">
        <v>147</v>
      </c>
      <c r="C161" s="65" t="s">
        <v>501</v>
      </c>
      <c r="D161" s="66" t="s">
        <v>46</v>
      </c>
      <c r="E161" s="125">
        <v>1</v>
      </c>
      <c r="F161" s="126">
        <v>21.52</v>
      </c>
      <c r="G161" s="69">
        <f t="shared" ref="G161:G166" si="7">ROUND((E161*F161),2)</f>
        <v>21.52</v>
      </c>
    </row>
    <row r="162" spans="1:9" ht="27.6" x14ac:dyDescent="0.3">
      <c r="A162" s="97" t="s">
        <v>1159</v>
      </c>
      <c r="B162" s="9" t="s">
        <v>148</v>
      </c>
      <c r="C162" s="8" t="s">
        <v>502</v>
      </c>
      <c r="D162" s="9" t="s">
        <v>33</v>
      </c>
      <c r="E162" s="12">
        <v>3.3</v>
      </c>
      <c r="F162" s="4">
        <v>9.9499999999999993</v>
      </c>
      <c r="G162" s="73">
        <f t="shared" si="7"/>
        <v>32.840000000000003</v>
      </c>
    </row>
    <row r="163" spans="1:9" x14ac:dyDescent="0.3">
      <c r="A163" s="97" t="s">
        <v>1159</v>
      </c>
      <c r="B163" s="9" t="s">
        <v>149</v>
      </c>
      <c r="C163" s="8" t="s">
        <v>503</v>
      </c>
      <c r="D163" s="9" t="s">
        <v>33</v>
      </c>
      <c r="E163" s="12">
        <v>3.3</v>
      </c>
      <c r="F163" s="4">
        <v>3.01</v>
      </c>
      <c r="G163" s="73">
        <f t="shared" si="7"/>
        <v>9.93</v>
      </c>
    </row>
    <row r="164" spans="1:9" x14ac:dyDescent="0.3">
      <c r="A164" s="97" t="s">
        <v>1159</v>
      </c>
      <c r="B164" s="9" t="s">
        <v>151</v>
      </c>
      <c r="C164" s="8" t="s">
        <v>504</v>
      </c>
      <c r="D164" s="9" t="s">
        <v>33</v>
      </c>
      <c r="E164" s="12">
        <v>3.3</v>
      </c>
      <c r="F164" s="4">
        <v>35.36</v>
      </c>
      <c r="G164" s="73">
        <f t="shared" si="7"/>
        <v>116.69</v>
      </c>
    </row>
    <row r="165" spans="1:9" ht="15" thickBot="1" x14ac:dyDescent="0.35">
      <c r="A165" s="97" t="s">
        <v>1159</v>
      </c>
      <c r="B165" s="9" t="s">
        <v>513</v>
      </c>
      <c r="C165" s="8" t="s">
        <v>140</v>
      </c>
      <c r="D165" s="9" t="s">
        <v>43</v>
      </c>
      <c r="E165" s="12">
        <v>6.8</v>
      </c>
      <c r="F165" s="4">
        <v>15.19</v>
      </c>
      <c r="G165" s="73">
        <f t="shared" si="7"/>
        <v>103.29</v>
      </c>
    </row>
    <row r="166" spans="1:9" ht="28.2" thickBot="1" x14ac:dyDescent="0.35">
      <c r="A166" s="105" t="s">
        <v>1159</v>
      </c>
      <c r="B166" s="106" t="s">
        <v>514</v>
      </c>
      <c r="C166" s="107" t="s">
        <v>583</v>
      </c>
      <c r="D166" s="106" t="s">
        <v>6</v>
      </c>
      <c r="E166" s="127">
        <v>1</v>
      </c>
      <c r="F166" s="128">
        <v>1414.52</v>
      </c>
      <c r="G166" s="110">
        <f t="shared" si="7"/>
        <v>1414.52</v>
      </c>
      <c r="H166" s="95" t="s">
        <v>1010</v>
      </c>
      <c r="I166" s="96">
        <f>ROUND(SUM(G161:G166),2)</f>
        <v>1698.79</v>
      </c>
    </row>
    <row r="167" spans="1:9" ht="27.6" x14ac:dyDescent="0.3">
      <c r="A167" s="111" t="s">
        <v>1160</v>
      </c>
      <c r="B167" s="66" t="s">
        <v>153</v>
      </c>
      <c r="C167" s="65" t="s">
        <v>223</v>
      </c>
      <c r="D167" s="66" t="s">
        <v>46</v>
      </c>
      <c r="E167" s="125">
        <v>204</v>
      </c>
      <c r="F167" s="126">
        <v>21.5</v>
      </c>
      <c r="G167" s="69">
        <f t="shared" ref="G167:G173" si="8">ROUND((E167*F167),2)</f>
        <v>4386</v>
      </c>
    </row>
    <row r="168" spans="1:9" ht="27.6" x14ac:dyDescent="0.3">
      <c r="A168" s="97" t="s">
        <v>1160</v>
      </c>
      <c r="B168" s="9" t="s">
        <v>155</v>
      </c>
      <c r="C168" s="8" t="s">
        <v>89</v>
      </c>
      <c r="D168" s="9" t="s">
        <v>33</v>
      </c>
      <c r="E168" s="12">
        <v>166.5</v>
      </c>
      <c r="F168" s="4">
        <v>13.02</v>
      </c>
      <c r="G168" s="73">
        <f t="shared" si="8"/>
        <v>2167.83</v>
      </c>
    </row>
    <row r="169" spans="1:9" ht="27.6" x14ac:dyDescent="0.3">
      <c r="A169" s="97" t="s">
        <v>1160</v>
      </c>
      <c r="B169" s="9" t="s">
        <v>157</v>
      </c>
      <c r="C169" s="8" t="s">
        <v>125</v>
      </c>
      <c r="D169" s="9" t="s">
        <v>33</v>
      </c>
      <c r="E169" s="12">
        <v>166.5</v>
      </c>
      <c r="F169" s="4">
        <v>21.74</v>
      </c>
      <c r="G169" s="73">
        <f t="shared" si="8"/>
        <v>3619.71</v>
      </c>
    </row>
    <row r="170" spans="1:9" ht="27.6" x14ac:dyDescent="0.3">
      <c r="A170" s="97" t="s">
        <v>1160</v>
      </c>
      <c r="B170" s="9" t="s">
        <v>159</v>
      </c>
      <c r="C170" s="8" t="s">
        <v>462</v>
      </c>
      <c r="D170" s="9" t="s">
        <v>43</v>
      </c>
      <c r="E170" s="12">
        <v>65</v>
      </c>
      <c r="F170" s="4">
        <v>31.01</v>
      </c>
      <c r="G170" s="73">
        <f t="shared" si="8"/>
        <v>2015.65</v>
      </c>
    </row>
    <row r="171" spans="1:9" ht="27.6" x14ac:dyDescent="0.3">
      <c r="A171" s="97" t="s">
        <v>1160</v>
      </c>
      <c r="B171" s="9" t="s">
        <v>161</v>
      </c>
      <c r="C171" s="8" t="s">
        <v>467</v>
      </c>
      <c r="D171" s="9" t="s">
        <v>43</v>
      </c>
      <c r="E171" s="12">
        <v>29</v>
      </c>
      <c r="F171" s="4">
        <v>140.94</v>
      </c>
      <c r="G171" s="73">
        <f t="shared" si="8"/>
        <v>4087.26</v>
      </c>
    </row>
    <row r="172" spans="1:9" ht="28.2" thickBot="1" x14ac:dyDescent="0.35">
      <c r="A172" s="97" t="s">
        <v>1160</v>
      </c>
      <c r="B172" s="9" t="s">
        <v>163</v>
      </c>
      <c r="C172" s="8" t="s">
        <v>144</v>
      </c>
      <c r="D172" s="9" t="s">
        <v>43</v>
      </c>
      <c r="E172" s="12">
        <v>171.2</v>
      </c>
      <c r="F172" s="4">
        <v>1.53</v>
      </c>
      <c r="G172" s="73">
        <f t="shared" si="8"/>
        <v>261.94</v>
      </c>
    </row>
    <row r="173" spans="1:9" ht="42" thickBot="1" x14ac:dyDescent="0.35">
      <c r="A173" s="105" t="s">
        <v>1160</v>
      </c>
      <c r="B173" s="106" t="s">
        <v>165</v>
      </c>
      <c r="C173" s="107" t="s">
        <v>517</v>
      </c>
      <c r="D173" s="106" t="s">
        <v>33</v>
      </c>
      <c r="E173" s="127">
        <v>227.7</v>
      </c>
      <c r="F173" s="128">
        <v>1.07</v>
      </c>
      <c r="G173" s="110">
        <f t="shared" si="8"/>
        <v>243.64</v>
      </c>
      <c r="H173" s="95" t="s">
        <v>1012</v>
      </c>
      <c r="I173" s="96">
        <f>ROUND(SUM(G167:G173),2)</f>
        <v>16782.03</v>
      </c>
    </row>
    <row r="174" spans="1:9" ht="27.6" x14ac:dyDescent="0.3">
      <c r="A174" s="111" t="s">
        <v>1161</v>
      </c>
      <c r="B174" s="66" t="s">
        <v>167</v>
      </c>
      <c r="C174" s="65" t="s">
        <v>584</v>
      </c>
      <c r="D174" s="66" t="s">
        <v>46</v>
      </c>
      <c r="E174" s="125">
        <v>59</v>
      </c>
      <c r="F174" s="126">
        <v>21.5</v>
      </c>
      <c r="G174" s="69">
        <f t="shared" ref="G174:G179" si="9">ROUND((E174*F174),2)</f>
        <v>1268.5</v>
      </c>
    </row>
    <row r="175" spans="1:9" ht="27.6" x14ac:dyDescent="0.3">
      <c r="A175" s="97" t="s">
        <v>1161</v>
      </c>
      <c r="B175" s="9" t="s">
        <v>169</v>
      </c>
      <c r="C175" s="8" t="s">
        <v>502</v>
      </c>
      <c r="D175" s="9" t="s">
        <v>33</v>
      </c>
      <c r="E175" s="12">
        <v>72.900000000000006</v>
      </c>
      <c r="F175" s="4">
        <v>9.9600000000000009</v>
      </c>
      <c r="G175" s="73">
        <f t="shared" si="9"/>
        <v>726.08</v>
      </c>
    </row>
    <row r="176" spans="1:9" ht="27.6" x14ac:dyDescent="0.3">
      <c r="A176" s="97" t="s">
        <v>1161</v>
      </c>
      <c r="B176" s="9" t="s">
        <v>171</v>
      </c>
      <c r="C176" s="8" t="s">
        <v>503</v>
      </c>
      <c r="D176" s="9" t="s">
        <v>33</v>
      </c>
      <c r="E176" s="12">
        <v>72.900000000000006</v>
      </c>
      <c r="F176" s="4">
        <v>3.01</v>
      </c>
      <c r="G176" s="73">
        <f t="shared" si="9"/>
        <v>219.43</v>
      </c>
    </row>
    <row r="177" spans="1:9" ht="27.6" x14ac:dyDescent="0.3">
      <c r="A177" s="97" t="s">
        <v>1161</v>
      </c>
      <c r="B177" s="9" t="s">
        <v>173</v>
      </c>
      <c r="C177" s="8" t="s">
        <v>519</v>
      </c>
      <c r="D177" s="9" t="s">
        <v>33</v>
      </c>
      <c r="E177" s="12">
        <v>72.900000000000006</v>
      </c>
      <c r="F177" s="4">
        <v>30.73</v>
      </c>
      <c r="G177" s="73">
        <f t="shared" si="9"/>
        <v>2240.2199999999998</v>
      </c>
    </row>
    <row r="178" spans="1:9" ht="28.2" thickBot="1" x14ac:dyDescent="0.35">
      <c r="A178" s="97" t="s">
        <v>1161</v>
      </c>
      <c r="B178" s="9" t="s">
        <v>174</v>
      </c>
      <c r="C178" s="8" t="s">
        <v>463</v>
      </c>
      <c r="D178" s="9" t="s">
        <v>43</v>
      </c>
      <c r="E178" s="12">
        <v>102.7</v>
      </c>
      <c r="F178" s="4">
        <v>15.19</v>
      </c>
      <c r="G178" s="73">
        <f t="shared" si="9"/>
        <v>1560.01</v>
      </c>
    </row>
    <row r="179" spans="1:9" ht="42" thickBot="1" x14ac:dyDescent="0.35">
      <c r="A179" s="105" t="s">
        <v>1161</v>
      </c>
      <c r="B179" s="106" t="s">
        <v>176</v>
      </c>
      <c r="C179" s="107" t="s">
        <v>517</v>
      </c>
      <c r="D179" s="106" t="s">
        <v>33</v>
      </c>
      <c r="E179" s="127">
        <v>21.9</v>
      </c>
      <c r="F179" s="128">
        <v>1.07</v>
      </c>
      <c r="G179" s="110">
        <f t="shared" si="9"/>
        <v>23.43</v>
      </c>
      <c r="H179" s="95" t="s">
        <v>1014</v>
      </c>
      <c r="I179" s="96">
        <f>ROUND(SUM(G174:G179),2)</f>
        <v>6037.67</v>
      </c>
    </row>
    <row r="180" spans="1:9" ht="27.6" x14ac:dyDescent="0.3">
      <c r="A180" s="111" t="s">
        <v>1162</v>
      </c>
      <c r="B180" s="66" t="s">
        <v>178</v>
      </c>
      <c r="C180" s="65" t="s">
        <v>121</v>
      </c>
      <c r="D180" s="66" t="s">
        <v>46</v>
      </c>
      <c r="E180" s="125">
        <v>19</v>
      </c>
      <c r="F180" s="126">
        <v>16.440000000000001</v>
      </c>
      <c r="G180" s="69">
        <f t="shared" ref="G180:G182" si="10">ROUND((E180*F180),2)</f>
        <v>312.36</v>
      </c>
    </row>
    <row r="181" spans="1:9" ht="42" thickBot="1" x14ac:dyDescent="0.35">
      <c r="A181" s="97" t="s">
        <v>1162</v>
      </c>
      <c r="B181" s="9" t="s">
        <v>180</v>
      </c>
      <c r="C181" s="210" t="s">
        <v>1202</v>
      </c>
      <c r="D181" s="9" t="s">
        <v>33</v>
      </c>
      <c r="E181" s="12">
        <v>14.7</v>
      </c>
      <c r="F181" s="4">
        <v>5.35</v>
      </c>
      <c r="G181" s="73">
        <f t="shared" si="10"/>
        <v>78.650000000000006</v>
      </c>
    </row>
    <row r="182" spans="1:9" ht="28.2" thickBot="1" x14ac:dyDescent="0.35">
      <c r="A182" s="105" t="s">
        <v>1162</v>
      </c>
      <c r="B182" s="106" t="s">
        <v>182</v>
      </c>
      <c r="C182" s="107" t="s">
        <v>522</v>
      </c>
      <c r="D182" s="106" t="s">
        <v>33</v>
      </c>
      <c r="E182" s="127">
        <v>10</v>
      </c>
      <c r="F182" s="128">
        <v>56.32</v>
      </c>
      <c r="G182" s="110">
        <f t="shared" si="10"/>
        <v>563.20000000000005</v>
      </c>
      <c r="H182" s="95" t="s">
        <v>1016</v>
      </c>
      <c r="I182" s="96">
        <f>ROUND(SUM(G177:G182),2)</f>
        <v>4777.87</v>
      </c>
    </row>
    <row r="183" spans="1:9" x14ac:dyDescent="0.3">
      <c r="A183" s="111" t="s">
        <v>1163</v>
      </c>
      <c r="B183" s="66" t="s">
        <v>195</v>
      </c>
      <c r="C183" s="65" t="s">
        <v>183</v>
      </c>
      <c r="D183" s="66" t="s">
        <v>46</v>
      </c>
      <c r="E183" s="125">
        <v>2.6</v>
      </c>
      <c r="F183" s="126">
        <v>29.98</v>
      </c>
      <c r="G183" s="69">
        <f t="shared" ref="G183:G191" si="11">ROUND((E183*F183),2)</f>
        <v>77.95</v>
      </c>
    </row>
    <row r="184" spans="1:9" x14ac:dyDescent="0.3">
      <c r="A184" s="97" t="s">
        <v>1163</v>
      </c>
      <c r="B184" s="9" t="s">
        <v>196</v>
      </c>
      <c r="C184" s="8" t="s">
        <v>185</v>
      </c>
      <c r="D184" s="9" t="s">
        <v>33</v>
      </c>
      <c r="E184" s="12">
        <v>58.1</v>
      </c>
      <c r="F184" s="4">
        <v>2.27</v>
      </c>
      <c r="G184" s="73">
        <f t="shared" si="11"/>
        <v>131.88999999999999</v>
      </c>
    </row>
    <row r="185" spans="1:9" x14ac:dyDescent="0.3">
      <c r="A185" s="97" t="s">
        <v>1163</v>
      </c>
      <c r="B185" s="9" t="s">
        <v>198</v>
      </c>
      <c r="C185" s="8" t="s">
        <v>187</v>
      </c>
      <c r="D185" s="9" t="s">
        <v>33</v>
      </c>
      <c r="E185" s="12">
        <v>5.2</v>
      </c>
      <c r="F185" s="4">
        <v>8.32</v>
      </c>
      <c r="G185" s="73">
        <f t="shared" si="11"/>
        <v>43.26</v>
      </c>
    </row>
    <row r="186" spans="1:9" ht="41.4" x14ac:dyDescent="0.3">
      <c r="A186" s="265" t="s">
        <v>1163</v>
      </c>
      <c r="B186" s="148" t="s">
        <v>1018</v>
      </c>
      <c r="C186" s="31" t="s">
        <v>189</v>
      </c>
      <c r="D186" s="9"/>
      <c r="E186" s="12"/>
      <c r="F186" s="206"/>
      <c r="G186" s="73"/>
    </row>
    <row r="187" spans="1:9" x14ac:dyDescent="0.3">
      <c r="A187" s="260"/>
      <c r="B187" s="9" t="s">
        <v>1164</v>
      </c>
      <c r="C187" s="8" t="s">
        <v>543</v>
      </c>
      <c r="D187" s="9" t="s">
        <v>46</v>
      </c>
      <c r="E187" s="12">
        <v>16.2</v>
      </c>
      <c r="F187" s="4">
        <v>642.45000000000005</v>
      </c>
      <c r="G187" s="73">
        <f t="shared" si="11"/>
        <v>10407.69</v>
      </c>
    </row>
    <row r="188" spans="1:9" x14ac:dyDescent="0.3">
      <c r="A188" s="269"/>
      <c r="B188" s="9" t="s">
        <v>1165</v>
      </c>
      <c r="C188" s="8" t="s">
        <v>83</v>
      </c>
      <c r="D188" s="9" t="s">
        <v>84</v>
      </c>
      <c r="E188" s="12">
        <v>855.8</v>
      </c>
      <c r="F188" s="4">
        <v>1.61</v>
      </c>
      <c r="G188" s="73">
        <f t="shared" si="11"/>
        <v>1377.84</v>
      </c>
    </row>
    <row r="189" spans="1:9" x14ac:dyDescent="0.3">
      <c r="A189" s="97" t="s">
        <v>1163</v>
      </c>
      <c r="B189" s="9" t="s">
        <v>1019</v>
      </c>
      <c r="C189" s="8" t="s">
        <v>545</v>
      </c>
      <c r="D189" s="9" t="s">
        <v>33</v>
      </c>
      <c r="E189" s="12">
        <v>24.6</v>
      </c>
      <c r="F189" s="4">
        <v>128.49</v>
      </c>
      <c r="G189" s="73">
        <f t="shared" si="11"/>
        <v>3160.85</v>
      </c>
    </row>
    <row r="190" spans="1:9" ht="28.2" thickBot="1" x14ac:dyDescent="0.35">
      <c r="A190" s="97" t="s">
        <v>1163</v>
      </c>
      <c r="B190" s="9" t="s">
        <v>1020</v>
      </c>
      <c r="C190" s="8" t="s">
        <v>191</v>
      </c>
      <c r="D190" s="209" t="s">
        <v>33</v>
      </c>
      <c r="E190" s="214">
        <v>227.1</v>
      </c>
      <c r="F190" s="4">
        <v>69.599999999999994</v>
      </c>
      <c r="G190" s="73">
        <f t="shared" si="11"/>
        <v>15806.16</v>
      </c>
    </row>
    <row r="191" spans="1:9" ht="28.2" thickBot="1" x14ac:dyDescent="0.35">
      <c r="A191" s="105" t="s">
        <v>1163</v>
      </c>
      <c r="B191" s="106" t="s">
        <v>1021</v>
      </c>
      <c r="C191" s="107" t="s">
        <v>193</v>
      </c>
      <c r="D191" s="106" t="s">
        <v>46</v>
      </c>
      <c r="E191" s="127">
        <v>23.2</v>
      </c>
      <c r="F191" s="128">
        <v>69.599999999999994</v>
      </c>
      <c r="G191" s="110">
        <f t="shared" si="11"/>
        <v>1614.72</v>
      </c>
      <c r="H191" s="95" t="s">
        <v>1027</v>
      </c>
      <c r="I191" s="96">
        <f>ROUND(SUM(G183:G191),2)</f>
        <v>32620.36</v>
      </c>
    </row>
    <row r="192" spans="1:9" ht="27.6" x14ac:dyDescent="0.3">
      <c r="A192" s="111" t="s">
        <v>1166</v>
      </c>
      <c r="B192" s="66" t="s">
        <v>199</v>
      </c>
      <c r="C192" s="65" t="s">
        <v>208</v>
      </c>
      <c r="D192" s="66" t="s">
        <v>36</v>
      </c>
      <c r="E192" s="125">
        <v>7</v>
      </c>
      <c r="F192" s="126">
        <v>95.3</v>
      </c>
      <c r="G192" s="69">
        <f t="shared" ref="G192:G199" si="12">ROUND((E192*F192),2)</f>
        <v>667.1</v>
      </c>
    </row>
    <row r="193" spans="1:9" ht="27.6" x14ac:dyDescent="0.3">
      <c r="A193" s="97" t="s">
        <v>1166</v>
      </c>
      <c r="B193" s="9" t="s">
        <v>200</v>
      </c>
      <c r="C193" s="8" t="s">
        <v>209</v>
      </c>
      <c r="D193" s="9" t="s">
        <v>36</v>
      </c>
      <c r="E193" s="12">
        <v>12</v>
      </c>
      <c r="F193" s="4">
        <v>69.599999999999994</v>
      </c>
      <c r="G193" s="73">
        <f t="shared" si="12"/>
        <v>835.2</v>
      </c>
    </row>
    <row r="194" spans="1:9" ht="27.6" x14ac:dyDescent="0.3">
      <c r="A194" s="97" t="s">
        <v>1166</v>
      </c>
      <c r="B194" s="9" t="s">
        <v>202</v>
      </c>
      <c r="C194" s="8" t="s">
        <v>559</v>
      </c>
      <c r="D194" s="9" t="s">
        <v>36</v>
      </c>
      <c r="E194" s="12">
        <v>7</v>
      </c>
      <c r="F194" s="4">
        <v>69.599999999999994</v>
      </c>
      <c r="G194" s="73">
        <f t="shared" si="12"/>
        <v>487.2</v>
      </c>
    </row>
    <row r="195" spans="1:9" ht="27.6" x14ac:dyDescent="0.3">
      <c r="A195" s="97" t="s">
        <v>1166</v>
      </c>
      <c r="B195" s="9" t="s">
        <v>204</v>
      </c>
      <c r="C195" s="8" t="s">
        <v>213</v>
      </c>
      <c r="D195" s="9" t="s">
        <v>43</v>
      </c>
      <c r="E195" s="12">
        <v>65.2</v>
      </c>
      <c r="F195" s="4">
        <v>2.38</v>
      </c>
      <c r="G195" s="73">
        <f t="shared" si="12"/>
        <v>155.18</v>
      </c>
    </row>
    <row r="196" spans="1:9" ht="27.6" x14ac:dyDescent="0.3">
      <c r="A196" s="97" t="s">
        <v>1166</v>
      </c>
      <c r="B196" s="9" t="s">
        <v>206</v>
      </c>
      <c r="C196" s="8" t="s">
        <v>215</v>
      </c>
      <c r="D196" s="9" t="s">
        <v>43</v>
      </c>
      <c r="E196" s="12">
        <v>17.899999999999999</v>
      </c>
      <c r="F196" s="4">
        <v>1.28</v>
      </c>
      <c r="G196" s="73">
        <f t="shared" si="12"/>
        <v>22.91</v>
      </c>
    </row>
    <row r="197" spans="1:9" ht="27.6" x14ac:dyDescent="0.3">
      <c r="A197" s="97" t="s">
        <v>1166</v>
      </c>
      <c r="B197" s="9" t="s">
        <v>1029</v>
      </c>
      <c r="C197" s="8" t="s">
        <v>216</v>
      </c>
      <c r="D197" s="9" t="s">
        <v>33</v>
      </c>
      <c r="E197" s="12">
        <v>0.7</v>
      </c>
      <c r="F197" s="4">
        <v>23.56</v>
      </c>
      <c r="G197" s="73">
        <f t="shared" si="12"/>
        <v>16.489999999999998</v>
      </c>
    </row>
    <row r="198" spans="1:9" ht="28.2" thickBot="1" x14ac:dyDescent="0.35">
      <c r="A198" s="97" t="s">
        <v>1166</v>
      </c>
      <c r="B198" s="9" t="s">
        <v>1030</v>
      </c>
      <c r="C198" s="8" t="s">
        <v>585</v>
      </c>
      <c r="D198" s="9" t="s">
        <v>33</v>
      </c>
      <c r="E198" s="12">
        <v>15.3</v>
      </c>
      <c r="F198" s="4">
        <v>20.34</v>
      </c>
      <c r="G198" s="73">
        <f t="shared" si="12"/>
        <v>311.2</v>
      </c>
    </row>
    <row r="199" spans="1:9" ht="28.2" thickBot="1" x14ac:dyDescent="0.35">
      <c r="A199" s="105" t="s">
        <v>1166</v>
      </c>
      <c r="B199" s="106" t="s">
        <v>1167</v>
      </c>
      <c r="C199" s="107" t="s">
        <v>566</v>
      </c>
      <c r="D199" s="106" t="s">
        <v>33</v>
      </c>
      <c r="E199" s="127">
        <v>0.5</v>
      </c>
      <c r="F199" s="128">
        <v>20.34</v>
      </c>
      <c r="G199" s="110">
        <f t="shared" si="12"/>
        <v>10.17</v>
      </c>
      <c r="H199" s="95" t="s">
        <v>1031</v>
      </c>
      <c r="I199" s="96">
        <f>ROUND(SUM(G192:G199),2)</f>
        <v>2505.4499999999998</v>
      </c>
    </row>
    <row r="200" spans="1:9" ht="16.2" thickBot="1" x14ac:dyDescent="0.35">
      <c r="B200" s="10"/>
      <c r="C200" s="34"/>
      <c r="D200" s="11"/>
      <c r="E200" s="38" t="s">
        <v>748</v>
      </c>
      <c r="F200" s="16"/>
      <c r="G200" s="158">
        <f>SUM(G6:G199)</f>
        <v>199965.82000000004</v>
      </c>
    </row>
    <row r="201" spans="1:9" x14ac:dyDescent="0.3">
      <c r="B201" s="27"/>
      <c r="C201" s="35"/>
      <c r="D201" s="27"/>
      <c r="E201" s="39"/>
      <c r="F201" s="27"/>
      <c r="G201" s="47"/>
    </row>
    <row r="202" spans="1:9" x14ac:dyDescent="0.3">
      <c r="A202" s="257" t="s">
        <v>783</v>
      </c>
      <c r="B202" s="257"/>
      <c r="C202" s="257"/>
      <c r="D202" s="257"/>
      <c r="E202" s="257"/>
      <c r="F202" s="257"/>
      <c r="G202" s="47"/>
    </row>
    <row r="203" spans="1:9" x14ac:dyDescent="0.3">
      <c r="C203" s="51"/>
      <c r="F203" s="44"/>
    </row>
    <row r="204" spans="1:9" x14ac:dyDescent="0.3">
      <c r="A204" s="258" t="s">
        <v>588</v>
      </c>
      <c r="B204" s="258"/>
      <c r="C204" s="258"/>
      <c r="D204" s="13"/>
      <c r="E204" s="40"/>
      <c r="F204" s="13"/>
      <c r="G204" s="13"/>
    </row>
    <row r="205" spans="1:9" ht="14.4" customHeight="1" x14ac:dyDescent="0.3">
      <c r="A205" s="243" t="s">
        <v>1113</v>
      </c>
      <c r="B205" s="243"/>
      <c r="C205" s="243"/>
      <c r="D205" s="243"/>
      <c r="E205" s="243"/>
      <c r="F205" s="243"/>
      <c r="G205" s="243"/>
    </row>
  </sheetData>
  <sheetProtection algorithmName="SHA-512" hashValue="D/4eLyp0cQq8YlH7HVQlLvNpf+3zO5hCGrQ+6ijoNu7HOnTgiF9Cc8i2kfxHkf5l6OOn4NbhmeXRVSZnvs6XqA==" saltValue="35ccRyt0UEsNVexSkx15fA==" spinCount="100000" sheet="1" objects="1" scenarios="1"/>
  <mergeCells count="13">
    <mergeCell ref="A204:C204"/>
    <mergeCell ref="A205:G205"/>
    <mergeCell ref="A202:F202"/>
    <mergeCell ref="A132:A134"/>
    <mergeCell ref="H63:H133"/>
    <mergeCell ref="A186:A188"/>
    <mergeCell ref="A4:G4"/>
    <mergeCell ref="A31:A32"/>
    <mergeCell ref="H33:H61"/>
    <mergeCell ref="A96:A98"/>
    <mergeCell ref="A1:G1"/>
    <mergeCell ref="A2:G2"/>
    <mergeCell ref="A3:G3"/>
  </mergeCells>
  <phoneticPr fontId="6" type="noConversion"/>
  <pageMargins left="0.7" right="0.7" top="0.75" bottom="0.75" header="0.3" footer="0.3"/>
  <pageSetup paperSize="9" scale="6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7B012-580B-43B7-AF96-4D35EE84A2C4}">
  <dimension ref="A1:M79"/>
  <sheetViews>
    <sheetView zoomScale="85" zoomScaleNormal="85" zoomScaleSheetLayoutView="100" workbookViewId="0">
      <selection activeCell="H4" sqref="H4"/>
    </sheetView>
  </sheetViews>
  <sheetFormatPr defaultColWidth="9.109375" defaultRowHeight="14.4" x14ac:dyDescent="0.3"/>
  <cols>
    <col min="1" max="1" width="42.88671875" style="1" customWidth="1"/>
    <col min="2" max="2" width="9.109375" style="44"/>
    <col min="3" max="3" width="65.5546875" style="44" customWidth="1"/>
    <col min="4" max="4" width="9.109375" style="44"/>
    <col min="5" max="5" width="16.44140625" style="48" customWidth="1"/>
    <col min="6" max="6" width="16.5546875" style="45" customWidth="1"/>
    <col min="7" max="7" width="14.5546875" style="44" customWidth="1"/>
    <col min="8" max="8" width="18.44140625" style="1" customWidth="1"/>
    <col min="9" max="9" width="13.5546875" style="1" customWidth="1"/>
    <col min="10" max="16384" width="9.109375" style="1"/>
  </cols>
  <sheetData>
    <row r="1" spans="1:9" ht="27" customHeight="1" thickBot="1" x14ac:dyDescent="0.35">
      <c r="A1" s="247" t="s">
        <v>1186</v>
      </c>
      <c r="B1" s="248"/>
      <c r="C1" s="248"/>
      <c r="D1" s="248"/>
      <c r="E1" s="248"/>
      <c r="F1" s="248"/>
      <c r="G1" s="249"/>
    </row>
    <row r="2" spans="1:9" x14ac:dyDescent="0.3">
      <c r="A2" s="270" t="s">
        <v>746</v>
      </c>
      <c r="B2" s="271"/>
      <c r="C2" s="271"/>
      <c r="D2" s="271"/>
      <c r="E2" s="271"/>
      <c r="F2" s="271"/>
      <c r="G2" s="272"/>
    </row>
    <row r="3" spans="1:9" x14ac:dyDescent="0.3">
      <c r="A3" s="273" t="s">
        <v>756</v>
      </c>
      <c r="B3" s="263"/>
      <c r="C3" s="263"/>
      <c r="D3" s="263"/>
      <c r="E3" s="263"/>
      <c r="F3" s="263"/>
      <c r="G3" s="274"/>
    </row>
    <row r="4" spans="1:9" ht="42" thickBot="1" x14ac:dyDescent="0.35">
      <c r="A4" s="159" t="s">
        <v>758</v>
      </c>
      <c r="B4" s="176" t="s">
        <v>0</v>
      </c>
      <c r="C4" s="177" t="s">
        <v>1</v>
      </c>
      <c r="D4" s="176" t="s">
        <v>2</v>
      </c>
      <c r="E4" s="178" t="s">
        <v>3</v>
      </c>
      <c r="F4" s="179" t="s">
        <v>14</v>
      </c>
      <c r="G4" s="180" t="s">
        <v>5</v>
      </c>
    </row>
    <row r="5" spans="1:9" x14ac:dyDescent="0.3">
      <c r="A5" s="111" t="s">
        <v>4</v>
      </c>
      <c r="B5" s="66" t="s">
        <v>50</v>
      </c>
      <c r="C5" s="65" t="s">
        <v>31</v>
      </c>
      <c r="D5" s="66" t="s">
        <v>32</v>
      </c>
      <c r="E5" s="182">
        <v>3.7999999999999999E-2</v>
      </c>
      <c r="F5" s="126">
        <v>423.42</v>
      </c>
      <c r="G5" s="69">
        <f t="shared" ref="G5" si="0">ROUND((E5*F5),2)</f>
        <v>16.09</v>
      </c>
    </row>
    <row r="6" spans="1:9" ht="41.4" x14ac:dyDescent="0.3">
      <c r="A6" s="97" t="s">
        <v>4</v>
      </c>
      <c r="B6" s="9" t="s">
        <v>52</v>
      </c>
      <c r="C6" s="8" t="s">
        <v>768</v>
      </c>
      <c r="D6" s="9" t="s">
        <v>33</v>
      </c>
      <c r="E6" s="12">
        <v>27</v>
      </c>
      <c r="F6" s="4">
        <v>1.4</v>
      </c>
      <c r="G6" s="73">
        <f t="shared" ref="G6:G10" si="1">ROUND((E6*F6),2)</f>
        <v>37.799999999999997</v>
      </c>
    </row>
    <row r="7" spans="1:9" ht="27" customHeight="1" x14ac:dyDescent="0.3">
      <c r="A7" s="97" t="s">
        <v>4</v>
      </c>
      <c r="B7" s="9" t="s">
        <v>53</v>
      </c>
      <c r="C7" s="87" t="s">
        <v>769</v>
      </c>
      <c r="D7" s="82" t="s">
        <v>40</v>
      </c>
      <c r="E7" s="88">
        <v>2.6</v>
      </c>
      <c r="F7" s="205">
        <v>-5.99</v>
      </c>
      <c r="G7" s="103">
        <f t="shared" si="1"/>
        <v>-15.57</v>
      </c>
    </row>
    <row r="8" spans="1:9" ht="41.4" x14ac:dyDescent="0.3">
      <c r="A8" s="97" t="s">
        <v>4</v>
      </c>
      <c r="B8" s="9" t="s">
        <v>762</v>
      </c>
      <c r="C8" s="8" t="s">
        <v>770</v>
      </c>
      <c r="D8" s="9" t="s">
        <v>33</v>
      </c>
      <c r="E8" s="12">
        <v>196</v>
      </c>
      <c r="F8" s="4">
        <v>1.94</v>
      </c>
      <c r="G8" s="73">
        <f t="shared" si="1"/>
        <v>380.24</v>
      </c>
    </row>
    <row r="9" spans="1:9" ht="30.6" customHeight="1" x14ac:dyDescent="0.3">
      <c r="A9" s="97" t="s">
        <v>4</v>
      </c>
      <c r="B9" s="9" t="s">
        <v>54</v>
      </c>
      <c r="C9" s="87" t="s">
        <v>769</v>
      </c>
      <c r="D9" s="82" t="s">
        <v>40</v>
      </c>
      <c r="E9" s="88">
        <v>48.6</v>
      </c>
      <c r="F9" s="205">
        <v>-5.99</v>
      </c>
      <c r="G9" s="103">
        <f t="shared" si="1"/>
        <v>-291.11</v>
      </c>
    </row>
    <row r="10" spans="1:9" ht="27.6" x14ac:dyDescent="0.3">
      <c r="A10" s="97" t="s">
        <v>4</v>
      </c>
      <c r="B10" s="9" t="s">
        <v>55</v>
      </c>
      <c r="C10" s="8" t="s">
        <v>424</v>
      </c>
      <c r="D10" s="9" t="s">
        <v>33</v>
      </c>
      <c r="E10" s="12">
        <v>196</v>
      </c>
      <c r="F10" s="4">
        <v>0.47</v>
      </c>
      <c r="G10" s="73">
        <f t="shared" si="1"/>
        <v>92.12</v>
      </c>
    </row>
    <row r="11" spans="1:9" ht="27.6" x14ac:dyDescent="0.3">
      <c r="A11" s="97" t="s">
        <v>4</v>
      </c>
      <c r="B11" s="9" t="s">
        <v>280</v>
      </c>
      <c r="C11" s="8" t="s">
        <v>35</v>
      </c>
      <c r="D11" s="9" t="s">
        <v>36</v>
      </c>
      <c r="E11" s="12">
        <v>2</v>
      </c>
      <c r="F11" s="4">
        <v>7.02</v>
      </c>
      <c r="G11" s="73">
        <f t="shared" ref="G11:G15" si="2">ROUND((E11*F11),2)</f>
        <v>14.04</v>
      </c>
    </row>
    <row r="12" spans="1:9" ht="27.6" x14ac:dyDescent="0.3">
      <c r="A12" s="97" t="s">
        <v>4</v>
      </c>
      <c r="B12" s="9" t="s">
        <v>802</v>
      </c>
      <c r="C12" s="8" t="s">
        <v>37</v>
      </c>
      <c r="D12" s="9" t="s">
        <v>36</v>
      </c>
      <c r="E12" s="12">
        <v>2</v>
      </c>
      <c r="F12" s="4">
        <v>27.32</v>
      </c>
      <c r="G12" s="73">
        <f t="shared" si="2"/>
        <v>54.64</v>
      </c>
    </row>
    <row r="13" spans="1:9" ht="27.6" x14ac:dyDescent="0.3">
      <c r="A13" s="97" t="s">
        <v>4</v>
      </c>
      <c r="B13" s="9" t="s">
        <v>803</v>
      </c>
      <c r="C13" s="8" t="s">
        <v>38</v>
      </c>
      <c r="D13" s="9" t="s">
        <v>36</v>
      </c>
      <c r="E13" s="12">
        <v>1</v>
      </c>
      <c r="F13" s="4">
        <v>7.03</v>
      </c>
      <c r="G13" s="73">
        <f t="shared" si="2"/>
        <v>7.03</v>
      </c>
    </row>
    <row r="14" spans="1:9" ht="28.2" thickBot="1" x14ac:dyDescent="0.35">
      <c r="A14" s="97" t="s">
        <v>4</v>
      </c>
      <c r="B14" s="9" t="s">
        <v>804</v>
      </c>
      <c r="C14" s="8" t="s">
        <v>39</v>
      </c>
      <c r="D14" s="9" t="s">
        <v>36</v>
      </c>
      <c r="E14" s="12">
        <v>1</v>
      </c>
      <c r="F14" s="4">
        <v>57.09</v>
      </c>
      <c r="G14" s="73">
        <f t="shared" si="2"/>
        <v>57.09</v>
      </c>
    </row>
    <row r="15" spans="1:9" ht="28.2" thickBot="1" x14ac:dyDescent="0.35">
      <c r="A15" s="105" t="s">
        <v>4</v>
      </c>
      <c r="B15" s="106" t="s">
        <v>805</v>
      </c>
      <c r="C15" s="107" t="s">
        <v>767</v>
      </c>
      <c r="D15" s="106" t="s">
        <v>40</v>
      </c>
      <c r="E15" s="127">
        <v>0.3</v>
      </c>
      <c r="F15" s="128">
        <v>20.13</v>
      </c>
      <c r="G15" s="110">
        <f t="shared" si="2"/>
        <v>6.04</v>
      </c>
      <c r="H15" s="95" t="s">
        <v>763</v>
      </c>
      <c r="I15" s="96">
        <f>ROUND(SUM(G5:G15),2)</f>
        <v>358.41</v>
      </c>
    </row>
    <row r="16" spans="1:9" ht="41.4" x14ac:dyDescent="0.3">
      <c r="A16" s="164" t="s">
        <v>592</v>
      </c>
      <c r="B16" s="50" t="s">
        <v>56</v>
      </c>
      <c r="C16" s="166" t="s">
        <v>45</v>
      </c>
      <c r="D16" s="50" t="s">
        <v>46</v>
      </c>
      <c r="E16" s="165">
        <v>66</v>
      </c>
      <c r="F16" s="167">
        <v>3.79</v>
      </c>
      <c r="G16" s="181">
        <f t="shared" ref="G16:G20" si="3">ROUND((E16*F16),2)</f>
        <v>250.14</v>
      </c>
    </row>
    <row r="17" spans="1:9" ht="27.6" x14ac:dyDescent="0.3">
      <c r="A17" s="97" t="s">
        <v>592</v>
      </c>
      <c r="B17" s="50" t="s">
        <v>70</v>
      </c>
      <c r="C17" s="210" t="s">
        <v>1198</v>
      </c>
      <c r="D17" s="9" t="s">
        <v>46</v>
      </c>
      <c r="E17" s="12">
        <v>295</v>
      </c>
      <c r="F17" s="4">
        <v>6.07</v>
      </c>
      <c r="G17" s="73">
        <f t="shared" si="3"/>
        <v>1790.65</v>
      </c>
    </row>
    <row r="18" spans="1:9" ht="41.4" x14ac:dyDescent="0.3">
      <c r="A18" s="97" t="s">
        <v>592</v>
      </c>
      <c r="B18" s="50" t="s">
        <v>73</v>
      </c>
      <c r="C18" s="8" t="s">
        <v>445</v>
      </c>
      <c r="D18" s="9" t="s">
        <v>46</v>
      </c>
      <c r="E18" s="12">
        <v>29</v>
      </c>
      <c r="F18" s="4">
        <v>3.79</v>
      </c>
      <c r="G18" s="73">
        <f t="shared" si="3"/>
        <v>109.91</v>
      </c>
    </row>
    <row r="19" spans="1:9" ht="41.4" x14ac:dyDescent="0.3">
      <c r="A19" s="97" t="s">
        <v>592</v>
      </c>
      <c r="B19" s="50" t="s">
        <v>281</v>
      </c>
      <c r="C19" s="8" t="s">
        <v>446</v>
      </c>
      <c r="D19" s="9" t="s">
        <v>46</v>
      </c>
      <c r="E19" s="12">
        <v>29</v>
      </c>
      <c r="F19" s="4">
        <v>3.79</v>
      </c>
      <c r="G19" s="73">
        <f t="shared" si="3"/>
        <v>109.91</v>
      </c>
    </row>
    <row r="20" spans="1:9" x14ac:dyDescent="0.3">
      <c r="A20" s="97" t="s">
        <v>592</v>
      </c>
      <c r="B20" s="50" t="s">
        <v>835</v>
      </c>
      <c r="C20" s="8" t="s">
        <v>47</v>
      </c>
      <c r="D20" s="9" t="s">
        <v>33</v>
      </c>
      <c r="E20" s="12">
        <v>347</v>
      </c>
      <c r="F20" s="4">
        <v>0.23</v>
      </c>
      <c r="G20" s="73">
        <f t="shared" si="3"/>
        <v>79.81</v>
      </c>
    </row>
    <row r="21" spans="1:9" x14ac:dyDescent="0.3">
      <c r="A21" s="97" t="s">
        <v>592</v>
      </c>
      <c r="B21" s="50" t="s">
        <v>837</v>
      </c>
      <c r="C21" s="8" t="s">
        <v>48</v>
      </c>
      <c r="D21" s="9" t="s">
        <v>33</v>
      </c>
      <c r="E21" s="12">
        <v>253</v>
      </c>
      <c r="F21" s="4">
        <v>0.89</v>
      </c>
      <c r="G21" s="73">
        <f t="shared" ref="G21:G23" si="4">ROUND((E21*F21),2)</f>
        <v>225.17</v>
      </c>
    </row>
    <row r="22" spans="1:9" ht="15" thickBot="1" x14ac:dyDescent="0.35">
      <c r="A22" s="97" t="s">
        <v>592</v>
      </c>
      <c r="B22" s="50" t="s">
        <v>838</v>
      </c>
      <c r="C22" s="8" t="s">
        <v>49</v>
      </c>
      <c r="D22" s="9" t="s">
        <v>33</v>
      </c>
      <c r="E22" s="12">
        <v>25</v>
      </c>
      <c r="F22" s="4">
        <v>0.59</v>
      </c>
      <c r="G22" s="73">
        <f t="shared" si="4"/>
        <v>14.75</v>
      </c>
    </row>
    <row r="23" spans="1:9" ht="28.2" thickBot="1" x14ac:dyDescent="0.35">
      <c r="A23" s="105" t="s">
        <v>592</v>
      </c>
      <c r="B23" s="172" t="s">
        <v>839</v>
      </c>
      <c r="C23" s="107" t="s">
        <v>457</v>
      </c>
      <c r="D23" s="106" t="s">
        <v>33</v>
      </c>
      <c r="E23" s="127">
        <v>204</v>
      </c>
      <c r="F23" s="128">
        <v>0.89</v>
      </c>
      <c r="G23" s="110">
        <f t="shared" si="4"/>
        <v>181.56</v>
      </c>
      <c r="H23" s="95" t="s">
        <v>855</v>
      </c>
      <c r="I23" s="96">
        <f>ROUND(SUM(G16:G23),2)</f>
        <v>2761.9</v>
      </c>
    </row>
    <row r="24" spans="1:9" ht="28.2" thickBot="1" x14ac:dyDescent="0.35">
      <c r="A24" s="150" t="s">
        <v>587</v>
      </c>
      <c r="B24" s="168" t="s">
        <v>9</v>
      </c>
      <c r="C24" s="169" t="s">
        <v>75</v>
      </c>
      <c r="D24" s="168" t="s">
        <v>46</v>
      </c>
      <c r="E24" s="170">
        <v>4.7</v>
      </c>
      <c r="F24" s="171">
        <v>65.989999999999995</v>
      </c>
      <c r="G24" s="156">
        <f t="shared" ref="G24" si="5">ROUND((E24*F24),2)</f>
        <v>310.14999999999998</v>
      </c>
      <c r="H24" s="95" t="s">
        <v>856</v>
      </c>
      <c r="I24" s="96">
        <f>ROUND(SUM(G24),2)</f>
        <v>310.14999999999998</v>
      </c>
    </row>
    <row r="25" spans="1:9" ht="28.35" customHeight="1" x14ac:dyDescent="0.3">
      <c r="A25" s="135" t="s">
        <v>1169</v>
      </c>
      <c r="B25" s="66" t="s">
        <v>97</v>
      </c>
      <c r="C25" s="65" t="s">
        <v>489</v>
      </c>
      <c r="D25" s="66" t="s">
        <v>46</v>
      </c>
      <c r="E25" s="125">
        <v>285</v>
      </c>
      <c r="F25" s="126">
        <v>21.18</v>
      </c>
      <c r="G25" s="69">
        <f t="shared" ref="G25:G40" si="6">ROUND((E25*F25),2)</f>
        <v>6036.3</v>
      </c>
      <c r="H25" s="266" t="s">
        <v>875</v>
      </c>
    </row>
    <row r="26" spans="1:9" ht="28.2" x14ac:dyDescent="0.3">
      <c r="A26" s="136" t="s">
        <v>1169</v>
      </c>
      <c r="B26" s="9" t="s">
        <v>98</v>
      </c>
      <c r="C26" s="8" t="s">
        <v>89</v>
      </c>
      <c r="D26" s="9" t="s">
        <v>33</v>
      </c>
      <c r="E26" s="12">
        <v>261.7</v>
      </c>
      <c r="F26" s="4">
        <v>13.02</v>
      </c>
      <c r="G26" s="73">
        <f t="shared" si="6"/>
        <v>3407.33</v>
      </c>
      <c r="H26" s="255"/>
    </row>
    <row r="27" spans="1:9" ht="28.2" x14ac:dyDescent="0.3">
      <c r="A27" s="136" t="s">
        <v>1169</v>
      </c>
      <c r="B27" s="9" t="s">
        <v>225</v>
      </c>
      <c r="C27" s="8" t="s">
        <v>91</v>
      </c>
      <c r="D27" s="9" t="s">
        <v>33</v>
      </c>
      <c r="E27" s="12">
        <v>259.8</v>
      </c>
      <c r="F27" s="4">
        <v>21.28</v>
      </c>
      <c r="G27" s="73">
        <f t="shared" si="6"/>
        <v>5528.54</v>
      </c>
      <c r="H27" s="255"/>
    </row>
    <row r="28" spans="1:9" ht="28.2" x14ac:dyDescent="0.3">
      <c r="A28" s="136" t="s">
        <v>1169</v>
      </c>
      <c r="B28" s="9" t="s">
        <v>295</v>
      </c>
      <c r="C28" s="8" t="s">
        <v>92</v>
      </c>
      <c r="D28" s="9" t="s">
        <v>33</v>
      </c>
      <c r="E28" s="12">
        <v>268.7</v>
      </c>
      <c r="F28" s="4">
        <v>0.67</v>
      </c>
      <c r="G28" s="73">
        <f t="shared" si="6"/>
        <v>180.03</v>
      </c>
      <c r="H28" s="255"/>
    </row>
    <row r="29" spans="1:9" ht="28.2" x14ac:dyDescent="0.3">
      <c r="A29" s="136" t="s">
        <v>1169</v>
      </c>
      <c r="B29" s="9" t="s">
        <v>296</v>
      </c>
      <c r="C29" s="210" t="s">
        <v>1204</v>
      </c>
      <c r="D29" s="9" t="s">
        <v>33</v>
      </c>
      <c r="E29" s="12">
        <v>268.7</v>
      </c>
      <c r="F29" s="4">
        <v>20.43</v>
      </c>
      <c r="G29" s="73">
        <f t="shared" si="6"/>
        <v>5489.54</v>
      </c>
      <c r="H29" s="255"/>
    </row>
    <row r="30" spans="1:9" ht="28.2" x14ac:dyDescent="0.3">
      <c r="A30" s="136" t="s">
        <v>1169</v>
      </c>
      <c r="B30" s="9" t="s">
        <v>297</v>
      </c>
      <c r="C30" s="8" t="s">
        <v>477</v>
      </c>
      <c r="D30" s="9" t="s">
        <v>33</v>
      </c>
      <c r="E30" s="12">
        <v>6.4</v>
      </c>
      <c r="F30" s="4">
        <v>3.88</v>
      </c>
      <c r="G30" s="73">
        <f t="shared" si="6"/>
        <v>24.83</v>
      </c>
      <c r="H30" s="255"/>
    </row>
    <row r="31" spans="1:9" ht="28.2" x14ac:dyDescent="0.3">
      <c r="A31" s="136" t="s">
        <v>1169</v>
      </c>
      <c r="B31" s="9" t="s">
        <v>488</v>
      </c>
      <c r="C31" s="8" t="s">
        <v>478</v>
      </c>
      <c r="D31" s="9" t="s">
        <v>43</v>
      </c>
      <c r="E31" s="12">
        <v>9.1</v>
      </c>
      <c r="F31" s="4">
        <v>0.46</v>
      </c>
      <c r="G31" s="73">
        <f t="shared" si="6"/>
        <v>4.1900000000000004</v>
      </c>
      <c r="H31" s="255"/>
    </row>
    <row r="32" spans="1:9" ht="28.2" x14ac:dyDescent="0.3">
      <c r="A32" s="136" t="s">
        <v>1169</v>
      </c>
      <c r="B32" s="9" t="s">
        <v>494</v>
      </c>
      <c r="C32" s="8" t="s">
        <v>92</v>
      </c>
      <c r="D32" s="9" t="s">
        <v>33</v>
      </c>
      <c r="E32" s="12">
        <v>6.4</v>
      </c>
      <c r="F32" s="4">
        <v>0.67</v>
      </c>
      <c r="G32" s="73">
        <f t="shared" si="6"/>
        <v>4.29</v>
      </c>
      <c r="H32" s="255"/>
    </row>
    <row r="33" spans="1:8" ht="28.2" x14ac:dyDescent="0.3">
      <c r="A33" s="136" t="s">
        <v>1169</v>
      </c>
      <c r="B33" s="9" t="s">
        <v>495</v>
      </c>
      <c r="C33" s="8" t="s">
        <v>479</v>
      </c>
      <c r="D33" s="9" t="s">
        <v>33</v>
      </c>
      <c r="E33" s="12">
        <v>6.4</v>
      </c>
      <c r="F33" s="4">
        <v>16.53</v>
      </c>
      <c r="G33" s="73">
        <f t="shared" si="6"/>
        <v>105.79</v>
      </c>
      <c r="H33" s="255"/>
    </row>
    <row r="34" spans="1:8" ht="28.2" x14ac:dyDescent="0.3">
      <c r="A34" s="136" t="s">
        <v>1169</v>
      </c>
      <c r="B34" s="9" t="s">
        <v>496</v>
      </c>
      <c r="C34" s="8" t="s">
        <v>92</v>
      </c>
      <c r="D34" s="9" t="s">
        <v>33</v>
      </c>
      <c r="E34" s="12">
        <v>108.9</v>
      </c>
      <c r="F34" s="4">
        <v>0.67</v>
      </c>
      <c r="G34" s="73">
        <f t="shared" si="6"/>
        <v>72.959999999999994</v>
      </c>
      <c r="H34" s="255"/>
    </row>
    <row r="35" spans="1:8" ht="28.2" x14ac:dyDescent="0.3">
      <c r="A35" s="136" t="s">
        <v>1169</v>
      </c>
      <c r="B35" s="9" t="s">
        <v>857</v>
      </c>
      <c r="C35" s="8" t="s">
        <v>480</v>
      </c>
      <c r="D35" s="9" t="s">
        <v>33</v>
      </c>
      <c r="E35" s="12">
        <v>108.9</v>
      </c>
      <c r="F35" s="4">
        <v>23.06</v>
      </c>
      <c r="G35" s="73">
        <f t="shared" si="6"/>
        <v>2511.23</v>
      </c>
      <c r="H35" s="255"/>
    </row>
    <row r="36" spans="1:8" ht="28.2" x14ac:dyDescent="0.3">
      <c r="A36" s="136" t="s">
        <v>1169</v>
      </c>
      <c r="B36" s="9" t="s">
        <v>858</v>
      </c>
      <c r="C36" s="8" t="s">
        <v>94</v>
      </c>
      <c r="D36" s="9" t="s">
        <v>33</v>
      </c>
      <c r="E36" s="12">
        <v>278.39999999999998</v>
      </c>
      <c r="F36" s="4">
        <v>0.67</v>
      </c>
      <c r="G36" s="73">
        <f t="shared" si="6"/>
        <v>186.53</v>
      </c>
      <c r="H36" s="255"/>
    </row>
    <row r="37" spans="1:8" ht="28.2" x14ac:dyDescent="0.3">
      <c r="A37" s="136" t="s">
        <v>1169</v>
      </c>
      <c r="B37" s="9" t="s">
        <v>859</v>
      </c>
      <c r="C37" s="8" t="s">
        <v>465</v>
      </c>
      <c r="D37" s="9" t="s">
        <v>33</v>
      </c>
      <c r="E37" s="12">
        <v>278.39999999999998</v>
      </c>
      <c r="F37" s="4">
        <v>9.76</v>
      </c>
      <c r="G37" s="73">
        <f t="shared" si="6"/>
        <v>2717.18</v>
      </c>
      <c r="H37" s="255"/>
    </row>
    <row r="38" spans="1:8" ht="28.2" x14ac:dyDescent="0.3">
      <c r="A38" s="136" t="s">
        <v>1169</v>
      </c>
      <c r="B38" s="9" t="s">
        <v>862</v>
      </c>
      <c r="C38" s="8" t="s">
        <v>468</v>
      </c>
      <c r="D38" s="9" t="s">
        <v>43</v>
      </c>
      <c r="E38" s="12">
        <v>24</v>
      </c>
      <c r="F38" s="4">
        <v>153.77000000000001</v>
      </c>
      <c r="G38" s="73">
        <f t="shared" si="6"/>
        <v>3690.48</v>
      </c>
      <c r="H38" s="255"/>
    </row>
    <row r="39" spans="1:8" ht="28.2" x14ac:dyDescent="0.3">
      <c r="A39" s="136" t="s">
        <v>1169</v>
      </c>
      <c r="B39" s="9" t="s">
        <v>863</v>
      </c>
      <c r="C39" s="8" t="s">
        <v>486</v>
      </c>
      <c r="D39" s="9" t="s">
        <v>43</v>
      </c>
      <c r="E39" s="12">
        <v>36.5</v>
      </c>
      <c r="F39" s="4">
        <v>145.27000000000001</v>
      </c>
      <c r="G39" s="73">
        <f t="shared" si="6"/>
        <v>5302.36</v>
      </c>
      <c r="H39" s="255"/>
    </row>
    <row r="40" spans="1:8" ht="28.8" thickBot="1" x14ac:dyDescent="0.35">
      <c r="A40" s="139" t="s">
        <v>1169</v>
      </c>
      <c r="B40" s="49" t="s">
        <v>864</v>
      </c>
      <c r="C40" s="37" t="s">
        <v>469</v>
      </c>
      <c r="D40" s="49" t="s">
        <v>43</v>
      </c>
      <c r="E40" s="122">
        <v>65.7</v>
      </c>
      <c r="F40" s="123">
        <v>1.53</v>
      </c>
      <c r="G40" s="120">
        <f t="shared" si="6"/>
        <v>100.52</v>
      </c>
      <c r="H40" s="255"/>
    </row>
    <row r="41" spans="1:8" ht="28.2" x14ac:dyDescent="0.3">
      <c r="A41" s="135" t="s">
        <v>1170</v>
      </c>
      <c r="B41" s="66" t="s">
        <v>865</v>
      </c>
      <c r="C41" s="65" t="s">
        <v>100</v>
      </c>
      <c r="D41" s="66" t="s">
        <v>46</v>
      </c>
      <c r="E41" s="125">
        <v>252</v>
      </c>
      <c r="F41" s="126"/>
      <c r="G41" s="69">
        <f t="shared" ref="G41:G56" si="7">ROUND((E41*F41),2)</f>
        <v>0</v>
      </c>
      <c r="H41" s="255"/>
    </row>
    <row r="42" spans="1:8" ht="28.2" x14ac:dyDescent="0.3">
      <c r="A42" s="136" t="s">
        <v>1170</v>
      </c>
      <c r="B42" s="9" t="s">
        <v>866</v>
      </c>
      <c r="C42" s="8" t="s">
        <v>89</v>
      </c>
      <c r="D42" s="9" t="s">
        <v>33</v>
      </c>
      <c r="E42" s="12">
        <v>261.7</v>
      </c>
      <c r="F42" s="4"/>
      <c r="G42" s="73">
        <f t="shared" si="7"/>
        <v>0</v>
      </c>
      <c r="H42" s="255"/>
    </row>
    <row r="43" spans="1:8" ht="28.2" x14ac:dyDescent="0.3">
      <c r="A43" s="136" t="s">
        <v>1170</v>
      </c>
      <c r="B43" s="9" t="s">
        <v>867</v>
      </c>
      <c r="C43" s="8" t="s">
        <v>91</v>
      </c>
      <c r="D43" s="9" t="s">
        <v>33</v>
      </c>
      <c r="E43" s="12">
        <v>259.8</v>
      </c>
      <c r="F43" s="4"/>
      <c r="G43" s="73">
        <f t="shared" si="7"/>
        <v>0</v>
      </c>
      <c r="H43" s="255"/>
    </row>
    <row r="44" spans="1:8" ht="28.2" x14ac:dyDescent="0.3">
      <c r="A44" s="136" t="s">
        <v>1170</v>
      </c>
      <c r="B44" s="9" t="s">
        <v>868</v>
      </c>
      <c r="C44" s="8" t="s">
        <v>92</v>
      </c>
      <c r="D44" s="9" t="s">
        <v>33</v>
      </c>
      <c r="E44" s="12">
        <v>268.7</v>
      </c>
      <c r="F44" s="4"/>
      <c r="G44" s="73">
        <f t="shared" si="7"/>
        <v>0</v>
      </c>
      <c r="H44" s="255"/>
    </row>
    <row r="45" spans="1:8" ht="28.2" x14ac:dyDescent="0.3">
      <c r="A45" s="136" t="s">
        <v>1170</v>
      </c>
      <c r="B45" s="9" t="s">
        <v>869</v>
      </c>
      <c r="C45" s="210" t="s">
        <v>1204</v>
      </c>
      <c r="D45" s="9" t="s">
        <v>33</v>
      </c>
      <c r="E45" s="12">
        <v>268.7</v>
      </c>
      <c r="F45" s="4"/>
      <c r="G45" s="73">
        <f t="shared" si="7"/>
        <v>0</v>
      </c>
      <c r="H45" s="255"/>
    </row>
    <row r="46" spans="1:8" ht="28.2" x14ac:dyDescent="0.3">
      <c r="A46" s="136" t="s">
        <v>1170</v>
      </c>
      <c r="B46" s="9" t="s">
        <v>870</v>
      </c>
      <c r="C46" s="8" t="s">
        <v>477</v>
      </c>
      <c r="D46" s="9" t="s">
        <v>33</v>
      </c>
      <c r="E46" s="12">
        <v>6.4</v>
      </c>
      <c r="F46" s="4"/>
      <c r="G46" s="73">
        <f t="shared" si="7"/>
        <v>0</v>
      </c>
      <c r="H46" s="255"/>
    </row>
    <row r="47" spans="1:8" ht="28.2" x14ac:dyDescent="0.3">
      <c r="A47" s="136" t="s">
        <v>1170</v>
      </c>
      <c r="B47" s="9" t="s">
        <v>871</v>
      </c>
      <c r="C47" s="8" t="s">
        <v>478</v>
      </c>
      <c r="D47" s="9" t="s">
        <v>43</v>
      </c>
      <c r="E47" s="12">
        <v>9.1</v>
      </c>
      <c r="F47" s="4"/>
      <c r="G47" s="73">
        <f t="shared" si="7"/>
        <v>0</v>
      </c>
      <c r="H47" s="255"/>
    </row>
    <row r="48" spans="1:8" ht="28.2" x14ac:dyDescent="0.3">
      <c r="A48" s="136" t="s">
        <v>1170</v>
      </c>
      <c r="B48" s="9" t="s">
        <v>872</v>
      </c>
      <c r="C48" s="8" t="s">
        <v>92</v>
      </c>
      <c r="D48" s="9" t="s">
        <v>33</v>
      </c>
      <c r="E48" s="12">
        <v>6.4</v>
      </c>
      <c r="F48" s="4"/>
      <c r="G48" s="73">
        <f t="shared" si="7"/>
        <v>0</v>
      </c>
      <c r="H48" s="255"/>
    </row>
    <row r="49" spans="1:9" ht="28.2" x14ac:dyDescent="0.3">
      <c r="A49" s="136" t="s">
        <v>1170</v>
      </c>
      <c r="B49" s="9" t="s">
        <v>873</v>
      </c>
      <c r="C49" s="8" t="s">
        <v>479</v>
      </c>
      <c r="D49" s="9" t="s">
        <v>33</v>
      </c>
      <c r="E49" s="12">
        <v>6.4</v>
      </c>
      <c r="F49" s="4"/>
      <c r="G49" s="73">
        <f t="shared" si="7"/>
        <v>0</v>
      </c>
      <c r="H49" s="255"/>
    </row>
    <row r="50" spans="1:9" ht="28.2" x14ac:dyDescent="0.3">
      <c r="A50" s="136" t="s">
        <v>1170</v>
      </c>
      <c r="B50" s="9" t="s">
        <v>874</v>
      </c>
      <c r="C50" s="8" t="s">
        <v>92</v>
      </c>
      <c r="D50" s="9" t="s">
        <v>33</v>
      </c>
      <c r="E50" s="12">
        <v>108.9</v>
      </c>
      <c r="F50" s="4"/>
      <c r="G50" s="73">
        <f t="shared" si="7"/>
        <v>0</v>
      </c>
      <c r="H50" s="255"/>
    </row>
    <row r="51" spans="1:9" ht="28.2" x14ac:dyDescent="0.3">
      <c r="A51" s="136" t="s">
        <v>1170</v>
      </c>
      <c r="B51" s="9" t="s">
        <v>1116</v>
      </c>
      <c r="C51" s="8" t="s">
        <v>480</v>
      </c>
      <c r="D51" s="9" t="s">
        <v>33</v>
      </c>
      <c r="E51" s="12">
        <v>108.9</v>
      </c>
      <c r="F51" s="4"/>
      <c r="G51" s="73">
        <f t="shared" si="7"/>
        <v>0</v>
      </c>
      <c r="H51" s="255"/>
    </row>
    <row r="52" spans="1:9" ht="28.2" x14ac:dyDescent="0.3">
      <c r="A52" s="136" t="s">
        <v>1170</v>
      </c>
      <c r="B52" s="9" t="s">
        <v>1117</v>
      </c>
      <c r="C52" s="8" t="s">
        <v>94</v>
      </c>
      <c r="D52" s="9" t="s">
        <v>33</v>
      </c>
      <c r="E52" s="12">
        <v>278.39999999999998</v>
      </c>
      <c r="F52" s="4"/>
      <c r="G52" s="73">
        <f t="shared" si="7"/>
        <v>0</v>
      </c>
      <c r="H52" s="255"/>
    </row>
    <row r="53" spans="1:9" ht="28.2" x14ac:dyDescent="0.3">
      <c r="A53" s="136" t="s">
        <v>1170</v>
      </c>
      <c r="B53" s="9" t="s">
        <v>1118</v>
      </c>
      <c r="C53" s="8" t="s">
        <v>465</v>
      </c>
      <c r="D53" s="9" t="s">
        <v>33</v>
      </c>
      <c r="E53" s="12">
        <v>278.39999999999998</v>
      </c>
      <c r="F53" s="4"/>
      <c r="G53" s="73">
        <f t="shared" si="7"/>
        <v>0</v>
      </c>
      <c r="H53" s="255"/>
    </row>
    <row r="54" spans="1:9" ht="28.2" x14ac:dyDescent="0.3">
      <c r="A54" s="136" t="s">
        <v>1170</v>
      </c>
      <c r="B54" s="9" t="s">
        <v>1119</v>
      </c>
      <c r="C54" s="8" t="s">
        <v>468</v>
      </c>
      <c r="D54" s="9" t="s">
        <v>43</v>
      </c>
      <c r="E54" s="12">
        <v>24</v>
      </c>
      <c r="F54" s="4"/>
      <c r="G54" s="73">
        <f t="shared" si="7"/>
        <v>0</v>
      </c>
      <c r="H54" s="255"/>
    </row>
    <row r="55" spans="1:9" ht="28.8" thickBot="1" x14ac:dyDescent="0.35">
      <c r="A55" s="136" t="s">
        <v>1170</v>
      </c>
      <c r="B55" s="9" t="s">
        <v>1171</v>
      </c>
      <c r="C55" s="8" t="s">
        <v>486</v>
      </c>
      <c r="D55" s="9" t="s">
        <v>43</v>
      </c>
      <c r="E55" s="12">
        <v>36.5</v>
      </c>
      <c r="F55" s="4"/>
      <c r="G55" s="73">
        <f t="shared" si="7"/>
        <v>0</v>
      </c>
      <c r="H55" s="256"/>
    </row>
    <row r="56" spans="1:9" ht="28.8" thickBot="1" x14ac:dyDescent="0.35">
      <c r="A56" s="137" t="s">
        <v>1170</v>
      </c>
      <c r="B56" s="106" t="s">
        <v>1172</v>
      </c>
      <c r="C56" s="107" t="s">
        <v>469</v>
      </c>
      <c r="D56" s="106" t="s">
        <v>43</v>
      </c>
      <c r="E56" s="127">
        <v>65.7</v>
      </c>
      <c r="F56" s="128"/>
      <c r="G56" s="110">
        <f t="shared" si="7"/>
        <v>0</v>
      </c>
      <c r="H56" s="95" t="s">
        <v>876</v>
      </c>
      <c r="I56" s="96">
        <f>ROUND(SUM(G25:G56),2)</f>
        <v>35362.1</v>
      </c>
    </row>
    <row r="57" spans="1:9" x14ac:dyDescent="0.3">
      <c r="A57" s="111" t="s">
        <v>579</v>
      </c>
      <c r="B57" s="66" t="s">
        <v>104</v>
      </c>
      <c r="C57" s="65" t="s">
        <v>223</v>
      </c>
      <c r="D57" s="66" t="s">
        <v>46</v>
      </c>
      <c r="E57" s="125">
        <v>70</v>
      </c>
      <c r="F57" s="126">
        <v>21.5</v>
      </c>
      <c r="G57" s="69">
        <f t="shared" ref="G57:G59" si="8">ROUND((E57*F57),2)</f>
        <v>1505</v>
      </c>
    </row>
    <row r="58" spans="1:9" x14ac:dyDescent="0.3">
      <c r="A58" s="97" t="s">
        <v>579</v>
      </c>
      <c r="B58" s="9" t="s">
        <v>105</v>
      </c>
      <c r="C58" s="8" t="s">
        <v>201</v>
      </c>
      <c r="D58" s="9" t="s">
        <v>33</v>
      </c>
      <c r="E58" s="12">
        <v>53.5</v>
      </c>
      <c r="F58" s="4">
        <v>30.41</v>
      </c>
      <c r="G58" s="73">
        <f t="shared" si="8"/>
        <v>1626.94</v>
      </c>
    </row>
    <row r="59" spans="1:9" x14ac:dyDescent="0.3">
      <c r="A59" s="97" t="s">
        <v>579</v>
      </c>
      <c r="B59" s="9" t="s">
        <v>107</v>
      </c>
      <c r="C59" s="8" t="s">
        <v>203</v>
      </c>
      <c r="D59" s="9" t="s">
        <v>33</v>
      </c>
      <c r="E59" s="12">
        <v>53.5</v>
      </c>
      <c r="F59" s="4">
        <v>11.99</v>
      </c>
      <c r="G59" s="73">
        <f t="shared" si="8"/>
        <v>641.47</v>
      </c>
    </row>
    <row r="60" spans="1:9" ht="15" thickBot="1" x14ac:dyDescent="0.35">
      <c r="A60" s="97" t="s">
        <v>579</v>
      </c>
      <c r="B60" s="9" t="s">
        <v>108</v>
      </c>
      <c r="C60" s="8" t="s">
        <v>205</v>
      </c>
      <c r="D60" s="9" t="s">
        <v>33</v>
      </c>
      <c r="E60" s="12">
        <v>53.5</v>
      </c>
      <c r="F60" s="4">
        <v>127.93</v>
      </c>
      <c r="G60" s="73">
        <f>ROUND((E60*F60),2)</f>
        <v>6844.26</v>
      </c>
    </row>
    <row r="61" spans="1:9" ht="28.2" thickBot="1" x14ac:dyDescent="0.35">
      <c r="A61" s="105" t="s">
        <v>579</v>
      </c>
      <c r="B61" s="106" t="s">
        <v>109</v>
      </c>
      <c r="C61" s="107" t="s">
        <v>486</v>
      </c>
      <c r="D61" s="106" t="s">
        <v>43</v>
      </c>
      <c r="E61" s="127">
        <v>32</v>
      </c>
      <c r="F61" s="128">
        <v>145.27000000000001</v>
      </c>
      <c r="G61" s="110">
        <f t="shared" ref="G61" si="9">ROUND((E61*F61),2)</f>
        <v>4648.6400000000003</v>
      </c>
      <c r="H61" s="95" t="s">
        <v>899</v>
      </c>
      <c r="I61" s="96">
        <f>ROUND(SUM(G57:G61),2)</f>
        <v>15266.31</v>
      </c>
    </row>
    <row r="62" spans="1:9" ht="28.2" thickBot="1" x14ac:dyDescent="0.35">
      <c r="A62" s="111" t="s">
        <v>1173</v>
      </c>
      <c r="B62" s="66" t="s">
        <v>123</v>
      </c>
      <c r="C62" s="65" t="s">
        <v>121</v>
      </c>
      <c r="D62" s="66" t="s">
        <v>46</v>
      </c>
      <c r="E62" s="125">
        <v>39</v>
      </c>
      <c r="F62" s="126">
        <v>17.29</v>
      </c>
      <c r="G62" s="69">
        <f t="shared" ref="G62:G63" si="10">ROUND((E62*F62),2)</f>
        <v>674.31</v>
      </c>
    </row>
    <row r="63" spans="1:9" ht="42" thickBot="1" x14ac:dyDescent="0.35">
      <c r="A63" s="105" t="s">
        <v>1173</v>
      </c>
      <c r="B63" s="106" t="s">
        <v>124</v>
      </c>
      <c r="C63" s="234" t="s">
        <v>1202</v>
      </c>
      <c r="D63" s="106" t="s">
        <v>33</v>
      </c>
      <c r="E63" s="127">
        <v>32.1</v>
      </c>
      <c r="F63" s="128">
        <v>5.35</v>
      </c>
      <c r="G63" s="110">
        <f t="shared" si="10"/>
        <v>171.74</v>
      </c>
      <c r="H63" s="95" t="s">
        <v>933</v>
      </c>
      <c r="I63" s="96">
        <f>ROUND(SUM(G62:G63),2)</f>
        <v>846.05</v>
      </c>
    </row>
    <row r="64" spans="1:9" ht="27.6" x14ac:dyDescent="0.3">
      <c r="A64" s="111" t="s">
        <v>1174</v>
      </c>
      <c r="B64" s="66" t="s">
        <v>10</v>
      </c>
      <c r="C64" s="65" t="s">
        <v>208</v>
      </c>
      <c r="D64" s="66" t="s">
        <v>36</v>
      </c>
      <c r="E64" s="125">
        <v>2</v>
      </c>
      <c r="F64" s="126">
        <v>95.3</v>
      </c>
      <c r="G64" s="69">
        <f t="shared" ref="G64:G67" si="11">ROUND((E64*F64),2)</f>
        <v>190.6</v>
      </c>
    </row>
    <row r="65" spans="1:13" ht="27.6" x14ac:dyDescent="0.3">
      <c r="A65" s="97" t="s">
        <v>1174</v>
      </c>
      <c r="B65" s="9" t="s">
        <v>11</v>
      </c>
      <c r="C65" s="8" t="s">
        <v>209</v>
      </c>
      <c r="D65" s="9" t="s">
        <v>36</v>
      </c>
      <c r="E65" s="12">
        <v>3</v>
      </c>
      <c r="F65" s="4">
        <v>69.599999999999994</v>
      </c>
      <c r="G65" s="73">
        <f t="shared" si="11"/>
        <v>208.8</v>
      </c>
    </row>
    <row r="66" spans="1:13" ht="27.6" x14ac:dyDescent="0.3">
      <c r="A66" s="97" t="s">
        <v>1174</v>
      </c>
      <c r="B66" s="9" t="s">
        <v>12</v>
      </c>
      <c r="C66" s="8" t="s">
        <v>210</v>
      </c>
      <c r="D66" s="9" t="s">
        <v>36</v>
      </c>
      <c r="E66" s="12">
        <v>1</v>
      </c>
      <c r="F66" s="4">
        <v>192.74</v>
      </c>
      <c r="G66" s="73">
        <f t="shared" si="11"/>
        <v>192.74</v>
      </c>
    </row>
    <row r="67" spans="1:13" ht="27.6" x14ac:dyDescent="0.3">
      <c r="A67" s="97" t="s">
        <v>1174</v>
      </c>
      <c r="B67" s="9" t="s">
        <v>13</v>
      </c>
      <c r="C67" s="8" t="s">
        <v>211</v>
      </c>
      <c r="D67" s="9" t="s">
        <v>36</v>
      </c>
      <c r="E67" s="12">
        <v>3</v>
      </c>
      <c r="F67" s="4">
        <v>265.55</v>
      </c>
      <c r="G67" s="73">
        <f t="shared" si="11"/>
        <v>796.65</v>
      </c>
    </row>
    <row r="68" spans="1:13" ht="27.6" x14ac:dyDescent="0.3">
      <c r="A68" s="97" t="s">
        <v>1174</v>
      </c>
      <c r="B68" s="9" t="s">
        <v>127</v>
      </c>
      <c r="C68" s="8" t="s">
        <v>213</v>
      </c>
      <c r="D68" s="9" t="s">
        <v>43</v>
      </c>
      <c r="E68" s="12">
        <v>37.200000000000003</v>
      </c>
      <c r="F68" s="4">
        <v>2.44</v>
      </c>
      <c r="G68" s="73">
        <f t="shared" ref="G68:G71" si="12">ROUND((E68*F68),2)</f>
        <v>90.77</v>
      </c>
    </row>
    <row r="69" spans="1:13" ht="27.6" x14ac:dyDescent="0.3">
      <c r="A69" s="97" t="s">
        <v>1174</v>
      </c>
      <c r="B69" s="9" t="s">
        <v>408</v>
      </c>
      <c r="C69" s="8" t="s">
        <v>215</v>
      </c>
      <c r="D69" s="9" t="s">
        <v>43</v>
      </c>
      <c r="E69" s="12">
        <v>16.600000000000001</v>
      </c>
      <c r="F69" s="4">
        <v>1.28</v>
      </c>
      <c r="G69" s="73">
        <f t="shared" si="12"/>
        <v>21.25</v>
      </c>
    </row>
    <row r="70" spans="1:13" ht="28.2" thickBot="1" x14ac:dyDescent="0.35">
      <c r="A70" s="97" t="s">
        <v>1174</v>
      </c>
      <c r="B70" s="9" t="s">
        <v>410</v>
      </c>
      <c r="C70" s="8" t="s">
        <v>585</v>
      </c>
      <c r="D70" s="9" t="s">
        <v>33</v>
      </c>
      <c r="E70" s="12">
        <v>4.5999999999999996</v>
      </c>
      <c r="F70" s="4">
        <v>20.350000000000001</v>
      </c>
      <c r="G70" s="73">
        <f t="shared" si="12"/>
        <v>93.61</v>
      </c>
    </row>
    <row r="71" spans="1:13" ht="28.2" thickBot="1" x14ac:dyDescent="0.35">
      <c r="A71" s="105" t="s">
        <v>1174</v>
      </c>
      <c r="B71" s="106" t="s">
        <v>935</v>
      </c>
      <c r="C71" s="107" t="s">
        <v>566</v>
      </c>
      <c r="D71" s="106" t="s">
        <v>33</v>
      </c>
      <c r="E71" s="127">
        <v>2</v>
      </c>
      <c r="F71" s="128">
        <v>20.350000000000001</v>
      </c>
      <c r="G71" s="110">
        <f t="shared" si="12"/>
        <v>40.700000000000003</v>
      </c>
      <c r="H71" s="95" t="s">
        <v>983</v>
      </c>
      <c r="I71" s="96">
        <f>ROUND(SUM(G64:G71),2)</f>
        <v>1635.12</v>
      </c>
    </row>
    <row r="72" spans="1:13" ht="69.599999999999994" thickBot="1" x14ac:dyDescent="0.35">
      <c r="A72" s="150" t="s">
        <v>1175</v>
      </c>
      <c r="B72" s="151" t="s">
        <v>128</v>
      </c>
      <c r="C72" s="152" t="s">
        <v>7</v>
      </c>
      <c r="D72" s="153" t="s">
        <v>6</v>
      </c>
      <c r="E72" s="154">
        <v>1</v>
      </c>
      <c r="F72" s="155">
        <v>3499.2</v>
      </c>
      <c r="G72" s="156">
        <f t="shared" ref="G72" si="13">ROUND((E72*F72),2)</f>
        <v>3499.2</v>
      </c>
      <c r="H72" s="95" t="s">
        <v>1006</v>
      </c>
      <c r="I72" s="96">
        <f>ROUND(SUM(G72),2)</f>
        <v>3499.2</v>
      </c>
      <c r="J72" s="27"/>
      <c r="K72" s="39"/>
      <c r="L72" s="89"/>
      <c r="M72" s="47"/>
    </row>
    <row r="73" spans="1:13" ht="16.2" thickBot="1" x14ac:dyDescent="0.35">
      <c r="B73" s="10"/>
      <c r="C73" s="34"/>
      <c r="D73" s="11"/>
      <c r="E73" s="38" t="s">
        <v>586</v>
      </c>
      <c r="F73" s="16"/>
      <c r="G73" s="158">
        <f>SUM(G5:G72)</f>
        <v>60039.239999999991</v>
      </c>
    </row>
    <row r="74" spans="1:13" ht="15.6" x14ac:dyDescent="0.3">
      <c r="B74" s="27"/>
      <c r="C74" s="35"/>
      <c r="D74" s="27"/>
      <c r="E74" s="39"/>
      <c r="F74" s="27"/>
      <c r="G74" s="173"/>
    </row>
    <row r="75" spans="1:13" x14ac:dyDescent="0.3">
      <c r="A75" s="257" t="s">
        <v>783</v>
      </c>
      <c r="B75" s="257"/>
      <c r="C75" s="257"/>
      <c r="D75" s="257"/>
      <c r="E75" s="257"/>
      <c r="F75" s="257"/>
      <c r="G75" s="47"/>
    </row>
    <row r="76" spans="1:13" x14ac:dyDescent="0.3">
      <c r="C76" s="51"/>
      <c r="F76" s="44"/>
    </row>
    <row r="77" spans="1:13" x14ac:dyDescent="0.3">
      <c r="A77" s="258" t="s">
        <v>588</v>
      </c>
      <c r="B77" s="258"/>
      <c r="C77" s="258"/>
      <c r="D77" s="13"/>
      <c r="E77" s="40"/>
      <c r="F77" s="13"/>
      <c r="G77" s="13"/>
    </row>
    <row r="78" spans="1:13" x14ac:dyDescent="0.3">
      <c r="A78" s="243" t="s">
        <v>1113</v>
      </c>
      <c r="B78" s="243"/>
      <c r="C78" s="243"/>
      <c r="D78" s="243"/>
      <c r="E78" s="243"/>
      <c r="F78" s="243"/>
      <c r="G78" s="243"/>
    </row>
    <row r="79" spans="1:13" x14ac:dyDescent="0.3">
      <c r="F79" s="44"/>
    </row>
  </sheetData>
  <sheetProtection algorithmName="SHA-512" hashValue="Crjr1jOfReatGN9jDMXz2QW776OzFuykjNNddza+9lrQW+hz02wLWcPNATOE/QLk4k0gqkaJFk3eaBInVqEXzg==" saltValue="b2ZjRZihsZX9JFbwfuIyNw==" spinCount="100000" sheet="1" objects="1" scenarios="1"/>
  <mergeCells count="7">
    <mergeCell ref="A78:G78"/>
    <mergeCell ref="H25:H55"/>
    <mergeCell ref="A75:F75"/>
    <mergeCell ref="A77:C77"/>
    <mergeCell ref="A1:G1"/>
    <mergeCell ref="A2:G2"/>
    <mergeCell ref="A3:G3"/>
  </mergeCells>
  <phoneticPr fontId="6" type="noConversion"/>
  <pageMargins left="0.7" right="0.7" top="0.75" bottom="0.75" header="0.3" footer="0.3"/>
  <pageSetup paperSize="9" scale="6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8116B9-D157-4F01-9E8A-3F08E615A3B0}">
  <dimension ref="A1:M66"/>
  <sheetViews>
    <sheetView zoomScale="85" zoomScaleNormal="85" zoomScaleSheetLayoutView="100" workbookViewId="0">
      <selection activeCell="H4" sqref="H4"/>
    </sheetView>
  </sheetViews>
  <sheetFormatPr defaultColWidth="9.109375" defaultRowHeight="14.4" x14ac:dyDescent="0.3"/>
  <cols>
    <col min="1" max="1" width="42.88671875" style="1" customWidth="1"/>
    <col min="2" max="2" width="9.109375" style="44"/>
    <col min="3" max="3" width="65.5546875" style="44" customWidth="1"/>
    <col min="4" max="4" width="9.109375" style="44"/>
    <col min="5" max="5" width="16.44140625" style="48" customWidth="1"/>
    <col min="6" max="6" width="16.5546875" style="45" customWidth="1"/>
    <col min="7" max="7" width="14.5546875" style="44" customWidth="1"/>
    <col min="8" max="8" width="18.44140625" style="1" customWidth="1"/>
    <col min="9" max="9" width="13.5546875" style="1" customWidth="1"/>
    <col min="10" max="16384" width="9.109375" style="1"/>
  </cols>
  <sheetData>
    <row r="1" spans="1:9" ht="27" customHeight="1" thickBot="1" x14ac:dyDescent="0.35">
      <c r="A1" s="247" t="s">
        <v>1186</v>
      </c>
      <c r="B1" s="248"/>
      <c r="C1" s="248"/>
      <c r="D1" s="248"/>
      <c r="E1" s="248"/>
      <c r="F1" s="248"/>
      <c r="G1" s="249"/>
    </row>
    <row r="2" spans="1:9" x14ac:dyDescent="0.3">
      <c r="A2" s="270" t="s">
        <v>746</v>
      </c>
      <c r="B2" s="271"/>
      <c r="C2" s="271"/>
      <c r="D2" s="271"/>
      <c r="E2" s="271"/>
      <c r="F2" s="271"/>
      <c r="G2" s="272"/>
    </row>
    <row r="3" spans="1:9" x14ac:dyDescent="0.3">
      <c r="A3" s="273" t="s">
        <v>755</v>
      </c>
      <c r="B3" s="263"/>
      <c r="C3" s="263"/>
      <c r="D3" s="263"/>
      <c r="E3" s="263"/>
      <c r="F3" s="263"/>
      <c r="G3" s="274"/>
    </row>
    <row r="4" spans="1:9" ht="42" thickBot="1" x14ac:dyDescent="0.35">
      <c r="A4" s="159" t="s">
        <v>758</v>
      </c>
      <c r="B4" s="176" t="s">
        <v>0</v>
      </c>
      <c r="C4" s="176" t="s">
        <v>1</v>
      </c>
      <c r="D4" s="176" t="s">
        <v>2</v>
      </c>
      <c r="E4" s="178" t="s">
        <v>3</v>
      </c>
      <c r="F4" s="179" t="s">
        <v>14</v>
      </c>
      <c r="G4" s="180" t="s">
        <v>5</v>
      </c>
    </row>
    <row r="5" spans="1:9" x14ac:dyDescent="0.3">
      <c r="A5" s="111" t="s">
        <v>4</v>
      </c>
      <c r="B5" s="66" t="s">
        <v>50</v>
      </c>
      <c r="C5" s="65" t="s">
        <v>31</v>
      </c>
      <c r="D5" s="66" t="s">
        <v>32</v>
      </c>
      <c r="E5" s="182">
        <v>4.2999999999999997E-2</v>
      </c>
      <c r="F5" s="126">
        <v>423.72</v>
      </c>
      <c r="G5" s="69">
        <f t="shared" ref="G5" si="0">ROUND((E5*F5),2)</f>
        <v>18.22</v>
      </c>
    </row>
    <row r="6" spans="1:9" ht="27.6" x14ac:dyDescent="0.3">
      <c r="A6" s="97" t="s">
        <v>4</v>
      </c>
      <c r="B6" s="9" t="s">
        <v>52</v>
      </c>
      <c r="C6" s="8" t="s">
        <v>424</v>
      </c>
      <c r="D6" s="9" t="s">
        <v>33</v>
      </c>
      <c r="E6" s="12">
        <v>286</v>
      </c>
      <c r="F6" s="4">
        <v>0.47</v>
      </c>
      <c r="G6" s="73">
        <f t="shared" ref="G6" si="1">ROUND((E6*F6),2)</f>
        <v>134.41999999999999</v>
      </c>
    </row>
    <row r="7" spans="1:9" ht="27.6" x14ac:dyDescent="0.3">
      <c r="A7" s="97" t="s">
        <v>4</v>
      </c>
      <c r="B7" s="9" t="s">
        <v>53</v>
      </c>
      <c r="C7" s="8" t="s">
        <v>35</v>
      </c>
      <c r="D7" s="9" t="s">
        <v>36</v>
      </c>
      <c r="E7" s="12">
        <v>2</v>
      </c>
      <c r="F7" s="4">
        <v>7.02</v>
      </c>
      <c r="G7" s="73">
        <f t="shared" ref="G7:G11" si="2">ROUND((E7*F7),2)</f>
        <v>14.04</v>
      </c>
    </row>
    <row r="8" spans="1:9" ht="27.6" x14ac:dyDescent="0.3">
      <c r="A8" s="97" t="s">
        <v>4</v>
      </c>
      <c r="B8" s="9" t="s">
        <v>762</v>
      </c>
      <c r="C8" s="8" t="s">
        <v>37</v>
      </c>
      <c r="D8" s="9" t="s">
        <v>36</v>
      </c>
      <c r="E8" s="12">
        <v>1</v>
      </c>
      <c r="F8" s="4">
        <v>27.33</v>
      </c>
      <c r="G8" s="73">
        <f t="shared" si="2"/>
        <v>27.33</v>
      </c>
    </row>
    <row r="9" spans="1:9" ht="27.6" x14ac:dyDescent="0.3">
      <c r="A9" s="97" t="s">
        <v>4</v>
      </c>
      <c r="B9" s="9" t="s">
        <v>54</v>
      </c>
      <c r="C9" s="8" t="s">
        <v>38</v>
      </c>
      <c r="D9" s="9" t="s">
        <v>36</v>
      </c>
      <c r="E9" s="12">
        <v>2</v>
      </c>
      <c r="F9" s="4">
        <v>7.02</v>
      </c>
      <c r="G9" s="73">
        <f t="shared" si="2"/>
        <v>14.04</v>
      </c>
    </row>
    <row r="10" spans="1:9" ht="28.2" thickBot="1" x14ac:dyDescent="0.35">
      <c r="A10" s="97" t="s">
        <v>4</v>
      </c>
      <c r="B10" s="9" t="s">
        <v>55</v>
      </c>
      <c r="C10" s="8" t="s">
        <v>39</v>
      </c>
      <c r="D10" s="9" t="s">
        <v>36</v>
      </c>
      <c r="E10" s="12">
        <v>1</v>
      </c>
      <c r="F10" s="4">
        <v>57.09</v>
      </c>
      <c r="G10" s="73">
        <f t="shared" si="2"/>
        <v>57.09</v>
      </c>
    </row>
    <row r="11" spans="1:9" ht="28.2" thickBot="1" x14ac:dyDescent="0.35">
      <c r="A11" s="105" t="s">
        <v>4</v>
      </c>
      <c r="B11" s="106" t="s">
        <v>280</v>
      </c>
      <c r="C11" s="107" t="s">
        <v>767</v>
      </c>
      <c r="D11" s="106" t="s">
        <v>40</v>
      </c>
      <c r="E11" s="127">
        <v>0.3</v>
      </c>
      <c r="F11" s="128">
        <v>20.13</v>
      </c>
      <c r="G11" s="110">
        <f t="shared" si="2"/>
        <v>6.04</v>
      </c>
      <c r="H11" s="95" t="s">
        <v>763</v>
      </c>
      <c r="I11" s="96">
        <f>ROUND(SUM(G5:G11),2)</f>
        <v>271.18</v>
      </c>
    </row>
    <row r="12" spans="1:9" ht="41.4" x14ac:dyDescent="0.3">
      <c r="A12" s="111" t="s">
        <v>592</v>
      </c>
      <c r="B12" s="66" t="s">
        <v>56</v>
      </c>
      <c r="C12" s="65" t="s">
        <v>45</v>
      </c>
      <c r="D12" s="66" t="s">
        <v>46</v>
      </c>
      <c r="E12" s="125">
        <v>52</v>
      </c>
      <c r="F12" s="126">
        <v>3.79</v>
      </c>
      <c r="G12" s="69">
        <f t="shared" ref="G12:G14" si="3">ROUND((E12*F12),2)</f>
        <v>197.08</v>
      </c>
    </row>
    <row r="13" spans="1:9" ht="27.6" x14ac:dyDescent="0.3">
      <c r="A13" s="164" t="s">
        <v>592</v>
      </c>
      <c r="B13" s="50" t="s">
        <v>70</v>
      </c>
      <c r="C13" s="210" t="s">
        <v>1198</v>
      </c>
      <c r="D13" s="9" t="s">
        <v>46</v>
      </c>
      <c r="E13" s="12">
        <v>56</v>
      </c>
      <c r="F13" s="4">
        <v>3.79</v>
      </c>
      <c r="G13" s="73">
        <f t="shared" si="3"/>
        <v>212.24</v>
      </c>
    </row>
    <row r="14" spans="1:9" x14ac:dyDescent="0.3">
      <c r="A14" s="164" t="s">
        <v>592</v>
      </c>
      <c r="B14" s="50" t="s">
        <v>73</v>
      </c>
      <c r="C14" s="8" t="s">
        <v>47</v>
      </c>
      <c r="D14" s="9" t="s">
        <v>33</v>
      </c>
      <c r="E14" s="12">
        <v>410</v>
      </c>
      <c r="F14" s="4">
        <v>0.23</v>
      </c>
      <c r="G14" s="73">
        <f t="shared" si="3"/>
        <v>94.3</v>
      </c>
    </row>
    <row r="15" spans="1:9" x14ac:dyDescent="0.3">
      <c r="A15" s="164" t="s">
        <v>592</v>
      </c>
      <c r="B15" s="50" t="s">
        <v>835</v>
      </c>
      <c r="C15" s="8" t="s">
        <v>48</v>
      </c>
      <c r="D15" s="9" t="s">
        <v>33</v>
      </c>
      <c r="E15" s="12">
        <v>224</v>
      </c>
      <c r="F15" s="4">
        <v>0.89</v>
      </c>
      <c r="G15" s="73">
        <f t="shared" ref="G15:G17" si="4">ROUND((E15*F15),2)</f>
        <v>199.36</v>
      </c>
    </row>
    <row r="16" spans="1:9" ht="15" thickBot="1" x14ac:dyDescent="0.35">
      <c r="A16" s="164" t="s">
        <v>592</v>
      </c>
      <c r="B16" s="50" t="s">
        <v>836</v>
      </c>
      <c r="C16" s="8" t="s">
        <v>49</v>
      </c>
      <c r="D16" s="9" t="s">
        <v>33</v>
      </c>
      <c r="E16" s="12">
        <v>22</v>
      </c>
      <c r="F16" s="4">
        <v>0.59</v>
      </c>
      <c r="G16" s="73">
        <f t="shared" si="4"/>
        <v>12.98</v>
      </c>
    </row>
    <row r="17" spans="1:9" ht="28.2" thickBot="1" x14ac:dyDescent="0.35">
      <c r="A17" s="146" t="s">
        <v>592</v>
      </c>
      <c r="B17" s="172" t="s">
        <v>837</v>
      </c>
      <c r="C17" s="107" t="s">
        <v>457</v>
      </c>
      <c r="D17" s="106" t="s">
        <v>33</v>
      </c>
      <c r="E17" s="127">
        <v>77</v>
      </c>
      <c r="F17" s="128">
        <v>0.89</v>
      </c>
      <c r="G17" s="110">
        <f t="shared" si="4"/>
        <v>68.53</v>
      </c>
      <c r="H17" s="95" t="s">
        <v>855</v>
      </c>
      <c r="I17" s="96">
        <f>ROUND(SUM(G12:G17),2)</f>
        <v>784.49</v>
      </c>
    </row>
    <row r="18" spans="1:9" ht="28.2" thickBot="1" x14ac:dyDescent="0.35">
      <c r="A18" s="150" t="s">
        <v>587</v>
      </c>
      <c r="B18" s="168" t="s">
        <v>9</v>
      </c>
      <c r="C18" s="169" t="s">
        <v>75</v>
      </c>
      <c r="D18" s="168" t="s">
        <v>46</v>
      </c>
      <c r="E18" s="170">
        <v>1.9</v>
      </c>
      <c r="F18" s="171">
        <v>65.98</v>
      </c>
      <c r="G18" s="156">
        <f t="shared" ref="G18" si="5">ROUND((E18*F18),2)</f>
        <v>125.36</v>
      </c>
      <c r="H18" s="95" t="s">
        <v>856</v>
      </c>
      <c r="I18" s="96">
        <f>ROUND(SUM(G18),2)</f>
        <v>125.36</v>
      </c>
    </row>
    <row r="19" spans="1:9" ht="28.35" customHeight="1" x14ac:dyDescent="0.3">
      <c r="A19" s="135" t="s">
        <v>1169</v>
      </c>
      <c r="B19" s="66" t="s">
        <v>97</v>
      </c>
      <c r="C19" s="65" t="s">
        <v>489</v>
      </c>
      <c r="D19" s="66" t="s">
        <v>46</v>
      </c>
      <c r="E19" s="125">
        <v>282</v>
      </c>
      <c r="F19" s="126">
        <v>21.5</v>
      </c>
      <c r="G19" s="69">
        <f t="shared" ref="G19:G28" si="6">ROUND((E19*F19),2)</f>
        <v>6063</v>
      </c>
      <c r="H19" s="266" t="s">
        <v>875</v>
      </c>
    </row>
    <row r="20" spans="1:9" ht="28.2" x14ac:dyDescent="0.3">
      <c r="A20" s="136" t="s">
        <v>1169</v>
      </c>
      <c r="B20" s="9" t="s">
        <v>98</v>
      </c>
      <c r="C20" s="8" t="s">
        <v>89</v>
      </c>
      <c r="D20" s="9" t="s">
        <v>33</v>
      </c>
      <c r="E20" s="12">
        <v>286.89999999999998</v>
      </c>
      <c r="F20" s="4">
        <v>13.02</v>
      </c>
      <c r="G20" s="73">
        <f t="shared" si="6"/>
        <v>3735.44</v>
      </c>
      <c r="H20" s="255"/>
    </row>
    <row r="21" spans="1:9" ht="28.2" x14ac:dyDescent="0.3">
      <c r="A21" s="136" t="s">
        <v>1169</v>
      </c>
      <c r="B21" s="9" t="s">
        <v>225</v>
      </c>
      <c r="C21" s="8" t="s">
        <v>91</v>
      </c>
      <c r="D21" s="9" t="s">
        <v>33</v>
      </c>
      <c r="E21" s="12">
        <v>286.89999999999998</v>
      </c>
      <c r="F21" s="4">
        <v>21.28</v>
      </c>
      <c r="G21" s="73">
        <f t="shared" si="6"/>
        <v>6105.23</v>
      </c>
      <c r="H21" s="255"/>
    </row>
    <row r="22" spans="1:9" ht="28.2" x14ac:dyDescent="0.3">
      <c r="A22" s="136" t="s">
        <v>1169</v>
      </c>
      <c r="B22" s="9" t="s">
        <v>295</v>
      </c>
      <c r="C22" s="8" t="s">
        <v>92</v>
      </c>
      <c r="D22" s="9" t="s">
        <v>33</v>
      </c>
      <c r="E22" s="12">
        <v>286.89999999999998</v>
      </c>
      <c r="F22" s="4">
        <v>0.67</v>
      </c>
      <c r="G22" s="73">
        <f t="shared" si="6"/>
        <v>192.22</v>
      </c>
      <c r="H22" s="255"/>
    </row>
    <row r="23" spans="1:9" ht="28.2" x14ac:dyDescent="0.3">
      <c r="A23" s="136" t="s">
        <v>1169</v>
      </c>
      <c r="B23" s="9" t="s">
        <v>296</v>
      </c>
      <c r="C23" s="210" t="s">
        <v>1203</v>
      </c>
      <c r="D23" s="9" t="s">
        <v>33</v>
      </c>
      <c r="E23" s="12">
        <v>286.89999999999998</v>
      </c>
      <c r="F23" s="4">
        <v>18.93</v>
      </c>
      <c r="G23" s="73">
        <f t="shared" si="6"/>
        <v>5431.02</v>
      </c>
      <c r="H23" s="255"/>
    </row>
    <row r="24" spans="1:9" ht="28.2" x14ac:dyDescent="0.3">
      <c r="A24" s="136" t="s">
        <v>1169</v>
      </c>
      <c r="B24" s="9" t="s">
        <v>297</v>
      </c>
      <c r="C24" s="8" t="s">
        <v>94</v>
      </c>
      <c r="D24" s="9" t="s">
        <v>33</v>
      </c>
      <c r="E24" s="12">
        <v>286.89999999999998</v>
      </c>
      <c r="F24" s="4">
        <v>0.67</v>
      </c>
      <c r="G24" s="73">
        <f t="shared" si="6"/>
        <v>192.22</v>
      </c>
      <c r="H24" s="255"/>
    </row>
    <row r="25" spans="1:9" ht="28.2" x14ac:dyDescent="0.3">
      <c r="A25" s="136" t="s">
        <v>1169</v>
      </c>
      <c r="B25" s="9" t="s">
        <v>488</v>
      </c>
      <c r="C25" s="8" t="s">
        <v>95</v>
      </c>
      <c r="D25" s="9" t="s">
        <v>33</v>
      </c>
      <c r="E25" s="12">
        <v>286.89999999999998</v>
      </c>
      <c r="F25" s="4">
        <v>12.7</v>
      </c>
      <c r="G25" s="73">
        <f t="shared" si="6"/>
        <v>3643.63</v>
      </c>
      <c r="H25" s="255"/>
    </row>
    <row r="26" spans="1:9" ht="28.2" x14ac:dyDescent="0.3">
      <c r="A26" s="136" t="s">
        <v>1169</v>
      </c>
      <c r="B26" s="9" t="s">
        <v>494</v>
      </c>
      <c r="C26" s="8" t="s">
        <v>486</v>
      </c>
      <c r="D26" s="9" t="s">
        <v>43</v>
      </c>
      <c r="E26" s="12">
        <v>71</v>
      </c>
      <c r="F26" s="4">
        <v>145.27000000000001</v>
      </c>
      <c r="G26" s="73">
        <f t="shared" si="6"/>
        <v>10314.17</v>
      </c>
      <c r="H26" s="255"/>
    </row>
    <row r="27" spans="1:9" ht="28.2" x14ac:dyDescent="0.3">
      <c r="A27" s="136" t="s">
        <v>1169</v>
      </c>
      <c r="B27" s="9" t="s">
        <v>495</v>
      </c>
      <c r="C27" s="8" t="s">
        <v>144</v>
      </c>
      <c r="D27" s="9" t="s">
        <v>43</v>
      </c>
      <c r="E27" s="12">
        <v>71</v>
      </c>
      <c r="F27" s="4">
        <v>1.53</v>
      </c>
      <c r="G27" s="73">
        <f t="shared" si="6"/>
        <v>108.63</v>
      </c>
      <c r="H27" s="255"/>
    </row>
    <row r="28" spans="1:9" ht="42" thickBot="1" x14ac:dyDescent="0.35">
      <c r="A28" s="116" t="s">
        <v>1169</v>
      </c>
      <c r="B28" s="49" t="s">
        <v>496</v>
      </c>
      <c r="C28" s="37" t="s">
        <v>517</v>
      </c>
      <c r="D28" s="49" t="s">
        <v>33</v>
      </c>
      <c r="E28" s="122">
        <v>19</v>
      </c>
      <c r="F28" s="123">
        <v>1.07</v>
      </c>
      <c r="G28" s="120">
        <f t="shared" si="6"/>
        <v>20.329999999999998</v>
      </c>
      <c r="H28" s="255"/>
    </row>
    <row r="29" spans="1:9" ht="27.6" x14ac:dyDescent="0.3">
      <c r="A29" s="111" t="s">
        <v>1169</v>
      </c>
      <c r="B29" s="66" t="s">
        <v>857</v>
      </c>
      <c r="C29" s="65" t="s">
        <v>100</v>
      </c>
      <c r="D29" s="66" t="s">
        <v>46</v>
      </c>
      <c r="E29" s="125">
        <v>249</v>
      </c>
      <c r="F29" s="126">
        <v>21.5</v>
      </c>
      <c r="G29" s="69">
        <f t="shared" ref="G29:G38" si="7">ROUND((E29*F29),2)</f>
        <v>5353.5</v>
      </c>
      <c r="H29" s="255"/>
    </row>
    <row r="30" spans="1:9" ht="27.6" x14ac:dyDescent="0.3">
      <c r="A30" s="97" t="s">
        <v>1169</v>
      </c>
      <c r="B30" s="9" t="s">
        <v>858</v>
      </c>
      <c r="C30" s="8" t="s">
        <v>89</v>
      </c>
      <c r="D30" s="9" t="s">
        <v>33</v>
      </c>
      <c r="E30" s="12">
        <v>286.89999999999998</v>
      </c>
      <c r="F30" s="4">
        <v>13.02</v>
      </c>
      <c r="G30" s="73">
        <f t="shared" si="7"/>
        <v>3735.44</v>
      </c>
      <c r="H30" s="255"/>
    </row>
    <row r="31" spans="1:9" ht="27.6" x14ac:dyDescent="0.3">
      <c r="A31" s="97" t="s">
        <v>1169</v>
      </c>
      <c r="B31" s="9" t="s">
        <v>859</v>
      </c>
      <c r="C31" s="8" t="s">
        <v>91</v>
      </c>
      <c r="D31" s="9" t="s">
        <v>33</v>
      </c>
      <c r="E31" s="12">
        <v>286.89999999999998</v>
      </c>
      <c r="F31" s="4">
        <v>21.28</v>
      </c>
      <c r="G31" s="73">
        <f t="shared" si="7"/>
        <v>6105.23</v>
      </c>
      <c r="H31" s="255"/>
    </row>
    <row r="32" spans="1:9" ht="27.6" x14ac:dyDescent="0.3">
      <c r="A32" s="97" t="s">
        <v>1169</v>
      </c>
      <c r="B32" s="9" t="s">
        <v>862</v>
      </c>
      <c r="C32" s="8" t="s">
        <v>92</v>
      </c>
      <c r="D32" s="9" t="s">
        <v>33</v>
      </c>
      <c r="E32" s="12">
        <v>286.89999999999998</v>
      </c>
      <c r="F32" s="4">
        <v>0.67</v>
      </c>
      <c r="G32" s="73">
        <f t="shared" si="7"/>
        <v>192.22</v>
      </c>
      <c r="H32" s="255"/>
    </row>
    <row r="33" spans="1:9" ht="27.6" x14ac:dyDescent="0.3">
      <c r="A33" s="97" t="s">
        <v>1169</v>
      </c>
      <c r="B33" s="9" t="s">
        <v>863</v>
      </c>
      <c r="C33" s="8" t="s">
        <v>1203</v>
      </c>
      <c r="D33" s="9" t="s">
        <v>33</v>
      </c>
      <c r="E33" s="12">
        <v>286.89999999999998</v>
      </c>
      <c r="F33" s="4">
        <v>18.3</v>
      </c>
      <c r="G33" s="73">
        <f t="shared" si="7"/>
        <v>5250.27</v>
      </c>
      <c r="H33" s="255"/>
    </row>
    <row r="34" spans="1:9" ht="27.6" x14ac:dyDescent="0.3">
      <c r="A34" s="97" t="s">
        <v>1169</v>
      </c>
      <c r="B34" s="9" t="s">
        <v>864</v>
      </c>
      <c r="C34" s="210" t="s">
        <v>94</v>
      </c>
      <c r="D34" s="9" t="s">
        <v>33</v>
      </c>
      <c r="E34" s="12">
        <v>286.89999999999998</v>
      </c>
      <c r="F34" s="4">
        <v>0.67</v>
      </c>
      <c r="G34" s="73">
        <f t="shared" si="7"/>
        <v>192.22</v>
      </c>
      <c r="H34" s="255"/>
    </row>
    <row r="35" spans="1:9" ht="27.6" x14ac:dyDescent="0.3">
      <c r="A35" s="97" t="s">
        <v>1169</v>
      </c>
      <c r="B35" s="9" t="s">
        <v>865</v>
      </c>
      <c r="C35" s="8" t="s">
        <v>95</v>
      </c>
      <c r="D35" s="9" t="s">
        <v>33</v>
      </c>
      <c r="E35" s="12">
        <v>286.89999999999998</v>
      </c>
      <c r="F35" s="4">
        <v>12.7</v>
      </c>
      <c r="G35" s="73">
        <f t="shared" si="7"/>
        <v>3643.63</v>
      </c>
      <c r="H35" s="255"/>
    </row>
    <row r="36" spans="1:9" ht="27.6" x14ac:dyDescent="0.3">
      <c r="A36" s="97" t="s">
        <v>1169</v>
      </c>
      <c r="B36" s="9" t="s">
        <v>866</v>
      </c>
      <c r="C36" s="8" t="s">
        <v>486</v>
      </c>
      <c r="D36" s="9" t="s">
        <v>43</v>
      </c>
      <c r="E36" s="12">
        <v>71</v>
      </c>
      <c r="F36" s="4">
        <v>145.27000000000001</v>
      </c>
      <c r="G36" s="73">
        <f t="shared" si="7"/>
        <v>10314.17</v>
      </c>
      <c r="H36" s="255"/>
    </row>
    <row r="37" spans="1:9" ht="28.2" thickBot="1" x14ac:dyDescent="0.35">
      <c r="A37" s="97" t="s">
        <v>1169</v>
      </c>
      <c r="B37" s="9" t="s">
        <v>867</v>
      </c>
      <c r="C37" s="8" t="s">
        <v>144</v>
      </c>
      <c r="D37" s="9" t="s">
        <v>43</v>
      </c>
      <c r="E37" s="12">
        <v>71</v>
      </c>
      <c r="F37" s="4">
        <v>29.59</v>
      </c>
      <c r="G37" s="73">
        <f t="shared" si="7"/>
        <v>2100.89</v>
      </c>
      <c r="H37" s="256"/>
    </row>
    <row r="38" spans="1:9" ht="42" thickBot="1" x14ac:dyDescent="0.35">
      <c r="A38" s="105" t="s">
        <v>1169</v>
      </c>
      <c r="B38" s="106" t="s">
        <v>868</v>
      </c>
      <c r="C38" s="107" t="s">
        <v>517</v>
      </c>
      <c r="D38" s="106" t="s">
        <v>33</v>
      </c>
      <c r="E38" s="127">
        <v>19</v>
      </c>
      <c r="F38" s="128">
        <v>1.07</v>
      </c>
      <c r="G38" s="110">
        <f t="shared" si="7"/>
        <v>20.329999999999998</v>
      </c>
      <c r="H38" s="95" t="s">
        <v>876</v>
      </c>
      <c r="I38" s="96">
        <f>ROUND(SUM(G19:G38),2)</f>
        <v>72713.789999999994</v>
      </c>
    </row>
    <row r="39" spans="1:9" x14ac:dyDescent="0.3">
      <c r="A39" s="111" t="s">
        <v>579</v>
      </c>
      <c r="B39" s="66" t="s">
        <v>104</v>
      </c>
      <c r="C39" s="65" t="s">
        <v>498</v>
      </c>
      <c r="D39" s="66" t="s">
        <v>46</v>
      </c>
      <c r="E39" s="125">
        <v>172</v>
      </c>
      <c r="F39" s="126">
        <v>21.18</v>
      </c>
      <c r="G39" s="69">
        <f t="shared" ref="G39:G43" si="8">ROUND((E39*F39),2)</f>
        <v>3642.96</v>
      </c>
    </row>
    <row r="40" spans="1:9" x14ac:dyDescent="0.3">
      <c r="A40" s="97" t="s">
        <v>579</v>
      </c>
      <c r="B40" s="9" t="s">
        <v>105</v>
      </c>
      <c r="C40" s="8" t="s">
        <v>201</v>
      </c>
      <c r="D40" s="9" t="s">
        <v>33</v>
      </c>
      <c r="E40" s="12">
        <v>66.3</v>
      </c>
      <c r="F40" s="4">
        <v>30.41</v>
      </c>
      <c r="G40" s="73">
        <f t="shared" si="8"/>
        <v>2016.18</v>
      </c>
    </row>
    <row r="41" spans="1:9" x14ac:dyDescent="0.3">
      <c r="A41" s="97" t="s">
        <v>579</v>
      </c>
      <c r="B41" s="9" t="s">
        <v>107</v>
      </c>
      <c r="C41" s="8" t="s">
        <v>203</v>
      </c>
      <c r="D41" s="9" t="s">
        <v>33</v>
      </c>
      <c r="E41" s="12">
        <v>66.3</v>
      </c>
      <c r="F41" s="4">
        <v>11.99</v>
      </c>
      <c r="G41" s="73">
        <f t="shared" si="8"/>
        <v>794.94</v>
      </c>
    </row>
    <row r="42" spans="1:9" ht="41.4" x14ac:dyDescent="0.3">
      <c r="A42" s="97" t="s">
        <v>579</v>
      </c>
      <c r="B42" s="9" t="s">
        <v>108</v>
      </c>
      <c r="C42" s="8" t="s">
        <v>499</v>
      </c>
      <c r="D42" s="9" t="s">
        <v>43</v>
      </c>
      <c r="E42" s="12">
        <v>9.6999999999999993</v>
      </c>
      <c r="F42" s="4">
        <v>72.22</v>
      </c>
      <c r="G42" s="73">
        <f t="shared" si="8"/>
        <v>700.53</v>
      </c>
    </row>
    <row r="43" spans="1:9" ht="27.6" x14ac:dyDescent="0.3">
      <c r="A43" s="97" t="s">
        <v>579</v>
      </c>
      <c r="B43" s="9" t="s">
        <v>109</v>
      </c>
      <c r="C43" s="8" t="s">
        <v>500</v>
      </c>
      <c r="D43" s="9" t="s">
        <v>43</v>
      </c>
      <c r="E43" s="12">
        <v>9.6999999999999993</v>
      </c>
      <c r="F43" s="4">
        <v>75.28</v>
      </c>
      <c r="G43" s="73">
        <f t="shared" si="8"/>
        <v>730.22</v>
      </c>
    </row>
    <row r="44" spans="1:9" ht="15" thickBot="1" x14ac:dyDescent="0.35">
      <c r="A44" s="97" t="s">
        <v>579</v>
      </c>
      <c r="B44" s="9" t="s">
        <v>110</v>
      </c>
      <c r="C44" s="8" t="s">
        <v>205</v>
      </c>
      <c r="D44" s="9" t="s">
        <v>33</v>
      </c>
      <c r="E44" s="12">
        <v>66.3</v>
      </c>
      <c r="F44" s="4">
        <v>127.93</v>
      </c>
      <c r="G44" s="73">
        <f>ROUND((E44*F44),2)</f>
        <v>8481.76</v>
      </c>
    </row>
    <row r="45" spans="1:9" ht="28.2" thickBot="1" x14ac:dyDescent="0.35">
      <c r="A45" s="116" t="s">
        <v>579</v>
      </c>
      <c r="B45" s="49" t="s">
        <v>111</v>
      </c>
      <c r="C45" s="37" t="s">
        <v>486</v>
      </c>
      <c r="D45" s="49" t="s">
        <v>43</v>
      </c>
      <c r="E45" s="122">
        <v>56</v>
      </c>
      <c r="F45" s="123">
        <v>145.27000000000001</v>
      </c>
      <c r="G45" s="120">
        <f t="shared" ref="G45" si="9">ROUND((E45*F45),2)</f>
        <v>8135.12</v>
      </c>
      <c r="H45" s="95" t="s">
        <v>899</v>
      </c>
      <c r="I45" s="96">
        <f>ROUND(SUM(G39:G45),2)</f>
        <v>24501.71</v>
      </c>
    </row>
    <row r="46" spans="1:9" ht="28.2" thickBot="1" x14ac:dyDescent="0.35">
      <c r="A46" s="111" t="s">
        <v>1173</v>
      </c>
      <c r="B46" s="66" t="s">
        <v>123</v>
      </c>
      <c r="C46" s="65" t="s">
        <v>121</v>
      </c>
      <c r="D46" s="66" t="s">
        <v>46</v>
      </c>
      <c r="E46" s="125">
        <v>45</v>
      </c>
      <c r="F46" s="126">
        <v>16.440000000000001</v>
      </c>
      <c r="G46" s="69">
        <f t="shared" ref="G46:G47" si="10">ROUND((E46*F46),2)</f>
        <v>739.8</v>
      </c>
    </row>
    <row r="47" spans="1:9" ht="42" thickBot="1" x14ac:dyDescent="0.35">
      <c r="A47" s="105" t="s">
        <v>1173</v>
      </c>
      <c r="B47" s="106" t="s">
        <v>124</v>
      </c>
      <c r="C47" s="234" t="s">
        <v>1202</v>
      </c>
      <c r="D47" s="106" t="s">
        <v>33</v>
      </c>
      <c r="E47" s="127">
        <v>67.400000000000006</v>
      </c>
      <c r="F47" s="128">
        <v>5.35</v>
      </c>
      <c r="G47" s="110">
        <f t="shared" si="10"/>
        <v>360.59</v>
      </c>
      <c r="H47" s="95" t="s">
        <v>933</v>
      </c>
      <c r="I47" s="96">
        <f>ROUND(SUM(G46:G47),2)</f>
        <v>1100.3900000000001</v>
      </c>
    </row>
    <row r="48" spans="1:9" x14ac:dyDescent="0.3">
      <c r="A48" s="111" t="s">
        <v>1176</v>
      </c>
      <c r="B48" s="66" t="s">
        <v>10</v>
      </c>
      <c r="C48" s="65" t="s">
        <v>491</v>
      </c>
      <c r="D48" s="66" t="s">
        <v>46</v>
      </c>
      <c r="E48" s="125">
        <v>18</v>
      </c>
      <c r="F48" s="126">
        <v>3.79</v>
      </c>
      <c r="G48" s="69">
        <f>ROUND((E48*F48),2)</f>
        <v>68.22</v>
      </c>
    </row>
    <row r="49" spans="1:13" x14ac:dyDescent="0.3">
      <c r="A49" s="97" t="s">
        <v>1176</v>
      </c>
      <c r="B49" s="9" t="s">
        <v>11</v>
      </c>
      <c r="C49" s="8" t="s">
        <v>523</v>
      </c>
      <c r="D49" s="9" t="s">
        <v>46</v>
      </c>
      <c r="E49" s="12">
        <v>8</v>
      </c>
      <c r="F49" s="4">
        <v>142.63</v>
      </c>
      <c r="G49" s="73">
        <f t="shared" ref="G49:G51" si="11">ROUND((E49*F49),2)</f>
        <v>1141.04</v>
      </c>
    </row>
    <row r="50" spans="1:13" x14ac:dyDescent="0.3">
      <c r="A50" s="97" t="s">
        <v>1176</v>
      </c>
      <c r="B50" s="9" t="s">
        <v>12</v>
      </c>
      <c r="C50" s="8" t="s">
        <v>524</v>
      </c>
      <c r="D50" s="9" t="s">
        <v>46</v>
      </c>
      <c r="E50" s="12">
        <v>2</v>
      </c>
      <c r="F50" s="4">
        <v>142.63999999999999</v>
      </c>
      <c r="G50" s="73">
        <f t="shared" si="11"/>
        <v>285.27999999999997</v>
      </c>
    </row>
    <row r="51" spans="1:13" ht="28.2" thickBot="1" x14ac:dyDescent="0.35">
      <c r="A51" s="97" t="s">
        <v>1176</v>
      </c>
      <c r="B51" s="9" t="s">
        <v>13</v>
      </c>
      <c r="C51" s="8" t="s">
        <v>150</v>
      </c>
      <c r="D51" s="9" t="s">
        <v>43</v>
      </c>
      <c r="E51" s="12">
        <v>39</v>
      </c>
      <c r="F51" s="4">
        <v>10.17</v>
      </c>
      <c r="G51" s="73">
        <f t="shared" si="11"/>
        <v>396.63</v>
      </c>
    </row>
    <row r="52" spans="1:13" ht="28.2" thickBot="1" x14ac:dyDescent="0.35">
      <c r="A52" s="116" t="s">
        <v>1176</v>
      </c>
      <c r="B52" s="49" t="s">
        <v>127</v>
      </c>
      <c r="C52" s="37" t="s">
        <v>152</v>
      </c>
      <c r="D52" s="49" t="s">
        <v>33</v>
      </c>
      <c r="E52" s="122">
        <v>90</v>
      </c>
      <c r="F52" s="123">
        <v>2.16</v>
      </c>
      <c r="G52" s="120">
        <f>ROUND((E52*F52),2)</f>
        <v>194.4</v>
      </c>
      <c r="H52" s="95" t="s">
        <v>983</v>
      </c>
      <c r="I52" s="96">
        <f>ROUND(SUM(G48:G52),2)</f>
        <v>2085.5700000000002</v>
      </c>
    </row>
    <row r="53" spans="1:13" ht="27.6" x14ac:dyDescent="0.3">
      <c r="A53" s="111" t="s">
        <v>1177</v>
      </c>
      <c r="B53" s="66" t="s">
        <v>128</v>
      </c>
      <c r="C53" s="65" t="s">
        <v>208</v>
      </c>
      <c r="D53" s="66" t="s">
        <v>36</v>
      </c>
      <c r="E53" s="125">
        <v>2</v>
      </c>
      <c r="F53" s="126">
        <v>95.3</v>
      </c>
      <c r="G53" s="69">
        <f t="shared" ref="G53:G54" si="12">ROUND((E53*F53),2)</f>
        <v>190.6</v>
      </c>
    </row>
    <row r="54" spans="1:13" ht="27.6" x14ac:dyDescent="0.3">
      <c r="A54" s="97" t="s">
        <v>1177</v>
      </c>
      <c r="B54" s="9" t="s">
        <v>129</v>
      </c>
      <c r="C54" s="8" t="s">
        <v>209</v>
      </c>
      <c r="D54" s="9" t="s">
        <v>36</v>
      </c>
      <c r="E54" s="12">
        <v>4</v>
      </c>
      <c r="F54" s="4">
        <v>69.599999999999994</v>
      </c>
      <c r="G54" s="73">
        <f t="shared" si="12"/>
        <v>278.39999999999998</v>
      </c>
    </row>
    <row r="55" spans="1:13" ht="27.6" x14ac:dyDescent="0.3">
      <c r="A55" s="97" t="s">
        <v>1177</v>
      </c>
      <c r="B55" s="9" t="s">
        <v>130</v>
      </c>
      <c r="C55" s="8" t="s">
        <v>213</v>
      </c>
      <c r="D55" s="9" t="s">
        <v>43</v>
      </c>
      <c r="E55" s="12">
        <v>72.099999999999994</v>
      </c>
      <c r="F55" s="4">
        <v>2.38</v>
      </c>
      <c r="G55" s="73">
        <f t="shared" ref="G55:G58" si="13">ROUND((E55*F55),2)</f>
        <v>171.6</v>
      </c>
    </row>
    <row r="56" spans="1:13" ht="27.6" x14ac:dyDescent="0.3">
      <c r="A56" s="97" t="s">
        <v>1177</v>
      </c>
      <c r="B56" s="9" t="s">
        <v>131</v>
      </c>
      <c r="C56" s="8" t="s">
        <v>215</v>
      </c>
      <c r="D56" s="9" t="s">
        <v>43</v>
      </c>
      <c r="E56" s="12">
        <v>6.9</v>
      </c>
      <c r="F56" s="4">
        <v>1.28</v>
      </c>
      <c r="G56" s="73">
        <f t="shared" si="13"/>
        <v>8.83</v>
      </c>
    </row>
    <row r="57" spans="1:13" ht="28.2" thickBot="1" x14ac:dyDescent="0.35">
      <c r="A57" s="97" t="s">
        <v>1177</v>
      </c>
      <c r="B57" s="9" t="s">
        <v>132</v>
      </c>
      <c r="C57" s="8" t="s">
        <v>564</v>
      </c>
      <c r="D57" s="9" t="s">
        <v>43</v>
      </c>
      <c r="E57" s="12">
        <v>0.5</v>
      </c>
      <c r="F57" s="4">
        <v>10.72</v>
      </c>
      <c r="G57" s="73">
        <f t="shared" si="13"/>
        <v>5.36</v>
      </c>
    </row>
    <row r="58" spans="1:13" ht="28.2" thickBot="1" x14ac:dyDescent="0.35">
      <c r="A58" s="105" t="s">
        <v>1177</v>
      </c>
      <c r="B58" s="106" t="s">
        <v>133</v>
      </c>
      <c r="C58" s="107" t="s">
        <v>566</v>
      </c>
      <c r="D58" s="106" t="s">
        <v>33</v>
      </c>
      <c r="E58" s="127">
        <v>2.6</v>
      </c>
      <c r="F58" s="128">
        <v>20.350000000000001</v>
      </c>
      <c r="G58" s="110">
        <f t="shared" si="13"/>
        <v>52.91</v>
      </c>
      <c r="H58" s="95" t="s">
        <v>1006</v>
      </c>
      <c r="I58" s="96">
        <f>ROUND(SUM(G53:G58),2)</f>
        <v>707.7</v>
      </c>
    </row>
    <row r="59" spans="1:13" ht="69.599999999999994" thickBot="1" x14ac:dyDescent="0.35">
      <c r="A59" s="150" t="s">
        <v>1175</v>
      </c>
      <c r="B59" s="151" t="s">
        <v>128</v>
      </c>
      <c r="C59" s="152" t="s">
        <v>7</v>
      </c>
      <c r="D59" s="153" t="s">
        <v>6</v>
      </c>
      <c r="E59" s="154">
        <v>1</v>
      </c>
      <c r="F59" s="155">
        <v>2856.75</v>
      </c>
      <c r="G59" s="156">
        <f t="shared" ref="G59" si="14">ROUND((E59*F59),2)</f>
        <v>2856.75</v>
      </c>
      <c r="H59" s="95" t="s">
        <v>1008</v>
      </c>
      <c r="I59" s="96">
        <f>ROUND(SUM(G59),2)</f>
        <v>2856.75</v>
      </c>
      <c r="J59" s="27"/>
      <c r="K59" s="39"/>
      <c r="L59" s="89"/>
      <c r="M59" s="47"/>
    </row>
    <row r="60" spans="1:13" ht="16.2" thickBot="1" x14ac:dyDescent="0.35">
      <c r="B60" s="10"/>
      <c r="C60" s="34"/>
      <c r="D60" s="11"/>
      <c r="E60" s="38" t="s">
        <v>749</v>
      </c>
      <c r="F60" s="11"/>
      <c r="G60" s="183">
        <f>SUM(G5:G59)</f>
        <v>105146.94</v>
      </c>
    </row>
    <row r="61" spans="1:13" ht="15.6" x14ac:dyDescent="0.3">
      <c r="B61" s="27"/>
      <c r="C61" s="35"/>
      <c r="D61" s="27"/>
      <c r="E61" s="39"/>
      <c r="F61" s="27"/>
      <c r="G61" s="173"/>
    </row>
    <row r="62" spans="1:13" x14ac:dyDescent="0.3">
      <c r="A62" s="257" t="s">
        <v>783</v>
      </c>
      <c r="B62" s="257"/>
      <c r="C62" s="257"/>
      <c r="D62" s="257"/>
      <c r="E62" s="257"/>
      <c r="F62" s="257"/>
      <c r="G62" s="47"/>
    </row>
    <row r="63" spans="1:13" x14ac:dyDescent="0.3">
      <c r="C63" s="51"/>
      <c r="F63" s="44"/>
    </row>
    <row r="64" spans="1:13" x14ac:dyDescent="0.3">
      <c r="A64" s="258" t="s">
        <v>588</v>
      </c>
      <c r="B64" s="258"/>
      <c r="C64" s="258"/>
      <c r="D64" s="13"/>
      <c r="E64" s="40"/>
      <c r="F64" s="13"/>
      <c r="G64" s="13"/>
    </row>
    <row r="65" spans="1:7" x14ac:dyDescent="0.3">
      <c r="A65" s="243" t="s">
        <v>1113</v>
      </c>
      <c r="B65" s="243"/>
      <c r="C65" s="243"/>
      <c r="D65" s="243"/>
      <c r="E65" s="243"/>
      <c r="F65" s="243"/>
      <c r="G65" s="243"/>
    </row>
    <row r="66" spans="1:7" x14ac:dyDescent="0.3">
      <c r="B66" s="27"/>
      <c r="C66" s="35"/>
      <c r="D66" s="27"/>
      <c r="E66" s="39"/>
      <c r="F66" s="27"/>
      <c r="G66" s="47"/>
    </row>
  </sheetData>
  <sheetProtection algorithmName="SHA-512" hashValue="jyv026bxLTX0ZuWf8M1C5Aq8VwxD2a0WNd0fzZw7IQzj9V5BxKpePjTDoXpZkshB9C2WhFwE0SBXSrtLqg3cBg==" saltValue="trg7gMB6lX60CqMBjU957g==" spinCount="100000" sheet="1" objects="1" scenarios="1"/>
  <mergeCells count="7">
    <mergeCell ref="H19:H37"/>
    <mergeCell ref="A62:F62"/>
    <mergeCell ref="A64:C64"/>
    <mergeCell ref="A65:G65"/>
    <mergeCell ref="A1:G1"/>
    <mergeCell ref="A2:G2"/>
    <mergeCell ref="A3:G3"/>
  </mergeCells>
  <phoneticPr fontId="6" type="noConversion"/>
  <pageMargins left="0.7" right="0.7" top="0.75" bottom="0.75" header="0.3" footer="0.3"/>
  <pageSetup paperSize="9" scale="6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CEC433-CC79-4CEF-8873-D607435FA875}">
  <dimension ref="A1:I113"/>
  <sheetViews>
    <sheetView zoomScale="85" zoomScaleNormal="85" zoomScaleSheetLayoutView="100" workbookViewId="0">
      <selection activeCell="H3" sqref="H3"/>
    </sheetView>
  </sheetViews>
  <sheetFormatPr defaultColWidth="9.109375" defaultRowHeight="14.4" x14ac:dyDescent="0.3"/>
  <cols>
    <col min="1" max="1" width="42.88671875" style="1" customWidth="1"/>
    <col min="2" max="2" width="9.109375" style="44"/>
    <col min="3" max="3" width="65.5546875" style="44" customWidth="1"/>
    <col min="4" max="4" width="9.109375" style="44"/>
    <col min="5" max="5" width="16.44140625" style="48" customWidth="1"/>
    <col min="6" max="6" width="16.5546875" style="45" customWidth="1"/>
    <col min="7" max="7" width="14.5546875" style="44" customWidth="1"/>
    <col min="8" max="8" width="18.44140625" style="1" customWidth="1"/>
    <col min="9" max="9" width="13.5546875" style="1" customWidth="1"/>
    <col min="10" max="16384" width="9.109375" style="1"/>
  </cols>
  <sheetData>
    <row r="1" spans="1:9" ht="27" customHeight="1" thickBot="1" x14ac:dyDescent="0.35">
      <c r="A1" s="247" t="s">
        <v>1186</v>
      </c>
      <c r="B1" s="248"/>
      <c r="C1" s="248"/>
      <c r="D1" s="248"/>
      <c r="E1" s="248"/>
      <c r="F1" s="248"/>
      <c r="G1" s="249"/>
    </row>
    <row r="2" spans="1:9" ht="21" customHeight="1" x14ac:dyDescent="0.3">
      <c r="A2" s="273" t="s">
        <v>788</v>
      </c>
      <c r="B2" s="263"/>
      <c r="C2" s="263"/>
      <c r="D2" s="263"/>
      <c r="E2" s="263"/>
      <c r="F2" s="263"/>
      <c r="G2" s="274"/>
    </row>
    <row r="3" spans="1:9" ht="42" thickBot="1" x14ac:dyDescent="0.35">
      <c r="A3" s="159" t="s">
        <v>758</v>
      </c>
      <c r="B3" s="176" t="s">
        <v>0</v>
      </c>
      <c r="C3" s="176" t="s">
        <v>1</v>
      </c>
      <c r="D3" s="176" t="s">
        <v>2</v>
      </c>
      <c r="E3" s="178" t="s">
        <v>3</v>
      </c>
      <c r="F3" s="179" t="s">
        <v>14</v>
      </c>
      <c r="G3" s="180" t="s">
        <v>5</v>
      </c>
    </row>
    <row r="4" spans="1:9" ht="27.6" x14ac:dyDescent="0.3">
      <c r="A4" s="185" t="s">
        <v>279</v>
      </c>
      <c r="B4" s="66" t="s">
        <v>50</v>
      </c>
      <c r="C4" s="65" t="s">
        <v>273</v>
      </c>
      <c r="D4" s="66" t="s">
        <v>46</v>
      </c>
      <c r="E4" s="125">
        <v>294</v>
      </c>
      <c r="F4" s="126">
        <v>87.8</v>
      </c>
      <c r="G4" s="69">
        <f t="shared" ref="G4:G111" si="0">ROUND((E4*F4),2)</f>
        <v>25813.200000000001</v>
      </c>
    </row>
    <row r="5" spans="1:9" ht="27.6" x14ac:dyDescent="0.3">
      <c r="A5" s="186" t="s">
        <v>279</v>
      </c>
      <c r="B5" s="9" t="s">
        <v>52</v>
      </c>
      <c r="C5" s="8" t="s">
        <v>786</v>
      </c>
      <c r="D5" s="9" t="s">
        <v>33</v>
      </c>
      <c r="E5" s="91">
        <v>100</v>
      </c>
      <c r="F5" s="4">
        <v>6.42</v>
      </c>
      <c r="G5" s="73">
        <f t="shared" si="0"/>
        <v>642</v>
      </c>
    </row>
    <row r="6" spans="1:9" ht="28.2" thickBot="1" x14ac:dyDescent="0.35">
      <c r="A6" s="186" t="s">
        <v>279</v>
      </c>
      <c r="B6" s="82" t="s">
        <v>53</v>
      </c>
      <c r="C6" s="87" t="s">
        <v>769</v>
      </c>
      <c r="D6" s="82" t="s">
        <v>40</v>
      </c>
      <c r="E6" s="88">
        <v>24</v>
      </c>
      <c r="F6" s="205">
        <v>-5.99</v>
      </c>
      <c r="G6" s="103">
        <f t="shared" si="0"/>
        <v>-143.76</v>
      </c>
    </row>
    <row r="7" spans="1:9" ht="28.2" thickBot="1" x14ac:dyDescent="0.35">
      <c r="A7" s="186" t="s">
        <v>279</v>
      </c>
      <c r="B7" s="49" t="s">
        <v>762</v>
      </c>
      <c r="C7" s="37" t="s">
        <v>787</v>
      </c>
      <c r="D7" s="49" t="s">
        <v>40</v>
      </c>
      <c r="E7" s="122">
        <v>0.4</v>
      </c>
      <c r="F7" s="123">
        <v>1070.75</v>
      </c>
      <c r="G7" s="120">
        <f>ROUND((E7*F7),2)</f>
        <v>428.3</v>
      </c>
      <c r="H7" s="95" t="s">
        <v>763</v>
      </c>
      <c r="I7" s="96">
        <f>ROUND(SUM(G4:G7),2)</f>
        <v>26739.74</v>
      </c>
    </row>
    <row r="8" spans="1:9" ht="28.2" thickBot="1" x14ac:dyDescent="0.35">
      <c r="A8" s="236" t="s">
        <v>1212</v>
      </c>
      <c r="B8" s="237" t="s">
        <v>56</v>
      </c>
      <c r="C8" s="238" t="s">
        <v>1211</v>
      </c>
      <c r="D8" s="237" t="s">
        <v>6</v>
      </c>
      <c r="E8" s="239">
        <v>1</v>
      </c>
      <c r="F8" s="240">
        <v>141566.16</v>
      </c>
      <c r="G8" s="241">
        <f t="shared" si="0"/>
        <v>141566.16</v>
      </c>
      <c r="H8" s="95" t="s">
        <v>855</v>
      </c>
      <c r="I8" s="96">
        <f>ROUND(SUM(G8:G8),2)</f>
        <v>141566.16</v>
      </c>
    </row>
    <row r="9" spans="1:9" ht="15" thickBot="1" x14ac:dyDescent="0.35">
      <c r="A9" s="190" t="s">
        <v>282</v>
      </c>
      <c r="B9" s="66" t="s">
        <v>9</v>
      </c>
      <c r="C9" s="65" t="s">
        <v>283</v>
      </c>
      <c r="D9" s="66" t="s">
        <v>84</v>
      </c>
      <c r="E9" s="125">
        <v>6345</v>
      </c>
      <c r="F9" s="126">
        <v>2.79</v>
      </c>
      <c r="G9" s="69">
        <f t="shared" si="0"/>
        <v>17702.55</v>
      </c>
    </row>
    <row r="10" spans="1:9" ht="28.2" thickBot="1" x14ac:dyDescent="0.35">
      <c r="A10" s="191" t="s">
        <v>282</v>
      </c>
      <c r="B10" s="172" t="s">
        <v>224</v>
      </c>
      <c r="C10" s="107" t="s">
        <v>284</v>
      </c>
      <c r="D10" s="106" t="s">
        <v>84</v>
      </c>
      <c r="E10" s="127">
        <v>7931</v>
      </c>
      <c r="F10" s="128">
        <v>2.59</v>
      </c>
      <c r="G10" s="110">
        <f t="shared" si="0"/>
        <v>20541.29</v>
      </c>
      <c r="H10" s="95" t="s">
        <v>856</v>
      </c>
      <c r="I10" s="96">
        <f>ROUND(SUM(G9:G10),2)</f>
        <v>38243.839999999997</v>
      </c>
    </row>
    <row r="11" spans="1:9" x14ac:dyDescent="0.3">
      <c r="A11" s="278" t="s">
        <v>285</v>
      </c>
      <c r="B11" s="192" t="s">
        <v>97</v>
      </c>
      <c r="C11" s="193" t="s">
        <v>294</v>
      </c>
      <c r="D11" s="66"/>
      <c r="E11" s="125"/>
      <c r="F11" s="194"/>
      <c r="G11" s="69"/>
    </row>
    <row r="12" spans="1:9" x14ac:dyDescent="0.3">
      <c r="A12" s="276"/>
      <c r="B12" s="9" t="s">
        <v>86</v>
      </c>
      <c r="C12" s="8" t="s">
        <v>275</v>
      </c>
      <c r="D12" s="9" t="s">
        <v>46</v>
      </c>
      <c r="E12" s="12">
        <v>36.1</v>
      </c>
      <c r="F12" s="4">
        <v>470.87</v>
      </c>
      <c r="G12" s="73">
        <f t="shared" si="0"/>
        <v>16998.41</v>
      </c>
    </row>
    <row r="13" spans="1:9" x14ac:dyDescent="0.3">
      <c r="A13" s="276"/>
      <c r="B13" s="9" t="s">
        <v>88</v>
      </c>
      <c r="C13" s="8" t="s">
        <v>276</v>
      </c>
      <c r="D13" s="9" t="s">
        <v>84</v>
      </c>
      <c r="E13" s="12">
        <v>990</v>
      </c>
      <c r="F13" s="4">
        <v>2.52</v>
      </c>
      <c r="G13" s="73">
        <f t="shared" si="0"/>
        <v>2494.8000000000002</v>
      </c>
    </row>
    <row r="14" spans="1:9" x14ac:dyDescent="0.3">
      <c r="A14" s="279"/>
      <c r="B14" s="9" t="s">
        <v>90</v>
      </c>
      <c r="C14" s="8" t="s">
        <v>277</v>
      </c>
      <c r="D14" s="9" t="s">
        <v>84</v>
      </c>
      <c r="E14" s="12">
        <v>30078</v>
      </c>
      <c r="F14" s="4">
        <v>2.37</v>
      </c>
      <c r="G14" s="73">
        <f t="shared" si="0"/>
        <v>71284.86</v>
      </c>
    </row>
    <row r="15" spans="1:9" x14ac:dyDescent="0.3">
      <c r="A15" s="275" t="s">
        <v>285</v>
      </c>
      <c r="B15" s="32" t="s">
        <v>98</v>
      </c>
      <c r="C15" s="31" t="s">
        <v>324</v>
      </c>
      <c r="D15" s="9"/>
      <c r="E15" s="12"/>
      <c r="F15" s="42"/>
      <c r="G15" s="73"/>
    </row>
    <row r="16" spans="1:9" x14ac:dyDescent="0.3">
      <c r="A16" s="276"/>
      <c r="B16" s="9" t="s">
        <v>99</v>
      </c>
      <c r="C16" s="8" t="s">
        <v>286</v>
      </c>
      <c r="D16" s="9" t="s">
        <v>46</v>
      </c>
      <c r="E16" s="12">
        <v>23.14</v>
      </c>
      <c r="F16" s="4">
        <v>643.25</v>
      </c>
      <c r="G16" s="73">
        <f t="shared" si="0"/>
        <v>14884.81</v>
      </c>
    </row>
    <row r="17" spans="1:9" x14ac:dyDescent="0.3">
      <c r="A17" s="276"/>
      <c r="B17" s="9" t="s">
        <v>101</v>
      </c>
      <c r="C17" s="8" t="s">
        <v>276</v>
      </c>
      <c r="D17" s="9" t="s">
        <v>84</v>
      </c>
      <c r="E17" s="12">
        <v>2736</v>
      </c>
      <c r="F17" s="4">
        <v>2.54</v>
      </c>
      <c r="G17" s="73">
        <f t="shared" si="0"/>
        <v>6949.44</v>
      </c>
    </row>
    <row r="18" spans="1:9" x14ac:dyDescent="0.3">
      <c r="A18" s="279"/>
      <c r="B18" s="9" t="s">
        <v>103</v>
      </c>
      <c r="C18" s="8" t="s">
        <v>287</v>
      </c>
      <c r="D18" s="9" t="s">
        <v>46</v>
      </c>
      <c r="E18" s="12">
        <v>4.5</v>
      </c>
      <c r="F18" s="4">
        <v>101.42</v>
      </c>
      <c r="G18" s="73">
        <f t="shared" si="0"/>
        <v>456.39</v>
      </c>
    </row>
    <row r="19" spans="1:9" x14ac:dyDescent="0.3">
      <c r="A19" s="195" t="s">
        <v>285</v>
      </c>
      <c r="B19" s="9" t="s">
        <v>225</v>
      </c>
      <c r="C19" s="8" t="s">
        <v>288</v>
      </c>
      <c r="D19" s="9" t="s">
        <v>33</v>
      </c>
      <c r="E19" s="12">
        <v>38</v>
      </c>
      <c r="F19" s="4">
        <v>8.85</v>
      </c>
      <c r="G19" s="73">
        <f t="shared" si="0"/>
        <v>336.3</v>
      </c>
    </row>
    <row r="20" spans="1:9" x14ac:dyDescent="0.3">
      <c r="A20" s="195" t="s">
        <v>285</v>
      </c>
      <c r="B20" s="9" t="s">
        <v>295</v>
      </c>
      <c r="C20" s="8" t="s">
        <v>289</v>
      </c>
      <c r="D20" s="9" t="s">
        <v>33</v>
      </c>
      <c r="E20" s="12">
        <v>34</v>
      </c>
      <c r="F20" s="4">
        <v>12.46</v>
      </c>
      <c r="G20" s="73">
        <f t="shared" si="0"/>
        <v>423.64</v>
      </c>
    </row>
    <row r="21" spans="1:9" x14ac:dyDescent="0.3">
      <c r="A21" s="195" t="s">
        <v>285</v>
      </c>
      <c r="B21" s="9" t="s">
        <v>296</v>
      </c>
      <c r="C21" s="8" t="s">
        <v>290</v>
      </c>
      <c r="D21" s="9" t="s">
        <v>36</v>
      </c>
      <c r="E21" s="12">
        <v>22</v>
      </c>
      <c r="F21" s="4">
        <v>134.82</v>
      </c>
      <c r="G21" s="73">
        <f t="shared" si="0"/>
        <v>2966.04</v>
      </c>
    </row>
    <row r="22" spans="1:9" x14ac:dyDescent="0.3">
      <c r="A22" s="275" t="s">
        <v>285</v>
      </c>
      <c r="B22" s="32" t="s">
        <v>297</v>
      </c>
      <c r="C22" s="31" t="s">
        <v>291</v>
      </c>
      <c r="D22" s="9"/>
      <c r="E22" s="12"/>
      <c r="F22" s="206"/>
      <c r="G22" s="73"/>
    </row>
    <row r="23" spans="1:9" x14ac:dyDescent="0.3">
      <c r="A23" s="276"/>
      <c r="B23" s="9" t="s">
        <v>298</v>
      </c>
      <c r="C23" s="8" t="s">
        <v>301</v>
      </c>
      <c r="D23" s="9" t="s">
        <v>46</v>
      </c>
      <c r="E23" s="12">
        <v>45</v>
      </c>
      <c r="F23" s="4">
        <v>151.01</v>
      </c>
      <c r="G23" s="73">
        <f t="shared" si="0"/>
        <v>6795.45</v>
      </c>
    </row>
    <row r="24" spans="1:9" ht="15" thickBot="1" x14ac:dyDescent="0.35">
      <c r="A24" s="276"/>
      <c r="B24" s="9" t="s">
        <v>299</v>
      </c>
      <c r="C24" s="8" t="s">
        <v>292</v>
      </c>
      <c r="D24" s="9" t="s">
        <v>46</v>
      </c>
      <c r="E24" s="12">
        <v>24</v>
      </c>
      <c r="F24" s="4">
        <v>46.07</v>
      </c>
      <c r="G24" s="73">
        <f t="shared" si="0"/>
        <v>1105.68</v>
      </c>
    </row>
    <row r="25" spans="1:9" ht="28.2" thickBot="1" x14ac:dyDescent="0.35">
      <c r="A25" s="277"/>
      <c r="B25" s="106" t="s">
        <v>300</v>
      </c>
      <c r="C25" s="107" t="s">
        <v>293</v>
      </c>
      <c r="D25" s="106" t="s">
        <v>33</v>
      </c>
      <c r="E25" s="127">
        <v>150</v>
      </c>
      <c r="F25" s="128">
        <v>1.64</v>
      </c>
      <c r="G25" s="110">
        <f t="shared" si="0"/>
        <v>246</v>
      </c>
      <c r="H25" s="95" t="s">
        <v>876</v>
      </c>
      <c r="I25" s="96">
        <f>ROUND(SUM(G11:G25),2)</f>
        <v>124941.82</v>
      </c>
    </row>
    <row r="26" spans="1:9" x14ac:dyDescent="0.3">
      <c r="A26" s="278" t="s">
        <v>302</v>
      </c>
      <c r="B26" s="192" t="s">
        <v>104</v>
      </c>
      <c r="C26" s="193" t="s">
        <v>325</v>
      </c>
      <c r="D26" s="66"/>
      <c r="E26" s="125"/>
      <c r="F26" s="194"/>
      <c r="G26" s="69"/>
    </row>
    <row r="27" spans="1:9" x14ac:dyDescent="0.3">
      <c r="A27" s="279"/>
      <c r="B27" s="9" t="s">
        <v>326</v>
      </c>
      <c r="C27" s="8" t="s">
        <v>286</v>
      </c>
      <c r="D27" s="9" t="s">
        <v>46</v>
      </c>
      <c r="E27" s="12">
        <v>105.7</v>
      </c>
      <c r="F27" s="4">
        <v>1295.6199999999999</v>
      </c>
      <c r="G27" s="73">
        <f t="shared" si="0"/>
        <v>136947.03</v>
      </c>
    </row>
    <row r="28" spans="1:9" x14ac:dyDescent="0.3">
      <c r="A28" s="275" t="s">
        <v>302</v>
      </c>
      <c r="B28" s="32" t="s">
        <v>105</v>
      </c>
      <c r="C28" s="31" t="s">
        <v>303</v>
      </c>
      <c r="D28" s="9"/>
      <c r="E28" s="12"/>
      <c r="F28" s="206"/>
      <c r="G28" s="73"/>
    </row>
    <row r="29" spans="1:9" x14ac:dyDescent="0.3">
      <c r="A29" s="276"/>
      <c r="B29" s="9" t="s">
        <v>328</v>
      </c>
      <c r="C29" s="8" t="s">
        <v>286</v>
      </c>
      <c r="D29" s="9" t="s">
        <v>46</v>
      </c>
      <c r="E29" s="12">
        <v>9.1999999999999993</v>
      </c>
      <c r="F29" s="4">
        <v>816.9</v>
      </c>
      <c r="G29" s="73">
        <f t="shared" si="0"/>
        <v>7515.48</v>
      </c>
    </row>
    <row r="30" spans="1:9" x14ac:dyDescent="0.3">
      <c r="A30" s="279"/>
      <c r="B30" s="9" t="s">
        <v>327</v>
      </c>
      <c r="C30" s="8" t="s">
        <v>276</v>
      </c>
      <c r="D30" s="9" t="s">
        <v>84</v>
      </c>
      <c r="E30" s="12">
        <v>2988</v>
      </c>
      <c r="F30" s="4">
        <v>2.3199999999999998</v>
      </c>
      <c r="G30" s="73">
        <f t="shared" si="0"/>
        <v>6932.16</v>
      </c>
    </row>
    <row r="31" spans="1:9" x14ac:dyDescent="0.3">
      <c r="A31" s="275" t="s">
        <v>302</v>
      </c>
      <c r="B31" s="32" t="s">
        <v>107</v>
      </c>
      <c r="C31" s="31" t="s">
        <v>329</v>
      </c>
      <c r="D31" s="9"/>
      <c r="E31" s="12"/>
      <c r="F31" s="206"/>
      <c r="G31" s="73"/>
    </row>
    <row r="32" spans="1:9" x14ac:dyDescent="0.3">
      <c r="A32" s="276"/>
      <c r="B32" s="9" t="s">
        <v>330</v>
      </c>
      <c r="C32" s="8" t="s">
        <v>286</v>
      </c>
      <c r="D32" s="9" t="s">
        <v>46</v>
      </c>
      <c r="E32" s="12">
        <v>17.399999999999999</v>
      </c>
      <c r="F32" s="4">
        <v>719.92</v>
      </c>
      <c r="G32" s="73">
        <f t="shared" si="0"/>
        <v>12526.61</v>
      </c>
    </row>
    <row r="33" spans="1:7" x14ac:dyDescent="0.3">
      <c r="A33" s="279"/>
      <c r="B33" s="9" t="s">
        <v>331</v>
      </c>
      <c r="C33" s="8" t="s">
        <v>276</v>
      </c>
      <c r="D33" s="9" t="s">
        <v>84</v>
      </c>
      <c r="E33" s="12">
        <v>2916</v>
      </c>
      <c r="F33" s="4">
        <v>2.75</v>
      </c>
      <c r="G33" s="73">
        <f t="shared" si="0"/>
        <v>8019</v>
      </c>
    </row>
    <row r="34" spans="1:7" x14ac:dyDescent="0.3">
      <c r="A34" s="275" t="s">
        <v>302</v>
      </c>
      <c r="B34" s="32" t="s">
        <v>108</v>
      </c>
      <c r="C34" s="31" t="s">
        <v>332</v>
      </c>
      <c r="D34" s="9"/>
      <c r="E34" s="12"/>
      <c r="F34" s="206"/>
      <c r="G34" s="73"/>
    </row>
    <row r="35" spans="1:7" x14ac:dyDescent="0.3">
      <c r="A35" s="276"/>
      <c r="B35" s="9" t="s">
        <v>333</v>
      </c>
      <c r="C35" s="8" t="s">
        <v>286</v>
      </c>
      <c r="D35" s="9" t="s">
        <v>46</v>
      </c>
      <c r="E35" s="12">
        <v>5.8</v>
      </c>
      <c r="F35" s="4">
        <v>878.71</v>
      </c>
      <c r="G35" s="73">
        <f t="shared" si="0"/>
        <v>5096.5200000000004</v>
      </c>
    </row>
    <row r="36" spans="1:7" x14ac:dyDescent="0.3">
      <c r="A36" s="279"/>
      <c r="B36" s="9" t="s">
        <v>334</v>
      </c>
      <c r="C36" s="8" t="s">
        <v>276</v>
      </c>
      <c r="D36" s="9" t="s">
        <v>84</v>
      </c>
      <c r="E36" s="12">
        <v>540</v>
      </c>
      <c r="F36" s="4">
        <v>2.72</v>
      </c>
      <c r="G36" s="73">
        <f t="shared" si="0"/>
        <v>1468.8</v>
      </c>
    </row>
    <row r="37" spans="1:7" x14ac:dyDescent="0.3">
      <c r="A37" s="275" t="s">
        <v>302</v>
      </c>
      <c r="B37" s="32" t="s">
        <v>109</v>
      </c>
      <c r="C37" s="31" t="s">
        <v>304</v>
      </c>
      <c r="D37" s="9"/>
      <c r="E37" s="12"/>
      <c r="F37" s="206"/>
      <c r="G37" s="73"/>
    </row>
    <row r="38" spans="1:7" x14ac:dyDescent="0.3">
      <c r="A38" s="279"/>
      <c r="B38" s="9" t="s">
        <v>335</v>
      </c>
      <c r="C38" s="8" t="s">
        <v>305</v>
      </c>
      <c r="D38" s="9" t="s">
        <v>33</v>
      </c>
      <c r="E38" s="12">
        <v>190</v>
      </c>
      <c r="F38" s="4">
        <v>21.3</v>
      </c>
      <c r="G38" s="73">
        <f t="shared" si="0"/>
        <v>4047</v>
      </c>
    </row>
    <row r="39" spans="1:7" x14ac:dyDescent="0.3">
      <c r="A39" s="275" t="s">
        <v>302</v>
      </c>
      <c r="B39" s="32" t="s">
        <v>110</v>
      </c>
      <c r="C39" s="31" t="s">
        <v>342</v>
      </c>
      <c r="D39" s="9"/>
      <c r="E39" s="12"/>
      <c r="F39" s="206"/>
      <c r="G39" s="73"/>
    </row>
    <row r="40" spans="1:7" x14ac:dyDescent="0.3">
      <c r="A40" s="279"/>
      <c r="B40" s="9" t="s">
        <v>336</v>
      </c>
      <c r="C40" s="8" t="s">
        <v>286</v>
      </c>
      <c r="D40" s="9" t="s">
        <v>46</v>
      </c>
      <c r="E40" s="12">
        <v>2.44</v>
      </c>
      <c r="F40" s="4">
        <v>4642.2299999999996</v>
      </c>
      <c r="G40" s="73">
        <f t="shared" si="0"/>
        <v>11327.04</v>
      </c>
    </row>
    <row r="41" spans="1:7" x14ac:dyDescent="0.3">
      <c r="A41" s="275" t="s">
        <v>302</v>
      </c>
      <c r="B41" s="32" t="s">
        <v>111</v>
      </c>
      <c r="C41" s="31" t="s">
        <v>341</v>
      </c>
      <c r="D41" s="9"/>
      <c r="E41" s="12"/>
      <c r="F41" s="206"/>
      <c r="G41" s="73"/>
    </row>
    <row r="42" spans="1:7" x14ac:dyDescent="0.3">
      <c r="A42" s="279"/>
      <c r="B42" s="9" t="s">
        <v>337</v>
      </c>
      <c r="C42" s="8" t="s">
        <v>286</v>
      </c>
      <c r="D42" s="9" t="s">
        <v>46</v>
      </c>
      <c r="E42" s="12">
        <v>9.6</v>
      </c>
      <c r="F42" s="4">
        <v>1025.32</v>
      </c>
      <c r="G42" s="73">
        <f t="shared" si="0"/>
        <v>9843.07</v>
      </c>
    </row>
    <row r="43" spans="1:7" x14ac:dyDescent="0.3">
      <c r="A43" s="275" t="s">
        <v>302</v>
      </c>
      <c r="B43" s="32" t="s">
        <v>112</v>
      </c>
      <c r="C43" s="31" t="s">
        <v>306</v>
      </c>
      <c r="D43" s="9"/>
      <c r="E43" s="12"/>
      <c r="F43" s="206"/>
      <c r="G43" s="73"/>
    </row>
    <row r="44" spans="1:7" x14ac:dyDescent="0.3">
      <c r="A44" s="276"/>
      <c r="B44" s="9" t="s">
        <v>338</v>
      </c>
      <c r="C44" s="8" t="s">
        <v>307</v>
      </c>
      <c r="D44" s="9" t="s">
        <v>46</v>
      </c>
      <c r="E44" s="12">
        <v>10.199999999999999</v>
      </c>
      <c r="F44" s="4">
        <v>539.22</v>
      </c>
      <c r="G44" s="73">
        <f t="shared" si="0"/>
        <v>5500.04</v>
      </c>
    </row>
    <row r="45" spans="1:7" x14ac:dyDescent="0.3">
      <c r="A45" s="276"/>
      <c r="B45" s="9" t="s">
        <v>339</v>
      </c>
      <c r="C45" s="8" t="s">
        <v>308</v>
      </c>
      <c r="D45" s="9" t="s">
        <v>33</v>
      </c>
      <c r="E45" s="12">
        <v>48</v>
      </c>
      <c r="F45" s="4">
        <v>19.72</v>
      </c>
      <c r="G45" s="73">
        <f t="shared" si="0"/>
        <v>946.56</v>
      </c>
    </row>
    <row r="46" spans="1:7" x14ac:dyDescent="0.3">
      <c r="A46" s="279"/>
      <c r="B46" s="9" t="s">
        <v>340</v>
      </c>
      <c r="C46" s="8" t="s">
        <v>309</v>
      </c>
      <c r="D46" s="9" t="s">
        <v>33</v>
      </c>
      <c r="E46" s="12">
        <v>12.3</v>
      </c>
      <c r="F46" s="4">
        <v>48.94</v>
      </c>
      <c r="G46" s="73">
        <f t="shared" si="0"/>
        <v>601.96</v>
      </c>
    </row>
    <row r="47" spans="1:7" x14ac:dyDescent="0.3">
      <c r="A47" s="195" t="s">
        <v>302</v>
      </c>
      <c r="B47" s="9" t="s">
        <v>113</v>
      </c>
      <c r="C47" s="8" t="s">
        <v>310</v>
      </c>
      <c r="D47" s="9" t="s">
        <v>33</v>
      </c>
      <c r="E47" s="12">
        <v>202</v>
      </c>
      <c r="F47" s="4">
        <v>43.74</v>
      </c>
      <c r="G47" s="73">
        <f t="shared" si="0"/>
        <v>8835.48</v>
      </c>
    </row>
    <row r="48" spans="1:7" x14ac:dyDescent="0.3">
      <c r="A48" s="195" t="s">
        <v>302</v>
      </c>
      <c r="B48" s="9" t="s">
        <v>115</v>
      </c>
      <c r="C48" s="8" t="s">
        <v>311</v>
      </c>
      <c r="D48" s="9" t="s">
        <v>43</v>
      </c>
      <c r="E48" s="12">
        <v>48</v>
      </c>
      <c r="F48" s="4">
        <v>11.09</v>
      </c>
      <c r="G48" s="73">
        <f t="shared" si="0"/>
        <v>532.32000000000005</v>
      </c>
    </row>
    <row r="49" spans="1:9" x14ac:dyDescent="0.3">
      <c r="A49" s="275" t="s">
        <v>302</v>
      </c>
      <c r="B49" s="32" t="s">
        <v>117</v>
      </c>
      <c r="C49" s="31" t="s">
        <v>312</v>
      </c>
      <c r="D49" s="9"/>
      <c r="E49" s="12"/>
      <c r="F49" s="206"/>
      <c r="G49" s="73"/>
    </row>
    <row r="50" spans="1:9" x14ac:dyDescent="0.3">
      <c r="A50" s="276"/>
      <c r="B50" s="9" t="s">
        <v>343</v>
      </c>
      <c r="C50" s="8" t="s">
        <v>313</v>
      </c>
      <c r="D50" s="9" t="s">
        <v>33</v>
      </c>
      <c r="E50" s="12">
        <v>143</v>
      </c>
      <c r="F50" s="4">
        <v>21.13</v>
      </c>
      <c r="G50" s="73">
        <f t="shared" si="0"/>
        <v>3021.59</v>
      </c>
    </row>
    <row r="51" spans="1:9" x14ac:dyDescent="0.3">
      <c r="A51" s="276"/>
      <c r="B51" s="9" t="s">
        <v>344</v>
      </c>
      <c r="C51" s="8" t="s">
        <v>314</v>
      </c>
      <c r="D51" s="9" t="s">
        <v>33</v>
      </c>
      <c r="E51" s="12">
        <v>143</v>
      </c>
      <c r="F51" s="4">
        <v>16.93</v>
      </c>
      <c r="G51" s="73">
        <f t="shared" si="0"/>
        <v>2420.9899999999998</v>
      </c>
    </row>
    <row r="52" spans="1:9" x14ac:dyDescent="0.3">
      <c r="A52" s="276"/>
      <c r="B52" s="9" t="s">
        <v>345</v>
      </c>
      <c r="C52" s="8" t="s">
        <v>315</v>
      </c>
      <c r="D52" s="9" t="s">
        <v>33</v>
      </c>
      <c r="E52" s="12">
        <v>143</v>
      </c>
      <c r="F52" s="4">
        <v>19.899999999999999</v>
      </c>
      <c r="G52" s="73">
        <f t="shared" si="0"/>
        <v>2845.7</v>
      </c>
    </row>
    <row r="53" spans="1:9" x14ac:dyDescent="0.3">
      <c r="A53" s="279"/>
      <c r="B53" s="9" t="s">
        <v>346</v>
      </c>
      <c r="C53" s="8" t="s">
        <v>316</v>
      </c>
      <c r="D53" s="9" t="s">
        <v>43</v>
      </c>
      <c r="E53" s="12">
        <v>40.799999999999997</v>
      </c>
      <c r="F53" s="4">
        <v>3.78</v>
      </c>
      <c r="G53" s="73">
        <f t="shared" si="0"/>
        <v>154.22</v>
      </c>
    </row>
    <row r="54" spans="1:9" x14ac:dyDescent="0.3">
      <c r="A54" s="195" t="s">
        <v>302</v>
      </c>
      <c r="B54" s="9" t="s">
        <v>119</v>
      </c>
      <c r="C54" s="8" t="s">
        <v>317</v>
      </c>
      <c r="D54" s="9" t="s">
        <v>36</v>
      </c>
      <c r="E54" s="12">
        <v>8</v>
      </c>
      <c r="F54" s="4">
        <v>365.8</v>
      </c>
      <c r="G54" s="73">
        <f t="shared" si="0"/>
        <v>2926.4</v>
      </c>
    </row>
    <row r="55" spans="1:9" x14ac:dyDescent="0.3">
      <c r="A55" s="195" t="s">
        <v>302</v>
      </c>
      <c r="B55" s="9" t="s">
        <v>120</v>
      </c>
      <c r="C55" s="8" t="s">
        <v>318</v>
      </c>
      <c r="D55" s="9" t="s">
        <v>43</v>
      </c>
      <c r="E55" s="12">
        <v>28</v>
      </c>
      <c r="F55" s="4">
        <v>32.729999999999997</v>
      </c>
      <c r="G55" s="73">
        <f t="shared" si="0"/>
        <v>916.44</v>
      </c>
    </row>
    <row r="56" spans="1:9" x14ac:dyDescent="0.3">
      <c r="A56" s="195" t="s">
        <v>302</v>
      </c>
      <c r="B56" s="9" t="s">
        <v>122</v>
      </c>
      <c r="C56" s="8" t="s">
        <v>319</v>
      </c>
      <c r="D56" s="9" t="s">
        <v>84</v>
      </c>
      <c r="E56" s="12">
        <v>618</v>
      </c>
      <c r="F56" s="4">
        <v>18.77</v>
      </c>
      <c r="G56" s="73">
        <f t="shared" si="0"/>
        <v>11599.86</v>
      </c>
    </row>
    <row r="57" spans="1:9" x14ac:dyDescent="0.3">
      <c r="A57" s="195" t="s">
        <v>302</v>
      </c>
      <c r="B57" s="9" t="s">
        <v>347</v>
      </c>
      <c r="C57" s="8" t="s">
        <v>320</v>
      </c>
      <c r="D57" s="9" t="s">
        <v>33</v>
      </c>
      <c r="E57" s="12">
        <v>65</v>
      </c>
      <c r="F57" s="4">
        <v>8.85</v>
      </c>
      <c r="G57" s="73">
        <f t="shared" si="0"/>
        <v>575.25</v>
      </c>
    </row>
    <row r="58" spans="1:9" x14ac:dyDescent="0.3">
      <c r="A58" s="195" t="s">
        <v>302</v>
      </c>
      <c r="B58" s="9" t="s">
        <v>348</v>
      </c>
      <c r="C58" s="8" t="s">
        <v>321</v>
      </c>
      <c r="D58" s="9" t="s">
        <v>33</v>
      </c>
      <c r="E58" s="12">
        <v>60</v>
      </c>
      <c r="F58" s="4">
        <v>12.46</v>
      </c>
      <c r="G58" s="73">
        <f t="shared" si="0"/>
        <v>747.6</v>
      </c>
    </row>
    <row r="59" spans="1:9" ht="15" thickBot="1" x14ac:dyDescent="0.35">
      <c r="A59" s="195" t="s">
        <v>302</v>
      </c>
      <c r="B59" s="9" t="s">
        <v>349</v>
      </c>
      <c r="C59" s="8" t="s">
        <v>322</v>
      </c>
      <c r="D59" s="9" t="s">
        <v>33</v>
      </c>
      <c r="E59" s="12">
        <v>83</v>
      </c>
      <c r="F59" s="4">
        <v>47.54</v>
      </c>
      <c r="G59" s="73">
        <f t="shared" si="0"/>
        <v>3945.82</v>
      </c>
    </row>
    <row r="60" spans="1:9" ht="28.2" thickBot="1" x14ac:dyDescent="0.35">
      <c r="A60" s="191" t="s">
        <v>302</v>
      </c>
      <c r="B60" s="106" t="s">
        <v>350</v>
      </c>
      <c r="C60" s="107" t="s">
        <v>323</v>
      </c>
      <c r="D60" s="106" t="s">
        <v>43</v>
      </c>
      <c r="E60" s="127">
        <v>48</v>
      </c>
      <c r="F60" s="128">
        <v>154.72</v>
      </c>
      <c r="G60" s="110">
        <f t="shared" si="0"/>
        <v>7426.56</v>
      </c>
      <c r="H60" s="95" t="s">
        <v>899</v>
      </c>
      <c r="I60" s="96">
        <f>ROUND(SUM(G26:G60),2)</f>
        <v>256719.5</v>
      </c>
    </row>
    <row r="61" spans="1:9" x14ac:dyDescent="0.3">
      <c r="A61" s="278" t="s">
        <v>351</v>
      </c>
      <c r="B61" s="192" t="s">
        <v>123</v>
      </c>
      <c r="C61" s="193" t="s">
        <v>370</v>
      </c>
      <c r="D61" s="66"/>
      <c r="E61" s="125"/>
      <c r="F61" s="207"/>
      <c r="G61" s="69"/>
    </row>
    <row r="62" spans="1:9" x14ac:dyDescent="0.3">
      <c r="A62" s="276"/>
      <c r="B62" s="9" t="s">
        <v>226</v>
      </c>
      <c r="C62" s="8" t="s">
        <v>274</v>
      </c>
      <c r="D62" s="9" t="s">
        <v>46</v>
      </c>
      <c r="E62" s="12">
        <v>5.6</v>
      </c>
      <c r="F62" s="4">
        <v>585.91999999999996</v>
      </c>
      <c r="G62" s="73">
        <f t="shared" si="0"/>
        <v>3281.15</v>
      </c>
    </row>
    <row r="63" spans="1:9" x14ac:dyDescent="0.3">
      <c r="A63" s="276"/>
      <c r="B63" s="9" t="s">
        <v>227</v>
      </c>
      <c r="C63" s="8" t="s">
        <v>352</v>
      </c>
      <c r="D63" s="9" t="s">
        <v>46</v>
      </c>
      <c r="E63" s="12">
        <v>0.4</v>
      </c>
      <c r="F63" s="4">
        <v>752.7</v>
      </c>
      <c r="G63" s="73">
        <f t="shared" si="0"/>
        <v>301.08</v>
      </c>
    </row>
    <row r="64" spans="1:9" x14ac:dyDescent="0.3">
      <c r="A64" s="279"/>
      <c r="B64" s="9" t="s">
        <v>371</v>
      </c>
      <c r="C64" s="8" t="s">
        <v>353</v>
      </c>
      <c r="D64" s="9" t="s">
        <v>46</v>
      </c>
      <c r="E64" s="12">
        <v>3.5</v>
      </c>
      <c r="F64" s="4">
        <v>101.41</v>
      </c>
      <c r="G64" s="73">
        <f t="shared" si="0"/>
        <v>354.94</v>
      </c>
    </row>
    <row r="65" spans="1:7" x14ac:dyDescent="0.3">
      <c r="A65" s="275" t="s">
        <v>351</v>
      </c>
      <c r="B65" s="32" t="s">
        <v>124</v>
      </c>
      <c r="C65" s="235" t="s">
        <v>1210</v>
      </c>
      <c r="D65" s="9"/>
      <c r="E65" s="12"/>
      <c r="F65" s="206"/>
      <c r="G65" s="73"/>
    </row>
    <row r="66" spans="1:7" x14ac:dyDescent="0.3">
      <c r="A66" s="276"/>
      <c r="B66" s="9" t="s">
        <v>228</v>
      </c>
      <c r="C66" s="8" t="s">
        <v>274</v>
      </c>
      <c r="D66" s="9" t="s">
        <v>46</v>
      </c>
      <c r="E66" s="12">
        <v>17.8</v>
      </c>
      <c r="F66" s="4">
        <v>2067.94</v>
      </c>
      <c r="G66" s="73">
        <f t="shared" si="0"/>
        <v>36809.33</v>
      </c>
    </row>
    <row r="67" spans="1:7" x14ac:dyDescent="0.3">
      <c r="A67" s="279"/>
      <c r="B67" s="9" t="s">
        <v>229</v>
      </c>
      <c r="C67" s="8" t="s">
        <v>354</v>
      </c>
      <c r="D67" s="9" t="s">
        <v>46</v>
      </c>
      <c r="E67" s="12">
        <v>1.7</v>
      </c>
      <c r="F67" s="4">
        <v>684.59</v>
      </c>
      <c r="G67" s="73">
        <f t="shared" si="0"/>
        <v>1163.8</v>
      </c>
    </row>
    <row r="68" spans="1:7" x14ac:dyDescent="0.3">
      <c r="A68" s="275" t="s">
        <v>351</v>
      </c>
      <c r="B68" s="32" t="s">
        <v>278</v>
      </c>
      <c r="C68" s="31" t="s">
        <v>372</v>
      </c>
      <c r="D68" s="9"/>
      <c r="E68" s="12"/>
      <c r="F68" s="206"/>
      <c r="G68" s="73"/>
    </row>
    <row r="69" spans="1:7" x14ac:dyDescent="0.3">
      <c r="A69" s="276"/>
      <c r="B69" s="9" t="s">
        <v>373</v>
      </c>
      <c r="C69" s="8" t="s">
        <v>275</v>
      </c>
      <c r="D69" s="9" t="s">
        <v>46</v>
      </c>
      <c r="E69" s="12">
        <v>3.1</v>
      </c>
      <c r="F69" s="4">
        <v>426.08</v>
      </c>
      <c r="G69" s="73">
        <f t="shared" si="0"/>
        <v>1320.85</v>
      </c>
    </row>
    <row r="70" spans="1:7" x14ac:dyDescent="0.3">
      <c r="A70" s="279"/>
      <c r="B70" s="9" t="s">
        <v>374</v>
      </c>
      <c r="C70" s="8" t="s">
        <v>355</v>
      </c>
      <c r="D70" s="9" t="s">
        <v>33</v>
      </c>
      <c r="E70" s="12">
        <v>76</v>
      </c>
      <c r="F70" s="4">
        <v>21.65</v>
      </c>
      <c r="G70" s="73">
        <f t="shared" si="0"/>
        <v>1645.4</v>
      </c>
    </row>
    <row r="71" spans="1:7" x14ac:dyDescent="0.3">
      <c r="A71" s="195" t="s">
        <v>351</v>
      </c>
      <c r="B71" s="9" t="s">
        <v>375</v>
      </c>
      <c r="C71" s="8" t="s">
        <v>356</v>
      </c>
      <c r="D71" s="9" t="s">
        <v>33</v>
      </c>
      <c r="E71" s="12">
        <v>78</v>
      </c>
      <c r="F71" s="4">
        <v>44.13</v>
      </c>
      <c r="G71" s="73">
        <f t="shared" si="0"/>
        <v>3442.14</v>
      </c>
    </row>
    <row r="72" spans="1:7" x14ac:dyDescent="0.3">
      <c r="A72" s="275" t="s">
        <v>351</v>
      </c>
      <c r="B72" s="32" t="s">
        <v>376</v>
      </c>
      <c r="C72" s="31" t="s">
        <v>312</v>
      </c>
      <c r="D72" s="9"/>
      <c r="E72" s="12"/>
      <c r="F72" s="206"/>
      <c r="G72" s="73"/>
    </row>
    <row r="73" spans="1:7" x14ac:dyDescent="0.3">
      <c r="A73" s="276"/>
      <c r="B73" s="9" t="s">
        <v>378</v>
      </c>
      <c r="C73" s="8" t="s">
        <v>377</v>
      </c>
      <c r="D73" s="9" t="s">
        <v>33</v>
      </c>
      <c r="E73" s="12">
        <v>74</v>
      </c>
      <c r="F73" s="4">
        <v>19.5</v>
      </c>
      <c r="G73" s="73">
        <f t="shared" si="0"/>
        <v>1443</v>
      </c>
    </row>
    <row r="74" spans="1:7" x14ac:dyDescent="0.3">
      <c r="A74" s="276"/>
      <c r="B74" s="9" t="s">
        <v>379</v>
      </c>
      <c r="C74" s="210" t="s">
        <v>1205</v>
      </c>
      <c r="D74" s="9" t="s">
        <v>33</v>
      </c>
      <c r="E74" s="12">
        <v>74</v>
      </c>
      <c r="F74" s="4">
        <v>25.76</v>
      </c>
      <c r="G74" s="73">
        <f t="shared" si="0"/>
        <v>1906.24</v>
      </c>
    </row>
    <row r="75" spans="1:7" x14ac:dyDescent="0.3">
      <c r="A75" s="276"/>
      <c r="B75" s="9" t="s">
        <v>381</v>
      </c>
      <c r="C75" s="8" t="s">
        <v>357</v>
      </c>
      <c r="D75" s="9" t="s">
        <v>33</v>
      </c>
      <c r="E75" s="12">
        <v>63</v>
      </c>
      <c r="F75" s="4">
        <v>27.83</v>
      </c>
      <c r="G75" s="73">
        <f t="shared" si="0"/>
        <v>1753.29</v>
      </c>
    </row>
    <row r="76" spans="1:7" x14ac:dyDescent="0.3">
      <c r="A76" s="276"/>
      <c r="B76" s="9" t="s">
        <v>382</v>
      </c>
      <c r="C76" s="8" t="s">
        <v>358</v>
      </c>
      <c r="D76" s="9" t="s">
        <v>46</v>
      </c>
      <c r="E76" s="12">
        <v>52</v>
      </c>
      <c r="F76" s="4">
        <v>101.42</v>
      </c>
      <c r="G76" s="73">
        <f t="shared" si="0"/>
        <v>5273.84</v>
      </c>
    </row>
    <row r="77" spans="1:7" x14ac:dyDescent="0.3">
      <c r="A77" s="279"/>
      <c r="B77" s="9" t="s">
        <v>380</v>
      </c>
      <c r="C77" s="8" t="s">
        <v>359</v>
      </c>
      <c r="D77" s="9" t="s">
        <v>33</v>
      </c>
      <c r="E77" s="12">
        <v>78</v>
      </c>
      <c r="F77" s="4">
        <v>21.96</v>
      </c>
      <c r="G77" s="73">
        <f t="shared" si="0"/>
        <v>1712.88</v>
      </c>
    </row>
    <row r="78" spans="1:7" x14ac:dyDescent="0.3">
      <c r="A78" s="195" t="s">
        <v>351</v>
      </c>
      <c r="B78" s="9" t="s">
        <v>383</v>
      </c>
      <c r="C78" s="8" t="s">
        <v>360</v>
      </c>
      <c r="D78" s="9" t="s">
        <v>33</v>
      </c>
      <c r="E78" s="12">
        <v>146</v>
      </c>
      <c r="F78" s="4">
        <v>5.63</v>
      </c>
      <c r="G78" s="73">
        <f t="shared" si="0"/>
        <v>821.98</v>
      </c>
    </row>
    <row r="79" spans="1:7" x14ac:dyDescent="0.3">
      <c r="A79" s="195" t="s">
        <v>351</v>
      </c>
      <c r="B79" s="9" t="s">
        <v>384</v>
      </c>
      <c r="C79" s="8" t="s">
        <v>361</v>
      </c>
      <c r="D79" s="209" t="s">
        <v>43</v>
      </c>
      <c r="E79" s="214">
        <v>36</v>
      </c>
      <c r="F79" s="4">
        <v>741.31</v>
      </c>
      <c r="G79" s="73">
        <f t="shared" si="0"/>
        <v>26687.16</v>
      </c>
    </row>
    <row r="80" spans="1:7" x14ac:dyDescent="0.3">
      <c r="A80" s="275" t="s">
        <v>351</v>
      </c>
      <c r="B80" s="32" t="s">
        <v>385</v>
      </c>
      <c r="C80" s="31" t="s">
        <v>386</v>
      </c>
      <c r="D80" s="9"/>
      <c r="E80" s="12"/>
      <c r="F80" s="206"/>
      <c r="G80" s="73"/>
    </row>
    <row r="81" spans="1:9" x14ac:dyDescent="0.3">
      <c r="A81" s="276"/>
      <c r="B81" s="9" t="s">
        <v>387</v>
      </c>
      <c r="C81" s="8" t="s">
        <v>362</v>
      </c>
      <c r="D81" s="9" t="s">
        <v>46</v>
      </c>
      <c r="E81" s="12">
        <v>0.6</v>
      </c>
      <c r="F81" s="4">
        <v>81.400000000000006</v>
      </c>
      <c r="G81" s="73">
        <f t="shared" si="0"/>
        <v>48.84</v>
      </c>
    </row>
    <row r="82" spans="1:9" x14ac:dyDescent="0.3">
      <c r="A82" s="276"/>
      <c r="B82" s="9" t="s">
        <v>390</v>
      </c>
      <c r="C82" s="8" t="s">
        <v>363</v>
      </c>
      <c r="D82" s="9" t="s">
        <v>36</v>
      </c>
      <c r="E82" s="12">
        <v>4</v>
      </c>
      <c r="F82" s="4">
        <v>808.99</v>
      </c>
      <c r="G82" s="73">
        <f t="shared" si="0"/>
        <v>3235.96</v>
      </c>
    </row>
    <row r="83" spans="1:9" x14ac:dyDescent="0.3">
      <c r="A83" s="276"/>
      <c r="B83" s="9" t="s">
        <v>391</v>
      </c>
      <c r="C83" s="8" t="s">
        <v>364</v>
      </c>
      <c r="D83" s="9" t="s">
        <v>36</v>
      </c>
      <c r="E83" s="12">
        <v>4</v>
      </c>
      <c r="F83" s="4">
        <v>289.10000000000002</v>
      </c>
      <c r="G83" s="73">
        <f t="shared" si="0"/>
        <v>1156.4000000000001</v>
      </c>
    </row>
    <row r="84" spans="1:9" x14ac:dyDescent="0.3">
      <c r="A84" s="276"/>
      <c r="B84" s="9" t="s">
        <v>389</v>
      </c>
      <c r="C84" s="8" t="s">
        <v>365</v>
      </c>
      <c r="D84" s="9" t="s">
        <v>46</v>
      </c>
      <c r="E84" s="12">
        <v>0.6</v>
      </c>
      <c r="F84" s="4">
        <v>81.400000000000006</v>
      </c>
      <c r="G84" s="73">
        <f t="shared" si="0"/>
        <v>48.84</v>
      </c>
    </row>
    <row r="85" spans="1:9" x14ac:dyDescent="0.3">
      <c r="A85" s="276"/>
      <c r="B85" s="9" t="s">
        <v>388</v>
      </c>
      <c r="C85" s="8" t="s">
        <v>366</v>
      </c>
      <c r="D85" s="9" t="s">
        <v>43</v>
      </c>
      <c r="E85" s="12">
        <v>24</v>
      </c>
      <c r="F85" s="4">
        <v>26.64</v>
      </c>
      <c r="G85" s="73">
        <f t="shared" si="0"/>
        <v>639.36</v>
      </c>
    </row>
    <row r="86" spans="1:9" x14ac:dyDescent="0.3">
      <c r="A86" s="276"/>
      <c r="B86" s="9" t="s">
        <v>392</v>
      </c>
      <c r="C86" s="8" t="s">
        <v>367</v>
      </c>
      <c r="D86" s="9" t="s">
        <v>33</v>
      </c>
      <c r="E86" s="12">
        <v>8</v>
      </c>
      <c r="F86" s="4">
        <v>95.97</v>
      </c>
      <c r="G86" s="73">
        <f t="shared" si="0"/>
        <v>767.76</v>
      </c>
    </row>
    <row r="87" spans="1:9" x14ac:dyDescent="0.3">
      <c r="A87" s="279"/>
      <c r="B87" s="9" t="s">
        <v>393</v>
      </c>
      <c r="C87" s="8" t="s">
        <v>368</v>
      </c>
      <c r="D87" s="9" t="s">
        <v>43</v>
      </c>
      <c r="E87" s="12">
        <v>32</v>
      </c>
      <c r="F87" s="4">
        <v>36.01</v>
      </c>
      <c r="G87" s="73">
        <f t="shared" si="0"/>
        <v>1152.32</v>
      </c>
    </row>
    <row r="88" spans="1:9" ht="15" thickBot="1" x14ac:dyDescent="0.35">
      <c r="A88" s="195" t="s">
        <v>351</v>
      </c>
      <c r="B88" s="9" t="s">
        <v>394</v>
      </c>
      <c r="C88" s="8" t="s">
        <v>369</v>
      </c>
      <c r="D88" s="9" t="s">
        <v>46</v>
      </c>
      <c r="E88" s="12">
        <v>125</v>
      </c>
      <c r="F88" s="4">
        <v>149.4</v>
      </c>
      <c r="G88" s="73">
        <f t="shared" ref="G88" si="1">ROUND((E88*F88),2)</f>
        <v>18675</v>
      </c>
    </row>
    <row r="89" spans="1:9" ht="28.2" thickBot="1" x14ac:dyDescent="0.35">
      <c r="A89" s="230" t="s">
        <v>351</v>
      </c>
      <c r="B89" s="227" t="s">
        <v>901</v>
      </c>
      <c r="C89" s="226" t="s">
        <v>1196</v>
      </c>
      <c r="D89" s="227" t="s">
        <v>43</v>
      </c>
      <c r="E89" s="231">
        <v>38</v>
      </c>
      <c r="F89" s="4">
        <v>68.650000000000006</v>
      </c>
      <c r="G89" s="228">
        <f t="shared" si="0"/>
        <v>2608.6999999999998</v>
      </c>
      <c r="H89" s="95" t="s">
        <v>933</v>
      </c>
      <c r="I89" s="96">
        <f>ROUND(SUM(G61:G89),2)</f>
        <v>116250.26</v>
      </c>
    </row>
    <row r="90" spans="1:9" x14ac:dyDescent="0.3">
      <c r="A90" s="278" t="s">
        <v>395</v>
      </c>
      <c r="B90" s="192" t="s">
        <v>10</v>
      </c>
      <c r="C90" s="193" t="s">
        <v>396</v>
      </c>
      <c r="D90" s="66" t="s">
        <v>84</v>
      </c>
      <c r="E90" s="125">
        <v>51485</v>
      </c>
      <c r="F90" s="126">
        <v>2.54</v>
      </c>
      <c r="G90" s="69">
        <f t="shared" si="0"/>
        <v>130771.9</v>
      </c>
    </row>
    <row r="91" spans="1:9" x14ac:dyDescent="0.3">
      <c r="A91" s="279"/>
      <c r="B91" s="9" t="s">
        <v>403</v>
      </c>
      <c r="C91" s="8" t="s">
        <v>397</v>
      </c>
      <c r="D91" s="9" t="s">
        <v>33</v>
      </c>
      <c r="E91" s="12">
        <v>170</v>
      </c>
      <c r="F91" s="4">
        <v>61.99</v>
      </c>
      <c r="G91" s="73">
        <f t="shared" si="0"/>
        <v>10538.3</v>
      </c>
    </row>
    <row r="92" spans="1:9" x14ac:dyDescent="0.3">
      <c r="A92" s="195" t="s">
        <v>395</v>
      </c>
      <c r="B92" s="9" t="s">
        <v>11</v>
      </c>
      <c r="C92" s="8" t="s">
        <v>398</v>
      </c>
      <c r="D92" s="9" t="s">
        <v>36</v>
      </c>
      <c r="E92" s="12">
        <v>16</v>
      </c>
      <c r="F92" s="4">
        <v>172.19</v>
      </c>
      <c r="G92" s="73">
        <f t="shared" si="0"/>
        <v>2755.04</v>
      </c>
    </row>
    <row r="93" spans="1:9" x14ac:dyDescent="0.3">
      <c r="A93" s="275" t="s">
        <v>395</v>
      </c>
      <c r="B93" s="32" t="s">
        <v>12</v>
      </c>
      <c r="C93" s="31" t="s">
        <v>404</v>
      </c>
      <c r="D93" s="9"/>
      <c r="E93" s="12"/>
      <c r="F93" s="206"/>
      <c r="G93" s="73"/>
    </row>
    <row r="94" spans="1:9" x14ac:dyDescent="0.3">
      <c r="A94" s="279"/>
      <c r="B94" s="9" t="s">
        <v>405</v>
      </c>
      <c r="C94" s="8" t="s">
        <v>275</v>
      </c>
      <c r="D94" s="9" t="s">
        <v>46</v>
      </c>
      <c r="E94" s="12">
        <v>1.4</v>
      </c>
      <c r="F94" s="4">
        <v>2352.2199999999998</v>
      </c>
      <c r="G94" s="73">
        <f t="shared" si="0"/>
        <v>3293.11</v>
      </c>
    </row>
    <row r="95" spans="1:9" x14ac:dyDescent="0.3">
      <c r="A95" s="275" t="s">
        <v>395</v>
      </c>
      <c r="B95" s="32" t="s">
        <v>13</v>
      </c>
      <c r="C95" s="31" t="s">
        <v>399</v>
      </c>
      <c r="D95" s="9"/>
      <c r="E95" s="12"/>
      <c r="F95" s="206"/>
      <c r="G95" s="73"/>
    </row>
    <row r="96" spans="1:9" x14ac:dyDescent="0.3">
      <c r="A96" s="276"/>
      <c r="B96" s="9" t="s">
        <v>406</v>
      </c>
      <c r="C96" s="8" t="s">
        <v>286</v>
      </c>
      <c r="D96" s="9" t="s">
        <v>46</v>
      </c>
      <c r="E96" s="12">
        <v>13.4</v>
      </c>
      <c r="F96" s="4">
        <v>738.86</v>
      </c>
      <c r="G96" s="73">
        <f t="shared" si="0"/>
        <v>9900.7199999999993</v>
      </c>
    </row>
    <row r="97" spans="1:9" x14ac:dyDescent="0.3">
      <c r="A97" s="279"/>
      <c r="B97" s="9" t="s">
        <v>407</v>
      </c>
      <c r="C97" s="8" t="s">
        <v>276</v>
      </c>
      <c r="D97" s="9" t="s">
        <v>84</v>
      </c>
      <c r="E97" s="12">
        <v>772</v>
      </c>
      <c r="F97" s="4">
        <v>3.66</v>
      </c>
      <c r="G97" s="73">
        <f t="shared" si="0"/>
        <v>2825.52</v>
      </c>
    </row>
    <row r="98" spans="1:9" x14ac:dyDescent="0.3">
      <c r="A98" s="195" t="s">
        <v>395</v>
      </c>
      <c r="B98" s="9" t="s">
        <v>127</v>
      </c>
      <c r="C98" s="8" t="s">
        <v>400</v>
      </c>
      <c r="D98" s="9" t="s">
        <v>33</v>
      </c>
      <c r="E98" s="12">
        <v>62</v>
      </c>
      <c r="F98" s="4">
        <v>12.45</v>
      </c>
      <c r="G98" s="73">
        <f t="shared" si="0"/>
        <v>771.9</v>
      </c>
    </row>
    <row r="99" spans="1:9" x14ac:dyDescent="0.3">
      <c r="A99" s="275" t="s">
        <v>395</v>
      </c>
      <c r="B99" s="32" t="s">
        <v>408</v>
      </c>
      <c r="C99" s="31" t="s">
        <v>401</v>
      </c>
      <c r="D99" s="9" t="s">
        <v>43</v>
      </c>
      <c r="E99" s="12">
        <v>54</v>
      </c>
      <c r="F99" s="4">
        <v>87.8</v>
      </c>
      <c r="G99" s="73">
        <f t="shared" si="0"/>
        <v>4741.2</v>
      </c>
    </row>
    <row r="100" spans="1:9" ht="15" thickBot="1" x14ac:dyDescent="0.35">
      <c r="A100" s="279"/>
      <c r="B100" s="9" t="s">
        <v>409</v>
      </c>
      <c r="C100" s="8" t="s">
        <v>367</v>
      </c>
      <c r="D100" s="9" t="s">
        <v>33</v>
      </c>
      <c r="E100" s="12">
        <v>7</v>
      </c>
      <c r="F100" s="4">
        <v>104.71</v>
      </c>
      <c r="G100" s="73">
        <f t="shared" si="0"/>
        <v>732.97</v>
      </c>
    </row>
    <row r="101" spans="1:9" ht="28.2" thickBot="1" x14ac:dyDescent="0.35">
      <c r="A101" s="191" t="s">
        <v>395</v>
      </c>
      <c r="B101" s="106" t="s">
        <v>410</v>
      </c>
      <c r="C101" s="107" t="s">
        <v>402</v>
      </c>
      <c r="D101" s="106" t="s">
        <v>43</v>
      </c>
      <c r="E101" s="127">
        <v>52.1</v>
      </c>
      <c r="F101" s="128">
        <v>95.79</v>
      </c>
      <c r="G101" s="110">
        <f t="shared" si="0"/>
        <v>4990.66</v>
      </c>
      <c r="H101" s="95" t="s">
        <v>983</v>
      </c>
      <c r="I101" s="96">
        <f>ROUND(SUM(G90:G101),2)</f>
        <v>171321.32</v>
      </c>
    </row>
    <row r="102" spans="1:9" x14ac:dyDescent="0.3">
      <c r="A102" s="278" t="s">
        <v>411</v>
      </c>
      <c r="B102" s="66" t="s">
        <v>128</v>
      </c>
      <c r="C102" s="65" t="s">
        <v>422</v>
      </c>
      <c r="D102" s="66" t="s">
        <v>36</v>
      </c>
      <c r="E102" s="125">
        <v>258</v>
      </c>
      <c r="F102" s="126">
        <v>109.76</v>
      </c>
      <c r="G102" s="69">
        <f t="shared" si="0"/>
        <v>28318.080000000002</v>
      </c>
    </row>
    <row r="103" spans="1:9" x14ac:dyDescent="0.3">
      <c r="A103" s="279"/>
      <c r="B103" s="9" t="s">
        <v>413</v>
      </c>
      <c r="C103" s="8" t="s">
        <v>275</v>
      </c>
      <c r="D103" s="9" t="s">
        <v>46</v>
      </c>
      <c r="E103" s="12">
        <v>204</v>
      </c>
      <c r="F103" s="4">
        <v>364.05</v>
      </c>
      <c r="G103" s="73">
        <f t="shared" si="0"/>
        <v>74266.2</v>
      </c>
    </row>
    <row r="104" spans="1:9" x14ac:dyDescent="0.3">
      <c r="A104" s="275" t="s">
        <v>411</v>
      </c>
      <c r="B104" s="9" t="s">
        <v>129</v>
      </c>
      <c r="C104" s="8" t="s">
        <v>421</v>
      </c>
      <c r="D104" s="9"/>
      <c r="E104" s="12"/>
      <c r="F104" s="4"/>
      <c r="G104" s="73"/>
    </row>
    <row r="105" spans="1:9" x14ac:dyDescent="0.3">
      <c r="A105" s="279"/>
      <c r="B105" s="9" t="s">
        <v>414</v>
      </c>
      <c r="C105" s="8" t="s">
        <v>412</v>
      </c>
      <c r="D105" s="9" t="s">
        <v>84</v>
      </c>
      <c r="E105" s="12">
        <v>2422</v>
      </c>
      <c r="F105" s="4">
        <v>2.52</v>
      </c>
      <c r="G105" s="73">
        <f t="shared" si="0"/>
        <v>6103.44</v>
      </c>
    </row>
    <row r="106" spans="1:9" x14ac:dyDescent="0.3">
      <c r="A106" s="275" t="s">
        <v>411</v>
      </c>
      <c r="B106" s="9" t="s">
        <v>130</v>
      </c>
      <c r="C106" s="8" t="s">
        <v>420</v>
      </c>
      <c r="D106" s="9"/>
      <c r="E106" s="12"/>
      <c r="F106" s="4"/>
      <c r="G106" s="73"/>
    </row>
    <row r="107" spans="1:9" x14ac:dyDescent="0.3">
      <c r="A107" s="276"/>
      <c r="B107" s="9" t="s">
        <v>415</v>
      </c>
      <c r="C107" s="8" t="s">
        <v>275</v>
      </c>
      <c r="D107" s="9" t="s">
        <v>46</v>
      </c>
      <c r="E107" s="12">
        <v>29</v>
      </c>
      <c r="F107" s="4">
        <v>532.88</v>
      </c>
      <c r="G107" s="73">
        <f t="shared" si="0"/>
        <v>15453.52</v>
      </c>
    </row>
    <row r="108" spans="1:9" x14ac:dyDescent="0.3">
      <c r="A108" s="279"/>
      <c r="B108" s="9" t="s">
        <v>416</v>
      </c>
      <c r="C108" s="8" t="s">
        <v>276</v>
      </c>
      <c r="D108" s="9" t="s">
        <v>84</v>
      </c>
      <c r="E108" s="12">
        <v>3267</v>
      </c>
      <c r="F108" s="4">
        <v>2.72</v>
      </c>
      <c r="G108" s="73">
        <f t="shared" si="0"/>
        <v>8886.24</v>
      </c>
    </row>
    <row r="109" spans="1:9" x14ac:dyDescent="0.3">
      <c r="A109" s="275" t="s">
        <v>411</v>
      </c>
      <c r="B109" s="9" t="s">
        <v>131</v>
      </c>
      <c r="C109" s="8" t="s">
        <v>419</v>
      </c>
      <c r="D109" s="209"/>
      <c r="E109" s="214"/>
      <c r="F109" s="4"/>
      <c r="G109" s="73">
        <f t="shared" si="0"/>
        <v>0</v>
      </c>
    </row>
    <row r="110" spans="1:9" ht="15" thickBot="1" x14ac:dyDescent="0.35">
      <c r="A110" s="276"/>
      <c r="B110" s="9" t="s">
        <v>417</v>
      </c>
      <c r="C110" s="8" t="s">
        <v>275</v>
      </c>
      <c r="D110" s="9" t="s">
        <v>46</v>
      </c>
      <c r="E110" s="12">
        <v>12.3</v>
      </c>
      <c r="F110" s="4">
        <v>659.89</v>
      </c>
      <c r="G110" s="73">
        <f t="shared" si="0"/>
        <v>8116.65</v>
      </c>
    </row>
    <row r="111" spans="1:9" ht="28.2" thickBot="1" x14ac:dyDescent="0.35">
      <c r="A111" s="277"/>
      <c r="B111" s="106" t="s">
        <v>418</v>
      </c>
      <c r="C111" s="107" t="s">
        <v>276</v>
      </c>
      <c r="D111" s="106" t="s">
        <v>84</v>
      </c>
      <c r="E111" s="127">
        <v>1295</v>
      </c>
      <c r="F111" s="128">
        <v>2.72</v>
      </c>
      <c r="G111" s="110">
        <f t="shared" si="0"/>
        <v>3522.4</v>
      </c>
      <c r="H111" s="95" t="s">
        <v>1006</v>
      </c>
      <c r="I111" s="96">
        <f>ROUND(SUM(G102:G111),2)</f>
        <v>144666.53</v>
      </c>
    </row>
    <row r="112" spans="1:9" ht="16.2" thickBot="1" x14ac:dyDescent="0.35">
      <c r="B112" s="10"/>
      <c r="C112" s="11"/>
      <c r="D112" s="16"/>
      <c r="E112" s="53" t="s">
        <v>789</v>
      </c>
      <c r="F112" s="15"/>
      <c r="G112" s="183">
        <f>SUM(G4:G111)</f>
        <v>1020449.1699999995</v>
      </c>
    </row>
    <row r="113" spans="6:6" x14ac:dyDescent="0.3">
      <c r="F113" s="44"/>
    </row>
  </sheetData>
  <sheetProtection algorithmName="SHA-512" hashValue="pDfgkWUdtAuNbH2o8j2LtCiEMYka1aj/zMcHVNQqJ/TXfrEkBr0q5MeKXMRwKSitYWksLo4cAVobYyALWBtoGA==" saltValue="GgirADxs164TH8anMXgEwg==" spinCount="100000" sheet="1" objects="1" scenarios="1"/>
  <mergeCells count="27">
    <mergeCell ref="A109:A111"/>
    <mergeCell ref="A93:A94"/>
    <mergeCell ref="A95:A97"/>
    <mergeCell ref="A99:A100"/>
    <mergeCell ref="A102:A103"/>
    <mergeCell ref="A104:A105"/>
    <mergeCell ref="A106:A108"/>
    <mergeCell ref="A90:A91"/>
    <mergeCell ref="A34:A36"/>
    <mergeCell ref="A37:A38"/>
    <mergeCell ref="A39:A40"/>
    <mergeCell ref="A41:A42"/>
    <mergeCell ref="A43:A46"/>
    <mergeCell ref="A49:A53"/>
    <mergeCell ref="A61:A64"/>
    <mergeCell ref="A65:A67"/>
    <mergeCell ref="A68:A70"/>
    <mergeCell ref="A72:A77"/>
    <mergeCell ref="A80:A87"/>
    <mergeCell ref="A22:A25"/>
    <mergeCell ref="A26:A27"/>
    <mergeCell ref="A28:A30"/>
    <mergeCell ref="A31:A33"/>
    <mergeCell ref="A1:G1"/>
    <mergeCell ref="A2:G2"/>
    <mergeCell ref="A11:A14"/>
    <mergeCell ref="A15:A18"/>
  </mergeCells>
  <pageMargins left="0.7" right="0.7" top="0.75" bottom="0.75" header="0.3" footer="0.3"/>
  <pageSetup paperSize="9" scale="6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718A5B-F20F-43A3-B5C8-5C895F4EE424}">
  <dimension ref="A1:I77"/>
  <sheetViews>
    <sheetView topLeftCell="A2" zoomScale="85" zoomScaleNormal="85" zoomScaleSheetLayoutView="100" workbookViewId="0">
      <selection activeCell="H4" sqref="H4"/>
    </sheetView>
  </sheetViews>
  <sheetFormatPr defaultColWidth="9.109375" defaultRowHeight="14.4" x14ac:dyDescent="0.3"/>
  <cols>
    <col min="1" max="1" width="42.88671875" style="1" customWidth="1"/>
    <col min="2" max="2" width="9.109375" style="44"/>
    <col min="3" max="3" width="65.5546875" style="44" customWidth="1"/>
    <col min="4" max="4" width="9.109375" style="44"/>
    <col min="5" max="5" width="16.44140625" style="48" customWidth="1"/>
    <col min="6" max="6" width="16.5546875" style="45" customWidth="1"/>
    <col min="7" max="7" width="16.109375" style="44" customWidth="1"/>
    <col min="8" max="8" width="18.44140625" style="1" customWidth="1"/>
    <col min="9" max="9" width="13.5546875" style="1" customWidth="1"/>
    <col min="10" max="16384" width="9.109375" style="1"/>
  </cols>
  <sheetData>
    <row r="1" spans="1:9" ht="27" customHeight="1" thickBot="1" x14ac:dyDescent="0.35">
      <c r="A1" s="247" t="s">
        <v>1186</v>
      </c>
      <c r="B1" s="248"/>
      <c r="C1" s="248"/>
      <c r="D1" s="248"/>
      <c r="E1" s="248"/>
      <c r="F1" s="248"/>
      <c r="G1" s="249"/>
    </row>
    <row r="2" spans="1:9" ht="20.399999999999999" customHeight="1" x14ac:dyDescent="0.3">
      <c r="A2" s="273" t="s">
        <v>790</v>
      </c>
      <c r="B2" s="263"/>
      <c r="C2" s="263"/>
      <c r="D2" s="263"/>
      <c r="E2" s="263"/>
      <c r="F2" s="263"/>
      <c r="G2" s="274"/>
    </row>
    <row r="3" spans="1:9" ht="42" thickBot="1" x14ac:dyDescent="0.35">
      <c r="A3" s="196" t="s">
        <v>758</v>
      </c>
      <c r="B3" s="176" t="s">
        <v>0</v>
      </c>
      <c r="C3" s="176" t="s">
        <v>1</v>
      </c>
      <c r="D3" s="176" t="s">
        <v>2</v>
      </c>
      <c r="E3" s="178" t="s">
        <v>3</v>
      </c>
      <c r="F3" s="179" t="s">
        <v>14</v>
      </c>
      <c r="G3" s="179" t="s">
        <v>5</v>
      </c>
    </row>
    <row r="4" spans="1:9" x14ac:dyDescent="0.3">
      <c r="A4" s="190" t="s">
        <v>589</v>
      </c>
      <c r="B4" s="66" t="s">
        <v>50</v>
      </c>
      <c r="C4" s="65" t="s">
        <v>590</v>
      </c>
      <c r="D4" s="66" t="s">
        <v>43</v>
      </c>
      <c r="E4" s="125">
        <v>251</v>
      </c>
      <c r="F4" s="126">
        <v>16.98</v>
      </c>
      <c r="G4" s="69">
        <f t="shared" ref="G4:G5" si="0">ROUND((E4*F4),2)</f>
        <v>4261.9799999999996</v>
      </c>
    </row>
    <row r="5" spans="1:9" ht="15" thickBot="1" x14ac:dyDescent="0.35">
      <c r="A5" s="195" t="s">
        <v>589</v>
      </c>
      <c r="B5" s="9" t="s">
        <v>52</v>
      </c>
      <c r="C5" s="8" t="s">
        <v>591</v>
      </c>
      <c r="D5" s="9" t="s">
        <v>6</v>
      </c>
      <c r="E5" s="12">
        <v>13</v>
      </c>
      <c r="F5" s="4">
        <v>218.92</v>
      </c>
      <c r="G5" s="73">
        <f t="shared" si="0"/>
        <v>2845.96</v>
      </c>
    </row>
    <row r="6" spans="1:9" ht="28.2" thickBot="1" x14ac:dyDescent="0.35">
      <c r="A6" s="191" t="s">
        <v>589</v>
      </c>
      <c r="B6" s="106" t="s">
        <v>53</v>
      </c>
      <c r="C6" s="107" t="s">
        <v>791</v>
      </c>
      <c r="D6" s="106" t="s">
        <v>40</v>
      </c>
      <c r="E6" s="127">
        <v>0.8</v>
      </c>
      <c r="F6" s="128">
        <v>63.2</v>
      </c>
      <c r="G6" s="110">
        <f>ROUND((E6*F6),2)</f>
        <v>50.56</v>
      </c>
      <c r="H6" s="95" t="s">
        <v>763</v>
      </c>
      <c r="I6" s="96">
        <f>ROUND(SUM(G4:G6),2)</f>
        <v>7158.5</v>
      </c>
    </row>
    <row r="7" spans="1:9" x14ac:dyDescent="0.3">
      <c r="A7" s="190" t="s">
        <v>592</v>
      </c>
      <c r="B7" s="66" t="s">
        <v>56</v>
      </c>
      <c r="C7" s="65" t="s">
        <v>593</v>
      </c>
      <c r="D7" s="66" t="s">
        <v>46</v>
      </c>
      <c r="E7" s="125">
        <v>6084</v>
      </c>
      <c r="F7" s="126">
        <v>6.76</v>
      </c>
      <c r="G7" s="69">
        <f>ROUND((E7*F7),2)</f>
        <v>41127.839999999997</v>
      </c>
    </row>
    <row r="8" spans="1:9" x14ac:dyDescent="0.3">
      <c r="A8" s="195" t="s">
        <v>592</v>
      </c>
      <c r="B8" s="9" t="s">
        <v>70</v>
      </c>
      <c r="C8" s="8" t="s">
        <v>594</v>
      </c>
      <c r="D8" s="9" t="s">
        <v>46</v>
      </c>
      <c r="E8" s="12">
        <v>147</v>
      </c>
      <c r="F8" s="4">
        <v>76.95</v>
      </c>
      <c r="G8" s="73">
        <f t="shared" ref="G8:G10" si="1">ROUND((E8*F8),2)</f>
        <v>11311.65</v>
      </c>
    </row>
    <row r="9" spans="1:9" ht="15" thickBot="1" x14ac:dyDescent="0.35">
      <c r="A9" s="195" t="s">
        <v>592</v>
      </c>
      <c r="B9" s="49" t="s">
        <v>597</v>
      </c>
      <c r="C9" s="8" t="s">
        <v>595</v>
      </c>
      <c r="D9" s="9" t="s">
        <v>46</v>
      </c>
      <c r="E9" s="12">
        <v>982</v>
      </c>
      <c r="F9" s="4">
        <v>59.97</v>
      </c>
      <c r="G9" s="73">
        <f t="shared" si="1"/>
        <v>58890.54</v>
      </c>
    </row>
    <row r="10" spans="1:9" ht="28.2" thickBot="1" x14ac:dyDescent="0.35">
      <c r="A10" s="191" t="s">
        <v>592</v>
      </c>
      <c r="B10" s="106" t="s">
        <v>281</v>
      </c>
      <c r="C10" s="107" t="s">
        <v>596</v>
      </c>
      <c r="D10" s="106" t="s">
        <v>46</v>
      </c>
      <c r="E10" s="127">
        <v>4762</v>
      </c>
      <c r="F10" s="128">
        <v>28.01</v>
      </c>
      <c r="G10" s="110">
        <f t="shared" si="1"/>
        <v>133383.62</v>
      </c>
      <c r="H10" s="95" t="s">
        <v>855</v>
      </c>
      <c r="I10" s="96">
        <f>ROUND(SUM(G7:G10),2)</f>
        <v>244713.65</v>
      </c>
    </row>
    <row r="11" spans="1:9" ht="27.6" x14ac:dyDescent="0.3">
      <c r="A11" s="278" t="s">
        <v>598</v>
      </c>
      <c r="B11" s="175" t="s">
        <v>9</v>
      </c>
      <c r="C11" s="65" t="s">
        <v>601</v>
      </c>
      <c r="D11" s="66" t="s">
        <v>6</v>
      </c>
      <c r="E11" s="125">
        <v>3</v>
      </c>
      <c r="F11" s="126">
        <v>432.7</v>
      </c>
      <c r="G11" s="69">
        <f t="shared" ref="G11:G59" si="2">ROUND((E11*F11),2)</f>
        <v>1298.0999999999999</v>
      </c>
    </row>
    <row r="12" spans="1:9" x14ac:dyDescent="0.3">
      <c r="A12" s="276"/>
      <c r="B12" s="49" t="s">
        <v>18</v>
      </c>
      <c r="C12" s="8" t="s">
        <v>599</v>
      </c>
      <c r="D12" s="9" t="s">
        <v>46</v>
      </c>
      <c r="E12" s="12">
        <v>0.3</v>
      </c>
      <c r="F12" s="4">
        <v>157.72999999999999</v>
      </c>
      <c r="G12" s="73">
        <f t="shared" si="2"/>
        <v>47.32</v>
      </c>
    </row>
    <row r="13" spans="1:9" x14ac:dyDescent="0.3">
      <c r="A13" s="279"/>
      <c r="B13" s="49" t="s">
        <v>19</v>
      </c>
      <c r="C13" s="8" t="s">
        <v>600</v>
      </c>
      <c r="D13" s="9" t="s">
        <v>6</v>
      </c>
      <c r="E13" s="12">
        <v>3</v>
      </c>
      <c r="F13" s="4">
        <v>574.32000000000005</v>
      </c>
      <c r="G13" s="73">
        <f t="shared" si="2"/>
        <v>1722.96</v>
      </c>
    </row>
    <row r="14" spans="1:9" ht="27.6" x14ac:dyDescent="0.3">
      <c r="A14" s="275" t="s">
        <v>598</v>
      </c>
      <c r="B14" s="49" t="s">
        <v>224</v>
      </c>
      <c r="C14" s="8" t="s">
        <v>602</v>
      </c>
      <c r="D14" s="9" t="s">
        <v>6</v>
      </c>
      <c r="E14" s="12">
        <v>21</v>
      </c>
      <c r="F14" s="4">
        <v>1573.59</v>
      </c>
      <c r="G14" s="73">
        <f t="shared" si="2"/>
        <v>33045.39</v>
      </c>
    </row>
    <row r="15" spans="1:9" x14ac:dyDescent="0.3">
      <c r="A15" s="276"/>
      <c r="B15" s="49" t="s">
        <v>15</v>
      </c>
      <c r="C15" s="8" t="s">
        <v>599</v>
      </c>
      <c r="D15" s="9" t="s">
        <v>46</v>
      </c>
      <c r="E15" s="12">
        <v>5.2</v>
      </c>
      <c r="F15" s="4">
        <v>157.52000000000001</v>
      </c>
      <c r="G15" s="73">
        <f t="shared" si="2"/>
        <v>819.1</v>
      </c>
    </row>
    <row r="16" spans="1:9" x14ac:dyDescent="0.3">
      <c r="A16" s="276"/>
      <c r="B16" s="49" t="s">
        <v>16</v>
      </c>
      <c r="C16" s="8" t="s">
        <v>603</v>
      </c>
      <c r="D16" s="9" t="s">
        <v>6</v>
      </c>
      <c r="E16" s="12">
        <v>1</v>
      </c>
      <c r="F16" s="4">
        <v>311.77</v>
      </c>
      <c r="G16" s="73">
        <f t="shared" si="2"/>
        <v>311.77</v>
      </c>
    </row>
    <row r="17" spans="1:7" x14ac:dyDescent="0.3">
      <c r="A17" s="279"/>
      <c r="B17" s="49" t="s">
        <v>17</v>
      </c>
      <c r="C17" s="8" t="s">
        <v>604</v>
      </c>
      <c r="D17" s="9" t="s">
        <v>6</v>
      </c>
      <c r="E17" s="12">
        <v>20</v>
      </c>
      <c r="F17" s="4">
        <v>180.5</v>
      </c>
      <c r="G17" s="73">
        <f t="shared" si="2"/>
        <v>3610</v>
      </c>
    </row>
    <row r="18" spans="1:7" ht="27.6" x14ac:dyDescent="0.3">
      <c r="A18" s="275" t="s">
        <v>598</v>
      </c>
      <c r="B18" s="49" t="s">
        <v>606</v>
      </c>
      <c r="C18" s="8" t="s">
        <v>605</v>
      </c>
      <c r="D18" s="9" t="s">
        <v>6</v>
      </c>
      <c r="E18" s="12">
        <v>11</v>
      </c>
      <c r="F18" s="4">
        <v>2872.66</v>
      </c>
      <c r="G18" s="73">
        <f t="shared" si="2"/>
        <v>31599.26</v>
      </c>
    </row>
    <row r="19" spans="1:7" x14ac:dyDescent="0.3">
      <c r="A19" s="276"/>
      <c r="B19" s="49" t="s">
        <v>607</v>
      </c>
      <c r="C19" s="8" t="s">
        <v>599</v>
      </c>
      <c r="D19" s="9" t="s">
        <v>46</v>
      </c>
      <c r="E19" s="12">
        <v>8</v>
      </c>
      <c r="F19" s="4">
        <v>157.52000000000001</v>
      </c>
      <c r="G19" s="73">
        <f t="shared" si="2"/>
        <v>1260.1600000000001</v>
      </c>
    </row>
    <row r="20" spans="1:7" x14ac:dyDescent="0.3">
      <c r="A20" s="276"/>
      <c r="B20" s="49" t="s">
        <v>608</v>
      </c>
      <c r="C20" s="8" t="s">
        <v>603</v>
      </c>
      <c r="D20" s="9" t="s">
        <v>6</v>
      </c>
      <c r="E20" s="12">
        <v>2</v>
      </c>
      <c r="F20" s="4">
        <v>311.77</v>
      </c>
      <c r="G20" s="73">
        <f t="shared" si="2"/>
        <v>623.54</v>
      </c>
    </row>
    <row r="21" spans="1:7" x14ac:dyDescent="0.3">
      <c r="A21" s="276"/>
      <c r="B21" s="49" t="s">
        <v>609</v>
      </c>
      <c r="C21" s="8" t="s">
        <v>611</v>
      </c>
      <c r="D21" s="9" t="s">
        <v>6</v>
      </c>
      <c r="E21" s="12">
        <v>7</v>
      </c>
      <c r="F21" s="4">
        <v>311.77</v>
      </c>
      <c r="G21" s="73">
        <f t="shared" si="2"/>
        <v>2182.39</v>
      </c>
    </row>
    <row r="22" spans="1:7" x14ac:dyDescent="0.3">
      <c r="A22" s="279"/>
      <c r="B22" s="49" t="s">
        <v>610</v>
      </c>
      <c r="C22" s="8" t="s">
        <v>604</v>
      </c>
      <c r="D22" s="9" t="s">
        <v>6</v>
      </c>
      <c r="E22" s="12">
        <v>2</v>
      </c>
      <c r="F22" s="4">
        <v>180.5</v>
      </c>
      <c r="G22" s="73">
        <f t="shared" si="2"/>
        <v>361</v>
      </c>
    </row>
    <row r="23" spans="1:7" ht="27.6" x14ac:dyDescent="0.3">
      <c r="A23" s="275" t="s">
        <v>598</v>
      </c>
      <c r="B23" s="49" t="s">
        <v>612</v>
      </c>
      <c r="C23" s="8" t="s">
        <v>613</v>
      </c>
      <c r="D23" s="9" t="s">
        <v>6</v>
      </c>
      <c r="E23" s="12">
        <v>42</v>
      </c>
      <c r="F23" s="4">
        <v>124.08</v>
      </c>
      <c r="G23" s="73">
        <f t="shared" si="2"/>
        <v>5211.3599999999997</v>
      </c>
    </row>
    <row r="24" spans="1:7" x14ac:dyDescent="0.3">
      <c r="A24" s="276"/>
      <c r="B24" s="49" t="s">
        <v>615</v>
      </c>
      <c r="C24" s="8" t="s">
        <v>614</v>
      </c>
      <c r="D24" s="9" t="s">
        <v>36</v>
      </c>
      <c r="E24" s="12">
        <v>3</v>
      </c>
      <c r="F24" s="4">
        <v>196.91</v>
      </c>
      <c r="G24" s="73">
        <f t="shared" si="2"/>
        <v>590.73</v>
      </c>
    </row>
    <row r="25" spans="1:7" x14ac:dyDescent="0.3">
      <c r="A25" s="276"/>
      <c r="B25" s="49" t="s">
        <v>616</v>
      </c>
      <c r="C25" s="8" t="s">
        <v>621</v>
      </c>
      <c r="D25" s="9" t="s">
        <v>36</v>
      </c>
      <c r="E25" s="12">
        <v>39</v>
      </c>
      <c r="F25" s="4">
        <v>623.54</v>
      </c>
      <c r="G25" s="73">
        <f t="shared" si="2"/>
        <v>24318.06</v>
      </c>
    </row>
    <row r="26" spans="1:7" x14ac:dyDescent="0.3">
      <c r="A26" s="276"/>
      <c r="B26" s="49" t="s">
        <v>617</v>
      </c>
      <c r="C26" s="8" t="s">
        <v>620</v>
      </c>
      <c r="D26" s="9" t="s">
        <v>43</v>
      </c>
      <c r="E26" s="12">
        <v>62</v>
      </c>
      <c r="F26" s="4">
        <v>45.95</v>
      </c>
      <c r="G26" s="73">
        <f t="shared" si="2"/>
        <v>2848.9</v>
      </c>
    </row>
    <row r="27" spans="1:7" x14ac:dyDescent="0.3">
      <c r="A27" s="279"/>
      <c r="B27" s="49" t="s">
        <v>618</v>
      </c>
      <c r="C27" s="8" t="s">
        <v>619</v>
      </c>
      <c r="D27" s="9" t="s">
        <v>36</v>
      </c>
      <c r="E27" s="12">
        <v>42</v>
      </c>
      <c r="F27" s="4">
        <v>95.17</v>
      </c>
      <c r="G27" s="73">
        <f t="shared" si="2"/>
        <v>3997.14</v>
      </c>
    </row>
    <row r="28" spans="1:7" ht="27.6" x14ac:dyDescent="0.3">
      <c r="A28" s="275" t="s">
        <v>598</v>
      </c>
      <c r="B28" s="49" t="s">
        <v>622</v>
      </c>
      <c r="C28" s="8" t="s">
        <v>623</v>
      </c>
      <c r="D28" s="9" t="s">
        <v>6</v>
      </c>
      <c r="E28" s="12">
        <v>2</v>
      </c>
      <c r="F28" s="4">
        <v>217.78</v>
      </c>
      <c r="G28" s="73">
        <f t="shared" si="2"/>
        <v>435.56</v>
      </c>
    </row>
    <row r="29" spans="1:7" ht="27.6" x14ac:dyDescent="0.3">
      <c r="A29" s="276"/>
      <c r="B29" s="49" t="s">
        <v>624</v>
      </c>
      <c r="C29" s="8" t="s">
        <v>627</v>
      </c>
      <c r="D29" s="9" t="s">
        <v>36</v>
      </c>
      <c r="E29" s="12">
        <v>2</v>
      </c>
      <c r="F29" s="4">
        <v>521.80999999999995</v>
      </c>
      <c r="G29" s="73">
        <f t="shared" si="2"/>
        <v>1043.6199999999999</v>
      </c>
    </row>
    <row r="30" spans="1:7" x14ac:dyDescent="0.3">
      <c r="A30" s="276"/>
      <c r="B30" s="49" t="s">
        <v>625</v>
      </c>
      <c r="C30" s="8" t="s">
        <v>628</v>
      </c>
      <c r="D30" s="9" t="s">
        <v>43</v>
      </c>
      <c r="E30" s="12">
        <v>7</v>
      </c>
      <c r="F30" s="4">
        <v>85.33</v>
      </c>
      <c r="G30" s="73">
        <f t="shared" si="2"/>
        <v>597.30999999999995</v>
      </c>
    </row>
    <row r="31" spans="1:7" x14ac:dyDescent="0.3">
      <c r="A31" s="279"/>
      <c r="B31" s="49" t="s">
        <v>626</v>
      </c>
      <c r="C31" s="8" t="s">
        <v>629</v>
      </c>
      <c r="D31" s="9" t="s">
        <v>36</v>
      </c>
      <c r="E31" s="12">
        <v>2</v>
      </c>
      <c r="F31" s="4">
        <v>410.23</v>
      </c>
      <c r="G31" s="73">
        <f t="shared" si="2"/>
        <v>820.46</v>
      </c>
    </row>
    <row r="32" spans="1:7" ht="27.6" x14ac:dyDescent="0.3">
      <c r="A32" s="195" t="s">
        <v>598</v>
      </c>
      <c r="B32" s="49" t="s">
        <v>631</v>
      </c>
      <c r="C32" s="8" t="s">
        <v>630</v>
      </c>
      <c r="D32" s="9" t="s">
        <v>36</v>
      </c>
      <c r="E32" s="12">
        <v>33</v>
      </c>
      <c r="F32" s="4">
        <v>35.549999999999997</v>
      </c>
      <c r="G32" s="73">
        <f t="shared" si="2"/>
        <v>1173.1500000000001</v>
      </c>
    </row>
    <row r="33" spans="1:7" ht="27.6" x14ac:dyDescent="0.3">
      <c r="A33" s="195" t="s">
        <v>598</v>
      </c>
      <c r="B33" s="49" t="s">
        <v>633</v>
      </c>
      <c r="C33" s="8" t="s">
        <v>632</v>
      </c>
      <c r="D33" s="9" t="s">
        <v>36</v>
      </c>
      <c r="E33" s="12">
        <v>23</v>
      </c>
      <c r="F33" s="4">
        <v>50.03</v>
      </c>
      <c r="G33" s="73">
        <f t="shared" si="2"/>
        <v>1150.69</v>
      </c>
    </row>
    <row r="34" spans="1:7" ht="27.6" x14ac:dyDescent="0.3">
      <c r="A34" s="195" t="s">
        <v>598</v>
      </c>
      <c r="B34" s="49" t="s">
        <v>635</v>
      </c>
      <c r="C34" s="8" t="s">
        <v>634</v>
      </c>
      <c r="D34" s="9" t="s">
        <v>36</v>
      </c>
      <c r="E34" s="12">
        <v>5</v>
      </c>
      <c r="F34" s="4">
        <v>64.8</v>
      </c>
      <c r="G34" s="73">
        <f t="shared" si="2"/>
        <v>324</v>
      </c>
    </row>
    <row r="35" spans="1:7" ht="27.6" x14ac:dyDescent="0.3">
      <c r="A35" s="195" t="s">
        <v>598</v>
      </c>
      <c r="B35" s="49" t="s">
        <v>636</v>
      </c>
      <c r="C35" s="8" t="s">
        <v>637</v>
      </c>
      <c r="D35" s="9" t="s">
        <v>36</v>
      </c>
      <c r="E35" s="12">
        <v>20</v>
      </c>
      <c r="F35" s="4">
        <v>90.82</v>
      </c>
      <c r="G35" s="73">
        <f t="shared" si="2"/>
        <v>1816.4</v>
      </c>
    </row>
    <row r="36" spans="1:7" ht="27.6" x14ac:dyDescent="0.3">
      <c r="A36" s="195" t="s">
        <v>598</v>
      </c>
      <c r="B36" s="49" t="s">
        <v>638</v>
      </c>
      <c r="C36" s="8" t="s">
        <v>639</v>
      </c>
      <c r="D36" s="9" t="s">
        <v>36</v>
      </c>
      <c r="E36" s="12">
        <v>6</v>
      </c>
      <c r="F36" s="4">
        <v>131.72</v>
      </c>
      <c r="G36" s="73">
        <f t="shared" si="2"/>
        <v>790.32</v>
      </c>
    </row>
    <row r="37" spans="1:7" ht="27.6" x14ac:dyDescent="0.3">
      <c r="A37" s="195" t="s">
        <v>598</v>
      </c>
      <c r="B37" s="49" t="s">
        <v>640</v>
      </c>
      <c r="C37" s="8" t="s">
        <v>655</v>
      </c>
      <c r="D37" s="9" t="s">
        <v>36</v>
      </c>
      <c r="E37" s="12">
        <v>7</v>
      </c>
      <c r="F37" s="4">
        <v>213.46</v>
      </c>
      <c r="G37" s="73">
        <f t="shared" si="2"/>
        <v>1494.22</v>
      </c>
    </row>
    <row r="38" spans="1:7" x14ac:dyDescent="0.3">
      <c r="A38" s="195" t="s">
        <v>598</v>
      </c>
      <c r="B38" s="49" t="s">
        <v>641</v>
      </c>
      <c r="C38" s="8" t="s">
        <v>654</v>
      </c>
      <c r="D38" s="9" t="s">
        <v>43</v>
      </c>
      <c r="E38" s="12">
        <v>226</v>
      </c>
      <c r="F38" s="4">
        <v>23.27</v>
      </c>
      <c r="G38" s="73">
        <f t="shared" si="2"/>
        <v>5259.02</v>
      </c>
    </row>
    <row r="39" spans="1:7" x14ac:dyDescent="0.3">
      <c r="A39" s="195" t="s">
        <v>598</v>
      </c>
      <c r="B39" s="49" t="s">
        <v>642</v>
      </c>
      <c r="C39" s="8" t="s">
        <v>653</v>
      </c>
      <c r="D39" s="9" t="s">
        <v>43</v>
      </c>
      <c r="E39" s="12">
        <v>377</v>
      </c>
      <c r="F39" s="4">
        <v>32.19</v>
      </c>
      <c r="G39" s="73">
        <f t="shared" si="2"/>
        <v>12135.63</v>
      </c>
    </row>
    <row r="40" spans="1:7" x14ac:dyDescent="0.3">
      <c r="A40" s="195" t="s">
        <v>598</v>
      </c>
      <c r="B40" s="49" t="s">
        <v>643</v>
      </c>
      <c r="C40" s="8" t="s">
        <v>652</v>
      </c>
      <c r="D40" s="9" t="s">
        <v>43</v>
      </c>
      <c r="E40" s="12">
        <v>118</v>
      </c>
      <c r="F40" s="4">
        <v>42.71</v>
      </c>
      <c r="G40" s="73">
        <f t="shared" si="2"/>
        <v>5039.78</v>
      </c>
    </row>
    <row r="41" spans="1:7" x14ac:dyDescent="0.3">
      <c r="A41" s="195" t="s">
        <v>598</v>
      </c>
      <c r="B41" s="49" t="s">
        <v>644</v>
      </c>
      <c r="C41" s="8" t="s">
        <v>651</v>
      </c>
      <c r="D41" s="9" t="s">
        <v>43</v>
      </c>
      <c r="E41" s="12">
        <v>463</v>
      </c>
      <c r="F41" s="4">
        <v>233.08</v>
      </c>
      <c r="G41" s="73">
        <f t="shared" si="2"/>
        <v>107916.04</v>
      </c>
    </row>
    <row r="42" spans="1:7" x14ac:dyDescent="0.3">
      <c r="A42" s="195" t="s">
        <v>598</v>
      </c>
      <c r="B42" s="49" t="s">
        <v>645</v>
      </c>
      <c r="C42" s="8" t="s">
        <v>649</v>
      </c>
      <c r="D42" s="9" t="s">
        <v>43</v>
      </c>
      <c r="E42" s="12">
        <v>97</v>
      </c>
      <c r="F42" s="4">
        <v>106.77</v>
      </c>
      <c r="G42" s="73">
        <f t="shared" si="2"/>
        <v>10356.69</v>
      </c>
    </row>
    <row r="43" spans="1:7" x14ac:dyDescent="0.3">
      <c r="A43" s="195" t="s">
        <v>598</v>
      </c>
      <c r="B43" s="49" t="s">
        <v>646</v>
      </c>
      <c r="C43" s="8" t="s">
        <v>650</v>
      </c>
      <c r="D43" s="9" t="s">
        <v>43</v>
      </c>
      <c r="E43" s="12">
        <v>248</v>
      </c>
      <c r="F43" s="4">
        <v>147.68</v>
      </c>
      <c r="G43" s="73">
        <f t="shared" si="2"/>
        <v>36624.639999999999</v>
      </c>
    </row>
    <row r="44" spans="1:7" ht="27.6" x14ac:dyDescent="0.3">
      <c r="A44" s="195" t="s">
        <v>598</v>
      </c>
      <c r="B44" s="49" t="s">
        <v>647</v>
      </c>
      <c r="C44" s="8" t="s">
        <v>648</v>
      </c>
      <c r="D44" s="9" t="s">
        <v>33</v>
      </c>
      <c r="E44" s="12">
        <v>78</v>
      </c>
      <c r="F44" s="4">
        <v>29.9</v>
      </c>
      <c r="G44" s="73">
        <f t="shared" si="2"/>
        <v>2332.1999999999998</v>
      </c>
    </row>
    <row r="45" spans="1:7" x14ac:dyDescent="0.3">
      <c r="A45" s="275" t="s">
        <v>598</v>
      </c>
      <c r="B45" s="32" t="s">
        <v>661</v>
      </c>
      <c r="C45" s="31" t="s">
        <v>656</v>
      </c>
      <c r="D45" s="9"/>
      <c r="E45" s="12"/>
      <c r="F45" s="206"/>
      <c r="G45" s="73"/>
    </row>
    <row r="46" spans="1:7" x14ac:dyDescent="0.3">
      <c r="A46" s="276"/>
      <c r="B46" s="49" t="s">
        <v>662</v>
      </c>
      <c r="C46" s="8" t="s">
        <v>657</v>
      </c>
      <c r="D46" s="9" t="s">
        <v>43</v>
      </c>
      <c r="E46" s="12">
        <v>10</v>
      </c>
      <c r="F46" s="4">
        <v>37.17</v>
      </c>
      <c r="G46" s="73">
        <f t="shared" si="2"/>
        <v>371.7</v>
      </c>
    </row>
    <row r="47" spans="1:7" x14ac:dyDescent="0.3">
      <c r="A47" s="276"/>
      <c r="B47" s="49" t="s">
        <v>663</v>
      </c>
      <c r="C47" s="8" t="s">
        <v>658</v>
      </c>
      <c r="D47" s="9" t="s">
        <v>36</v>
      </c>
      <c r="E47" s="12">
        <v>5</v>
      </c>
      <c r="F47" s="4">
        <v>86.36</v>
      </c>
      <c r="G47" s="73">
        <f t="shared" si="2"/>
        <v>431.8</v>
      </c>
    </row>
    <row r="48" spans="1:7" x14ac:dyDescent="0.3">
      <c r="A48" s="276"/>
      <c r="B48" s="49" t="s">
        <v>664</v>
      </c>
      <c r="C48" s="8" t="s">
        <v>659</v>
      </c>
      <c r="D48" s="9" t="s">
        <v>36</v>
      </c>
      <c r="E48" s="12">
        <v>1</v>
      </c>
      <c r="F48" s="4">
        <v>79.790000000000006</v>
      </c>
      <c r="G48" s="73">
        <f t="shared" si="2"/>
        <v>79.790000000000006</v>
      </c>
    </row>
    <row r="49" spans="1:9" x14ac:dyDescent="0.3">
      <c r="A49" s="279"/>
      <c r="B49" s="49" t="s">
        <v>665</v>
      </c>
      <c r="C49" s="8" t="s">
        <v>660</v>
      </c>
      <c r="D49" s="9" t="s">
        <v>36</v>
      </c>
      <c r="E49" s="12">
        <v>8</v>
      </c>
      <c r="F49" s="4">
        <v>41.46</v>
      </c>
      <c r="G49" s="73">
        <f t="shared" si="2"/>
        <v>331.68</v>
      </c>
    </row>
    <row r="50" spans="1:9" x14ac:dyDescent="0.3">
      <c r="A50" s="275" t="s">
        <v>598</v>
      </c>
      <c r="B50" s="32" t="s">
        <v>667</v>
      </c>
      <c r="C50" s="31" t="s">
        <v>666</v>
      </c>
      <c r="D50" s="9"/>
      <c r="E50" s="12"/>
      <c r="F50" s="206"/>
      <c r="G50" s="73"/>
    </row>
    <row r="51" spans="1:9" x14ac:dyDescent="0.3">
      <c r="A51" s="276"/>
      <c r="B51" s="49" t="s">
        <v>671</v>
      </c>
      <c r="C51" s="8" t="s">
        <v>668</v>
      </c>
      <c r="D51" s="9" t="s">
        <v>33</v>
      </c>
      <c r="E51" s="12">
        <v>5</v>
      </c>
      <c r="F51" s="4">
        <v>121.11</v>
      </c>
      <c r="G51" s="73">
        <f t="shared" si="2"/>
        <v>605.54999999999995</v>
      </c>
    </row>
    <row r="52" spans="1:9" x14ac:dyDescent="0.3">
      <c r="A52" s="276"/>
      <c r="B52" s="49" t="s">
        <v>672</v>
      </c>
      <c r="C52" s="8" t="s">
        <v>670</v>
      </c>
      <c r="D52" s="9" t="s">
        <v>46</v>
      </c>
      <c r="E52" s="12">
        <v>0.2</v>
      </c>
      <c r="F52" s="4">
        <v>485.2</v>
      </c>
      <c r="G52" s="73">
        <f t="shared" si="2"/>
        <v>97.04</v>
      </c>
    </row>
    <row r="53" spans="1:9" x14ac:dyDescent="0.3">
      <c r="A53" s="279"/>
      <c r="B53" s="49" t="s">
        <v>673</v>
      </c>
      <c r="C53" s="8" t="s">
        <v>674</v>
      </c>
      <c r="D53" s="9" t="s">
        <v>33</v>
      </c>
      <c r="E53" s="12">
        <v>1</v>
      </c>
      <c r="F53" s="4">
        <v>23.19</v>
      </c>
      <c r="G53" s="73">
        <f t="shared" si="2"/>
        <v>23.19</v>
      </c>
    </row>
    <row r="54" spans="1:9" x14ac:dyDescent="0.3">
      <c r="A54" s="275" t="s">
        <v>598</v>
      </c>
      <c r="B54" s="32" t="s">
        <v>669</v>
      </c>
      <c r="C54" s="31" t="s">
        <v>675</v>
      </c>
      <c r="D54" s="9"/>
      <c r="E54" s="12"/>
      <c r="F54" s="206"/>
      <c r="G54" s="73"/>
    </row>
    <row r="55" spans="1:9" x14ac:dyDescent="0.3">
      <c r="A55" s="276"/>
      <c r="B55" s="49" t="s">
        <v>678</v>
      </c>
      <c r="C55" s="8" t="s">
        <v>676</v>
      </c>
      <c r="D55" s="9" t="s">
        <v>46</v>
      </c>
      <c r="E55" s="12">
        <v>1</v>
      </c>
      <c r="F55" s="4">
        <v>509.81</v>
      </c>
      <c r="G55" s="73">
        <f t="shared" si="2"/>
        <v>509.81</v>
      </c>
    </row>
    <row r="56" spans="1:9" x14ac:dyDescent="0.3">
      <c r="A56" s="279"/>
      <c r="B56" s="49" t="s">
        <v>679</v>
      </c>
      <c r="C56" s="8" t="s">
        <v>677</v>
      </c>
      <c r="D56" s="9" t="s">
        <v>46</v>
      </c>
      <c r="E56" s="12">
        <v>0.2</v>
      </c>
      <c r="F56" s="4">
        <v>485.2</v>
      </c>
      <c r="G56" s="73">
        <f t="shared" si="2"/>
        <v>97.04</v>
      </c>
    </row>
    <row r="57" spans="1:9" x14ac:dyDescent="0.3">
      <c r="A57" s="195" t="s">
        <v>598</v>
      </c>
      <c r="B57" s="49" t="s">
        <v>680</v>
      </c>
      <c r="C57" s="8" t="s">
        <v>681</v>
      </c>
      <c r="D57" s="9" t="s">
        <v>43</v>
      </c>
      <c r="E57" s="12">
        <v>1529</v>
      </c>
      <c r="F57" s="4">
        <v>6.85</v>
      </c>
      <c r="G57" s="73">
        <f t="shared" si="2"/>
        <v>10473.65</v>
      </c>
    </row>
    <row r="58" spans="1:9" ht="15" thickBot="1" x14ac:dyDescent="0.35">
      <c r="A58" s="195" t="s">
        <v>598</v>
      </c>
      <c r="B58" s="49" t="s">
        <v>684</v>
      </c>
      <c r="C58" s="8" t="s">
        <v>683</v>
      </c>
      <c r="D58" s="9" t="s">
        <v>43</v>
      </c>
      <c r="E58" s="12">
        <v>1303</v>
      </c>
      <c r="F58" s="4">
        <v>4.33</v>
      </c>
      <c r="G58" s="73">
        <f t="shared" si="2"/>
        <v>5641.99</v>
      </c>
    </row>
    <row r="59" spans="1:9" ht="28.2" thickBot="1" x14ac:dyDescent="0.35">
      <c r="A59" s="191" t="s">
        <v>598</v>
      </c>
      <c r="B59" s="106" t="s">
        <v>685</v>
      </c>
      <c r="C59" s="107" t="s">
        <v>682</v>
      </c>
      <c r="D59" s="106" t="s">
        <v>36</v>
      </c>
      <c r="E59" s="127">
        <v>34</v>
      </c>
      <c r="F59" s="128">
        <v>61.69</v>
      </c>
      <c r="G59" s="110">
        <f t="shared" si="2"/>
        <v>2097.46</v>
      </c>
      <c r="H59" s="95" t="s">
        <v>856</v>
      </c>
      <c r="I59" s="96">
        <f>ROUND(SUM(G11:G59),2)</f>
        <v>323917.61</v>
      </c>
    </row>
    <row r="60" spans="1:9" x14ac:dyDescent="0.3">
      <c r="A60" s="190" t="s">
        <v>686</v>
      </c>
      <c r="B60" s="66" t="s">
        <v>97</v>
      </c>
      <c r="C60" s="65" t="s">
        <v>491</v>
      </c>
      <c r="D60" s="66" t="s">
        <v>46</v>
      </c>
      <c r="E60" s="125">
        <v>808.8</v>
      </c>
      <c r="F60" s="126">
        <v>8.7899999999999991</v>
      </c>
      <c r="G60" s="69">
        <f t="shared" ref="G60:G75" si="3">ROUND((E60*F60),2)</f>
        <v>7109.35</v>
      </c>
    </row>
    <row r="61" spans="1:9" x14ac:dyDescent="0.3">
      <c r="A61" s="195" t="s">
        <v>686</v>
      </c>
      <c r="B61" s="9" t="s">
        <v>98</v>
      </c>
      <c r="C61" s="8" t="s">
        <v>523</v>
      </c>
      <c r="D61" s="9" t="s">
        <v>46</v>
      </c>
      <c r="E61" s="12">
        <v>341.9</v>
      </c>
      <c r="F61" s="4">
        <v>68.91</v>
      </c>
      <c r="G61" s="73">
        <f t="shared" si="3"/>
        <v>23560.33</v>
      </c>
    </row>
    <row r="62" spans="1:9" x14ac:dyDescent="0.3">
      <c r="A62" s="195" t="s">
        <v>686</v>
      </c>
      <c r="B62" s="9" t="s">
        <v>225</v>
      </c>
      <c r="C62" s="8" t="s">
        <v>524</v>
      </c>
      <c r="D62" s="9" t="s">
        <v>46</v>
      </c>
      <c r="E62" s="12">
        <v>95.8</v>
      </c>
      <c r="F62" s="4">
        <v>68.91</v>
      </c>
      <c r="G62" s="73">
        <f t="shared" si="3"/>
        <v>6601.58</v>
      </c>
    </row>
    <row r="63" spans="1:9" ht="28.2" thickBot="1" x14ac:dyDescent="0.35">
      <c r="A63" s="195" t="s">
        <v>686</v>
      </c>
      <c r="B63" s="9" t="s">
        <v>295</v>
      </c>
      <c r="C63" s="8" t="s">
        <v>150</v>
      </c>
      <c r="D63" s="9" t="s">
        <v>43</v>
      </c>
      <c r="E63" s="12">
        <v>2016</v>
      </c>
      <c r="F63" s="4">
        <v>21.53</v>
      </c>
      <c r="G63" s="73">
        <f t="shared" si="3"/>
        <v>43404.480000000003</v>
      </c>
    </row>
    <row r="64" spans="1:9" ht="28.2" thickBot="1" x14ac:dyDescent="0.35">
      <c r="A64" s="191" t="s">
        <v>686</v>
      </c>
      <c r="B64" s="106" t="s">
        <v>296</v>
      </c>
      <c r="C64" s="107" t="s">
        <v>152</v>
      </c>
      <c r="D64" s="106" t="s">
        <v>33</v>
      </c>
      <c r="E64" s="127">
        <v>4233.6000000000004</v>
      </c>
      <c r="F64" s="128">
        <v>2.27</v>
      </c>
      <c r="G64" s="110">
        <f t="shared" si="3"/>
        <v>9610.27</v>
      </c>
      <c r="H64" s="95" t="s">
        <v>876</v>
      </c>
      <c r="I64" s="96">
        <f>ROUND(SUM(G60:G64),2)</f>
        <v>90286.01</v>
      </c>
    </row>
    <row r="65" spans="1:9" x14ac:dyDescent="0.3">
      <c r="A65" s="190" t="s">
        <v>687</v>
      </c>
      <c r="B65" s="66" t="s">
        <v>104</v>
      </c>
      <c r="C65" s="65" t="s">
        <v>154</v>
      </c>
      <c r="D65" s="66" t="s">
        <v>43</v>
      </c>
      <c r="E65" s="125">
        <v>16.899999999999999</v>
      </c>
      <c r="F65" s="126">
        <v>23.27</v>
      </c>
      <c r="G65" s="69">
        <f t="shared" si="3"/>
        <v>393.26</v>
      </c>
    </row>
    <row r="66" spans="1:9" x14ac:dyDescent="0.3">
      <c r="A66" s="195" t="s">
        <v>687</v>
      </c>
      <c r="B66" s="9" t="s">
        <v>105</v>
      </c>
      <c r="C66" s="8" t="s">
        <v>692</v>
      </c>
      <c r="D66" s="9" t="s">
        <v>46</v>
      </c>
      <c r="E66" s="12">
        <v>0.3</v>
      </c>
      <c r="F66" s="4">
        <v>100.63</v>
      </c>
      <c r="G66" s="73">
        <f t="shared" si="3"/>
        <v>30.19</v>
      </c>
    </row>
    <row r="67" spans="1:9" x14ac:dyDescent="0.3">
      <c r="A67" s="195" t="s">
        <v>687</v>
      </c>
      <c r="B67" s="9" t="s">
        <v>107</v>
      </c>
      <c r="C67" s="8" t="s">
        <v>158</v>
      </c>
      <c r="D67" s="9" t="s">
        <v>36</v>
      </c>
      <c r="E67" s="12">
        <v>5</v>
      </c>
      <c r="F67" s="4">
        <v>148.44</v>
      </c>
      <c r="G67" s="73">
        <f t="shared" si="3"/>
        <v>742.2</v>
      </c>
    </row>
    <row r="68" spans="1:9" x14ac:dyDescent="0.3">
      <c r="A68" s="195" t="s">
        <v>687</v>
      </c>
      <c r="B68" s="9" t="s">
        <v>108</v>
      </c>
      <c r="C68" s="8" t="s">
        <v>691</v>
      </c>
      <c r="D68" s="9" t="s">
        <v>36</v>
      </c>
      <c r="E68" s="12">
        <v>3</v>
      </c>
      <c r="F68" s="4">
        <v>467.51</v>
      </c>
      <c r="G68" s="73">
        <f t="shared" si="3"/>
        <v>1402.53</v>
      </c>
    </row>
    <row r="69" spans="1:9" x14ac:dyDescent="0.3">
      <c r="A69" s="195" t="s">
        <v>687</v>
      </c>
      <c r="B69" s="9" t="s">
        <v>109</v>
      </c>
      <c r="C69" s="8" t="s">
        <v>690</v>
      </c>
      <c r="D69" s="9" t="s">
        <v>36</v>
      </c>
      <c r="E69" s="12">
        <v>5</v>
      </c>
      <c r="F69" s="4">
        <v>61.69</v>
      </c>
      <c r="G69" s="73">
        <f t="shared" si="3"/>
        <v>308.45</v>
      </c>
    </row>
    <row r="70" spans="1:9" x14ac:dyDescent="0.3">
      <c r="A70" s="195" t="s">
        <v>687</v>
      </c>
      <c r="B70" s="9" t="s">
        <v>110</v>
      </c>
      <c r="C70" s="8" t="s">
        <v>689</v>
      </c>
      <c r="D70" s="9" t="s">
        <v>36</v>
      </c>
      <c r="E70" s="12">
        <v>5</v>
      </c>
      <c r="F70" s="4">
        <v>505.98</v>
      </c>
      <c r="G70" s="73">
        <f t="shared" si="3"/>
        <v>2529.9</v>
      </c>
    </row>
    <row r="71" spans="1:9" x14ac:dyDescent="0.3">
      <c r="A71" s="195" t="s">
        <v>687</v>
      </c>
      <c r="B71" s="9" t="s">
        <v>111</v>
      </c>
      <c r="C71" s="8" t="s">
        <v>529</v>
      </c>
      <c r="D71" s="9" t="s">
        <v>46</v>
      </c>
      <c r="E71" s="12">
        <v>0.8</v>
      </c>
      <c r="F71" s="4">
        <v>133.03</v>
      </c>
      <c r="G71" s="73">
        <f t="shared" si="3"/>
        <v>106.42</v>
      </c>
    </row>
    <row r="72" spans="1:9" ht="27.6" x14ac:dyDescent="0.3">
      <c r="A72" s="275" t="s">
        <v>687</v>
      </c>
      <c r="B72" s="32" t="s">
        <v>112</v>
      </c>
      <c r="C72" s="31" t="s">
        <v>688</v>
      </c>
      <c r="D72" s="9"/>
      <c r="E72" s="12"/>
      <c r="F72" s="206"/>
      <c r="G72" s="73"/>
    </row>
    <row r="73" spans="1:9" x14ac:dyDescent="0.3">
      <c r="A73" s="276"/>
      <c r="B73" s="9" t="s">
        <v>338</v>
      </c>
      <c r="C73" s="8" t="s">
        <v>458</v>
      </c>
      <c r="D73" s="9" t="s">
        <v>46</v>
      </c>
      <c r="E73" s="12">
        <v>0.9</v>
      </c>
      <c r="F73" s="4">
        <v>485.22</v>
      </c>
      <c r="G73" s="73">
        <f t="shared" si="3"/>
        <v>436.7</v>
      </c>
    </row>
    <row r="74" spans="1:9" ht="15" thickBot="1" x14ac:dyDescent="0.35">
      <c r="A74" s="279"/>
      <c r="B74" s="9" t="s">
        <v>339</v>
      </c>
      <c r="C74" s="8" t="s">
        <v>531</v>
      </c>
      <c r="D74" s="9" t="s">
        <v>84</v>
      </c>
      <c r="E74" s="12">
        <v>49.9</v>
      </c>
      <c r="F74" s="4">
        <v>3.22</v>
      </c>
      <c r="G74" s="73">
        <f t="shared" si="3"/>
        <v>160.68</v>
      </c>
    </row>
    <row r="75" spans="1:9" ht="28.2" thickBot="1" x14ac:dyDescent="0.35">
      <c r="A75" s="191" t="s">
        <v>687</v>
      </c>
      <c r="B75" s="106" t="s">
        <v>113</v>
      </c>
      <c r="C75" s="107" t="s">
        <v>533</v>
      </c>
      <c r="D75" s="106" t="s">
        <v>46</v>
      </c>
      <c r="E75" s="127">
        <v>1.9</v>
      </c>
      <c r="F75" s="128">
        <v>133.03</v>
      </c>
      <c r="G75" s="110">
        <f t="shared" si="3"/>
        <v>252.76</v>
      </c>
      <c r="H75" s="95" t="s">
        <v>899</v>
      </c>
      <c r="I75" s="96">
        <f>ROUND(SUM(G65:G75),2)</f>
        <v>6363.09</v>
      </c>
    </row>
    <row r="76" spans="1:9" ht="16.2" thickBot="1" x14ac:dyDescent="0.35">
      <c r="B76" s="10"/>
      <c r="C76" s="11"/>
      <c r="D76" s="16"/>
      <c r="E76" s="53" t="s">
        <v>792</v>
      </c>
      <c r="F76" s="15"/>
      <c r="G76" s="183">
        <f>SUM(G4:G75)</f>
        <v>672438.86</v>
      </c>
    </row>
    <row r="77" spans="1:9" x14ac:dyDescent="0.3">
      <c r="F77" s="44"/>
    </row>
  </sheetData>
  <sheetProtection algorithmName="SHA-512" hashValue="0krcTs9H4KXJtToIFx+tt2ELu6Gf/J62DXkIreeCboSS4bKIEedoK7/qeS5l+bdF+l31d9ekc3sWpaGmXYIdOQ==" saltValue="FcWHBKJO9ObJjd3KJX+A3Q==" spinCount="100000" sheet="1" objects="1" scenarios="1"/>
  <mergeCells count="11">
    <mergeCell ref="A45:A49"/>
    <mergeCell ref="A50:A53"/>
    <mergeCell ref="A54:A56"/>
    <mergeCell ref="A72:A74"/>
    <mergeCell ref="A1:G1"/>
    <mergeCell ref="A2:G2"/>
    <mergeCell ref="A11:A13"/>
    <mergeCell ref="A14:A17"/>
    <mergeCell ref="A18:A22"/>
    <mergeCell ref="A23:A27"/>
    <mergeCell ref="A28:A31"/>
  </mergeCells>
  <pageMargins left="0.7" right="0.7" top="0.75" bottom="0.75" header="0.3" footer="0.3"/>
  <pageSetup paperSize="9" scale="67"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928D7C-EF0D-436C-A682-AC1C3EBC57DE}">
  <dimension ref="A1:I53"/>
  <sheetViews>
    <sheetView topLeftCell="B1" zoomScale="85" zoomScaleNormal="85" zoomScaleSheetLayoutView="100" workbookViewId="0">
      <selection activeCell="H3" sqref="H3"/>
    </sheetView>
  </sheetViews>
  <sheetFormatPr defaultColWidth="9.109375" defaultRowHeight="14.4" x14ac:dyDescent="0.3"/>
  <cols>
    <col min="1" max="1" width="42.88671875" style="1" customWidth="1"/>
    <col min="2" max="2" width="9.109375" style="44"/>
    <col min="3" max="3" width="65.5546875" style="44" customWidth="1"/>
    <col min="4" max="4" width="9.109375" style="44"/>
    <col min="5" max="5" width="16.44140625" style="48" customWidth="1"/>
    <col min="6" max="6" width="16.5546875" style="45" customWidth="1"/>
    <col min="7" max="7" width="16.109375" style="44" customWidth="1"/>
    <col min="8" max="8" width="18.44140625" style="1" customWidth="1"/>
    <col min="9" max="9" width="13.5546875" style="1" customWidth="1"/>
    <col min="10" max="16384" width="9.109375" style="1"/>
  </cols>
  <sheetData>
    <row r="1" spans="1:7" ht="27" customHeight="1" thickBot="1" x14ac:dyDescent="0.35">
      <c r="A1" s="247" t="s">
        <v>1186</v>
      </c>
      <c r="B1" s="248"/>
      <c r="C1" s="248"/>
      <c r="D1" s="248"/>
      <c r="E1" s="248"/>
      <c r="F1" s="248"/>
      <c r="G1" s="249"/>
    </row>
    <row r="2" spans="1:7" ht="20.399999999999999" customHeight="1" x14ac:dyDescent="0.3">
      <c r="A2" s="283" t="s">
        <v>793</v>
      </c>
      <c r="B2" s="284"/>
      <c r="C2" s="284"/>
      <c r="D2" s="284"/>
      <c r="E2" s="284"/>
      <c r="F2" s="284"/>
      <c r="G2" s="285"/>
    </row>
    <row r="3" spans="1:7" ht="42" thickBot="1" x14ac:dyDescent="0.35">
      <c r="A3" s="197" t="s">
        <v>758</v>
      </c>
      <c r="B3" s="59" t="s">
        <v>0</v>
      </c>
      <c r="C3" s="59" t="s">
        <v>1</v>
      </c>
      <c r="D3" s="59" t="s">
        <v>2</v>
      </c>
      <c r="E3" s="174" t="s">
        <v>3</v>
      </c>
      <c r="F3" s="61" t="s">
        <v>14</v>
      </c>
      <c r="G3" s="62" t="s">
        <v>5</v>
      </c>
    </row>
    <row r="4" spans="1:7" x14ac:dyDescent="0.3">
      <c r="A4" s="63" t="s">
        <v>249</v>
      </c>
      <c r="B4" s="66" t="s">
        <v>50</v>
      </c>
      <c r="C4" s="215" t="s">
        <v>1191</v>
      </c>
      <c r="D4" s="66" t="s">
        <v>43</v>
      </c>
      <c r="E4" s="232">
        <v>1593</v>
      </c>
      <c r="F4" s="126">
        <v>9.1</v>
      </c>
      <c r="G4" s="69">
        <f t="shared" ref="G4:G23" si="0">ROUND((E4*F4),2)</f>
        <v>14496.3</v>
      </c>
    </row>
    <row r="5" spans="1:7" x14ac:dyDescent="0.3">
      <c r="A5" s="70" t="s">
        <v>249</v>
      </c>
      <c r="B5" s="9" t="s">
        <v>52</v>
      </c>
      <c r="C5" s="8" t="s">
        <v>694</v>
      </c>
      <c r="D5" s="9" t="s">
        <v>43</v>
      </c>
      <c r="E5" s="214">
        <v>1593</v>
      </c>
      <c r="F5" s="4">
        <v>1.61</v>
      </c>
      <c r="G5" s="73">
        <f t="shared" si="0"/>
        <v>2564.73</v>
      </c>
    </row>
    <row r="6" spans="1:7" x14ac:dyDescent="0.3">
      <c r="A6" s="70" t="s">
        <v>249</v>
      </c>
      <c r="B6" s="9" t="s">
        <v>53</v>
      </c>
      <c r="C6" s="8" t="s">
        <v>695</v>
      </c>
      <c r="D6" s="9" t="s">
        <v>43</v>
      </c>
      <c r="E6" s="214">
        <v>1715</v>
      </c>
      <c r="F6" s="4">
        <v>2.68</v>
      </c>
      <c r="G6" s="73">
        <f t="shared" si="0"/>
        <v>4596.2</v>
      </c>
    </row>
    <row r="7" spans="1:7" x14ac:dyDescent="0.3">
      <c r="A7" s="70" t="s">
        <v>249</v>
      </c>
      <c r="B7" s="9" t="s">
        <v>762</v>
      </c>
      <c r="C7" s="8" t="s">
        <v>696</v>
      </c>
      <c r="D7" s="9" t="s">
        <v>43</v>
      </c>
      <c r="E7" s="214">
        <v>1593</v>
      </c>
      <c r="F7" s="4">
        <v>0.11</v>
      </c>
      <c r="G7" s="73">
        <f t="shared" si="0"/>
        <v>175.23</v>
      </c>
    </row>
    <row r="8" spans="1:7" x14ac:dyDescent="0.3">
      <c r="A8" s="70" t="s">
        <v>249</v>
      </c>
      <c r="B8" s="9" t="s">
        <v>54</v>
      </c>
      <c r="C8" s="8" t="s">
        <v>697</v>
      </c>
      <c r="D8" s="9" t="s">
        <v>46</v>
      </c>
      <c r="E8" s="12">
        <v>78</v>
      </c>
      <c r="F8" s="4">
        <v>48.18</v>
      </c>
      <c r="G8" s="73">
        <f t="shared" si="0"/>
        <v>3758.04</v>
      </c>
    </row>
    <row r="9" spans="1:7" x14ac:dyDescent="0.3">
      <c r="A9" s="70" t="s">
        <v>249</v>
      </c>
      <c r="B9" s="9" t="s">
        <v>55</v>
      </c>
      <c r="C9" s="8" t="s">
        <v>705</v>
      </c>
      <c r="D9" s="9" t="s">
        <v>36</v>
      </c>
      <c r="E9" s="214">
        <v>60</v>
      </c>
      <c r="F9" s="4">
        <v>35.33</v>
      </c>
      <c r="G9" s="73">
        <f t="shared" si="0"/>
        <v>2119.8000000000002</v>
      </c>
    </row>
    <row r="10" spans="1:7" x14ac:dyDescent="0.3">
      <c r="A10" s="70" t="s">
        <v>249</v>
      </c>
      <c r="B10" s="9" t="s">
        <v>280</v>
      </c>
      <c r="C10" s="8" t="s">
        <v>704</v>
      </c>
      <c r="D10" s="9" t="s">
        <v>36</v>
      </c>
      <c r="E10" s="214">
        <v>60</v>
      </c>
      <c r="F10" s="4">
        <v>74.95</v>
      </c>
      <c r="G10" s="73">
        <f t="shared" si="0"/>
        <v>4497</v>
      </c>
    </row>
    <row r="11" spans="1:7" x14ac:dyDescent="0.3">
      <c r="A11" s="70" t="s">
        <v>249</v>
      </c>
      <c r="B11" s="9" t="s">
        <v>802</v>
      </c>
      <c r="C11" s="8" t="s">
        <v>702</v>
      </c>
      <c r="D11" s="9" t="s">
        <v>36</v>
      </c>
      <c r="E11" s="12">
        <v>62</v>
      </c>
      <c r="F11" s="4">
        <v>58.89</v>
      </c>
      <c r="G11" s="73">
        <f t="shared" si="0"/>
        <v>3651.18</v>
      </c>
    </row>
    <row r="12" spans="1:7" x14ac:dyDescent="0.3">
      <c r="A12" s="70" t="s">
        <v>249</v>
      </c>
      <c r="B12" s="9" t="s">
        <v>803</v>
      </c>
      <c r="C12" s="8" t="s">
        <v>703</v>
      </c>
      <c r="D12" s="9" t="s">
        <v>36</v>
      </c>
      <c r="E12" s="12">
        <v>62</v>
      </c>
      <c r="F12" s="4">
        <v>32.119999999999997</v>
      </c>
      <c r="G12" s="73">
        <f t="shared" si="0"/>
        <v>1991.44</v>
      </c>
    </row>
    <row r="13" spans="1:7" x14ac:dyDescent="0.3">
      <c r="A13" s="70" t="s">
        <v>249</v>
      </c>
      <c r="B13" s="9" t="s">
        <v>804</v>
      </c>
      <c r="C13" s="8" t="s">
        <v>701</v>
      </c>
      <c r="D13" s="9" t="s">
        <v>36</v>
      </c>
      <c r="E13" s="12">
        <v>61</v>
      </c>
      <c r="F13" s="4">
        <v>8.0299999999999994</v>
      </c>
      <c r="G13" s="73">
        <f t="shared" si="0"/>
        <v>489.83</v>
      </c>
    </row>
    <row r="14" spans="1:7" x14ac:dyDescent="0.3">
      <c r="A14" s="70" t="s">
        <v>249</v>
      </c>
      <c r="B14" s="9" t="s">
        <v>805</v>
      </c>
      <c r="C14" s="8" t="s">
        <v>700</v>
      </c>
      <c r="D14" s="9" t="s">
        <v>36</v>
      </c>
      <c r="E14" s="214">
        <v>122</v>
      </c>
      <c r="F14" s="4">
        <v>16.059999999999999</v>
      </c>
      <c r="G14" s="73">
        <f t="shared" si="0"/>
        <v>1959.32</v>
      </c>
    </row>
    <row r="15" spans="1:7" x14ac:dyDescent="0.3">
      <c r="A15" s="70" t="s">
        <v>249</v>
      </c>
      <c r="B15" s="9" t="s">
        <v>806</v>
      </c>
      <c r="C15" s="8" t="s">
        <v>699</v>
      </c>
      <c r="D15" s="9" t="s">
        <v>43</v>
      </c>
      <c r="E15" s="214">
        <v>470</v>
      </c>
      <c r="F15" s="4">
        <v>1.61</v>
      </c>
      <c r="G15" s="73">
        <f t="shared" si="0"/>
        <v>756.7</v>
      </c>
    </row>
    <row r="16" spans="1:7" x14ac:dyDescent="0.3">
      <c r="A16" s="70" t="s">
        <v>249</v>
      </c>
      <c r="B16" s="9" t="s">
        <v>807</v>
      </c>
      <c r="C16" s="8" t="s">
        <v>698</v>
      </c>
      <c r="D16" s="9" t="s">
        <v>43</v>
      </c>
      <c r="E16" s="12">
        <v>30</v>
      </c>
      <c r="F16" s="4">
        <v>1.61</v>
      </c>
      <c r="G16" s="73">
        <f t="shared" si="0"/>
        <v>48.3</v>
      </c>
    </row>
    <row r="17" spans="1:9" x14ac:dyDescent="0.3">
      <c r="A17" s="280" t="s">
        <v>249</v>
      </c>
      <c r="B17" s="9" t="s">
        <v>808</v>
      </c>
      <c r="C17" s="31" t="s">
        <v>706</v>
      </c>
      <c r="D17" s="9"/>
      <c r="E17" s="12"/>
      <c r="F17" s="206"/>
      <c r="G17" s="73"/>
    </row>
    <row r="18" spans="1:9" x14ac:dyDescent="0.3">
      <c r="A18" s="281"/>
      <c r="B18" s="49" t="s">
        <v>1178</v>
      </c>
      <c r="C18" s="8" t="s">
        <v>707</v>
      </c>
      <c r="D18" s="9" t="s">
        <v>43</v>
      </c>
      <c r="E18" s="12">
        <v>189</v>
      </c>
      <c r="F18" s="4">
        <v>6.42</v>
      </c>
      <c r="G18" s="73">
        <f t="shared" si="0"/>
        <v>1213.3800000000001</v>
      </c>
    </row>
    <row r="19" spans="1:9" x14ac:dyDescent="0.3">
      <c r="A19" s="281"/>
      <c r="B19" s="49" t="s">
        <v>1179</v>
      </c>
      <c r="C19" s="8" t="s">
        <v>708</v>
      </c>
      <c r="D19" s="9" t="s">
        <v>43</v>
      </c>
      <c r="E19" s="12">
        <v>189</v>
      </c>
      <c r="F19" s="4">
        <v>2.68</v>
      </c>
      <c r="G19" s="73">
        <f t="shared" si="0"/>
        <v>506.52</v>
      </c>
    </row>
    <row r="20" spans="1:9" x14ac:dyDescent="0.3">
      <c r="A20" s="281"/>
      <c r="B20" s="49" t="s">
        <v>1180</v>
      </c>
      <c r="C20" s="8" t="s">
        <v>709</v>
      </c>
      <c r="D20" s="9" t="s">
        <v>36</v>
      </c>
      <c r="E20" s="12">
        <v>61</v>
      </c>
      <c r="F20" s="4">
        <v>61.03</v>
      </c>
      <c r="G20" s="73">
        <f t="shared" si="0"/>
        <v>3722.83</v>
      </c>
    </row>
    <row r="21" spans="1:9" x14ac:dyDescent="0.3">
      <c r="A21" s="281"/>
      <c r="B21" s="49" t="s">
        <v>1181</v>
      </c>
      <c r="C21" s="8" t="s">
        <v>710</v>
      </c>
      <c r="D21" s="9" t="s">
        <v>43</v>
      </c>
      <c r="E21" s="12">
        <v>189</v>
      </c>
      <c r="F21" s="4">
        <v>4.07</v>
      </c>
      <c r="G21" s="73">
        <f>ROUND((E21*F21),2)</f>
        <v>769.23</v>
      </c>
    </row>
    <row r="22" spans="1:9" ht="15" thickBot="1" x14ac:dyDescent="0.35">
      <c r="A22" s="281"/>
      <c r="B22" s="49" t="s">
        <v>1182</v>
      </c>
      <c r="C22" s="8" t="s">
        <v>711</v>
      </c>
      <c r="D22" s="9" t="s">
        <v>36</v>
      </c>
      <c r="E22" s="214">
        <v>61</v>
      </c>
      <c r="F22" s="4">
        <v>10.71</v>
      </c>
      <c r="G22" s="73">
        <f t="shared" si="0"/>
        <v>653.30999999999995</v>
      </c>
    </row>
    <row r="23" spans="1:9" ht="28.2" thickBot="1" x14ac:dyDescent="0.35">
      <c r="A23" s="282"/>
      <c r="B23" s="106" t="s">
        <v>1183</v>
      </c>
      <c r="C23" s="107" t="s">
        <v>712</v>
      </c>
      <c r="D23" s="106" t="s">
        <v>36</v>
      </c>
      <c r="E23" s="229">
        <v>61</v>
      </c>
      <c r="F23" s="128">
        <v>24.63</v>
      </c>
      <c r="G23" s="110">
        <f t="shared" si="0"/>
        <v>1502.43</v>
      </c>
      <c r="H23" s="95" t="s">
        <v>763</v>
      </c>
      <c r="I23" s="96">
        <f>ROUND(SUM(G4:G23),2)</f>
        <v>49471.77</v>
      </c>
    </row>
    <row r="24" spans="1:9" x14ac:dyDescent="0.3">
      <c r="A24" s="278" t="s">
        <v>248</v>
      </c>
      <c r="B24" s="192" t="s">
        <v>56</v>
      </c>
      <c r="C24" s="193" t="s">
        <v>713</v>
      </c>
      <c r="D24" s="66"/>
      <c r="E24" s="125"/>
      <c r="F24" s="207"/>
      <c r="G24" s="69"/>
    </row>
    <row r="25" spans="1:9" x14ac:dyDescent="0.3">
      <c r="A25" s="276"/>
      <c r="B25" s="9" t="s">
        <v>57</v>
      </c>
      <c r="C25" s="8" t="s">
        <v>738</v>
      </c>
      <c r="D25" s="9" t="s">
        <v>6</v>
      </c>
      <c r="E25" s="12">
        <v>1</v>
      </c>
      <c r="F25" s="4">
        <v>1032.2</v>
      </c>
      <c r="G25" s="73">
        <f t="shared" ref="G25:G50" si="1">ROUND((E25*F25),2)</f>
        <v>1032.2</v>
      </c>
    </row>
    <row r="26" spans="1:9" x14ac:dyDescent="0.3">
      <c r="A26" s="276"/>
      <c r="B26" s="9" t="s">
        <v>58</v>
      </c>
      <c r="C26" s="8" t="s">
        <v>739</v>
      </c>
      <c r="D26" s="9" t="s">
        <v>36</v>
      </c>
      <c r="E26" s="12">
        <v>42</v>
      </c>
      <c r="F26" s="4">
        <v>338.8</v>
      </c>
      <c r="G26" s="73">
        <f t="shared" si="1"/>
        <v>14229.6</v>
      </c>
    </row>
    <row r="27" spans="1:9" x14ac:dyDescent="0.3">
      <c r="A27" s="276"/>
      <c r="B27" s="9" t="s">
        <v>59</v>
      </c>
      <c r="C27" s="8" t="s">
        <v>740</v>
      </c>
      <c r="D27" s="9" t="s">
        <v>36</v>
      </c>
      <c r="E27" s="214">
        <v>18</v>
      </c>
      <c r="F27" s="4">
        <v>242.52</v>
      </c>
      <c r="G27" s="73">
        <f t="shared" si="1"/>
        <v>4365.3599999999997</v>
      </c>
    </row>
    <row r="28" spans="1:9" x14ac:dyDescent="0.3">
      <c r="A28" s="276"/>
      <c r="B28" s="9" t="s">
        <v>60</v>
      </c>
      <c r="C28" s="8" t="s">
        <v>741</v>
      </c>
      <c r="D28" s="9" t="s">
        <v>36</v>
      </c>
      <c r="E28" s="214">
        <v>60</v>
      </c>
      <c r="F28" s="4">
        <v>82.04</v>
      </c>
      <c r="G28" s="73">
        <f t="shared" si="1"/>
        <v>4922.3999999999996</v>
      </c>
    </row>
    <row r="29" spans="1:9" x14ac:dyDescent="0.3">
      <c r="A29" s="276"/>
      <c r="B29" s="9" t="s">
        <v>61</v>
      </c>
      <c r="C29" s="8" t="s">
        <v>737</v>
      </c>
      <c r="D29" s="9" t="s">
        <v>36</v>
      </c>
      <c r="E29" s="12">
        <v>42</v>
      </c>
      <c r="F29" s="4">
        <v>101.51</v>
      </c>
      <c r="G29" s="73">
        <f t="shared" si="1"/>
        <v>4263.42</v>
      </c>
    </row>
    <row r="30" spans="1:9" x14ac:dyDescent="0.3">
      <c r="A30" s="276"/>
      <c r="B30" s="9" t="s">
        <v>62</v>
      </c>
      <c r="C30" s="8" t="s">
        <v>736</v>
      </c>
      <c r="D30" s="9" t="s">
        <v>36</v>
      </c>
      <c r="E30" s="12">
        <v>1</v>
      </c>
      <c r="F30" s="4">
        <v>89.46</v>
      </c>
      <c r="G30" s="73">
        <f t="shared" si="1"/>
        <v>89.46</v>
      </c>
    </row>
    <row r="31" spans="1:9" x14ac:dyDescent="0.3">
      <c r="A31" s="276"/>
      <c r="B31" s="9" t="s">
        <v>63</v>
      </c>
      <c r="C31" s="8" t="s">
        <v>735</v>
      </c>
      <c r="D31" s="9" t="s">
        <v>36</v>
      </c>
      <c r="E31" s="214">
        <v>18</v>
      </c>
      <c r="F31" s="4">
        <v>284.01</v>
      </c>
      <c r="G31" s="73">
        <f t="shared" si="1"/>
        <v>5112.18</v>
      </c>
    </row>
    <row r="32" spans="1:9" x14ac:dyDescent="0.3">
      <c r="A32" s="276"/>
      <c r="B32" s="9" t="s">
        <v>64</v>
      </c>
      <c r="C32" s="8" t="s">
        <v>734</v>
      </c>
      <c r="D32" s="9" t="s">
        <v>36</v>
      </c>
      <c r="E32" s="214">
        <v>42</v>
      </c>
      <c r="F32" s="4">
        <v>309.24</v>
      </c>
      <c r="G32" s="73">
        <f t="shared" si="1"/>
        <v>12988.08</v>
      </c>
    </row>
    <row r="33" spans="1:7" x14ac:dyDescent="0.3">
      <c r="A33" s="276"/>
      <c r="B33" s="9" t="s">
        <v>65</v>
      </c>
      <c r="C33" s="8" t="s">
        <v>732</v>
      </c>
      <c r="D33" s="9" t="s">
        <v>36</v>
      </c>
      <c r="E33" s="12">
        <v>2</v>
      </c>
      <c r="F33" s="4">
        <v>252.45</v>
      </c>
      <c r="G33" s="73">
        <f t="shared" si="1"/>
        <v>504.9</v>
      </c>
    </row>
    <row r="34" spans="1:7" x14ac:dyDescent="0.3">
      <c r="A34" s="276"/>
      <c r="B34" s="9" t="s">
        <v>66</v>
      </c>
      <c r="C34" s="8" t="s">
        <v>733</v>
      </c>
      <c r="D34" s="9" t="s">
        <v>36</v>
      </c>
      <c r="E34" s="12">
        <v>15</v>
      </c>
      <c r="F34" s="4">
        <v>252.45</v>
      </c>
      <c r="G34" s="73">
        <f t="shared" si="1"/>
        <v>3786.75</v>
      </c>
    </row>
    <row r="35" spans="1:7" x14ac:dyDescent="0.3">
      <c r="A35" s="276"/>
      <c r="B35" s="9" t="s">
        <v>67</v>
      </c>
      <c r="C35" s="8" t="s">
        <v>731</v>
      </c>
      <c r="D35" s="9" t="s">
        <v>36</v>
      </c>
      <c r="E35" s="12">
        <v>1</v>
      </c>
      <c r="F35" s="4">
        <v>284.01</v>
      </c>
      <c r="G35" s="73">
        <f t="shared" si="1"/>
        <v>284.01</v>
      </c>
    </row>
    <row r="36" spans="1:7" ht="55.2" x14ac:dyDescent="0.3">
      <c r="A36" s="276"/>
      <c r="B36" s="9" t="s">
        <v>68</v>
      </c>
      <c r="C36" s="8" t="s">
        <v>730</v>
      </c>
      <c r="D36" s="9" t="s">
        <v>6</v>
      </c>
      <c r="E36" s="214">
        <v>60</v>
      </c>
      <c r="F36" s="4">
        <v>26.51</v>
      </c>
      <c r="G36" s="73">
        <f t="shared" si="1"/>
        <v>1590.6</v>
      </c>
    </row>
    <row r="37" spans="1:7" ht="41.4" x14ac:dyDescent="0.3">
      <c r="A37" s="276"/>
      <c r="B37" s="9" t="s">
        <v>69</v>
      </c>
      <c r="C37" s="8" t="s">
        <v>728</v>
      </c>
      <c r="D37" s="9" t="s">
        <v>43</v>
      </c>
      <c r="E37" s="214">
        <v>1715</v>
      </c>
      <c r="F37" s="4">
        <v>5.87</v>
      </c>
      <c r="G37" s="73">
        <f t="shared" si="1"/>
        <v>10067.049999999999</v>
      </c>
    </row>
    <row r="38" spans="1:7" ht="41.4" x14ac:dyDescent="0.3">
      <c r="A38" s="276"/>
      <c r="B38" s="9" t="s">
        <v>435</v>
      </c>
      <c r="C38" s="8" t="s">
        <v>729</v>
      </c>
      <c r="D38" s="9" t="s">
        <v>43</v>
      </c>
      <c r="E38" s="214">
        <v>470</v>
      </c>
      <c r="F38" s="4">
        <v>0.84</v>
      </c>
      <c r="G38" s="73">
        <f t="shared" si="1"/>
        <v>394.8</v>
      </c>
    </row>
    <row r="39" spans="1:7" ht="41.4" x14ac:dyDescent="0.3">
      <c r="A39" s="276"/>
      <c r="B39" s="9" t="s">
        <v>436</v>
      </c>
      <c r="C39" s="8" t="s">
        <v>727</v>
      </c>
      <c r="D39" s="9" t="s">
        <v>43</v>
      </c>
      <c r="E39" s="12">
        <v>30</v>
      </c>
      <c r="F39" s="4">
        <v>0.7</v>
      </c>
      <c r="G39" s="73">
        <f t="shared" si="1"/>
        <v>21</v>
      </c>
    </row>
    <row r="40" spans="1:7" ht="27.6" x14ac:dyDescent="0.3">
      <c r="A40" s="276"/>
      <c r="B40" s="9" t="s">
        <v>437</v>
      </c>
      <c r="C40" s="8" t="s">
        <v>726</v>
      </c>
      <c r="D40" s="9" t="s">
        <v>43</v>
      </c>
      <c r="E40" s="214">
        <v>1593</v>
      </c>
      <c r="F40" s="4">
        <v>2.29</v>
      </c>
      <c r="G40" s="73">
        <f t="shared" si="1"/>
        <v>3647.97</v>
      </c>
    </row>
    <row r="41" spans="1:7" ht="27.6" x14ac:dyDescent="0.3">
      <c r="A41" s="276"/>
      <c r="B41" s="9" t="s">
        <v>438</v>
      </c>
      <c r="C41" s="8" t="s">
        <v>725</v>
      </c>
      <c r="D41" s="9" t="s">
        <v>43</v>
      </c>
      <c r="E41" s="12">
        <v>20</v>
      </c>
      <c r="F41" s="4">
        <v>0.82</v>
      </c>
      <c r="G41" s="73">
        <f t="shared" si="1"/>
        <v>16.399999999999999</v>
      </c>
    </row>
    <row r="42" spans="1:7" x14ac:dyDescent="0.3">
      <c r="A42" s="276"/>
      <c r="B42" s="9" t="s">
        <v>439</v>
      </c>
      <c r="C42" s="8" t="s">
        <v>715</v>
      </c>
      <c r="D42" s="9" t="s">
        <v>43</v>
      </c>
      <c r="E42" s="12">
        <v>1508</v>
      </c>
      <c r="F42" s="4">
        <v>0.16</v>
      </c>
      <c r="G42" s="73">
        <f t="shared" si="1"/>
        <v>241.28</v>
      </c>
    </row>
    <row r="43" spans="1:7" ht="27.6" x14ac:dyDescent="0.3">
      <c r="A43" s="279"/>
      <c r="B43" s="9" t="s">
        <v>440</v>
      </c>
      <c r="C43" s="8" t="s">
        <v>714</v>
      </c>
      <c r="D43" s="9" t="s">
        <v>36</v>
      </c>
      <c r="E43" s="12">
        <v>122</v>
      </c>
      <c r="F43" s="4">
        <v>6.94</v>
      </c>
      <c r="G43" s="73">
        <f t="shared" si="1"/>
        <v>846.68</v>
      </c>
    </row>
    <row r="44" spans="1:7" x14ac:dyDescent="0.3">
      <c r="A44" s="275" t="s">
        <v>248</v>
      </c>
      <c r="B44" s="32" t="s">
        <v>70</v>
      </c>
      <c r="C44" s="31" t="s">
        <v>706</v>
      </c>
      <c r="D44" s="9"/>
      <c r="E44" s="12"/>
      <c r="F44" s="206"/>
      <c r="G44" s="73"/>
    </row>
    <row r="45" spans="1:7" x14ac:dyDescent="0.3">
      <c r="A45" s="276"/>
      <c r="B45" s="9" t="s">
        <v>71</v>
      </c>
      <c r="C45" s="8" t="s">
        <v>716</v>
      </c>
      <c r="D45" s="9" t="s">
        <v>36</v>
      </c>
      <c r="E45" s="12">
        <v>440</v>
      </c>
      <c r="F45" s="4">
        <v>13.38</v>
      </c>
      <c r="G45" s="73">
        <f t="shared" si="1"/>
        <v>5887.2</v>
      </c>
    </row>
    <row r="46" spans="1:7" x14ac:dyDescent="0.3">
      <c r="A46" s="276"/>
      <c r="B46" s="9" t="s">
        <v>222</v>
      </c>
      <c r="C46" s="8" t="s">
        <v>724</v>
      </c>
      <c r="D46" s="9" t="s">
        <v>36</v>
      </c>
      <c r="E46" s="12">
        <v>400</v>
      </c>
      <c r="F46" s="4">
        <v>6.32</v>
      </c>
      <c r="G46" s="73">
        <f t="shared" si="1"/>
        <v>2528</v>
      </c>
    </row>
    <row r="47" spans="1:7" x14ac:dyDescent="0.3">
      <c r="A47" s="276"/>
      <c r="B47" s="9" t="s">
        <v>72</v>
      </c>
      <c r="C47" s="8" t="s">
        <v>723</v>
      </c>
      <c r="D47" s="9" t="s">
        <v>36</v>
      </c>
      <c r="E47" s="214">
        <v>61</v>
      </c>
      <c r="F47" s="4">
        <v>7.57</v>
      </c>
      <c r="G47" s="73">
        <f t="shared" si="1"/>
        <v>461.77</v>
      </c>
    </row>
    <row r="48" spans="1:7" x14ac:dyDescent="0.3">
      <c r="A48" s="276"/>
      <c r="B48" s="9" t="s">
        <v>717</v>
      </c>
      <c r="C48" s="8" t="s">
        <v>722</v>
      </c>
      <c r="D48" s="9" t="s">
        <v>36</v>
      </c>
      <c r="E48" s="214">
        <v>61</v>
      </c>
      <c r="F48" s="4">
        <v>3.79</v>
      </c>
      <c r="G48" s="73">
        <f t="shared" si="1"/>
        <v>231.19</v>
      </c>
    </row>
    <row r="49" spans="1:9" ht="15" thickBot="1" x14ac:dyDescent="0.35">
      <c r="A49" s="276"/>
      <c r="B49" s="9" t="s">
        <v>718</v>
      </c>
      <c r="C49" s="8" t="s">
        <v>721</v>
      </c>
      <c r="D49" s="9" t="s">
        <v>36</v>
      </c>
      <c r="E49" s="214">
        <v>61</v>
      </c>
      <c r="F49" s="4">
        <v>6.31</v>
      </c>
      <c r="G49" s="73">
        <f t="shared" si="1"/>
        <v>384.91</v>
      </c>
    </row>
    <row r="50" spans="1:9" ht="28.2" thickBot="1" x14ac:dyDescent="0.35">
      <c r="A50" s="277"/>
      <c r="B50" s="106" t="s">
        <v>719</v>
      </c>
      <c r="C50" s="107" t="s">
        <v>720</v>
      </c>
      <c r="D50" s="106" t="s">
        <v>43</v>
      </c>
      <c r="E50" s="127">
        <v>189</v>
      </c>
      <c r="F50" s="128">
        <v>3.6</v>
      </c>
      <c r="G50" s="110">
        <f t="shared" si="1"/>
        <v>680.4</v>
      </c>
      <c r="H50" s="95" t="s">
        <v>855</v>
      </c>
      <c r="I50" s="96">
        <f>ROUND(SUM(G24:G50),2)</f>
        <v>78577.61</v>
      </c>
    </row>
    <row r="51" spans="1:9" ht="16.2" thickBot="1" x14ac:dyDescent="0.35">
      <c r="B51" s="10"/>
      <c r="C51" s="11"/>
      <c r="D51" s="16"/>
      <c r="E51" s="53" t="s">
        <v>8</v>
      </c>
      <c r="F51" s="15"/>
      <c r="G51" s="183">
        <f>SUM(G4:G50)</f>
        <v>128049.37999999998</v>
      </c>
    </row>
    <row r="52" spans="1:9" x14ac:dyDescent="0.3">
      <c r="F52" s="44"/>
    </row>
    <row r="53" spans="1:9" x14ac:dyDescent="0.3">
      <c r="F53" s="44"/>
    </row>
  </sheetData>
  <sheetProtection algorithmName="SHA-512" hashValue="7orOU2ODhIAed+eG8oLGRSGBsVoK3EzT3lOPc7ACKSU2d6sncHlk0BF9A/JIDFgrHecFT/lC2ycK2R2JhEmrhQ==" saltValue="NsG14YkbeAkWcvO2vqF9LQ==" spinCount="100000" sheet="1" objects="1" scenarios="1"/>
  <mergeCells count="5">
    <mergeCell ref="A17:A23"/>
    <mergeCell ref="A44:A50"/>
    <mergeCell ref="A24:A43"/>
    <mergeCell ref="A1:G1"/>
    <mergeCell ref="A2:G2"/>
  </mergeCells>
  <phoneticPr fontId="6" type="noConversion"/>
  <pageMargins left="0.7" right="0.7" top="0.75" bottom="0.75" header="0.3" footer="0.3"/>
  <pageSetup paperSize="9" scale="67"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8E7602-ED3C-4B94-9843-EC5D7D31B7C6}">
  <dimension ref="A1:I26"/>
  <sheetViews>
    <sheetView zoomScale="85" zoomScaleNormal="85" zoomScaleSheetLayoutView="100" workbookViewId="0">
      <selection activeCell="H3" sqref="H3"/>
    </sheetView>
  </sheetViews>
  <sheetFormatPr defaultColWidth="9.109375" defaultRowHeight="14.4" x14ac:dyDescent="0.3"/>
  <cols>
    <col min="1" max="1" width="42.88671875" style="1" customWidth="1"/>
    <col min="2" max="2" width="9.109375" style="44"/>
    <col min="3" max="3" width="65.5546875" style="44" customWidth="1"/>
    <col min="4" max="4" width="9.109375" style="44"/>
    <col min="5" max="5" width="16.44140625" style="48" customWidth="1"/>
    <col min="6" max="6" width="16.5546875" style="45" customWidth="1"/>
    <col min="7" max="7" width="16.109375" style="44" customWidth="1"/>
    <col min="8" max="8" width="18.44140625" style="1" customWidth="1"/>
    <col min="9" max="9" width="13.5546875" style="1" customWidth="1"/>
    <col min="10" max="16384" width="9.109375" style="1"/>
  </cols>
  <sheetData>
    <row r="1" spans="1:7" ht="27" customHeight="1" thickBot="1" x14ac:dyDescent="0.35">
      <c r="A1" s="247" t="s">
        <v>1186</v>
      </c>
      <c r="B1" s="248"/>
      <c r="C1" s="248"/>
      <c r="D1" s="248"/>
      <c r="E1" s="248"/>
      <c r="F1" s="248"/>
      <c r="G1" s="249"/>
    </row>
    <row r="2" spans="1:7" ht="20.399999999999999" customHeight="1" x14ac:dyDescent="0.3">
      <c r="A2" s="283" t="s">
        <v>794</v>
      </c>
      <c r="B2" s="284"/>
      <c r="C2" s="284"/>
      <c r="D2" s="284"/>
      <c r="E2" s="284"/>
      <c r="F2" s="284"/>
      <c r="G2" s="285"/>
    </row>
    <row r="3" spans="1:7" ht="42" thickBot="1" x14ac:dyDescent="0.35">
      <c r="A3" s="197" t="s">
        <v>758</v>
      </c>
      <c r="B3" s="59" t="s">
        <v>0</v>
      </c>
      <c r="C3" s="59" t="s">
        <v>1</v>
      </c>
      <c r="D3" s="59" t="s">
        <v>2</v>
      </c>
      <c r="E3" s="174" t="s">
        <v>3</v>
      </c>
      <c r="F3" s="61" t="s">
        <v>14</v>
      </c>
      <c r="G3" s="62" t="s">
        <v>5</v>
      </c>
    </row>
    <row r="4" spans="1:7" ht="55.2" x14ac:dyDescent="0.3">
      <c r="A4" s="187" t="s">
        <v>1184</v>
      </c>
      <c r="B4" s="66">
        <v>1</v>
      </c>
      <c r="C4" s="65" t="s">
        <v>266</v>
      </c>
      <c r="D4" s="66" t="s">
        <v>43</v>
      </c>
      <c r="E4" s="125">
        <v>43</v>
      </c>
      <c r="F4" s="126">
        <v>240.31</v>
      </c>
      <c r="G4" s="69">
        <f t="shared" ref="G4:G24" si="0">ROUND((E4*F4),2)</f>
        <v>10333.33</v>
      </c>
    </row>
    <row r="5" spans="1:7" ht="55.2" x14ac:dyDescent="0.3">
      <c r="A5" s="188" t="s">
        <v>1184</v>
      </c>
      <c r="B5" s="9">
        <v>2</v>
      </c>
      <c r="C5" s="8" t="s">
        <v>267</v>
      </c>
      <c r="D5" s="9" t="s">
        <v>43</v>
      </c>
      <c r="E5" s="12">
        <v>48</v>
      </c>
      <c r="F5" s="4">
        <v>79.73</v>
      </c>
      <c r="G5" s="73">
        <f t="shared" si="0"/>
        <v>3827.04</v>
      </c>
    </row>
    <row r="6" spans="1:7" ht="55.2" x14ac:dyDescent="0.3">
      <c r="A6" s="188" t="s">
        <v>1184</v>
      </c>
      <c r="B6" s="9">
        <v>3</v>
      </c>
      <c r="C6" s="8" t="s">
        <v>268</v>
      </c>
      <c r="D6" s="9" t="s">
        <v>43</v>
      </c>
      <c r="E6" s="12">
        <v>15</v>
      </c>
      <c r="F6" s="4">
        <v>32.51</v>
      </c>
      <c r="G6" s="73">
        <f t="shared" si="0"/>
        <v>487.65</v>
      </c>
    </row>
    <row r="7" spans="1:7" ht="41.4" x14ac:dyDescent="0.3">
      <c r="A7" s="188" t="s">
        <v>1184</v>
      </c>
      <c r="B7" s="9">
        <v>4</v>
      </c>
      <c r="C7" s="8" t="s">
        <v>230</v>
      </c>
      <c r="D7" s="9" t="s">
        <v>43</v>
      </c>
      <c r="E7" s="12">
        <v>87</v>
      </c>
      <c r="F7" s="4">
        <v>26</v>
      </c>
      <c r="G7" s="73">
        <f t="shared" si="0"/>
        <v>2262</v>
      </c>
    </row>
    <row r="8" spans="1:7" ht="41.4" x14ac:dyDescent="0.3">
      <c r="A8" s="188" t="s">
        <v>1184</v>
      </c>
      <c r="B8" s="9">
        <v>5</v>
      </c>
      <c r="C8" s="8" t="s">
        <v>231</v>
      </c>
      <c r="D8" s="9" t="s">
        <v>43</v>
      </c>
      <c r="E8" s="12">
        <v>93</v>
      </c>
      <c r="F8" s="4">
        <v>16.399999999999999</v>
      </c>
      <c r="G8" s="73">
        <f t="shared" si="0"/>
        <v>1525.2</v>
      </c>
    </row>
    <row r="9" spans="1:7" x14ac:dyDescent="0.3">
      <c r="A9" s="188" t="s">
        <v>1184</v>
      </c>
      <c r="B9" s="9">
        <v>6</v>
      </c>
      <c r="C9" s="8" t="s">
        <v>232</v>
      </c>
      <c r="D9" s="9" t="s">
        <v>233</v>
      </c>
      <c r="E9" s="12">
        <v>8</v>
      </c>
      <c r="F9" s="4">
        <v>553.65</v>
      </c>
      <c r="G9" s="73">
        <f t="shared" si="0"/>
        <v>4429.2</v>
      </c>
    </row>
    <row r="10" spans="1:7" x14ac:dyDescent="0.3">
      <c r="A10" s="188" t="s">
        <v>1184</v>
      </c>
      <c r="B10" s="9">
        <v>7</v>
      </c>
      <c r="C10" s="8" t="s">
        <v>269</v>
      </c>
      <c r="D10" s="9" t="s">
        <v>233</v>
      </c>
      <c r="E10" s="12">
        <v>6</v>
      </c>
      <c r="F10" s="4">
        <v>617.20000000000005</v>
      </c>
      <c r="G10" s="73">
        <f t="shared" si="0"/>
        <v>3703.2</v>
      </c>
    </row>
    <row r="11" spans="1:7" x14ac:dyDescent="0.3">
      <c r="A11" s="188" t="s">
        <v>1184</v>
      </c>
      <c r="B11" s="9">
        <v>8</v>
      </c>
      <c r="C11" s="8" t="s">
        <v>234</v>
      </c>
      <c r="D11" s="9" t="s">
        <v>46</v>
      </c>
      <c r="E11" s="12">
        <v>14</v>
      </c>
      <c r="F11" s="4">
        <v>23.71</v>
      </c>
      <c r="G11" s="73">
        <f t="shared" si="0"/>
        <v>331.94</v>
      </c>
    </row>
    <row r="12" spans="1:7" ht="27.6" x14ac:dyDescent="0.3">
      <c r="A12" s="188" t="s">
        <v>1184</v>
      </c>
      <c r="B12" s="9">
        <v>9</v>
      </c>
      <c r="C12" s="8" t="s">
        <v>235</v>
      </c>
      <c r="D12" s="9" t="s">
        <v>233</v>
      </c>
      <c r="E12" s="12">
        <v>10</v>
      </c>
      <c r="F12" s="4">
        <v>119.17</v>
      </c>
      <c r="G12" s="73">
        <f t="shared" si="0"/>
        <v>1191.7</v>
      </c>
    </row>
    <row r="13" spans="1:7" ht="27.6" x14ac:dyDescent="0.3">
      <c r="A13" s="188" t="s">
        <v>1184</v>
      </c>
      <c r="B13" s="9">
        <v>10</v>
      </c>
      <c r="C13" s="8" t="s">
        <v>236</v>
      </c>
      <c r="D13" s="9" t="s">
        <v>233</v>
      </c>
      <c r="E13" s="12">
        <v>4</v>
      </c>
      <c r="F13" s="4">
        <v>131.63</v>
      </c>
      <c r="G13" s="73">
        <f t="shared" si="0"/>
        <v>526.52</v>
      </c>
    </row>
    <row r="14" spans="1:7" ht="27.6" x14ac:dyDescent="0.3">
      <c r="A14" s="188" t="s">
        <v>1184</v>
      </c>
      <c r="B14" s="9">
        <v>11</v>
      </c>
      <c r="C14" s="8" t="s">
        <v>270</v>
      </c>
      <c r="D14" s="9" t="s">
        <v>233</v>
      </c>
      <c r="E14" s="12">
        <v>1</v>
      </c>
      <c r="F14" s="4">
        <v>206.94</v>
      </c>
      <c r="G14" s="73">
        <f t="shared" si="0"/>
        <v>206.94</v>
      </c>
    </row>
    <row r="15" spans="1:7" x14ac:dyDescent="0.3">
      <c r="A15" s="188" t="s">
        <v>1184</v>
      </c>
      <c r="B15" s="9">
        <v>12</v>
      </c>
      <c r="C15" s="8" t="s">
        <v>237</v>
      </c>
      <c r="D15" s="9" t="s">
        <v>233</v>
      </c>
      <c r="E15" s="12">
        <v>12</v>
      </c>
      <c r="F15" s="4">
        <v>38.57</v>
      </c>
      <c r="G15" s="73">
        <f t="shared" si="0"/>
        <v>462.84</v>
      </c>
    </row>
    <row r="16" spans="1:7" x14ac:dyDescent="0.3">
      <c r="A16" s="188" t="s">
        <v>1184</v>
      </c>
      <c r="B16" s="9">
        <v>13</v>
      </c>
      <c r="C16" s="8" t="s">
        <v>238</v>
      </c>
      <c r="D16" s="9" t="s">
        <v>46</v>
      </c>
      <c r="E16" s="12">
        <v>300</v>
      </c>
      <c r="F16" s="4">
        <v>5.92</v>
      </c>
      <c r="G16" s="73">
        <f t="shared" si="0"/>
        <v>1776</v>
      </c>
    </row>
    <row r="17" spans="1:9" x14ac:dyDescent="0.3">
      <c r="A17" s="188" t="s">
        <v>1184</v>
      </c>
      <c r="B17" s="9">
        <v>14</v>
      </c>
      <c r="C17" s="8" t="s">
        <v>239</v>
      </c>
      <c r="D17" s="9" t="s">
        <v>33</v>
      </c>
      <c r="E17" s="12">
        <v>800</v>
      </c>
      <c r="F17" s="4">
        <v>0.72</v>
      </c>
      <c r="G17" s="73">
        <f t="shared" si="0"/>
        <v>576</v>
      </c>
    </row>
    <row r="18" spans="1:9" x14ac:dyDescent="0.3">
      <c r="A18" s="188" t="s">
        <v>1184</v>
      </c>
      <c r="B18" s="9">
        <v>15</v>
      </c>
      <c r="C18" s="8" t="s">
        <v>240</v>
      </c>
      <c r="D18" s="9" t="s">
        <v>46</v>
      </c>
      <c r="E18" s="12">
        <v>30</v>
      </c>
      <c r="F18" s="4">
        <v>24.04</v>
      </c>
      <c r="G18" s="73">
        <f t="shared" si="0"/>
        <v>721.2</v>
      </c>
    </row>
    <row r="19" spans="1:9" x14ac:dyDescent="0.3">
      <c r="A19" s="188" t="s">
        <v>1184</v>
      </c>
      <c r="B19" s="9">
        <v>16</v>
      </c>
      <c r="C19" s="8" t="s">
        <v>241</v>
      </c>
      <c r="D19" s="9" t="s">
        <v>46</v>
      </c>
      <c r="E19" s="12">
        <v>30</v>
      </c>
      <c r="F19" s="4">
        <v>7.14</v>
      </c>
      <c r="G19" s="73">
        <f t="shared" si="0"/>
        <v>214.2</v>
      </c>
    </row>
    <row r="20" spans="1:9" ht="27.6" x14ac:dyDescent="0.3">
      <c r="A20" s="188" t="s">
        <v>1184</v>
      </c>
      <c r="B20" s="9">
        <v>17</v>
      </c>
      <c r="C20" s="8" t="s">
        <v>242</v>
      </c>
      <c r="D20" s="9" t="s">
        <v>233</v>
      </c>
      <c r="E20" s="12">
        <v>1</v>
      </c>
      <c r="F20" s="4">
        <v>80.89</v>
      </c>
      <c r="G20" s="73">
        <f t="shared" si="0"/>
        <v>80.89</v>
      </c>
    </row>
    <row r="21" spans="1:9" x14ac:dyDescent="0.3">
      <c r="A21" s="188" t="s">
        <v>1184</v>
      </c>
      <c r="B21" s="9">
        <v>18</v>
      </c>
      <c r="C21" s="8" t="s">
        <v>243</v>
      </c>
      <c r="D21" s="9" t="s">
        <v>233</v>
      </c>
      <c r="E21" s="12">
        <v>7</v>
      </c>
      <c r="F21" s="4">
        <v>31</v>
      </c>
      <c r="G21" s="73">
        <f t="shared" si="0"/>
        <v>217</v>
      </c>
    </row>
    <row r="22" spans="1:9" x14ac:dyDescent="0.3">
      <c r="A22" s="188" t="s">
        <v>1184</v>
      </c>
      <c r="B22" s="9">
        <v>19</v>
      </c>
      <c r="C22" s="37" t="s">
        <v>272</v>
      </c>
      <c r="D22" s="9" t="s">
        <v>233</v>
      </c>
      <c r="E22" s="12">
        <v>2</v>
      </c>
      <c r="F22" s="4">
        <v>245.88</v>
      </c>
      <c r="G22" s="73">
        <f t="shared" si="0"/>
        <v>491.76</v>
      </c>
    </row>
    <row r="23" spans="1:9" ht="15" thickBot="1" x14ac:dyDescent="0.35">
      <c r="A23" s="188" t="s">
        <v>1184</v>
      </c>
      <c r="B23" s="9">
        <v>20</v>
      </c>
      <c r="C23" s="37" t="s">
        <v>271</v>
      </c>
      <c r="D23" s="9" t="s">
        <v>233</v>
      </c>
      <c r="E23" s="12">
        <v>1</v>
      </c>
      <c r="F23" s="4">
        <v>260.61</v>
      </c>
      <c r="G23" s="73">
        <f t="shared" si="0"/>
        <v>260.61</v>
      </c>
    </row>
    <row r="24" spans="1:9" ht="28.2" thickBot="1" x14ac:dyDescent="0.35">
      <c r="A24" s="189" t="s">
        <v>1184</v>
      </c>
      <c r="B24" s="106">
        <v>21</v>
      </c>
      <c r="C24" s="107" t="s">
        <v>245</v>
      </c>
      <c r="D24" s="106" t="s">
        <v>36</v>
      </c>
      <c r="E24" s="127">
        <v>1</v>
      </c>
      <c r="F24" s="128">
        <v>749.53</v>
      </c>
      <c r="G24" s="110">
        <f t="shared" si="0"/>
        <v>749.53</v>
      </c>
      <c r="H24" s="95" t="s">
        <v>763</v>
      </c>
      <c r="I24" s="96">
        <f>ROUND(SUM(G4:G24),2)</f>
        <v>34374.75</v>
      </c>
    </row>
    <row r="25" spans="1:9" ht="16.2" thickBot="1" x14ac:dyDescent="0.35">
      <c r="A25" s="184"/>
      <c r="E25" s="199" t="s">
        <v>1185</v>
      </c>
      <c r="F25" s="140"/>
      <c r="G25" s="183">
        <f>SUM(G4:G24)</f>
        <v>34374.75</v>
      </c>
    </row>
    <row r="26" spans="1:9" x14ac:dyDescent="0.3">
      <c r="A26" s="184"/>
      <c r="F26" s="44"/>
    </row>
  </sheetData>
  <sheetProtection algorithmName="SHA-512" hashValue="6y0H6aHJdYIDUpZfwf+VFfu/FfnBwBUTATQZx6bySPBqAghKC9YiJJCUSCyBTzX5Es7ID8wyWLf2ax7PT5V5tw==" saltValue="OhU0tTVU0qTnr5gM2H1BjQ==" spinCount="100000" sheet="1" objects="1" scenarios="1"/>
  <mergeCells count="2">
    <mergeCell ref="A1:G1"/>
    <mergeCell ref="A2:G2"/>
  </mergeCells>
  <pageMargins left="0.7" right="0.7" top="0.75" bottom="0.75" header="0.3" footer="0.3"/>
  <pageSetup paperSize="9" scale="67"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5F618E-8C3D-4ADE-BBF7-2E6691853BF9}">
  <dimension ref="A1:I21"/>
  <sheetViews>
    <sheetView zoomScale="85" zoomScaleNormal="85" zoomScaleSheetLayoutView="100" workbookViewId="0">
      <selection activeCell="H2" sqref="H2"/>
    </sheetView>
  </sheetViews>
  <sheetFormatPr defaultColWidth="9.109375" defaultRowHeight="14.4" x14ac:dyDescent="0.3"/>
  <cols>
    <col min="1" max="1" width="42.88671875" style="1" customWidth="1"/>
    <col min="2" max="2" width="9.109375" style="44"/>
    <col min="3" max="3" width="65.5546875" style="44" customWidth="1"/>
    <col min="4" max="4" width="9.109375" style="44"/>
    <col min="5" max="5" width="16.44140625" style="48" customWidth="1"/>
    <col min="6" max="6" width="16.5546875" style="45" customWidth="1"/>
    <col min="7" max="7" width="16.109375" style="44" customWidth="1"/>
    <col min="8" max="8" width="18.44140625" style="1" customWidth="1"/>
    <col min="9" max="9" width="13.5546875" style="1" customWidth="1"/>
    <col min="10" max="16384" width="9.109375" style="1"/>
  </cols>
  <sheetData>
    <row r="1" spans="1:9" ht="27" customHeight="1" thickBot="1" x14ac:dyDescent="0.35">
      <c r="A1" s="247" t="s">
        <v>1186</v>
      </c>
      <c r="B1" s="248"/>
      <c r="C1" s="248"/>
      <c r="D1" s="248"/>
      <c r="E1" s="248"/>
      <c r="F1" s="248"/>
      <c r="G1" s="249"/>
    </row>
    <row r="2" spans="1:9" ht="20.399999999999999" customHeight="1" x14ac:dyDescent="0.3">
      <c r="A2" s="283" t="s">
        <v>795</v>
      </c>
      <c r="B2" s="284"/>
      <c r="C2" s="284"/>
      <c r="D2" s="284"/>
      <c r="E2" s="284"/>
      <c r="F2" s="284"/>
      <c r="G2" s="285"/>
    </row>
    <row r="3" spans="1:9" ht="42" thickBot="1" x14ac:dyDescent="0.35">
      <c r="A3" s="198" t="s">
        <v>758</v>
      </c>
      <c r="B3" s="176" t="s">
        <v>0</v>
      </c>
      <c r="C3" s="176" t="s">
        <v>1</v>
      </c>
      <c r="D3" s="176" t="s">
        <v>2</v>
      </c>
      <c r="E3" s="178" t="s">
        <v>3</v>
      </c>
      <c r="F3" s="179" t="s">
        <v>14</v>
      </c>
      <c r="G3" s="180" t="s">
        <v>5</v>
      </c>
    </row>
    <row r="4" spans="1:9" ht="27.6" x14ac:dyDescent="0.3">
      <c r="A4" s="187" t="s">
        <v>249</v>
      </c>
      <c r="B4" s="66">
        <v>1</v>
      </c>
      <c r="C4" s="65" t="s">
        <v>251</v>
      </c>
      <c r="D4" s="66" t="s">
        <v>46</v>
      </c>
      <c r="E4" s="125">
        <v>75</v>
      </c>
      <c r="F4" s="126">
        <v>32.119999999999997</v>
      </c>
      <c r="G4" s="69">
        <f t="shared" ref="G4:G14" si="0">ROUND((E4*F4),2)</f>
        <v>2409</v>
      </c>
    </row>
    <row r="5" spans="1:9" ht="27.6" x14ac:dyDescent="0.3">
      <c r="A5" s="188" t="s">
        <v>249</v>
      </c>
      <c r="B5" s="9">
        <v>2</v>
      </c>
      <c r="C5" s="8" t="s">
        <v>252</v>
      </c>
      <c r="D5" s="9" t="s">
        <v>46</v>
      </c>
      <c r="E5" s="12">
        <v>75</v>
      </c>
      <c r="F5" s="4">
        <v>14.21</v>
      </c>
      <c r="G5" s="73">
        <f t="shared" si="0"/>
        <v>1065.75</v>
      </c>
    </row>
    <row r="6" spans="1:9" ht="27.6" x14ac:dyDescent="0.3">
      <c r="A6" s="188" t="s">
        <v>249</v>
      </c>
      <c r="B6" s="9">
        <v>3</v>
      </c>
      <c r="C6" s="8" t="s">
        <v>254</v>
      </c>
      <c r="D6" s="9" t="s">
        <v>46</v>
      </c>
      <c r="E6" s="12">
        <v>303.8</v>
      </c>
      <c r="F6" s="4">
        <v>19.27</v>
      </c>
      <c r="G6" s="73">
        <f t="shared" si="0"/>
        <v>5854.23</v>
      </c>
    </row>
    <row r="7" spans="1:9" ht="27.6" x14ac:dyDescent="0.3">
      <c r="A7" s="188" t="s">
        <v>249</v>
      </c>
      <c r="B7" s="9">
        <v>4</v>
      </c>
      <c r="C7" s="8" t="s">
        <v>253</v>
      </c>
      <c r="D7" s="9" t="s">
        <v>46</v>
      </c>
      <c r="E7" s="12">
        <v>303.8</v>
      </c>
      <c r="F7" s="4">
        <v>7.5</v>
      </c>
      <c r="G7" s="73">
        <f t="shared" si="0"/>
        <v>2278.5</v>
      </c>
    </row>
    <row r="8" spans="1:9" ht="27.6" x14ac:dyDescent="0.3">
      <c r="A8" s="188" t="s">
        <v>249</v>
      </c>
      <c r="B8" s="9">
        <v>5</v>
      </c>
      <c r="C8" s="8" t="s">
        <v>244</v>
      </c>
      <c r="D8" s="9" t="s">
        <v>43</v>
      </c>
      <c r="E8" s="12">
        <v>3343</v>
      </c>
      <c r="F8" s="4">
        <v>29.34</v>
      </c>
      <c r="G8" s="73">
        <f t="shared" si="0"/>
        <v>98083.62</v>
      </c>
    </row>
    <row r="9" spans="1:9" x14ac:dyDescent="0.3">
      <c r="A9" s="188" t="s">
        <v>249</v>
      </c>
      <c r="B9" s="9">
        <v>6</v>
      </c>
      <c r="C9" s="8" t="s">
        <v>259</v>
      </c>
      <c r="D9" s="9" t="s">
        <v>43</v>
      </c>
      <c r="E9" s="12">
        <v>314</v>
      </c>
      <c r="F9" s="4">
        <v>2.14</v>
      </c>
      <c r="G9" s="73">
        <f t="shared" si="0"/>
        <v>671.96</v>
      </c>
    </row>
    <row r="10" spans="1:9" x14ac:dyDescent="0.3">
      <c r="A10" s="188" t="s">
        <v>249</v>
      </c>
      <c r="B10" s="9">
        <v>7</v>
      </c>
      <c r="C10" s="8" t="s">
        <v>258</v>
      </c>
      <c r="D10" s="9" t="s">
        <v>36</v>
      </c>
      <c r="E10" s="12">
        <v>14</v>
      </c>
      <c r="F10" s="4">
        <v>21.42</v>
      </c>
      <c r="G10" s="73">
        <f t="shared" si="0"/>
        <v>299.88</v>
      </c>
    </row>
    <row r="11" spans="1:9" x14ac:dyDescent="0.3">
      <c r="A11" s="188" t="s">
        <v>249</v>
      </c>
      <c r="B11" s="9">
        <v>8</v>
      </c>
      <c r="C11" s="8" t="s">
        <v>257</v>
      </c>
      <c r="D11" s="9" t="s">
        <v>36</v>
      </c>
      <c r="E11" s="12">
        <v>16</v>
      </c>
      <c r="F11" s="4">
        <v>29.98</v>
      </c>
      <c r="G11" s="73">
        <f t="shared" si="0"/>
        <v>479.68</v>
      </c>
    </row>
    <row r="12" spans="1:9" x14ac:dyDescent="0.3">
      <c r="A12" s="188" t="s">
        <v>249</v>
      </c>
      <c r="B12" s="9">
        <v>9</v>
      </c>
      <c r="C12" s="8" t="s">
        <v>256</v>
      </c>
      <c r="D12" s="9" t="s">
        <v>36</v>
      </c>
      <c r="E12" s="12">
        <v>4</v>
      </c>
      <c r="F12" s="4">
        <v>96.37</v>
      </c>
      <c r="G12" s="73">
        <f t="shared" si="0"/>
        <v>385.48</v>
      </c>
    </row>
    <row r="13" spans="1:9" ht="15" thickBot="1" x14ac:dyDescent="0.35">
      <c r="A13" s="188" t="s">
        <v>249</v>
      </c>
      <c r="B13" s="9">
        <v>10</v>
      </c>
      <c r="C13" s="8" t="s">
        <v>255</v>
      </c>
      <c r="D13" s="9" t="s">
        <v>36</v>
      </c>
      <c r="E13" s="12">
        <v>4</v>
      </c>
      <c r="F13" s="4">
        <v>57.82</v>
      </c>
      <c r="G13" s="73">
        <f t="shared" si="0"/>
        <v>231.28</v>
      </c>
    </row>
    <row r="14" spans="1:9" ht="28.2" thickBot="1" x14ac:dyDescent="0.35">
      <c r="A14" s="189" t="s">
        <v>249</v>
      </c>
      <c r="B14" s="106">
        <v>11</v>
      </c>
      <c r="C14" s="107" t="s">
        <v>245</v>
      </c>
      <c r="D14" s="106" t="s">
        <v>36</v>
      </c>
      <c r="E14" s="127">
        <v>1</v>
      </c>
      <c r="F14" s="128">
        <v>5011.1000000000004</v>
      </c>
      <c r="G14" s="110">
        <f t="shared" si="0"/>
        <v>5011.1000000000004</v>
      </c>
      <c r="H14" s="95" t="s">
        <v>763</v>
      </c>
      <c r="I14" s="96">
        <f>ROUND(SUM(G4:G14),2)</f>
        <v>116770.48</v>
      </c>
    </row>
    <row r="15" spans="1:9" x14ac:dyDescent="0.3">
      <c r="A15" s="190" t="s">
        <v>248</v>
      </c>
      <c r="B15" s="66" t="s">
        <v>250</v>
      </c>
      <c r="C15" s="65" t="s">
        <v>260</v>
      </c>
      <c r="D15" s="66" t="s">
        <v>43</v>
      </c>
      <c r="E15" s="125">
        <v>314</v>
      </c>
      <c r="F15" s="126">
        <v>3.85</v>
      </c>
      <c r="G15" s="69">
        <f t="shared" ref="G15:G20" si="1">ROUND((E15*F15),2)</f>
        <v>1208.9000000000001</v>
      </c>
    </row>
    <row r="16" spans="1:9" x14ac:dyDescent="0.3">
      <c r="A16" s="195" t="s">
        <v>248</v>
      </c>
      <c r="B16" s="9">
        <v>2</v>
      </c>
      <c r="C16" s="8" t="s">
        <v>261</v>
      </c>
      <c r="D16" s="9" t="s">
        <v>43</v>
      </c>
      <c r="E16" s="12">
        <v>3343</v>
      </c>
      <c r="F16" s="4">
        <v>12.67</v>
      </c>
      <c r="G16" s="73">
        <f t="shared" si="1"/>
        <v>42355.81</v>
      </c>
    </row>
    <row r="17" spans="1:9" x14ac:dyDescent="0.3">
      <c r="A17" s="195" t="s">
        <v>248</v>
      </c>
      <c r="B17" s="49">
        <v>3</v>
      </c>
      <c r="C17" s="8" t="s">
        <v>262</v>
      </c>
      <c r="D17" s="9" t="s">
        <v>36</v>
      </c>
      <c r="E17" s="12">
        <v>8</v>
      </c>
      <c r="F17" s="4">
        <v>20.239999999999998</v>
      </c>
      <c r="G17" s="73">
        <f t="shared" si="1"/>
        <v>161.91999999999999</v>
      </c>
    </row>
    <row r="18" spans="1:9" x14ac:dyDescent="0.3">
      <c r="A18" s="195" t="s">
        <v>248</v>
      </c>
      <c r="B18" s="9">
        <v>4</v>
      </c>
      <c r="C18" s="8" t="s">
        <v>263</v>
      </c>
      <c r="D18" s="9" t="s">
        <v>36</v>
      </c>
      <c r="E18" s="12">
        <v>8</v>
      </c>
      <c r="F18" s="4">
        <v>24.73</v>
      </c>
      <c r="G18" s="73">
        <f t="shared" si="1"/>
        <v>197.84</v>
      </c>
    </row>
    <row r="19" spans="1:9" ht="15" thickBot="1" x14ac:dyDescent="0.35">
      <c r="A19" s="195" t="s">
        <v>248</v>
      </c>
      <c r="B19" s="9">
        <v>5</v>
      </c>
      <c r="C19" s="8" t="s">
        <v>264</v>
      </c>
      <c r="D19" s="9" t="s">
        <v>36</v>
      </c>
      <c r="E19" s="12">
        <v>4</v>
      </c>
      <c r="F19" s="4">
        <v>147.76</v>
      </c>
      <c r="G19" s="73">
        <f t="shared" si="1"/>
        <v>591.04</v>
      </c>
    </row>
    <row r="20" spans="1:9" ht="28.2" thickBot="1" x14ac:dyDescent="0.35">
      <c r="A20" s="191" t="s">
        <v>248</v>
      </c>
      <c r="B20" s="106">
        <v>6</v>
      </c>
      <c r="C20" s="107" t="s">
        <v>265</v>
      </c>
      <c r="D20" s="106" t="s">
        <v>36</v>
      </c>
      <c r="E20" s="127">
        <v>4</v>
      </c>
      <c r="F20" s="128">
        <v>334.07</v>
      </c>
      <c r="G20" s="110">
        <f t="shared" si="1"/>
        <v>1336.28</v>
      </c>
      <c r="H20" s="95" t="s">
        <v>855</v>
      </c>
      <c r="I20" s="96">
        <f>ROUND(SUM(G15:G20),2)</f>
        <v>45851.79</v>
      </c>
    </row>
    <row r="21" spans="1:9" ht="16.2" thickBot="1" x14ac:dyDescent="0.35">
      <c r="B21" s="140"/>
      <c r="C21" s="141"/>
      <c r="D21" s="149"/>
      <c r="E21" s="201" t="s">
        <v>693</v>
      </c>
      <c r="F21" s="200"/>
      <c r="G21" s="202">
        <f>SUM(G4:G20)</f>
        <v>162622.27000000002</v>
      </c>
    </row>
  </sheetData>
  <sheetProtection algorithmName="SHA-512" hashValue="mcqV8s/Wu5IlrC0aNYHmRILgVkUijweTPANq3dSZJeQF1EejkB1PpCCHu2eb0cWYiFrLpQsZg/d49ENy8fHU0w==" saltValue="e21y2Nw5iD8j1lpm47f44Q==" spinCount="100000" sheet="1" objects="1" scenarios="1"/>
  <mergeCells count="2">
    <mergeCell ref="A1:G1"/>
    <mergeCell ref="A2:G2"/>
  </mergeCells>
  <pageMargins left="0.7" right="0.7" top="0.75" bottom="0.75" header="0.3" footer="0.3"/>
  <pageSetup paperSize="9" scale="6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11</vt:i4>
      </vt:variant>
      <vt:variant>
        <vt:lpstr>Įvardytieji diapazonai</vt:lpstr>
      </vt:variant>
      <vt:variant>
        <vt:i4>1</vt:i4>
      </vt:variant>
    </vt:vector>
  </HeadingPairs>
  <TitlesOfParts>
    <vt:vector size="12" baseType="lpstr">
      <vt:lpstr>DKŽ_111</vt:lpstr>
      <vt:lpstr>DKŽ_112</vt:lpstr>
      <vt:lpstr>DKŽ_12</vt:lpstr>
      <vt:lpstr>DKŽ_13</vt:lpstr>
      <vt:lpstr>DKŽ_2</vt:lpstr>
      <vt:lpstr>DKŽ_3</vt:lpstr>
      <vt:lpstr>DKŽ_4</vt:lpstr>
      <vt:lpstr>DKŽ_5</vt:lpstr>
      <vt:lpstr>DKŽ_6</vt:lpstr>
      <vt:lpstr>pareng_priem</vt:lpstr>
      <vt:lpstr>santrauka</vt:lpstr>
      <vt:lpstr>DKŽ_5!_GoBack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Šarūnas Kiržgalvis</dc:creator>
  <cp:lastModifiedBy>Mantas Kuoja</cp:lastModifiedBy>
  <dcterms:created xsi:type="dcterms:W3CDTF">2019-08-02T05:03:03Z</dcterms:created>
  <dcterms:modified xsi:type="dcterms:W3CDTF">2022-11-02T14:49:16Z</dcterms:modified>
</cp:coreProperties>
</file>