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Klientai\2023 Klientai\LAKD\Aplinkosauginių priemonių diegimas TEN-T keliuose MK A2 Vilnius–Panevėžys ruože nuo 76,000 iki 99,6\2_Pasiūlymas\Siuntimui\"/>
    </mc:Choice>
  </mc:AlternateContent>
  <bookViews>
    <workbookView xWindow="-108" yWindow="-108" windowWidth="23256" windowHeight="12576"/>
  </bookViews>
  <sheets>
    <sheet name="DKZ " sheetId="30" r:id="rId1"/>
    <sheet name="Santrauka" sheetId="31" r:id="rId2"/>
  </sheets>
  <definedNames>
    <definedName name="_xlnm.Print_Area" localSheetId="0">'DKZ '!$A$1:$F$37</definedName>
  </definedNames>
  <calcPr calcId="152511"/>
</workbook>
</file>

<file path=xl/calcChain.xml><?xml version="1.0" encoding="utf-8"?>
<calcChain xmlns="http://schemas.openxmlformats.org/spreadsheetml/2006/main">
  <c r="F30" i="30" l="1"/>
  <c r="F17" i="30" l="1"/>
  <c r="F16" i="30" l="1"/>
  <c r="F34" i="30" l="1"/>
  <c r="F35" i="30" l="1"/>
  <c r="F36" i="30" s="1"/>
  <c r="F31" i="30"/>
  <c r="F22" i="30" l="1"/>
  <c r="F23" i="30"/>
  <c r="F24" i="30"/>
  <c r="F25" i="30"/>
  <c r="F26" i="30"/>
  <c r="F29" i="30" l="1"/>
  <c r="F32" i="30" s="1"/>
  <c r="F21" i="30"/>
  <c r="F27" i="30" s="1"/>
  <c r="F18" i="30"/>
  <c r="F19" i="30" s="1"/>
  <c r="F37" i="30" l="1"/>
  <c r="C4" i="31" s="1"/>
  <c r="C5" i="31" s="1"/>
</calcChain>
</file>

<file path=xl/sharedStrings.xml><?xml version="1.0" encoding="utf-8"?>
<sst xmlns="http://schemas.openxmlformats.org/spreadsheetml/2006/main" count="63" uniqueCount="53">
  <si>
    <t>Darbų kiekių žiniaraščiai ir jų santrauka</t>
  </si>
  <si>
    <t>Darbų kiekių žiniaraštis</t>
  </si>
  <si>
    <t>DARBŲ KIEKIŲ ŽINIARAŠTIS Nr. 1 – Sklypo planas</t>
  </si>
  <si>
    <t>Eil. Nr.</t>
  </si>
  <si>
    <t>Darbų pavadinimas</t>
  </si>
  <si>
    <t>Mato vnt</t>
  </si>
  <si>
    <t>Kiekis</t>
  </si>
  <si>
    <t xml:space="preserve">Vieneto kaina </t>
  </si>
  <si>
    <t xml:space="preserve">EUR be PVM     </t>
  </si>
  <si>
    <t>1. Parengiamieji darbai</t>
  </si>
  <si>
    <t>Kelio ženklų vienstiebių atramų demontavimas su skydu</t>
  </si>
  <si>
    <t>vnt.</t>
  </si>
  <si>
    <t>Vidutinio tankumo krūmų ir smulkaus miško pašalinimas mechanizuotu būdu</t>
  </si>
  <si>
    <t>m2</t>
  </si>
  <si>
    <t>Kelio ženklų pakrovimas ir išvežimas (žiūrėti priedą dėl išvežimo)</t>
  </si>
  <si>
    <t>t</t>
  </si>
  <si>
    <t>skyriuje  1</t>
  </si>
  <si>
    <t>2. Metalinės tinklo tvoros su metaliniais stulpais įrengimas</t>
  </si>
  <si>
    <t>Metalinės tvoros tinklo 240/26/15, su stulpais, paramų stulpais, įkalamais tiesiais ankeriais stulpams, įkalamais kryžminiais ankeriais stulpams, tvoros tinklo tvirtinimo grunte smeigėmis, tinklo jungimo/įtempimo junginiu, įrengimas</t>
  </si>
  <si>
    <t>m</t>
  </si>
  <si>
    <t>Horizontalių kelio barjerų ≥4000x5000x500mm įrengimas, ant skaldos pagrindo sluoksnio 0/45 h=0,20m, suvedant su esamomis dangomis (po 5 m abejose barjero pusėse), grunto iškasimas ir išvežimas.</t>
  </si>
  <si>
    <t>Vienvėrių vartelių įrengimas k8=1.02</t>
  </si>
  <si>
    <t xml:space="preserve">Vienkrypčių gyvūnų vartelių </t>
  </si>
  <si>
    <t>Plastikinio tinklo įrengimas, h≥2,00m</t>
  </si>
  <si>
    <t>Akmenų prizmės supylimas</t>
  </si>
  <si>
    <t>m3</t>
  </si>
  <si>
    <t>skyriuje  2</t>
  </si>
  <si>
    <t>3. Apsauginių barjerų įrengimas</t>
  </si>
  <si>
    <t>Barjerų įrengimas (stiprumo lygis A, sulaikymo lygis N2, veikimo pločio klasė W4), dalis AB</t>
  </si>
  <si>
    <t>Barjerų įrengimas, G1 komponentai</t>
  </si>
  <si>
    <t>Lanksčių šviesą atspindinčių A tipo signalinių stulpelių įrengimas</t>
  </si>
  <si>
    <t>skyriuje  3</t>
  </si>
  <si>
    <t>4. Kiti darbai</t>
  </si>
  <si>
    <t>1</t>
  </si>
  <si>
    <t>Darbo projekto parengimas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</si>
  <si>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</si>
  <si>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</si>
  <si>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skyriuje 4</t>
  </si>
  <si>
    <t>Žinaraštyje 1</t>
  </si>
  <si>
    <t>DARBŲ KIEKIŲ ŽINIARAŠČIŲ SANTRAUKA</t>
  </si>
  <si>
    <t>Darbų kiekių žin. Nr.</t>
  </si>
  <si>
    <t>Žiniaraščio pavadinimas</t>
  </si>
  <si>
    <t>Vertė, EUR be PVM</t>
  </si>
  <si>
    <t>Aplinkosauginių priemonių diegimas valstybinės reikšmės magistralinio kelio A2 Vilnius-Panevėžys ruože nuo 76,000 iki 99,615 km</t>
  </si>
  <si>
    <t>Vertės į pasiūlymo formą</t>
  </si>
  <si>
    <t>Viso žiniaraščiuose  (Eur be PVM):</t>
  </si>
  <si>
    <t>Pastaba: Rangovas statybvietės išlaidose turi įsivertinti visus su sutarties vykdymu susijusius dokumentus (įskaitant  statybos užbaigimą akto gavimą).</t>
  </si>
  <si>
    <t xml:space="preserve">                                                                                                                           Žiniaraščio priedas dėl išvežimo</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</si>
  <si>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Širvintų kelių tarnyba, Zibalų g. 21, Širvintos;
 Panevėžio kelių tarnybos Karsakiškio gamybinė bazė, Kakūnų k., Karsakiškio sen., Panevėžio r.;
</t>
    </r>
    <r>
      <rPr>
        <sz val="10"/>
        <rFont val="Times New Roman"/>
        <family val="1"/>
        <charset val="186"/>
      </rPr>
      <t>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</si>
  <si>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konkursiniuose darbų kiekių žiniaraščiuose, sąmatoje turi būti nurodytos atskira (-omis) eilute (-ėmis) su minuso ženklu. Šios medžiagos lieka rangovui. jeigu tokių medžiagų yra konkursiniuose darbų kiekių žiniaraščiuose, jų eilutės pažymėtos raudonai.</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</si>
  <si>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</si>
  <si>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APLINKOSAUGINIŲ PRIEMONIŲ DIEGIMAS TENT-T KELIUOSE: MAGISTRALINIO KELIO A2 VILNIUS-PANEVĖŽYS RUOŽE NUO 76,000 IKI 99,615 KM</t>
  </si>
  <si>
    <t>11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</si>
</sst>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22" x14ac:knownFonts="1">
    <font>
      <sz val="10"/>
      <name val="Arial"/>
    </font>
    <font>
      <sz val="12"/>
      <name val="Times New Roman"/>
      <family val="1"/>
    </font>
    <font>
      <sz val="8"/>
      <name val="Arial"/>
      <family val="2"/>
      <charset val="186"/>
    </font>
    <font>
      <b/>
      <sz val="12"/>
      <name val="Times New Roman"/>
      <family val="1"/>
    </font>
    <font>
      <sz val="11"/>
      <name val="Times New Roman"/>
      <family val="1"/>
    </font>
    <font>
      <sz val="12"/>
      <color indexed="10"/>
      <name val="Times New Roman"/>
      <family val="1"/>
    </font>
    <font>
      <sz val="11"/>
      <color indexed="10"/>
      <name val="Times New Roman"/>
      <family val="1"/>
    </font>
    <font>
      <b/>
      <sz val="11"/>
      <name val="Times New Roman"/>
      <family val="1"/>
      <charset val="186"/>
    </font>
    <font>
      <b/>
      <sz val="11"/>
      <color rgb="FFFF0000"/>
      <name val="Times New Roman"/>
      <family val="1"/>
    </font>
    <font>
      <sz val="11"/>
      <color rgb="FFFF0000"/>
      <name val="Times New Roman"/>
      <family val="1"/>
      <charset val="204"/>
    </font>
    <font>
      <sz val="11"/>
      <name val="Times New Roman"/>
      <family val="1"/>
      <charset val="186"/>
    </font>
    <font>
      <sz val="10"/>
      <name val="Times New Roman"/>
      <family val="1"/>
      <charset val="186"/>
    </font>
    <font>
      <b/>
      <sz val="10"/>
      <name val="Times New Roman"/>
      <family val="1"/>
      <charset val="186"/>
    </font>
    <font>
      <i/>
      <sz val="10"/>
      <name val="Times New Roman"/>
      <family val="1"/>
      <charset val="186"/>
    </font>
    <font>
      <sz val="11"/>
      <color rgb="FF000000"/>
      <name val="Calibri"/>
      <family val="2"/>
      <charset val="186"/>
    </font>
    <font>
      <sz val="11"/>
      <color theme="1"/>
      <name val="Times New Roman"/>
      <family val="1"/>
    </font>
    <font>
      <b/>
      <sz val="11"/>
      <color rgb="FF000000"/>
      <name val="Times New Roman"/>
      <family val="1"/>
    </font>
    <font>
      <b/>
      <sz val="11"/>
      <name val="Times New Roman"/>
      <family val="1"/>
    </font>
    <font>
      <sz val="11"/>
      <color theme="1"/>
      <name val="Times New Roman"/>
      <family val="1"/>
      <charset val="186"/>
    </font>
    <font>
      <b/>
      <sz val="11"/>
      <color rgb="FF000000"/>
      <name val="Times New Roman"/>
      <family val="1"/>
      <charset val="186"/>
    </font>
    <font>
      <b/>
      <sz val="12"/>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14" fillId="0" borderId="0" applyNumberFormat="0" applyBorder="0" applyProtection="0"/>
  </cellStyleXfs>
  <cellXfs count="114">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vertical="top"/>
    </xf>
    <xf numFmtId="0" fontId="1" fillId="0" borderId="0" xfId="0" applyFont="1" applyAlignment="1">
      <alignment horizontal="center"/>
    </xf>
    <xf numFmtId="1" fontId="1" fillId="0" borderId="0" xfId="0" applyNumberFormat="1" applyFont="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left" wrapText="1"/>
    </xf>
    <xf numFmtId="0" fontId="5" fillId="0" borderId="0" xfId="0" applyFont="1" applyAlignment="1">
      <alignment horizontal="right"/>
    </xf>
    <xf numFmtId="0" fontId="6" fillId="0" borderId="0" xfId="0" applyFont="1" applyAlignment="1">
      <alignment horizontal="right"/>
    </xf>
    <xf numFmtId="1" fontId="1" fillId="0" borderId="0" xfId="0" applyNumberFormat="1" applyFont="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center" vertical="top"/>
    </xf>
    <xf numFmtId="0" fontId="4" fillId="0" borderId="1" xfId="0" applyFont="1" applyBorder="1" applyAlignment="1">
      <alignment horizontal="center"/>
    </xf>
    <xf numFmtId="0" fontId="4" fillId="0" borderId="0" xfId="0" applyFont="1"/>
    <xf numFmtId="0" fontId="9" fillId="0" borderId="0" xfId="0" applyFont="1" applyAlignment="1">
      <alignment horizontal="center"/>
    </xf>
    <xf numFmtId="0" fontId="1" fillId="0" borderId="1" xfId="0" applyFont="1" applyBorder="1" applyAlignment="1">
      <alignment horizontal="center" vertical="top"/>
    </xf>
    <xf numFmtId="0" fontId="1" fillId="0" borderId="1" xfId="0" applyFont="1" applyBorder="1" applyAlignment="1">
      <alignment horizontal="center"/>
    </xf>
    <xf numFmtId="1" fontId="1" fillId="0" borderId="1" xfId="0" applyNumberFormat="1" applyFont="1" applyBorder="1" applyAlignment="1">
      <alignment horizont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right" vertical="center"/>
    </xf>
    <xf numFmtId="0" fontId="11" fillId="0" borderId="0" xfId="0" applyFont="1"/>
    <xf numFmtId="2" fontId="4" fillId="0" borderId="1" xfId="0" applyNumberFormat="1" applyFont="1" applyBorder="1" applyAlignment="1">
      <alignment horizontal="center"/>
    </xf>
    <xf numFmtId="0" fontId="11" fillId="0" borderId="1" xfId="0" applyFont="1" applyBorder="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1" fontId="7"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xf>
    <xf numFmtId="0" fontId="8" fillId="0" borderId="0" xfId="0" applyFont="1"/>
    <xf numFmtId="0" fontId="8" fillId="0" borderId="0" xfId="0" applyFont="1" applyAlignment="1">
      <alignment horizontal="center" vertical="center" wrapText="1"/>
    </xf>
    <xf numFmtId="0" fontId="7" fillId="0" borderId="5" xfId="1" applyFont="1" applyBorder="1" applyAlignment="1">
      <alignment horizontal="center" vertic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2" xfId="0" applyFont="1" applyBorder="1" applyAlignment="1">
      <alignment horizontal="center" wrapText="1"/>
    </xf>
    <xf numFmtId="49" fontId="10" fillId="0" borderId="1" xfId="0" applyNumberFormat="1" applyFont="1" applyBorder="1" applyAlignment="1">
      <alignment horizontal="center" vertical="top" wrapText="1"/>
    </xf>
    <xf numFmtId="49" fontId="10" fillId="0" borderId="1" xfId="0" applyNumberFormat="1" applyFont="1" applyBorder="1" applyAlignment="1">
      <alignment horizontal="left" vertical="top" wrapText="1"/>
    </xf>
    <xf numFmtId="2" fontId="10" fillId="0" borderId="1" xfId="0" applyNumberFormat="1" applyFont="1" applyBorder="1" applyAlignment="1">
      <alignment horizontal="center" vertical="top" wrapText="1"/>
    </xf>
    <xf numFmtId="0" fontId="15" fillId="0" borderId="1" xfId="0" applyFont="1" applyBorder="1" applyAlignment="1">
      <alignment horizontal="left" vertical="top" wrapText="1"/>
    </xf>
    <xf numFmtId="49" fontId="4" fillId="0" borderId="1" xfId="0" applyNumberFormat="1" applyFont="1" applyBorder="1" applyAlignment="1">
      <alignment horizontal="center" vertical="center" wrapText="1"/>
    </xf>
    <xf numFmtId="2" fontId="15" fillId="0" borderId="1" xfId="0" applyNumberFormat="1" applyFont="1" applyBorder="1" applyAlignment="1">
      <alignment horizontal="center" vertical="top"/>
    </xf>
    <xf numFmtId="4" fontId="16" fillId="2" borderId="1" xfId="0" applyNumberFormat="1" applyFont="1" applyFill="1" applyBorder="1" applyAlignment="1" applyProtection="1">
      <alignment horizontal="center" vertical="center" wrapText="1"/>
      <protection locked="0"/>
    </xf>
    <xf numFmtId="49" fontId="17" fillId="0" borderId="1" xfId="0" applyNumberFormat="1" applyFont="1" applyBorder="1" applyAlignment="1">
      <alignment horizontal="right" vertical="top"/>
    </xf>
    <xf numFmtId="4" fontId="16" fillId="0" borderId="1" xfId="0" applyNumberFormat="1" applyFont="1" applyBorder="1" applyAlignment="1" applyProtection="1">
      <alignment horizontal="center"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wrapText="1"/>
    </xf>
    <xf numFmtId="4" fontId="19" fillId="2"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left" wrapText="1"/>
    </xf>
    <xf numFmtId="0" fontId="10" fillId="0" borderId="1" xfId="0" applyFont="1" applyBorder="1" applyAlignment="1">
      <alignment horizontal="left" vertical="center" wrapText="1"/>
    </xf>
    <xf numFmtId="49" fontId="7" fillId="0" borderId="1" xfId="0" applyNumberFormat="1" applyFont="1" applyBorder="1" applyAlignment="1">
      <alignment horizontal="right" vertical="top"/>
    </xf>
    <xf numFmtId="1" fontId="10" fillId="0" borderId="1" xfId="0" applyNumberFormat="1" applyFont="1" applyBorder="1" applyAlignment="1">
      <alignment horizontal="center" wrapText="1"/>
    </xf>
    <xf numFmtId="4" fontId="19"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top"/>
    </xf>
    <xf numFmtId="0" fontId="10" fillId="0" borderId="1" xfId="0" applyFont="1" applyBorder="1" applyAlignment="1">
      <alignment horizontal="center" vertical="center" wrapText="1"/>
    </xf>
    <xf numFmtId="0" fontId="7" fillId="0" borderId="1" xfId="0" applyFont="1" applyBorder="1" applyAlignment="1">
      <alignment horizontal="right" wrapText="1"/>
    </xf>
    <xf numFmtId="0" fontId="10" fillId="0" borderId="1" xfId="0" applyFont="1" applyBorder="1" applyAlignment="1">
      <alignment horizontal="center"/>
    </xf>
    <xf numFmtId="1" fontId="10" fillId="0" borderId="1" xfId="0" applyNumberFormat="1" applyFont="1" applyBorder="1" applyAlignment="1">
      <alignment horizontal="center"/>
    </xf>
    <xf numFmtId="0" fontId="10" fillId="0" borderId="1" xfId="0" applyFont="1" applyBorder="1"/>
    <xf numFmtId="4" fontId="10" fillId="0" borderId="1" xfId="0" applyNumberFormat="1" applyFont="1" applyBorder="1" applyAlignment="1">
      <alignment horizontal="center"/>
    </xf>
    <xf numFmtId="1" fontId="10" fillId="0" borderId="1" xfId="0" applyNumberFormat="1" applyFont="1" applyBorder="1" applyAlignment="1">
      <alignment horizontal="center" vertical="center" wrapText="1"/>
    </xf>
    <xf numFmtId="0" fontId="20" fillId="0" borderId="0" xfId="0" applyFont="1" applyAlignment="1">
      <alignment horizontal="center" wrapText="1"/>
    </xf>
    <xf numFmtId="4" fontId="21" fillId="0" borderId="1" xfId="0" applyNumberFormat="1" applyFont="1" applyBorder="1" applyAlignment="1">
      <alignment horizontal="center" vertical="center"/>
    </xf>
    <xf numFmtId="2" fontId="16" fillId="2" borderId="1" xfId="0" applyNumberFormat="1" applyFont="1" applyFill="1" applyBorder="1" applyAlignment="1" applyProtection="1">
      <alignment horizontal="center" vertical="center" wrapText="1"/>
      <protection locked="0"/>
    </xf>
    <xf numFmtId="2" fontId="16" fillId="0" borderId="1" xfId="0" applyNumberFormat="1" applyFont="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4" fontId="21" fillId="0" borderId="1" xfId="0" applyNumberFormat="1" applyFont="1" applyBorder="1" applyAlignment="1" applyProtection="1">
      <alignment horizontal="center" vertical="center"/>
      <protection locked="0"/>
    </xf>
    <xf numFmtId="2" fontId="7" fillId="0" borderId="1" xfId="0" applyNumberFormat="1" applyFont="1" applyBorder="1" applyAlignment="1">
      <alignment horizontal="center"/>
    </xf>
    <xf numFmtId="4" fontId="7"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xf>
    <xf numFmtId="4" fontId="11" fillId="0" borderId="1" xfId="0" applyNumberFormat="1" applyFont="1" applyBorder="1" applyAlignment="1" applyProtection="1">
      <alignment horizontal="center" vertical="center" wrapText="1"/>
      <protection locked="0"/>
    </xf>
    <xf numFmtId="4" fontId="18"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1" fillId="0" borderId="0" xfId="0" applyFont="1" applyAlignment="1">
      <alignment horizontal="right"/>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2" fontId="10" fillId="0" borderId="1" xfId="0" applyNumberFormat="1" applyFont="1" applyBorder="1" applyAlignment="1">
      <alignment horizontal="center" vertical="center" wrapText="1"/>
    </xf>
    <xf numFmtId="1"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0" xfId="0" applyFont="1" applyAlignment="1">
      <alignment horizontal="left" wrapText="1"/>
    </xf>
    <xf numFmtId="0" fontId="0" fillId="0" borderId="0" xfId="0"/>
    <xf numFmtId="49" fontId="17" fillId="0" borderId="3"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7" fillId="4" borderId="4" xfId="0" applyFont="1" applyFill="1" applyBorder="1" applyAlignment="1">
      <alignment horizontal="center" wrapText="1"/>
    </xf>
    <xf numFmtId="0" fontId="4" fillId="4" borderId="3" xfId="0" applyFont="1" applyFill="1" applyBorder="1" applyAlignment="1">
      <alignment horizontal="center" wrapText="1"/>
    </xf>
    <xf numFmtId="0" fontId="4" fillId="4" borderId="2" xfId="0" applyFont="1" applyFill="1" applyBorder="1" applyAlignment="1">
      <alignment horizontal="center" wrapText="1"/>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applyAlignment="1">
      <alignment horizontal="center"/>
    </xf>
    <xf numFmtId="0" fontId="7" fillId="3" borderId="4"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7" fillId="3" borderId="1" xfId="0" applyFont="1" applyFill="1" applyBorder="1" applyAlignment="1">
      <alignment horizontal="center" vertical="center" wrapText="1"/>
    </xf>
    <xf numFmtId="0" fontId="12" fillId="4" borderId="4"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 xfId="0"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cellXfs>
  <cellStyles count="2">
    <cellStyle name="Įprastas"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3"/>
  <sheetViews>
    <sheetView tabSelected="1" view="pageBreakPreview" topLeftCell="A7" zoomScale="60" zoomScaleNormal="100" workbookViewId="0">
      <selection activeCell="H35" sqref="H35"/>
    </sheetView>
  </sheetViews>
  <sheetFormatPr defaultColWidth="9.109375" defaultRowHeight="15.6" x14ac:dyDescent="0.3"/>
  <cols>
    <col min="1" max="1" width="5.6640625" style="3" customWidth="1"/>
    <col min="2" max="2" width="55.33203125" style="9" customWidth="1"/>
    <col min="3" max="3" width="7" style="4" customWidth="1"/>
    <col min="4" max="4" width="11.6640625" style="5" customWidth="1"/>
    <col min="5" max="5" width="11.44140625" style="1" customWidth="1"/>
    <col min="6" max="6" width="17.6640625" style="10" customWidth="1"/>
    <col min="7" max="7" width="15.44140625" style="1" customWidth="1"/>
    <col min="8" max="16384" width="9.109375" style="1"/>
  </cols>
  <sheetData>
    <row r="2" spans="1:7" x14ac:dyDescent="0.3">
      <c r="F2" s="79" t="s">
        <v>52</v>
      </c>
    </row>
    <row r="3" spans="1:7" x14ac:dyDescent="0.3">
      <c r="F3" s="79"/>
    </row>
    <row r="4" spans="1:7" x14ac:dyDescent="0.3">
      <c r="B4" s="86"/>
      <c r="C4" s="87"/>
      <c r="D4" s="87"/>
      <c r="E4" s="87"/>
      <c r="F4" s="87"/>
    </row>
    <row r="5" spans="1:7" x14ac:dyDescent="0.3">
      <c r="B5" s="86"/>
      <c r="C5" s="87"/>
      <c r="D5" s="87"/>
      <c r="E5" s="87"/>
      <c r="F5" s="87"/>
    </row>
    <row r="7" spans="1:7" x14ac:dyDescent="0.3">
      <c r="B7" s="65" t="s">
        <v>0</v>
      </c>
    </row>
    <row r="8" spans="1:7" x14ac:dyDescent="0.3">
      <c r="B8" s="65"/>
    </row>
    <row r="9" spans="1:7" x14ac:dyDescent="0.3">
      <c r="B9" s="65" t="s">
        <v>1</v>
      </c>
    </row>
    <row r="10" spans="1:7" x14ac:dyDescent="0.3">
      <c r="A10" s="97"/>
      <c r="B10" s="98"/>
      <c r="C10" s="98"/>
      <c r="D10" s="98"/>
      <c r="E10" s="98"/>
      <c r="F10" s="99"/>
    </row>
    <row r="11" spans="1:7" ht="31.5" customHeight="1" x14ac:dyDescent="0.3">
      <c r="A11" s="94" t="s">
        <v>51</v>
      </c>
      <c r="B11" s="95"/>
      <c r="C11" s="95"/>
      <c r="D11" s="95"/>
      <c r="E11" s="95"/>
      <c r="F11" s="96"/>
    </row>
    <row r="12" spans="1:7" ht="12" customHeight="1" x14ac:dyDescent="0.3">
      <c r="A12" s="37"/>
      <c r="B12" s="38"/>
      <c r="C12" s="38"/>
      <c r="D12" s="38"/>
      <c r="E12" s="38"/>
      <c r="F12" s="39"/>
    </row>
    <row r="13" spans="1:7" ht="20.25" customHeight="1" x14ac:dyDescent="0.3">
      <c r="A13" s="100" t="s">
        <v>2</v>
      </c>
      <c r="B13" s="101"/>
      <c r="C13" s="101"/>
      <c r="D13" s="101"/>
      <c r="E13" s="101"/>
      <c r="F13" s="102"/>
    </row>
    <row r="14" spans="1:7" s="2" customFormat="1" ht="27.6" x14ac:dyDescent="0.25">
      <c r="A14" s="29" t="s">
        <v>3</v>
      </c>
      <c r="B14" s="21" t="s">
        <v>4</v>
      </c>
      <c r="C14" s="30" t="s">
        <v>5</v>
      </c>
      <c r="D14" s="31" t="s">
        <v>6</v>
      </c>
      <c r="E14" s="32" t="s">
        <v>7</v>
      </c>
      <c r="F14" s="33" t="s">
        <v>8</v>
      </c>
    </row>
    <row r="15" spans="1:7" s="2" customFormat="1" ht="15.6" customHeight="1" x14ac:dyDescent="0.25">
      <c r="B15" s="92" t="s">
        <v>9</v>
      </c>
      <c r="C15" s="93"/>
      <c r="D15" s="93"/>
      <c r="E15" s="93"/>
      <c r="F15" s="93"/>
      <c r="G15" s="36"/>
    </row>
    <row r="16" spans="1:7" s="2" customFormat="1" x14ac:dyDescent="0.25">
      <c r="A16" s="7">
        <v>1</v>
      </c>
      <c r="B16" s="49" t="s">
        <v>10</v>
      </c>
      <c r="C16" s="58" t="s">
        <v>11</v>
      </c>
      <c r="D16" s="64">
        <v>7</v>
      </c>
      <c r="E16" s="51">
        <v>31.7</v>
      </c>
      <c r="F16" s="75">
        <f t="shared" ref="F16" si="0">ROUND((D16*E16),2)</f>
        <v>221.9</v>
      </c>
    </row>
    <row r="17" spans="1:17" s="2" customFormat="1" ht="27.6" x14ac:dyDescent="0.25">
      <c r="A17" s="7">
        <v>2</v>
      </c>
      <c r="B17" s="52" t="s">
        <v>12</v>
      </c>
      <c r="C17" s="58" t="s">
        <v>13</v>
      </c>
      <c r="D17" s="82">
        <v>8350</v>
      </c>
      <c r="E17" s="51">
        <v>2.2599999999999998</v>
      </c>
      <c r="F17" s="75">
        <f>ROUND((D17*E17),2)</f>
        <v>18871</v>
      </c>
      <c r="G17" s="12"/>
    </row>
    <row r="18" spans="1:17" s="2" customFormat="1" x14ac:dyDescent="0.25">
      <c r="A18" s="7">
        <v>3</v>
      </c>
      <c r="B18" s="53" t="s">
        <v>14</v>
      </c>
      <c r="C18" s="58" t="s">
        <v>15</v>
      </c>
      <c r="D18" s="82">
        <v>0.1</v>
      </c>
      <c r="E18" s="51">
        <v>530.54</v>
      </c>
      <c r="F18" s="75">
        <f t="shared" ref="F18:F31" si="1">ROUND((D18*E18),2)</f>
        <v>53.05</v>
      </c>
      <c r="G18" s="12"/>
    </row>
    <row r="19" spans="1:17" s="2" customFormat="1" x14ac:dyDescent="0.25">
      <c r="A19" s="7"/>
      <c r="B19" s="54" t="s">
        <v>16</v>
      </c>
      <c r="C19" s="50"/>
      <c r="D19" s="55"/>
      <c r="E19" s="56"/>
      <c r="F19" s="70">
        <f>(F16+F17+F18)</f>
        <v>19145.95</v>
      </c>
      <c r="G19" s="12"/>
    </row>
    <row r="20" spans="1:17" s="2" customFormat="1" ht="18" customHeight="1" x14ac:dyDescent="0.25">
      <c r="A20" s="7"/>
      <c r="B20" s="92" t="s">
        <v>17</v>
      </c>
      <c r="C20" s="93"/>
      <c r="D20" s="93"/>
      <c r="E20" s="93"/>
      <c r="F20" s="93"/>
      <c r="G20" s="12"/>
    </row>
    <row r="21" spans="1:17" ht="59.25" customHeight="1" x14ac:dyDescent="0.3">
      <c r="A21" s="14">
        <v>1</v>
      </c>
      <c r="B21" s="43" t="s">
        <v>18</v>
      </c>
      <c r="C21" s="44" t="s">
        <v>19</v>
      </c>
      <c r="D21" s="77">
        <v>31985</v>
      </c>
      <c r="E21" s="46">
        <v>25.33</v>
      </c>
      <c r="F21" s="76">
        <f t="shared" si="1"/>
        <v>810180.05</v>
      </c>
      <c r="G21" s="5"/>
    </row>
    <row r="22" spans="1:17" ht="55.2" x14ac:dyDescent="0.3">
      <c r="A22" s="14">
        <v>2</v>
      </c>
      <c r="B22" s="43" t="s">
        <v>20</v>
      </c>
      <c r="C22" s="84" t="s">
        <v>11</v>
      </c>
      <c r="D22" s="83">
        <v>8</v>
      </c>
      <c r="E22" s="46">
        <v>22160.5</v>
      </c>
      <c r="F22" s="76">
        <f t="shared" si="1"/>
        <v>177284</v>
      </c>
      <c r="G22" s="5"/>
    </row>
    <row r="23" spans="1:17" ht="26.4" customHeight="1" x14ac:dyDescent="0.3">
      <c r="A23" s="14">
        <v>3</v>
      </c>
      <c r="B23" s="43" t="s">
        <v>21</v>
      </c>
      <c r="C23" s="84" t="s">
        <v>11</v>
      </c>
      <c r="D23" s="83">
        <v>9</v>
      </c>
      <c r="E23" s="46">
        <v>714.74</v>
      </c>
      <c r="F23" s="76">
        <f t="shared" si="1"/>
        <v>6432.66</v>
      </c>
      <c r="G23" s="5"/>
    </row>
    <row r="24" spans="1:17" x14ac:dyDescent="0.3">
      <c r="A24" s="14">
        <v>4</v>
      </c>
      <c r="B24" s="43" t="s">
        <v>22</v>
      </c>
      <c r="C24" s="84" t="s">
        <v>11</v>
      </c>
      <c r="D24" s="83">
        <v>84</v>
      </c>
      <c r="E24" s="46">
        <v>1480.99</v>
      </c>
      <c r="F24" s="76">
        <f t="shared" si="1"/>
        <v>124403.16</v>
      </c>
      <c r="G24" s="5"/>
    </row>
    <row r="25" spans="1:17" x14ac:dyDescent="0.3">
      <c r="A25" s="14">
        <v>5</v>
      </c>
      <c r="B25" s="43" t="s">
        <v>23</v>
      </c>
      <c r="C25" s="84" t="s">
        <v>13</v>
      </c>
      <c r="D25" s="77">
        <v>37.200000000000003</v>
      </c>
      <c r="E25" s="46">
        <v>93.81</v>
      </c>
      <c r="F25" s="76">
        <f t="shared" si="1"/>
        <v>3489.73</v>
      </c>
      <c r="G25" s="5"/>
    </row>
    <row r="26" spans="1:17" x14ac:dyDescent="0.3">
      <c r="A26" s="14">
        <v>6</v>
      </c>
      <c r="B26" s="43" t="s">
        <v>24</v>
      </c>
      <c r="C26" s="84" t="s">
        <v>25</v>
      </c>
      <c r="D26" s="45">
        <v>12</v>
      </c>
      <c r="E26" s="46">
        <v>258.19</v>
      </c>
      <c r="F26" s="76">
        <f t="shared" si="1"/>
        <v>3098.28</v>
      </c>
      <c r="G26" s="5"/>
    </row>
    <row r="27" spans="1:17" s="16" customFormat="1" ht="15.6" customHeight="1" x14ac:dyDescent="0.25">
      <c r="A27" s="7"/>
      <c r="B27" s="47" t="s">
        <v>26</v>
      </c>
      <c r="C27" s="6"/>
      <c r="D27" s="6"/>
      <c r="E27" s="48"/>
      <c r="F27" s="66">
        <f>(F21+F22+F23+F24+F25+F26)</f>
        <v>1124887.8800000001</v>
      </c>
      <c r="G27" s="17"/>
      <c r="H27" s="17"/>
      <c r="O27" s="34"/>
      <c r="P27" s="35"/>
      <c r="Q27" s="34"/>
    </row>
    <row r="28" spans="1:17" s="2" customFormat="1" ht="16.95" customHeight="1" x14ac:dyDescent="0.25">
      <c r="A28" s="7"/>
      <c r="B28" s="88" t="s">
        <v>27</v>
      </c>
      <c r="C28" s="88"/>
      <c r="D28" s="88"/>
      <c r="E28" s="88"/>
      <c r="F28" s="89"/>
      <c r="G28" s="12"/>
    </row>
    <row r="29" spans="1:17" ht="28.2" x14ac:dyDescent="0.3">
      <c r="A29" s="80">
        <v>1</v>
      </c>
      <c r="B29" s="13" t="s">
        <v>28</v>
      </c>
      <c r="C29" s="80" t="s">
        <v>19</v>
      </c>
      <c r="D29" s="81">
        <v>80</v>
      </c>
      <c r="E29" s="67">
        <v>64.010000000000005</v>
      </c>
      <c r="F29" s="77">
        <f t="shared" si="1"/>
        <v>5120.8</v>
      </c>
      <c r="G29" s="5"/>
    </row>
    <row r="30" spans="1:17" x14ac:dyDescent="0.3">
      <c r="A30" s="80">
        <v>2</v>
      </c>
      <c r="B30" s="13" t="s">
        <v>29</v>
      </c>
      <c r="C30" s="80" t="s">
        <v>11</v>
      </c>
      <c r="D30" s="81">
        <v>32</v>
      </c>
      <c r="E30" s="67">
        <v>80.349999999999994</v>
      </c>
      <c r="F30" s="77">
        <f>ROUND((D30*E30),2)</f>
        <v>2571.1999999999998</v>
      </c>
      <c r="G30" s="5"/>
    </row>
    <row r="31" spans="1:17" ht="18" customHeight="1" x14ac:dyDescent="0.3">
      <c r="A31" s="80">
        <v>3</v>
      </c>
      <c r="B31" s="85" t="s">
        <v>30</v>
      </c>
      <c r="C31" s="80" t="s">
        <v>11</v>
      </c>
      <c r="D31" s="81">
        <v>32</v>
      </c>
      <c r="E31" s="67">
        <v>16.37</v>
      </c>
      <c r="F31" s="77">
        <f t="shared" si="1"/>
        <v>523.84</v>
      </c>
      <c r="G31" s="5"/>
    </row>
    <row r="32" spans="1:17" x14ac:dyDescent="0.3">
      <c r="A32" s="14"/>
      <c r="B32" s="47" t="s">
        <v>31</v>
      </c>
      <c r="C32" s="15"/>
      <c r="D32" s="26"/>
      <c r="E32" s="68"/>
      <c r="F32" s="71">
        <f>(F29+F30+F31)</f>
        <v>8215.84</v>
      </c>
    </row>
    <row r="33" spans="1:7" x14ac:dyDescent="0.3">
      <c r="A33" s="90" t="s">
        <v>32</v>
      </c>
      <c r="B33" s="91"/>
      <c r="C33" s="91"/>
      <c r="D33" s="91"/>
      <c r="E33" s="91"/>
      <c r="F33" s="91"/>
    </row>
    <row r="34" spans="1:7" x14ac:dyDescent="0.3">
      <c r="A34" s="40" t="s">
        <v>33</v>
      </c>
      <c r="B34" s="41" t="s">
        <v>34</v>
      </c>
      <c r="C34" s="40" t="s">
        <v>11</v>
      </c>
      <c r="D34" s="42" t="s">
        <v>33</v>
      </c>
      <c r="E34" s="69">
        <v>32770</v>
      </c>
      <c r="F34" s="78">
        <f t="shared" ref="F34:F35" si="2">ROUND((D34*E34),2)</f>
        <v>32770</v>
      </c>
    </row>
    <row r="35" spans="1:7" s="2" customFormat="1" ht="73.2" customHeight="1" x14ac:dyDescent="0.25">
      <c r="A35" s="57">
        <v>2</v>
      </c>
      <c r="B35" s="52" t="s">
        <v>35</v>
      </c>
      <c r="C35" s="58" t="s">
        <v>36</v>
      </c>
      <c r="D35" s="64">
        <v>1</v>
      </c>
      <c r="E35" s="69">
        <v>14577</v>
      </c>
      <c r="F35" s="78">
        <f t="shared" si="2"/>
        <v>14577</v>
      </c>
      <c r="G35" s="12"/>
    </row>
    <row r="36" spans="1:7" x14ac:dyDescent="0.3">
      <c r="A36" s="57"/>
      <c r="B36" s="59" t="s">
        <v>37</v>
      </c>
      <c r="C36" s="60"/>
      <c r="D36" s="61"/>
      <c r="E36" s="62"/>
      <c r="F36" s="63">
        <f>SUM(F34:F35)</f>
        <v>47347</v>
      </c>
    </row>
    <row r="37" spans="1:7" s="2" customFormat="1" x14ac:dyDescent="0.3">
      <c r="A37" s="18"/>
      <c r="B37" s="59" t="s">
        <v>38</v>
      </c>
      <c r="C37" s="19"/>
      <c r="D37" s="20"/>
      <c r="E37" s="28"/>
      <c r="F37" s="72">
        <f>(F19+F27+F32+F36)</f>
        <v>1199596.6700000002</v>
      </c>
    </row>
    <row r="38" spans="1:7" x14ac:dyDescent="0.3">
      <c r="F38" s="1"/>
    </row>
    <row r="39" spans="1:7" x14ac:dyDescent="0.3">
      <c r="F39" s="1"/>
    </row>
    <row r="40" spans="1:7" x14ac:dyDescent="0.3">
      <c r="F40" s="1"/>
    </row>
    <row r="41" spans="1:7" x14ac:dyDescent="0.3">
      <c r="F41" s="1"/>
    </row>
    <row r="52" spans="1:6" s="8" customFormat="1" x14ac:dyDescent="0.3">
      <c r="A52" s="3"/>
      <c r="B52" s="9"/>
      <c r="C52" s="4"/>
      <c r="D52" s="5"/>
      <c r="F52" s="11"/>
    </row>
    <row r="53" spans="1:6" s="8" customFormat="1" x14ac:dyDescent="0.3">
      <c r="A53" s="3"/>
      <c r="B53" s="9"/>
      <c r="C53" s="4"/>
      <c r="D53" s="5"/>
      <c r="F53" s="11"/>
    </row>
  </sheetData>
  <sheetProtection algorithmName="SHA-512" hashValue="hMt3rynyaEA1norE/UB+uf6Tpp1WJGTae8OWCtEyoVh43aFvcaTMhONc+wc5UGU5Xv7/bD6HjIXK56D3SpQpNQ==" saltValue="U8Pru9dOYHIu7nWhylWKkg==" spinCount="100000" sheet="1" objects="1" scenarios="1"/>
  <mergeCells count="9">
    <mergeCell ref="B4:F4"/>
    <mergeCell ref="B5:F5"/>
    <mergeCell ref="B28:F28"/>
    <mergeCell ref="A33:F33"/>
    <mergeCell ref="B15:F15"/>
    <mergeCell ref="A11:F11"/>
    <mergeCell ref="A10:F10"/>
    <mergeCell ref="A13:F13"/>
    <mergeCell ref="B20:F20"/>
  </mergeCells>
  <phoneticPr fontId="2" type="noConversion"/>
  <pageMargins left="0.59055118110236227" right="0.15748031496062992" top="0.19685039370078741" bottom="0.19685039370078741" header="0.51181102362204722" footer="0.51181102362204722"/>
  <pageSetup paperSize="9" scale="89" orientation="portrait"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60" zoomScaleNormal="100" workbookViewId="0">
      <selection activeCell="F3" sqref="F3"/>
    </sheetView>
  </sheetViews>
  <sheetFormatPr defaultRowHeight="13.2" x14ac:dyDescent="0.25"/>
  <cols>
    <col min="1" max="1" width="13.33203125" customWidth="1"/>
    <col min="2" max="2" width="65.88671875" customWidth="1"/>
    <col min="3" max="3" width="21.33203125" customWidth="1"/>
  </cols>
  <sheetData>
    <row r="1" spans="1:3" ht="60.6" customHeight="1" x14ac:dyDescent="0.25">
      <c r="A1" s="105" t="s">
        <v>51</v>
      </c>
      <c r="B1" s="105"/>
      <c r="C1" s="105"/>
    </row>
    <row r="2" spans="1:3" x14ac:dyDescent="0.25">
      <c r="A2" s="106" t="s">
        <v>39</v>
      </c>
      <c r="B2" s="107"/>
      <c r="C2" s="108"/>
    </row>
    <row r="3" spans="1:3" ht="26.4" x14ac:dyDescent="0.25">
      <c r="A3" s="22" t="s">
        <v>40</v>
      </c>
      <c r="B3" s="22" t="s">
        <v>41</v>
      </c>
      <c r="C3" s="22" t="s">
        <v>42</v>
      </c>
    </row>
    <row r="4" spans="1:3" ht="26.4" x14ac:dyDescent="0.25">
      <c r="A4" s="23">
        <v>1</v>
      </c>
      <c r="B4" s="27" t="s">
        <v>43</v>
      </c>
      <c r="C4" s="74">
        <f>'DKZ '!$F$37</f>
        <v>1199596.6700000002</v>
      </c>
    </row>
    <row r="5" spans="1:3" ht="39.6" x14ac:dyDescent="0.25">
      <c r="A5" s="22" t="s">
        <v>44</v>
      </c>
      <c r="B5" s="24" t="s">
        <v>45</v>
      </c>
      <c r="C5" s="73">
        <f>SUM(C4+0)</f>
        <v>1199596.6700000002</v>
      </c>
    </row>
    <row r="6" spans="1:3" x14ac:dyDescent="0.25">
      <c r="A6" s="25"/>
      <c r="B6" s="25"/>
      <c r="C6" s="25"/>
    </row>
    <row r="7" spans="1:3" x14ac:dyDescent="0.25">
      <c r="A7" s="109"/>
      <c r="B7" s="109"/>
      <c r="C7" s="109"/>
    </row>
    <row r="8" spans="1:3" x14ac:dyDescent="0.25">
      <c r="A8" s="25"/>
      <c r="B8" s="25"/>
      <c r="C8" s="25"/>
    </row>
    <row r="9" spans="1:3" ht="36.75" customHeight="1" x14ac:dyDescent="0.25">
      <c r="A9" s="110" t="s">
        <v>46</v>
      </c>
      <c r="B9" s="110"/>
      <c r="C9" s="110"/>
    </row>
    <row r="12" spans="1:3" x14ac:dyDescent="0.25">
      <c r="A12" s="25"/>
      <c r="B12" s="113" t="s">
        <v>47</v>
      </c>
      <c r="C12" s="87"/>
    </row>
    <row r="13" spans="1:3" x14ac:dyDescent="0.25">
      <c r="A13" s="25"/>
      <c r="B13" s="25"/>
      <c r="C13" s="25"/>
    </row>
    <row r="14" spans="1:3" ht="233.25" customHeight="1" x14ac:dyDescent="0.25">
      <c r="A14" s="103" t="s">
        <v>48</v>
      </c>
      <c r="B14" s="104"/>
      <c r="C14" s="104"/>
    </row>
    <row r="15" spans="1:3" ht="110.25" customHeight="1" x14ac:dyDescent="0.25">
      <c r="A15" s="111" t="s">
        <v>49</v>
      </c>
      <c r="B15" s="112"/>
      <c r="C15" s="112"/>
    </row>
    <row r="16" spans="1:3" ht="67.95" customHeight="1" x14ac:dyDescent="0.25">
      <c r="A16" s="103" t="s">
        <v>50</v>
      </c>
      <c r="B16" s="104"/>
      <c r="C16" s="104"/>
    </row>
  </sheetData>
  <sheetProtection algorithmName="SHA-512" hashValue="cE8Cia5hGBHP3zG/FRT2AJ5EVA0aLXh7E/MwZUfkmrPUZcR3JphUpkLT1dLLb8/WBPQqPhLA6irYX47ShVqQ9Q==" saltValue="PKxWVKFfPtDxBHA3b0IAQA==" spinCount="100000" sheet="1" objects="1" scenarios="1"/>
  <mergeCells count="8">
    <mergeCell ref="A16:C16"/>
    <mergeCell ref="A1:C1"/>
    <mergeCell ref="A2:C2"/>
    <mergeCell ref="A7:C7"/>
    <mergeCell ref="A9:C9"/>
    <mergeCell ref="A14:C14"/>
    <mergeCell ref="A15:C15"/>
    <mergeCell ref="B12:C12"/>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A93FF32F1554B9223B72D973A5C6E" ma:contentTypeVersion="2" ma:contentTypeDescription="Create a new document." ma:contentTypeScope="" ma:versionID="23fd99b90f321107513d11d34bcb6cfb">
  <xsd:schema xmlns:xsd="http://www.w3.org/2001/XMLSchema" xmlns:xs="http://www.w3.org/2001/XMLSchema" xmlns:p="http://schemas.microsoft.com/office/2006/metadata/properties" xmlns:ns2="ccac29d9-6ff7-4941-b4a0-98f6f7b60f56" targetNamespace="http://schemas.microsoft.com/office/2006/metadata/properties" ma:root="true" ma:fieldsID="339710d5966315531b81230395140e37" ns2:_="">
    <xsd:import namespace="ccac29d9-6ff7-4941-b4a0-98f6f7b60f5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c29d9-6ff7-4941-b4a0-98f6f7b60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367219-A56E-48B2-BEB6-944A3E075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c29d9-6ff7-4941-b4a0-98f6f7b60f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A253DD-D2A5-4AEB-8432-3F06A6F5BD49}">
  <ds:schemaRefs>
    <ds:schemaRef ds:uri="http://schemas.microsoft.com/sharepoint/v3/contenttype/forms"/>
  </ds:schemaRefs>
</ds:datastoreItem>
</file>

<file path=customXml/itemProps3.xml><?xml version="1.0" encoding="utf-8"?>
<ds:datastoreItem xmlns:ds="http://schemas.openxmlformats.org/officeDocument/2006/customXml" ds:itemID="{F3A5AE1E-07E6-44C6-8308-79E74C13BEA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cac29d9-6ff7-4941-b4a0-98f6f7b60f5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DKZ </vt:lpstr>
      <vt:lpstr>Santrauka</vt:lpstr>
      <vt:lpstr>'DKZ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Svajūnė Gruodienė</cp:lastModifiedBy>
  <cp:revision/>
  <dcterms:created xsi:type="dcterms:W3CDTF">1996-10-14T23:33:28Z</dcterms:created>
  <dcterms:modified xsi:type="dcterms:W3CDTF">2023-02-06T06:09:25Z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0x010100B53A93FF32F1554B9223B72D973A5C6E</vt:lpwstr>
  </property>
</Properties>
</file>