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https://kavestalt.sharepoint.com/sites/rinkodara2/Bendrai naudojami dokumentai/General/KONKURSAI/2021/6 mėn. konkursai/550922 LAKD/2. Pasiūlymas/"/>
    </mc:Choice>
  </mc:AlternateContent>
  <xr:revisionPtr revIDLastSave="6" documentId="8_{762FD465-5D04-4373-8E46-035058E41158}" xr6:coauthVersionLast="47" xr6:coauthVersionMax="47" xr10:uidLastSave="{AD8AAB5E-F904-426A-B6E5-516BEADF4970}"/>
  <bookViews>
    <workbookView xWindow="-120" yWindow="-120" windowWidth="29040" windowHeight="15840" activeTab="5" xr2:uid="{00000000-000D-0000-FFFF-FFFF00000000}"/>
  </bookViews>
  <sheets>
    <sheet name="DKŽ1" sheetId="3" r:id="rId1"/>
    <sheet name="DKŽ2" sheetId="2" r:id="rId2"/>
    <sheet name="DKŽ3" sheetId="1" r:id="rId3"/>
    <sheet name="DKŽ4" sheetId="6" r:id="rId4"/>
    <sheet name="DKŽ5" sheetId="7" r:id="rId5"/>
    <sheet name="Santrauka"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6" l="1"/>
  <c r="C7" i="5" s="1"/>
  <c r="G3" i="6"/>
  <c r="G3" i="3"/>
  <c r="G35" i="3"/>
  <c r="G34" i="3" l="1"/>
  <c r="G138" i="3"/>
  <c r="G137" i="3" l="1"/>
  <c r="G31" i="7" l="1"/>
  <c r="G42" i="7"/>
  <c r="G41" i="7"/>
  <c r="G40" i="7"/>
  <c r="G39" i="7"/>
  <c r="G38" i="7"/>
  <c r="G37" i="7"/>
  <c r="G36" i="7"/>
  <c r="G35" i="7"/>
  <c r="G34" i="7"/>
  <c r="G33" i="7"/>
  <c r="G32" i="7"/>
  <c r="G30" i="7"/>
  <c r="G29" i="7"/>
  <c r="G28" i="7"/>
  <c r="G27" i="7"/>
  <c r="G26" i="7"/>
  <c r="G25" i="7"/>
  <c r="G24" i="7"/>
  <c r="G23" i="7"/>
  <c r="G22" i="7"/>
  <c r="G21" i="7"/>
  <c r="G20" i="7"/>
  <c r="G19" i="7"/>
  <c r="G18" i="7"/>
  <c r="G17" i="7"/>
  <c r="G16" i="7"/>
  <c r="G15" i="7"/>
  <c r="G14" i="7"/>
  <c r="G13" i="7"/>
  <c r="G12" i="7"/>
  <c r="G11" i="7"/>
  <c r="G10" i="7"/>
  <c r="G9" i="7"/>
  <c r="G8" i="7"/>
  <c r="G7" i="7"/>
  <c r="G6" i="7"/>
  <c r="G5" i="7"/>
  <c r="G4" i="7"/>
  <c r="G3" i="7"/>
  <c r="G6" i="6"/>
  <c r="I6" i="6" s="1"/>
  <c r="G4" i="6"/>
  <c r="I4" i="6" s="1"/>
  <c r="G43" i="7" l="1"/>
  <c r="C8" i="5"/>
  <c r="I42" i="7"/>
  <c r="I28" i="7"/>
  <c r="G11" i="1"/>
  <c r="G23" i="2"/>
  <c r="G97" i="3"/>
  <c r="G106" i="3"/>
  <c r="G114" i="3"/>
  <c r="G132" i="3"/>
  <c r="G136" i="3" l="1"/>
  <c r="G135" i="3"/>
  <c r="G134" i="3"/>
  <c r="G133" i="3"/>
  <c r="G131" i="3"/>
  <c r="G130" i="3"/>
  <c r="G129" i="3"/>
  <c r="G128" i="3"/>
  <c r="G127" i="3"/>
  <c r="G126" i="3"/>
  <c r="G125" i="3"/>
  <c r="G124" i="3"/>
  <c r="G123" i="3"/>
  <c r="G122" i="3"/>
  <c r="G121" i="3"/>
  <c r="G120" i="3"/>
  <c r="G119" i="3"/>
  <c r="G118" i="3"/>
  <c r="G117" i="3"/>
  <c r="G116" i="3"/>
  <c r="G115" i="3"/>
  <c r="G113" i="3"/>
  <c r="G112" i="3"/>
  <c r="G111" i="3"/>
  <c r="G110" i="3"/>
  <c r="G109" i="3"/>
  <c r="G108" i="3"/>
  <c r="G107" i="3"/>
  <c r="G105" i="3"/>
  <c r="G104" i="3"/>
  <c r="G103" i="3"/>
  <c r="G102" i="3"/>
  <c r="G101" i="3"/>
  <c r="G100" i="3"/>
  <c r="G99" i="3"/>
  <c r="G98"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26" i="2"/>
  <c r="G25" i="2"/>
  <c r="G24" i="2"/>
  <c r="G22" i="2"/>
  <c r="G21" i="2"/>
  <c r="G20" i="2"/>
  <c r="G19" i="2"/>
  <c r="G18" i="2"/>
  <c r="G17" i="2"/>
  <c r="G16" i="2"/>
  <c r="G15" i="2"/>
  <c r="G14" i="2"/>
  <c r="G13" i="2"/>
  <c r="G12" i="2"/>
  <c r="G11" i="2"/>
  <c r="G10" i="2"/>
  <c r="G9" i="2"/>
  <c r="G8" i="2"/>
  <c r="G7" i="2"/>
  <c r="G6" i="2"/>
  <c r="G5" i="2"/>
  <c r="G4" i="2"/>
  <c r="G3" i="2"/>
  <c r="G27" i="2" l="1"/>
  <c r="C5" i="5" s="1"/>
  <c r="I138" i="3"/>
  <c r="I124" i="3"/>
  <c r="I86" i="3"/>
  <c r="I130" i="3"/>
  <c r="G139" i="3"/>
  <c r="C4" i="5" s="1"/>
  <c r="I60" i="3"/>
  <c r="I81" i="3"/>
  <c r="I67" i="3"/>
  <c r="I119" i="3"/>
  <c r="I26" i="2"/>
  <c r="I16" i="2"/>
  <c r="I112" i="3"/>
  <c r="I94" i="3"/>
  <c r="I98" i="3"/>
  <c r="I102" i="3"/>
  <c r="I105" i="3"/>
  <c r="I72" i="3"/>
  <c r="I43" i="3"/>
  <c r="I6" i="2"/>
  <c r="G30" i="1"/>
  <c r="G29" i="1"/>
  <c r="G28" i="1"/>
  <c r="G27" i="1"/>
  <c r="G26" i="1"/>
  <c r="G25" i="1"/>
  <c r="G24" i="1"/>
  <c r="G23" i="1"/>
  <c r="G22" i="1"/>
  <c r="G21" i="1"/>
  <c r="G20" i="1"/>
  <c r="G19" i="1"/>
  <c r="G18" i="1"/>
  <c r="G17" i="1"/>
  <c r="G16" i="1"/>
  <c r="G15" i="1"/>
  <c r="G14" i="1"/>
  <c r="G13" i="1"/>
  <c r="G12" i="1"/>
  <c r="G10" i="1"/>
  <c r="G9" i="1"/>
  <c r="G8" i="1"/>
  <c r="G7" i="1"/>
  <c r="G6" i="1"/>
  <c r="G5" i="1"/>
  <c r="G4" i="1"/>
  <c r="G3" i="1"/>
  <c r="G31" i="1" l="1"/>
  <c r="C6" i="5" s="1"/>
  <c r="C9" i="5" s="1"/>
  <c r="I8" i="1"/>
  <c r="I30" i="1"/>
  <c r="I27" i="1"/>
</calcChain>
</file>

<file path=xl/sharedStrings.xml><?xml version="1.0" encoding="utf-8"?>
<sst xmlns="http://schemas.openxmlformats.org/spreadsheetml/2006/main" count="1131" uniqueCount="532">
  <si>
    <t>Eilės Nr.</t>
  </si>
  <si>
    <t>Darbo pavadinimas, aprašymas</t>
  </si>
  <si>
    <t>Mato vnt.</t>
  </si>
  <si>
    <t>Kiekis</t>
  </si>
  <si>
    <t>Iš viso, Eur be PVM</t>
  </si>
  <si>
    <t>1. Paruošiamieji darbai</t>
  </si>
  <si>
    <t>m2</t>
  </si>
  <si>
    <t>m3</t>
  </si>
  <si>
    <t>m</t>
  </si>
  <si>
    <t>6.1</t>
  </si>
  <si>
    <t>1.1</t>
  </si>
  <si>
    <t>1.2</t>
  </si>
  <si>
    <t>1.3</t>
  </si>
  <si>
    <t>1.4</t>
  </si>
  <si>
    <t>1.5</t>
  </si>
  <si>
    <t>1.6</t>
  </si>
  <si>
    <t>1.7</t>
  </si>
  <si>
    <t>1.8</t>
  </si>
  <si>
    <t>1.9</t>
  </si>
  <si>
    <t>vnt.</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</si>
  <si>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</si>
  <si>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</si>
  <si>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</si>
  <si>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</si>
  <si>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</si>
  <si>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</si>
  <si>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</si>
  <si>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</si>
  <si>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</si>
  <si>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</si>
  <si>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</si>
  <si>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</si>
  <si>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</si>
  <si>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</si>
  <si>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</si>
  <si>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</si>
  <si>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</si>
  <si>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</si>
  <si>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</si>
  <si>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</si>
  <si>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</si>
  <si>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</si>
  <si>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</si>
  <si>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</si>
  <si>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</si>
  <si>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7.1</t>
  </si>
  <si>
    <t>3.1</t>
  </si>
  <si>
    <t>3.2</t>
  </si>
  <si>
    <t>3.3</t>
  </si>
  <si>
    <t>3.4</t>
  </si>
  <si>
    <t>3.5</t>
  </si>
  <si>
    <t>3.6</t>
  </si>
  <si>
    <t>3.7</t>
  </si>
  <si>
    <t>4.5</t>
  </si>
  <si>
    <t>7.2</t>
  </si>
  <si>
    <t>7.3</t>
  </si>
  <si>
    <t>7.4</t>
  </si>
  <si>
    <t>7.5</t>
  </si>
  <si>
    <t>7.6</t>
  </si>
  <si>
    <t>7.7</t>
  </si>
  <si>
    <t>8.1</t>
  </si>
  <si>
    <t>8.2</t>
  </si>
  <si>
    <t>8.3</t>
  </si>
  <si>
    <t>8.4</t>
  </si>
  <si>
    <t>9.1</t>
  </si>
  <si>
    <t>11.2</t>
  </si>
  <si>
    <t>11.1</t>
  </si>
  <si>
    <t>11.3</t>
  </si>
  <si>
    <t>11.4</t>
  </si>
  <si>
    <t>11.5</t>
  </si>
  <si>
    <t>12.1</t>
  </si>
  <si>
    <t>Skyrius</t>
  </si>
  <si>
    <t>2. Žemės sankasa</t>
  </si>
  <si>
    <t>3. Drenažo įrengimas</t>
  </si>
  <si>
    <t>7.8</t>
  </si>
  <si>
    <t>10.1</t>
  </si>
  <si>
    <t>11.6</t>
  </si>
  <si>
    <t>11.7</t>
  </si>
  <si>
    <t>Iš viso skyriuje 1, Eur be PVM</t>
  </si>
  <si>
    <t>Iš viso skyriuje 2, Eur be PVM</t>
  </si>
  <si>
    <t>Iš viso skyriuje 3, Eur be PVM</t>
  </si>
  <si>
    <t>Iš viso skyriuje 4, Eur be PVM</t>
  </si>
  <si>
    <t>Iš viso skyriuje 5, Eur be PVM</t>
  </si>
  <si>
    <t>Iš viso skyriuje 6, Eur be PVM</t>
  </si>
  <si>
    <t>Iš viso skyriuje 7, Eur be PVM</t>
  </si>
  <si>
    <t>Iš viso skyriuje 8, Eur be PVM</t>
  </si>
  <si>
    <t>Iš viso skyriuje 9, Eur be PVM</t>
  </si>
  <si>
    <t>Iš viso skyriuje 10, Eur be PVM</t>
  </si>
  <si>
    <t>Iš viso skyriuje 11, Eur be PVM</t>
  </si>
  <si>
    <t>Iš viso skyriuje 12, Eur be PVM</t>
  </si>
  <si>
    <t>IŠ VISO ŽINIARAŠTYJE 1, EUR BE PVM</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</si>
  <si>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</si>
  <si>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</si>
  <si>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</si>
  <si>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</si>
  <si>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</si>
  <si>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</si>
  <si>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</si>
  <si>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</si>
  <si>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</si>
  <si>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</si>
  <si>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</si>
  <si>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</si>
  <si>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</si>
  <si>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</si>
  <si>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</si>
  <si>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</si>
  <si>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</si>
  <si>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</si>
  <si>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</si>
  <si>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</si>
  <si>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</si>
  <si>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</si>
  <si>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</si>
  <si>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1.35</t>
  </si>
  <si>
    <t>1.36</t>
  </si>
  <si>
    <t>1.37</t>
  </si>
  <si>
    <t>1.38</t>
  </si>
  <si>
    <t>1.39</t>
  </si>
  <si>
    <t>1.40</t>
  </si>
  <si>
    <t>1.41</t>
  </si>
  <si>
    <t>1.42</t>
  </si>
  <si>
    <t>Kelio ašinės linijos ir kelio juostos nužymėjimas trasoje</t>
  </si>
  <si>
    <t>km</t>
  </si>
  <si>
    <t>ha</t>
  </si>
  <si>
    <t>Šakų, nupjautų krūmų ir smulkaus miško smulkinimas šakų smulkintuvu, kai smulkintuvo našumas iki 20 m3/h, įkrovos padavimo būdas rankinis (10m3 susmulkintos masės)</t>
  </si>
  <si>
    <t>t</t>
  </si>
  <si>
    <t>Asfalto dangos nufrezavimas freza asfaltbetonio dangoms su pakrovimu</t>
  </si>
  <si>
    <t>2.12</t>
  </si>
  <si>
    <t>2.13</t>
  </si>
  <si>
    <t>2.14</t>
  </si>
  <si>
    <t>2.15</t>
  </si>
  <si>
    <t>2.16</t>
  </si>
  <si>
    <t>2.17</t>
  </si>
  <si>
    <t>Iškasto grunto transportavimas 8,5 t autosavivarčiais, pakraunant 0,65 m3 kaušo talpos ekskavatoriumi (gruntas II grupės, transportavimo atstumas 1 km pylimų įrengimui)</t>
  </si>
  <si>
    <t>4. Bortai</t>
  </si>
  <si>
    <t>Sandūros tarp bordiūrų ir gatvės dangos užtaisymas amortizacine (sandarinimo) juosta</t>
  </si>
  <si>
    <t>5. Važiuojamosios dalies dangos konstrukcija (III dangos konstrukcijos klasė)</t>
  </si>
  <si>
    <t>5.7</t>
  </si>
  <si>
    <t>5.8</t>
  </si>
  <si>
    <t>5.9</t>
  </si>
  <si>
    <t>6. Važiuojamosios dalies dangos konstrukcija (VI dangos konstrukcijos klasė)</t>
  </si>
  <si>
    <t>7. Pėsčiųjų ir dviračių tako dangos konstrukcija</t>
  </si>
  <si>
    <t>8. Kelkraščiai</t>
  </si>
  <si>
    <t>9. Nuovažų dangos konstrukcija</t>
  </si>
  <si>
    <t>9.2</t>
  </si>
  <si>
    <t>9.3</t>
  </si>
  <si>
    <t>9.4</t>
  </si>
  <si>
    <t>10. Žvyro dangos konstrukcija</t>
  </si>
  <si>
    <t>10.2</t>
  </si>
  <si>
    <t>10.3</t>
  </si>
  <si>
    <t>11. Tvirtinimo darbai</t>
  </si>
  <si>
    <t>12. Apsauginiai atitvarai</t>
  </si>
  <si>
    <t>12.2</t>
  </si>
  <si>
    <t>12.3</t>
  </si>
  <si>
    <t>12.4</t>
  </si>
  <si>
    <t>12.5</t>
  </si>
  <si>
    <t>12.6</t>
  </si>
  <si>
    <t>12.7</t>
  </si>
  <si>
    <t>13. Horizontalus ženklinimas</t>
  </si>
  <si>
    <t>13.1</t>
  </si>
  <si>
    <t>13.2</t>
  </si>
  <si>
    <t>13.3</t>
  </si>
  <si>
    <t>13.4</t>
  </si>
  <si>
    <t>13.5</t>
  </si>
  <si>
    <t>Iš viso skyriuje 13, Eur be PVM</t>
  </si>
  <si>
    <t>Papildomų kelio ženklų montavimas ant esamų vienstiebių atramų</t>
  </si>
  <si>
    <t>Papildomų kelio ženklų montavimas ant esamų dvistiebių atramų</t>
  </si>
  <si>
    <t>Papildomų kelio ženklų montavimas ant esamų gembinių atramų</t>
  </si>
  <si>
    <t>14. Vertikalus ženklinimas</t>
  </si>
  <si>
    <t>14.1</t>
  </si>
  <si>
    <t>14.2</t>
  </si>
  <si>
    <t>14.3</t>
  </si>
  <si>
    <t>14.4</t>
  </si>
  <si>
    <t>14.5</t>
  </si>
  <si>
    <t>14.6</t>
  </si>
  <si>
    <t>Iš viso skyriuje 14 Eur be PVM</t>
  </si>
  <si>
    <t>vnt</t>
  </si>
  <si>
    <t>Suolų pastatymas</t>
  </si>
  <si>
    <t>Autobusų stotelių paviljonų (antivandalinių) montavimas</t>
  </si>
  <si>
    <t>15. Kiti darbai</t>
  </si>
  <si>
    <t>15.1</t>
  </si>
  <si>
    <t>15.2</t>
  </si>
  <si>
    <t>15.3</t>
  </si>
  <si>
    <t>15.4</t>
  </si>
  <si>
    <t>15.5</t>
  </si>
  <si>
    <t>15.6</t>
  </si>
  <si>
    <t>Iš viso skyriuje 15 Eur be PVM</t>
  </si>
  <si>
    <t>1. Pėsčiųjų ir dviračių tako įrengimas</t>
  </si>
  <si>
    <t>Iš viso skyriuje 1 Eur be PVM</t>
  </si>
  <si>
    <t>2. Atraminės sienos Nr.1 (nuo PK77+70 iki PK78+10) įrengimas</t>
  </si>
  <si>
    <t>Cinkuotų plieninių turėklų sekcijų montavimas ant atraminės sienos</t>
  </si>
  <si>
    <t>Iš viso skyriuje 2 Eur be PVM</t>
  </si>
  <si>
    <t>3. Atraminės sienos Nr.2 (nuo PK81+20 iki PK82+90) įrengimas</t>
  </si>
  <si>
    <t>3.8</t>
  </si>
  <si>
    <t>3.9</t>
  </si>
  <si>
    <t>3.10</t>
  </si>
  <si>
    <t>Iš viso skyriuje 3 Eur be PVM</t>
  </si>
  <si>
    <t>IŠ VISO ŽINIARAŠTYJE 2, EUR BE PVM</t>
  </si>
  <si>
    <t>val.</t>
  </si>
  <si>
    <t>1. Žemės darbai</t>
  </si>
  <si>
    <t>2. Lietaus nuotekų tinklų montavimas</t>
  </si>
  <si>
    <t>2.18</t>
  </si>
  <si>
    <t>2.19</t>
  </si>
  <si>
    <t>3. Paviršinio vandens surinkimas</t>
  </si>
  <si>
    <t>IŠ VISO ŽINIARAŠTYJE 3, EUR BE PVM</t>
  </si>
  <si>
    <t>2. Konstrukcinė atraminių sienų dalis</t>
  </si>
  <si>
    <t>3. Lietaus nuotekų tinklai L1 (nauja statyba)</t>
  </si>
  <si>
    <t>Minkštų veislių medžių kirtimas, kai kamieno skersmuo iki 16 cm</t>
  </si>
  <si>
    <t>Minkštų veislių medžių kirtimas, kai kamieno skersmuo daugiau 16 cm iki 24 cm</t>
  </si>
  <si>
    <t>Minkštų veislių medžių kirtimas, kai kamieno skersmuo daugiau 24 cm iki 32 cm</t>
  </si>
  <si>
    <t>Minkštų veislių medžių kirtimas, kai kamieno skersmuo daugiau 32 cm</t>
  </si>
  <si>
    <t>Minkštų veislių medžių šakų genėjimas, kai kamieno skersmuo iki 16 cm</t>
  </si>
  <si>
    <t>Minkštų veislių medžių šakų genėjimas, kai kamieno skersmuo daugiau 16 cm iki 24 cm</t>
  </si>
  <si>
    <t>Minkštų veislių medžių šakų genėjimas, kai kamieno skersmuo daugiau 24 cm iki 32 cm</t>
  </si>
  <si>
    <t>Minkštų veislių medžių šakų genėjimas, kai kamieno skersmuo daugiau 32 cm</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</si>
  <si>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</si>
  <si>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</si>
  <si>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24 cm iki 32 cm</t>
  </si>
  <si>
    <t>Medienos paruošimas iš nukirstų minkštų veislių medžių, kai kamieno skersmuo daugiau 32 cm</t>
  </si>
  <si>
    <t>Vieneto kaina, Eur be PVM (pildo Tiekėjas)</t>
  </si>
  <si>
    <t>Supilto grunto tankinimas savaeigiais volais, kai volo masė 16t, praėjimų skaičius viena vėže 6 kartai k9=1.15</t>
  </si>
  <si>
    <t>Šiukšlių dėžių pastatymas</t>
  </si>
  <si>
    <t>Gelžbetoninės atraminės sienos didesnio kaip 200 mm storio iki 6 m aukščio betonavimas, įrengiant klojinius iš skydų, paduodant betoną siurbliu k8=1.04,k9=1.15</t>
  </si>
  <si>
    <t>.Gelžbetoninės atraminės sienos didesnio kaip 200 mm storio iki 6 m aukščio betonavimas, įrengiant klojinius iš skydų, paduodant betoną siurbliu k8=1.04,k9=1.15</t>
  </si>
  <si>
    <t>Plastikinių lietaus nuotakyno šulinių-trapų montavimas, kai šulinių skersmuo 315 mm k9=1.15</t>
  </si>
  <si>
    <t>Komunikacijų žymėjimo ženklų ant stulpelių įrengimas, kai stulpeliai metaliniai</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</si>
  <si>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</si>
  <si>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</si>
  <si>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</si>
  <si>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</si>
  <si>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</si>
  <si>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</si>
  <si>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</si>
  <si>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</si>
  <si>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</si>
  <si>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Pėsčiųjų ir dviračių tako įrengimas</t>
  </si>
  <si>
    <t>Konstrukcinė atraminių sienų dalis</t>
  </si>
  <si>
    <t>Lietaus nuotekų tinklai L1 (nauja statyba)</t>
  </si>
  <si>
    <t>1.</t>
  </si>
  <si>
    <t>2.</t>
  </si>
  <si>
    <t>3.</t>
  </si>
  <si>
    <t>Kabelio tiesimas įrengtom konstrukcijom arba loviais, tvirtinant visu ilgiu, kai 1m kabelio masė iki 2kg</t>
  </si>
  <si>
    <t>Automatinio jungiklio montavimas</t>
  </si>
  <si>
    <t>1. Darbai</t>
  </si>
  <si>
    <t>2. Medžiagos</t>
  </si>
  <si>
    <t>Automatinis jungiklis 10 A 3P C</t>
  </si>
  <si>
    <t>Variniai kabeliai 4x6 mm2</t>
  </si>
  <si>
    <t>5. Apšvietimo tinklai</t>
  </si>
  <si>
    <t>4. KS-4(GS-114) skydas</t>
  </si>
  <si>
    <t>Apšvietimo atramų montavimas</t>
  </si>
  <si>
    <t>Viengubos gembės montavimas ant atramos</t>
  </si>
  <si>
    <t>Automatinių jungiklių montavimas</t>
  </si>
  <si>
    <t>Gnybtų montavimas</t>
  </si>
  <si>
    <t>Kabelio tiesimas vamzdžiuose, blokuose, laidadėžėse, kai kabelio masė iki 1kg</t>
  </si>
  <si>
    <t>Kabelio tiesimas pamatuose ir atramose</t>
  </si>
  <si>
    <t>Iki 1000 V įtampos iki 70mm2 skersp.kabeliui galinės movos su terminiais vamzdeliais montavimas</t>
  </si>
  <si>
    <t>Kabelio Cu 3x1,5 tiesimas atramoje</t>
  </si>
  <si>
    <t>Apšvietimo skydo montavimas</t>
  </si>
  <si>
    <t>Įžeminimo kontūro įrengimas iš vieno elektrodo iki 5 m ilgio su horizontalia įžeminimo šyna iki 1m ilgio</t>
  </si>
  <si>
    <t>kompl.</t>
  </si>
  <si>
    <t>Įžeminimo juostinio plieno laidininkų montavimas, tvirtinant prie konstrukcijų, prišaudant</t>
  </si>
  <si>
    <t>Įžeminimo kontūro varžos matavimas</t>
  </si>
  <si>
    <t>Kabelio izoliacijos varžos matavimas</t>
  </si>
  <si>
    <t>1.25</t>
  </si>
  <si>
    <t>IŠ VISO ŽINIARAŠTYJE 4, EUR BE PVM</t>
  </si>
  <si>
    <t>Apšvietimo atrama h= 8 m</t>
  </si>
  <si>
    <t>Vienguba gembė</t>
  </si>
  <si>
    <t>Pamatas apšvietimo atramai</t>
  </si>
  <si>
    <t>.LED lauko šviestuvai 96W</t>
  </si>
  <si>
    <t>0,23 kV varinis kabelis 3x1.5 mm2</t>
  </si>
  <si>
    <t>Gnybtai kabelių sujungimui apšviet. atramose</t>
  </si>
  <si>
    <t>Lygūs kabelių apsaugos vamzdžiai d 110</t>
  </si>
  <si>
    <t>Automatiniai jungikliai 6 A 1P C</t>
  </si>
  <si>
    <t>Apšvietimo valdymo skydas</t>
  </si>
  <si>
    <t>1 kV galinės movos 4-ių gyslų kabeliams 4 x 25-70</t>
  </si>
  <si>
    <t>Signalinė juosta kabeliams</t>
  </si>
  <si>
    <t>Įžeminimo kontūras</t>
  </si>
  <si>
    <t>Apšvietimo atramų išvežiojimas trasoje</t>
  </si>
  <si>
    <t>Pamatų montavimas</t>
  </si>
  <si>
    <t>Šviestuvų montavimas ant atramose</t>
  </si>
  <si>
    <t>Duobių užpylimas apšvietimo atramoms k9=1.15</t>
  </si>
  <si>
    <t>Kabelių apsaugos vamzdžių paklojimas k9=1.15</t>
  </si>
  <si>
    <t>Uždaro perėjimo iki 50m ilgio įrengimas kryptinio gręž. įreng.,įtraukiant 75-110mm skersmens vamzdį (trasos ilgis) k9=1.15</t>
  </si>
  <si>
    <t>Signalinės juostos paklojimas tranšėjoje virš pakloto kabelio k9=1.15</t>
  </si>
  <si>
    <t>Duobės kasimas AVS skydui k9=1.15</t>
  </si>
  <si>
    <t>Pamatų AVS betonavimas k8=1.03,k9=1.15</t>
  </si>
  <si>
    <t>Tranšėjų 1m gylio 1-2 kabeliams užpylimas buldozeriais 59 kW(80AJ) I-II grupės grunte iš sankasos k9=1.15</t>
  </si>
  <si>
    <t>Vejos mažų plotų atnaujinimas, papildant esamu augalinio grunto sluoksniu k9=1.15</t>
  </si>
  <si>
    <t>1kV aliuminiai kabeliai 4x35 mm2</t>
  </si>
  <si>
    <t>Gofruoti kabelių apsaugos vamzdžiai d110</t>
  </si>
  <si>
    <t>IŠ VISO ŽINIARAŠTYJE 5, EUR BE PVM</t>
  </si>
  <si>
    <t>4.</t>
  </si>
  <si>
    <t>5.</t>
  </si>
  <si>
    <t>Apšvietimo tinklai</t>
  </si>
  <si>
    <t>15.7</t>
  </si>
  <si>
    <t>Darbo projekto parengimas</t>
  </si>
  <si>
    <t>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</si>
  <si>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</si>
  <si>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15.8</t>
  </si>
  <si>
    <t>vnt,</t>
  </si>
  <si>
    <t>69</t>
  </si>
  <si>
    <t>13</t>
  </si>
  <si>
    <t>11</t>
  </si>
  <si>
    <t>4</t>
  </si>
  <si>
    <t>12</t>
  </si>
  <si>
    <t>2</t>
  </si>
  <si>
    <t>3</t>
  </si>
  <si>
    <t>7</t>
  </si>
  <si>
    <t>24</t>
  </si>
  <si>
    <t>65</t>
  </si>
  <si>
    <t xml:space="preserve">Minkštų veislių medžių kelmų rovimas kelmarove, kai kelmo skersmuo iki 26 cm </t>
  </si>
  <si>
    <t xml:space="preserve">Minkštų veislių medžių kelmų rovimas kelmarove, kai kelmo skersmuo daugiau 26 cm iki 34 cm </t>
  </si>
  <si>
    <t xml:space="preserve">Minkštų veislių medžių kelmų rovimas kelmarove, kai kelmo skersmuo daugiau 34 cm </t>
  </si>
  <si>
    <t xml:space="preserve">Krūmų ir smulkaus miško pjovimas krūmapjove, kai krūmai vidutinio tankumo </t>
  </si>
  <si>
    <t xml:space="preserve">Nupjautų krūmų ir smulkaus miško sugrėbimas, kai krūmai vidutinio tankumo </t>
  </si>
  <si>
    <t xml:space="preserve">Nupjautų krūmų ir smulkaus miško šaknų ir kelmų rovimas, kai krūmai vidutinio tankumo </t>
  </si>
  <si>
    <t xml:space="preserve">Šakų, nupjautų krūmų ir smulkaus miško, susmulkinto į krūvas, pakrovimas ir išvežimas (Rangovo pasirinktu atstumu) </t>
  </si>
  <si>
    <t>Supjaustytos medienos išvežimas, pakraunant ir iškraunant kranu (Rangovo pasirinktu atstumu)</t>
  </si>
  <si>
    <t>14</t>
  </si>
  <si>
    <t>Iki 30 cm skersmens kelmų transportavimas (Rangovo pasirinktu atstumu)</t>
  </si>
  <si>
    <t>Daugiau kaip 30 cm skersmens kelmų transportavimas (Rangovo pasirinktu atstumu)</t>
  </si>
  <si>
    <t>16</t>
  </si>
  <si>
    <t xml:space="preserve">Kelio ženklų dvistiebių metalinių atramų ant monolitinių betoninių pamatų išardymas </t>
  </si>
  <si>
    <t xml:space="preserve">Kelio ženklų skydų išmontavimas nuo vienstiebių atramų rankiniu būdu </t>
  </si>
  <si>
    <t xml:space="preserve">Kelio ženklų vienstiebių metalinių atramų ant monolitinių betoninių pamatų išardymas </t>
  </si>
  <si>
    <t xml:space="preserve">Kelio ženklų skydų išmontavimas nuo dvistiebių atramų rankiniu būdu </t>
  </si>
  <si>
    <t xml:space="preserve">Signalinių plastmasinių stulpelių išardymas </t>
  </si>
  <si>
    <t xml:space="preserve">Kelio vienpusio aptvėrimo metalinėmis sijomis išmontavimas </t>
  </si>
  <si>
    <t>644</t>
  </si>
  <si>
    <t>Išardytų kelio elementų išvežimas automobiliais-savivarčiais, pakraunant rankiniu būdu (Rangovo pasirinktu atstumu)</t>
  </si>
  <si>
    <t>860</t>
  </si>
  <si>
    <t xml:space="preserve">Suoliuko išardymas </t>
  </si>
  <si>
    <t xml:space="preserve">Šiukšlių dėžės išardymas </t>
  </si>
  <si>
    <t xml:space="preserve">Bordiūrų (gatvės bortų), sudėtų ant betono pagrindo, išardymas </t>
  </si>
  <si>
    <t xml:space="preserve">Bordiūrų (šaligatvio bortų), sudėtų ant betono pagrindo, išardymas </t>
  </si>
  <si>
    <t xml:space="preserve">Šaligatvių iš betoninių plytelių išardymas </t>
  </si>
  <si>
    <t>35</t>
  </si>
  <si>
    <t>Statybinio laužo kasimas ekskavatoriais su 0,25 m3 kaušu, pakrovimas į autosavivarčius ir išvežimas (Rangovo pasirinktu atstumu)</t>
  </si>
  <si>
    <r>
      <t xml:space="preserve">Dirvožemio kasimas ekskavatoriais su 0,65 m3 kaušu,pakrovimas į autosavivarčius,vežiojimas </t>
    </r>
    <r>
      <rPr>
        <sz val="11"/>
        <rFont val="Times New Roman"/>
        <family val="1"/>
        <charset val="186"/>
      </rPr>
      <t xml:space="preserve">į sandėliavimo vietą ir darbas sąvartoje </t>
    </r>
  </si>
  <si>
    <t>678</t>
  </si>
  <si>
    <t>1500</t>
  </si>
  <si>
    <r>
      <t>Dirvožemio kasimas ekskavatoriais su 0,65 m3 kaušu,pakrovimas į autosavivarčius,vežiojimas</t>
    </r>
    <r>
      <rPr>
        <sz val="11"/>
        <rFont val="Times New Roman"/>
        <family val="1"/>
        <charset val="186"/>
      </rPr>
      <t xml:space="preserve"> ir darbas sąvartoje </t>
    </r>
  </si>
  <si>
    <t>890</t>
  </si>
  <si>
    <t xml:space="preserve">Grunto kasimas 0,65 m3 kaušo talpos ekskavatoriais, pakraunant gruntą į autosavivarčius, kai gruntas II grupės </t>
  </si>
  <si>
    <t xml:space="preserve">Darbai sąvartoje, atvežant gruntą autosavivarčiais, kai gruntas II grupės </t>
  </si>
  <si>
    <t xml:space="preserve">Sankasos pagrindo sluoksnio įrengimas iš esamo smėlingo grunto </t>
  </si>
  <si>
    <t>5210</t>
  </si>
  <si>
    <t xml:space="preserve">Grunto kasimas 1,0 m3 kaušo talpos ekskavatoriais, pakraunant gruntą į autosavivarčius, kai gruntas II grupės </t>
  </si>
  <si>
    <t>Iškasto grunto transportavimas 15 t autosavivarčiais, pakraunant 1,0 m3 kaušo talpos ekskavatoriumi ( gruntas II grupės) (Rangovo pasirinktu atstumu)</t>
  </si>
  <si>
    <t>Darbai sąvartoje, atvežant gruntą autosavivarčiais, kai gruntas II grupės</t>
  </si>
  <si>
    <t xml:space="preserve">Sankasos pagrindo sluoksnio įrengimas iš smėlingo grunto </t>
  </si>
  <si>
    <t xml:space="preserve">Geotinklo paklojimas ant sankasos viršaus </t>
  </si>
  <si>
    <t>19940</t>
  </si>
  <si>
    <t>14960</t>
  </si>
  <si>
    <t xml:space="preserve">Geotekstilės paklojimas ant sankasos viršaus </t>
  </si>
  <si>
    <t>Plotų planiravimas autogreideriais ( gruntas II grupės)</t>
  </si>
  <si>
    <t>3795</t>
  </si>
  <si>
    <t>1139</t>
  </si>
  <si>
    <t>420</t>
  </si>
  <si>
    <t xml:space="preserve">Plotų planiravimas rankiniu būdu ( gruntas II grupės) </t>
  </si>
  <si>
    <t xml:space="preserve">Grunto tankinimas mažosios mechanizacijos priemonėmis ( gruntas I-II grupės) </t>
  </si>
  <si>
    <t>84</t>
  </si>
  <si>
    <t>1255</t>
  </si>
  <si>
    <t>5025</t>
  </si>
  <si>
    <t>490</t>
  </si>
  <si>
    <t>Pylimo šlaitų planiravimas rankiniu būdu ( gruntas II grupės)</t>
  </si>
  <si>
    <t xml:space="preserve">Iškasų arba pylimų šlaitų planiravimas buldozeriais, kai buldozerio galia 55 kW (75 AG) </t>
  </si>
  <si>
    <t>Griovio dugno ir šlaitų planiravimas rankiniu būdu ( gruntas II grupės)</t>
  </si>
  <si>
    <t xml:space="preserve">Pagrindo po drenažo vamzdžiais įrengimas iš skaldelės </t>
  </si>
  <si>
    <t xml:space="preserve">Drenažo iš plastikinių gofruotų vamzdžių su geotekstilės filtru įrengimas, užpilant filtracinį sluoksnį ekskavatoriumi, kai vamzdžių skersmuo 113/126 mm </t>
  </si>
  <si>
    <t>1055</t>
  </si>
  <si>
    <t>1320</t>
  </si>
  <si>
    <t xml:space="preserve">Filtruojančios geosintetinės medžiagos paklojimas </t>
  </si>
  <si>
    <t>Plastikinių drenažo šulinių montavimas, kai šulinių skersmuo 425 mm</t>
  </si>
  <si>
    <t>Plastikinių fasoninių dalių (jungčių, protarpinių) 110 mm skersmens montavimas</t>
  </si>
  <si>
    <t>Vamzdynų pirminis (apsauginis) užpylimas ekskavatoriumi, sutankinant gruntą</t>
  </si>
  <si>
    <t>110 mm skersmens polietileninių žiočių įrengimas</t>
  </si>
  <si>
    <t>1015</t>
  </si>
  <si>
    <t>8</t>
  </si>
  <si>
    <t>1030</t>
  </si>
  <si>
    <t>Betono bordiūrų įrengimas ant betono pagrindo, kai bordiūrai 150x300x1000 mm</t>
  </si>
  <si>
    <t>Betono bordiūrų įrengimas ant betono pagrindo, kai bordiūrai 150x220x1000 mm nužeminti</t>
  </si>
  <si>
    <t xml:space="preserve">Betono bordiūrų įrengimas ant betono pagrindo, kai bordiūrai nužeminti pereinamieji </t>
  </si>
  <si>
    <t>Betono bordiūrų įrengimas ant betono pagrindo, kai bordiūrai 80x200x1000 mm</t>
  </si>
  <si>
    <t>1027</t>
  </si>
  <si>
    <t>530</t>
  </si>
  <si>
    <t xml:space="preserve">Apsauginių šalčiui atsparių kelio pagrindo sluoksnių įrengimas, naudojant savaeigius plentvolius, kai pagrindas smėlio, autogreiderio galia 96 kW (130 AG) </t>
  </si>
  <si>
    <t>635</t>
  </si>
  <si>
    <t xml:space="preserve">Kelio pagrindo įrengimas iš dolomito skaldos mišinio (storis 20 cm, dvisluoksnis) </t>
  </si>
  <si>
    <t xml:space="preserve">Kelio pagrindo įrengimas iš asfalto mišinio AC 22 PS (sluoksnis 9.00 cm storio, klotuvas iki 500 t/h) </t>
  </si>
  <si>
    <t>895</t>
  </si>
  <si>
    <t xml:space="preserve">Kelio juodų dangų paviršiaus gruntavimas polimerais modifikuota bitumo emulsija </t>
  </si>
  <si>
    <t xml:space="preserve">Dvisluoksnės kelio dangos apatinio sluoksnio įrengimas iš apatinio dangos sluoksnio asfalto mišinio AC 16 AS (sluoksnis 5.00 cm storio, klotuvas iki 500 t/h) </t>
  </si>
  <si>
    <t>1150</t>
  </si>
  <si>
    <t xml:space="preserve">Dvisluoksnės kelio dangos viršutinio sluoksnio įrengimas iš viršutinio dangos sluoksnio asfaltbetonio AC 11 VS (sluoksnis 4.00 cm storio, klotuvas iki 500 t/h) </t>
  </si>
  <si>
    <t xml:space="preserve">Asfalto dangos siūlių apdorojimas bitumine mase, klojant asfaltą metodu "karštas prie šalto" </t>
  </si>
  <si>
    <t>1040</t>
  </si>
  <si>
    <t>1035</t>
  </si>
  <si>
    <t>40</t>
  </si>
  <si>
    <t xml:space="preserve">Geokompozito paklojimas, asfaltuojant kelio dangas, rankiniu būdu </t>
  </si>
  <si>
    <t>110</t>
  </si>
  <si>
    <t>98</t>
  </si>
  <si>
    <t xml:space="preserve">Viensluoksnės kelio dangos įrengimas iš pagrindo-dangos sluoksnio asfalto AC 16 PD (sluoksnis 6.00 cm storio, klotuvas iki 500 t/h) </t>
  </si>
  <si>
    <t xml:space="preserve">Asfalto dangos skersinių siūlių apdorojimas bitumine mase, klojant asfaltą metodu "karštas prie šalto" </t>
  </si>
  <si>
    <t>25</t>
  </si>
  <si>
    <t>Įvažiavimų dangos pastorinimas 10 cm žvyro mišiniu</t>
  </si>
  <si>
    <t xml:space="preserve">Apsauginių šalčiui nejautrių kelio pagrindo sluoksnių įrengimas, naudojant savaeigius plentvolius, kai pagrindas smėlio, autogreiderio galia 96 kW (130 AG) </t>
  </si>
  <si>
    <t>665</t>
  </si>
  <si>
    <t>3265</t>
  </si>
  <si>
    <t>Pagrindo įrengimas iš dolomito skaldos mišinio (storis 15 cm, viensluoksnis)</t>
  </si>
  <si>
    <t>2953</t>
  </si>
  <si>
    <t>32</t>
  </si>
  <si>
    <t xml:space="preserve">Viensluoksnės tako dangos įrengimas iš pagrindo - dangos sluoksnio asfalto AC 16 PD (sluoksnis 6.00 cm storio, klotuvas iki 200 t/h) </t>
  </si>
  <si>
    <t>Siūlių pjaustymas diskine freza asfalto dangoje</t>
  </si>
  <si>
    <t xml:space="preserve">4 cm storio sluoksnio asfalto tako išardymas (storis 6 cm) </t>
  </si>
  <si>
    <t xml:space="preserve">Skaldos pagrindo, iki 5 m2 ploto vienoje vietoje, ardymas rankiniu būdu </t>
  </si>
  <si>
    <t xml:space="preserve">Pasluoksnio įrengimas (granito atsijos, sluoksnio storis 3 cm) </t>
  </si>
  <si>
    <t>325</t>
  </si>
  <si>
    <t>Grindinio įrengimas iš reljefinių betono trinkelių (neregių vedimo sistema) rankiniu būdu, užpilant siūles granito atsijomis</t>
  </si>
  <si>
    <t>Kelkraščio apatinio pagrindo sluoksnio įrengimas iš smėlingo grunto</t>
  </si>
  <si>
    <t xml:space="preserve">Dirvožemio kasimas ekskavatoriais su 0,65 m3 kaušu,pakrovimas į autosavivarčius,vežiojimas iš sandėliavimo vietos ir darbas sąvartoje </t>
  </si>
  <si>
    <t>80</t>
  </si>
  <si>
    <t>Kelkraščio sustiprinimas nesurištu mineralinių medžiagų mišiniu su 20 proc. dirvožemio priedu (sluoksnio storis 6 cm)</t>
  </si>
  <si>
    <t>Kelkraščių apsėjimas daugiametėmis žolėmis rankiniu būdu</t>
  </si>
  <si>
    <t>Apsauginių šalčiui nejautrių kelio pagrindo sluoksnių įrengimas, naudojant savaeigius plentvolius, kai pagrindas smėlio, autogreiderio galia 96 kW (130 AG)</t>
  </si>
  <si>
    <t>Kelio pagrindo įrengimas iš dolomito skaldos mišinio (storis 15 cm, viensluoksnis)</t>
  </si>
  <si>
    <t>70</t>
  </si>
  <si>
    <t>Viensluoksnės kelio dangos įrengimas iš pagrindo-dangos sluoksnio asfalto AC 16 PD (sluoksnis 6.00 cm storio, klotuvas iki 500 t/h)</t>
  </si>
  <si>
    <t>Tolimesnis nuovažų dangos pastorinimas 10 cm storio žvyro mišiniu</t>
  </si>
  <si>
    <t>125</t>
  </si>
  <si>
    <t>Apsauginių šalčiui nejautrių kelio pagrindo sluoksnių įrengimas, naudojant savaeigius plentvolius, kai pagrindas smėlio</t>
  </si>
  <si>
    <t xml:space="preserve">Kelio pagrindo įrengimas iš žvyro mineralinių medžaigų mišinio (storis 15 cm, viensluoksnis) </t>
  </si>
  <si>
    <t xml:space="preserve">Kelio dangos įrengimas iš žvyro mineralinių medžiagų mišinio (storis 5 cm, viensluoksnė) </t>
  </si>
  <si>
    <t>677</t>
  </si>
  <si>
    <t>Dirvožemio kasimas ekskavatoriais su 0,65 m3 kaušu,pakrovimas į autosavivarčius,vežiojimas iš sandėliavimo vietos ir darbas sąvartoje</t>
  </si>
  <si>
    <t xml:space="preserve">Šlaitų tvirtinimas priešeroziniu dembliu </t>
  </si>
  <si>
    <t>4080</t>
  </si>
  <si>
    <t>Šlaitų ir kitų plotų tvirtinimas esamu augaliniu gruntu, paskleidžiant gruntą ekskavatoriumi (sluoksnio storis 10.00 cm)</t>
  </si>
  <si>
    <t>4740</t>
  </si>
  <si>
    <t>2030</t>
  </si>
  <si>
    <t>Šlaitų ir kitų plotų tvirtinimas esamu augaliniu gruntu, paskleidžiant gruntą rankiniu būdu (sluoksnis 10 cm)</t>
  </si>
  <si>
    <t>6770</t>
  </si>
  <si>
    <t>Šlaitų ir kitų plotų apsėjimas daugiametėmis žolėmis rankiniu būdu</t>
  </si>
  <si>
    <t>Monolitinių pagrindų po vandens nutekėjimo latakais įrengimas, kai pagrindai betoniniai</t>
  </si>
  <si>
    <t>Vandens nutekėjimo betoninių latakų 300x200x100 mm montavimas</t>
  </si>
  <si>
    <t>36</t>
  </si>
  <si>
    <t>Metalinių vienpusių kelio atitvarų N2 W4 A ant metalinių statramsčių įrengimas, įkalant statramsčius ( atstumas tarp statramsčių 4,0 m)</t>
  </si>
  <si>
    <t>Metalinių kelio atitvarų N2 W4 A galinių elementų montavimas (vienpusių, L-4 m)</t>
  </si>
  <si>
    <t>664</t>
  </si>
  <si>
    <t>Metalinių stačiakampio tipo kelio atitvarų H1 W4 A su tvorele (paaukštinimu) ant metalinių statramsčių įrengimas, įkalant statramsčius (atstumas tarp statramsčių 4,0 m)</t>
  </si>
  <si>
    <t>Metalinių stačiakampio tipo kelio atitvarų H1 W4 A galinių elementų montavimas (vienpusių, L-4 m)</t>
  </si>
  <si>
    <t>Metalinių atitvarų jungiamųjų komponentų N2 W4 A tilto/H1 W4 A kelio montavimas (vienpusių)</t>
  </si>
  <si>
    <t>Metalinių stulpelių pėsčiųjų apsaugos tvorelei įrengimas</t>
  </si>
  <si>
    <t>160</t>
  </si>
  <si>
    <t>157</t>
  </si>
  <si>
    <t>Metalinių aptvėrimų pėsčiųjų apsaugos tvorelei montavimas ant įrengtų metalinių stulpelių</t>
  </si>
  <si>
    <t>Kelio dangos ženklinimas termoplastu su stiklo rutuliukais ištisine 12 cm pločio linija kelių ženklinimo mašinomis</t>
  </si>
  <si>
    <t>Kelio dangos ženklinimas termoplastu su stiklo rutuliukais ištisine linija 25 cm pločio kelių ženklinimo mašinomis</t>
  </si>
  <si>
    <t>Kelio dangos ženklinimas termoplastu su stiklo rutuliukais pertraukiama 12 cm pločio linija kelių ženklin. mašinomis ( brūkšnio ir tarpo santykis 1:1)</t>
  </si>
  <si>
    <t xml:space="preserve">Kelio dangos ženklinimas termoplastu su stiklo rutuliukais pertraukiama 25 cm pločio linija kelių ženklin. mašinomis (brūkšnio ir tarpo santykis 1:1) </t>
  </si>
  <si>
    <t xml:space="preserve">Kelio dangos ženklinimas termoplastu su stiklo rutuliukais rankiniu būdu, kai linijos, ženklo plotas iki 0,5 m2 </t>
  </si>
  <si>
    <t xml:space="preserve">Kelio ženklų su metalinėmis atramomis d-76,1 mm įrengimas, gręžiant duobes ir betonuojant pamatus ( stiebų skaičius atramoje 1 vnt) </t>
  </si>
  <si>
    <t xml:space="preserve">Kelio ženklų su metalinėmis atramomis d-76,1 mm įrengimas, gręžiant duobes ir betonuojant pamatus (stiebų skaičius atramoje 2 vnt) </t>
  </si>
  <si>
    <t xml:space="preserve">Kelio ženklų su gembinėmis metalinėmis atramomis d-88,9 mm įrengimas, gręžiant duobes ir betonuojant pamatus ( stiebų skaičius atramoje 1 vnt) </t>
  </si>
  <si>
    <t>83</t>
  </si>
  <si>
    <t>Polietileninių 110 mm skersmens rezervinių vamzdžių paklojimas</t>
  </si>
  <si>
    <t>Paklotų kabelių apsauga surenkamais gaubtais, atkasant kabelius, kai surenkamo gaubto skersmuo 110 mm</t>
  </si>
  <si>
    <t xml:space="preserve">Šulinio landos paaukštinimas 25 cm aukščio reguliavimo žiedais, keičiant šulinių liukus </t>
  </si>
  <si>
    <t>Plieninės spraustasienės polių, kurių 1 m masė didesnė kaip 50 kg, įkalimas vikšrine poliakale 3 kartus (įvertinant gįžtamas medžiagas)</t>
  </si>
  <si>
    <t xml:space="preserve">Plieninės spraustasienės polių, kurių 1 m masė didesnė kaip 50 kg, ištraukimas 3 kartus </t>
  </si>
  <si>
    <t>Plieninės spraustasienės polių, kurių 1 m masė didesnė kaip 50 kg, ištraukimas 2 kartus</t>
  </si>
  <si>
    <t xml:space="preserve">Pagrindo planiravimas rankiniu būdu, kai gruntas II grupės </t>
  </si>
  <si>
    <t>90</t>
  </si>
  <si>
    <t>Pagrindų posluoksnių po atramine sienute įrengimas iš skaldos</t>
  </si>
  <si>
    <t>Deformacinių siūlių įrengimas, panaudojant armatūros gaminius ir sandariklius</t>
  </si>
  <si>
    <t>8,5</t>
  </si>
  <si>
    <t>290</t>
  </si>
  <si>
    <t>Plieninės spraustasienės polių, kurių 1 m masė didesnė kaip 50 kg, įkalimas vikšrine poliakale 2 kartus (įvertinant gįžtamas medžiagas)</t>
  </si>
  <si>
    <t>Betoninių paviršių nuplovimas, naudojant aukšto slėgio plovimo įrenginį, prieš padengiant bitumine hidroizoliacija</t>
  </si>
  <si>
    <t>Betoninių paviršių, besiliečiančių su gruntu, bituminės hidroizoliacijos įrengimas, nupurškiant 2 kartus bitumine emulsija</t>
  </si>
  <si>
    <t>Atraminių sienų fasado betoninių paviršių nuplovimas, naudojant aukšto slėgio plovimo įrenginį</t>
  </si>
  <si>
    <t>Pagrindo planiravimas rankiniu būdu, kai gruntas II grupės</t>
  </si>
  <si>
    <t>570</t>
  </si>
  <si>
    <t>47,3</t>
  </si>
  <si>
    <t>1510</t>
  </si>
  <si>
    <t>380</t>
  </si>
  <si>
    <t xml:space="preserve">Betoninių paviršių nuplovimas, naudojant aukšto slėgio plovimo įrenginį, prieš padengiant bitumine hidroizoliacija </t>
  </si>
  <si>
    <t xml:space="preserve">Betoninių paviršių, besiliečiančių su gruntu, bituminės hidroizoliacijos įrengimas, nupurškiant 2 kartus bitumine emulsija </t>
  </si>
  <si>
    <t xml:space="preserve">Monolitinių pagrindų po vandens nutekėjimo latakais įrengimas, kai pagrindai betoniniai </t>
  </si>
  <si>
    <t xml:space="preserve">Atraminių sienų fasado betoninių paviršių nuplovimas, naudojant aukšto slėgio plovimo įrenginį </t>
  </si>
  <si>
    <t>929</t>
  </si>
  <si>
    <t xml:space="preserve">Vandens pašalinimas iš tranšėjų ir iškasų siurbliais, kai siurbliai su vidaus degimo varikliu </t>
  </si>
  <si>
    <t xml:space="preserve">Pagrindų po lietaus nuotakyno vamzdžiais iš biriųjų medžiagų įrengimas (pagrindų medžiaga smėlis) </t>
  </si>
  <si>
    <t>Vamzdynų pirminis (apsauginis) užpylimas rankiniu būdu, sutankinant gruntą</t>
  </si>
  <si>
    <t xml:space="preserve">Vamzdynų užpylimas smėlingu gruntu ekskavatoriumi, sutankinant gruntą </t>
  </si>
  <si>
    <t>Apvalių surenkamų gelžbetoninių nuotakyno šulinių įrengimas šlapiuose gruntuose, kai šulinių skersmuo 2,0 m (surenkamos g/b konstrukcijos)</t>
  </si>
  <si>
    <t xml:space="preserve">Apvalių surenkamų gelžbetoninių nuotakyno šulinių įrengimas šlapiuose gruntuose, kai šulinių skersmuo 1,5 m (surenkamos g/b konstrukcijos) </t>
  </si>
  <si>
    <t xml:space="preserve">Apvalių surenkamų gelžbetoninių nuotakyno šulinių įrengimas šlapiuose gruntuose, kai šulinių skersmuo 1,0 m (surenkamos g/b konstrukcijos) </t>
  </si>
  <si>
    <t xml:space="preserve">Apvalių d=0.7 m normalaus tipo lietaus šulinėlių-trapų iš surenkamo gelžbetonio įrengimas (1m3 g/b) </t>
  </si>
  <si>
    <t>Plastikinių protarpinių 250 mm skersmens montavimas</t>
  </si>
  <si>
    <t xml:space="preserve">Plastikinių protarpinių 200 mm skersmens montavimas </t>
  </si>
  <si>
    <t>.Nuotekų surinkimo tinklų plastikinių vamzdžių klojimas, kai vamzdžių skersmuo 250 mm</t>
  </si>
  <si>
    <t>Nuotekų surinkimo tinklų plastikinių vamzdžių d-200 mm klojimas, naujų trapų pajungimui</t>
  </si>
  <si>
    <t xml:space="preserve">Nuotekų surinkimo tinklų d-250 mm plastikinių vamzdžių klojimas, kritimo stovo įrengimui </t>
  </si>
  <si>
    <t>Nuotekų surinkimo tinklų d-200 mm plastikinių vamzdžių klojimas, kritimo stovo įrengimui</t>
  </si>
  <si>
    <t xml:space="preserve">Plastikinių įmovinių alkūnių 250 mm skersmens montavimas </t>
  </si>
  <si>
    <t>Plastikinių įmovinių alkūnių d-200 mm skersmens montavimas</t>
  </si>
  <si>
    <t>Plastikinių įmovinių trišakių 250 mm skersmens montavimas</t>
  </si>
  <si>
    <t>Plastikinių įmovinių trišakių d-200 mm skersmens montavimas</t>
  </si>
  <si>
    <t>42</t>
  </si>
  <si>
    <t>Plastikinių vamzdžių vamzdynų 200 mm skersmens hidraulinis bandymas</t>
  </si>
  <si>
    <t>732</t>
  </si>
  <si>
    <t xml:space="preserve">Plastikinių vamzdžių vamzdynų 250 mm skersmens hidraulinis bandymas </t>
  </si>
  <si>
    <t>Vamzdyno vidaus apžiūra, darant vaizdo įrašą</t>
  </si>
  <si>
    <t xml:space="preserve">Pagrindų po lietaus nuotakyno vamzdžiais iš biriųjų medžiagų įrengimas ( pagrindų medžiaga žvyras) </t>
  </si>
  <si>
    <t xml:space="preserve">Latako B-1 ištekamojo betoninio antgalio įrengimas </t>
  </si>
  <si>
    <t xml:space="preserve">Griovių šlaitų ir dugnų tvirtinimas skalda </t>
  </si>
  <si>
    <t>Iškasto grunto transportavimas 8,5 t autosavivarčiais, pakraunant 0,65 m3 kaušo talpos ekskavatoriumi (gruntas II grupės) (Rangovo pasirinktu atstumu)</t>
  </si>
  <si>
    <t>0,6</t>
  </si>
  <si>
    <t xml:space="preserve">Tranšėjų 1m gylio 1-2 kabeliams kasimas 0,25m3 talpos kaušu ekskavatoriais I-II grupės grunte </t>
  </si>
  <si>
    <t xml:space="preserve">Duobių apšvietimo atramoms kasimas </t>
  </si>
  <si>
    <t>6</t>
  </si>
  <si>
    <t>30</t>
  </si>
  <si>
    <t>1257</t>
  </si>
  <si>
    <t>1273</t>
  </si>
  <si>
    <t>371</t>
  </si>
  <si>
    <t>62</t>
  </si>
  <si>
    <t>Grįžtamosios medžiagos (nufrezuotas asfaltas (9,58 Eur/m3)) (sąmatoje įvertinamas su minuso ženklu)</t>
  </si>
  <si>
    <t xml:space="preserve">*Pastaba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
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</si>
  <si>
    <t>KS-4(GS-114) skydas (ESO)*</t>
  </si>
  <si>
    <t>Vykdant valstybinės reikšmės kelių rekonstravimo/remonto darbus susidarančios medžiagos, kurios nenaudojamos projekte ir kurios gali būti panaudotos pakartotinai, turi būti gabenamos į užsakovo – valstybės įmonės Lietuvos automobilių kelių direkcijos  (toliau – Kelių direkcija) nurodytą sandėliavimo vietą – Raseinių kelių tarnybos Pagrybio meistrija, Aušrinės g. 2, Iždonų k., Kaltinėnų sen., Šilalės r.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</si>
</sst>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7"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i/>
      <sz val="11"/>
      <color rgb="FFFF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name val="Times New Roman"/>
      <family val="1"/>
    </font>
    <font>
      <sz val="11"/>
      <color rgb="FF00B0F0"/>
      <name val="Times New Roman"/>
      <family val="1"/>
      <charset val="186"/>
    </font>
    <font>
      <b/>
      <sz val="11"/>
      <color rgb="FF00B0F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2D05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style="thick">
        <color auto="1"/>
      </left>
      <right/>
      <top/>
      <bottom style="thick">
        <color auto="1"/>
      </bottom>
      <diagonal/>
    </border>
    <border>
      <left/>
      <right/>
      <top/>
      <bottom style="thick">
        <color auto="1"/>
      </bottom>
      <diagonal/>
    </border>
    <border>
      <left style="thin">
        <color indexed="64"/>
      </left>
      <right style="thin">
        <color indexed="64"/>
      </right>
      <top style="thin">
        <color indexed="64"/>
      </top>
      <bottom style="thick">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71">
    <xf numFmtId="0" fontId="0" fillId="0" borderId="0" xfId="0"/>
    <xf numFmtId="4" fontId="3" fillId="3" borderId="1" xfId="3"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center" vertical="center"/>
      <protection locked="0"/>
    </xf>
    <xf numFmtId="0" fontId="5" fillId="0" borderId="0" xfId="0" applyFont="1" applyProtection="1">
      <protection locked="0"/>
    </xf>
    <xf numFmtId="4" fontId="3" fillId="3" borderId="1" xfId="4" applyNumberFormat="1" applyFont="1" applyFill="1" applyBorder="1" applyAlignment="1" applyProtection="1">
      <alignment horizontal="center" vertical="center" wrapText="1"/>
      <protection locked="0"/>
    </xf>
    <xf numFmtId="4" fontId="3" fillId="3" borderId="8" xfId="3" applyNumberFormat="1" applyFont="1" applyFill="1" applyBorder="1" applyAlignment="1" applyProtection="1">
      <alignment horizontal="center" vertical="center" wrapText="1"/>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4" fontId="3" fillId="3" borderId="3" xfId="4" applyNumberFormat="1" applyFont="1" applyFill="1" applyBorder="1" applyAlignment="1" applyProtection="1">
      <alignment horizontal="center" vertical="center" wrapText="1"/>
      <protection locked="0"/>
    </xf>
    <xf numFmtId="4" fontId="3" fillId="3" borderId="8" xfId="4" applyNumberFormat="1" applyFont="1" applyFill="1" applyBorder="1" applyAlignment="1" applyProtection="1">
      <alignment horizontal="center" vertical="center" wrapText="1"/>
      <protection locked="0"/>
    </xf>
    <xf numFmtId="0" fontId="2" fillId="0" borderId="21" xfId="2" applyFont="1" applyBorder="1" applyAlignment="1" applyProtection="1">
      <alignment horizontal="center" vertical="center" wrapText="1"/>
    </xf>
    <xf numFmtId="4" fontId="3" fillId="3" borderId="24" xfId="3" applyNumberFormat="1" applyFont="1" applyFill="1" applyBorder="1" applyAlignment="1" applyProtection="1">
      <alignment horizontal="center" vertical="center" wrapText="1"/>
      <protection locked="0"/>
    </xf>
    <xf numFmtId="0" fontId="2" fillId="0" borderId="25" xfId="1" applyFont="1" applyBorder="1" applyAlignment="1" applyProtection="1">
      <alignment horizontal="center" vertical="center" wrapText="1"/>
    </xf>
    <xf numFmtId="4" fontId="3" fillId="3" borderId="32" xfId="3" applyNumberFormat="1" applyFont="1" applyFill="1" applyBorder="1" applyAlignment="1" applyProtection="1">
      <alignment horizontal="center" vertical="center" wrapText="1"/>
      <protection locked="0"/>
    </xf>
    <xf numFmtId="4" fontId="3" fillId="3" borderId="28" xfId="4" applyNumberFormat="1" applyFont="1" applyFill="1" applyBorder="1" applyAlignment="1" applyProtection="1">
      <alignment horizontal="center" vertical="center" wrapText="1"/>
      <protection locked="0"/>
    </xf>
    <xf numFmtId="4" fontId="3" fillId="3" borderId="34" xfId="4" applyNumberFormat="1" applyFont="1" applyFill="1" applyBorder="1" applyAlignment="1" applyProtection="1">
      <alignment horizontal="center" vertical="center" wrapText="1"/>
      <protection locked="0"/>
    </xf>
    <xf numFmtId="4" fontId="3" fillId="3" borderId="24" xfId="4" applyNumberFormat="1" applyFont="1" applyFill="1" applyBorder="1" applyAlignment="1" applyProtection="1">
      <alignment horizontal="center" vertical="center" wrapText="1"/>
      <protection locked="0"/>
    </xf>
    <xf numFmtId="4" fontId="3" fillId="3" borderId="40" xfId="4" applyNumberFormat="1" applyFont="1" applyFill="1" applyBorder="1" applyAlignment="1" applyProtection="1">
      <alignment horizontal="center" vertical="center" wrapText="1"/>
      <protection locked="0"/>
    </xf>
    <xf numFmtId="4" fontId="3" fillId="3" borderId="28" xfId="3" applyNumberFormat="1" applyFont="1" applyFill="1" applyBorder="1" applyAlignment="1" applyProtection="1">
      <alignment horizontal="center" vertical="center" wrapText="1"/>
      <protection locked="0"/>
    </xf>
    <xf numFmtId="4" fontId="3" fillId="3" borderId="29" xfId="3" applyNumberFormat="1" applyFont="1" applyFill="1" applyBorder="1" applyAlignment="1" applyProtection="1">
      <alignment horizontal="center" vertical="center" wrapText="1"/>
      <protection locked="0"/>
    </xf>
    <xf numFmtId="4" fontId="3" fillId="3" borderId="20" xfId="3" applyNumberFormat="1" applyFont="1" applyFill="1" applyBorder="1" applyAlignment="1" applyProtection="1">
      <alignment horizontal="center" vertical="center" wrapText="1"/>
      <protection locked="0"/>
    </xf>
    <xf numFmtId="4" fontId="3" fillId="3" borderId="21" xfId="3" applyNumberFormat="1" applyFont="1" applyFill="1" applyBorder="1" applyAlignment="1" applyProtection="1">
      <alignment horizontal="center" vertical="center" wrapText="1"/>
      <protection locked="0"/>
    </xf>
    <xf numFmtId="4" fontId="3" fillId="3" borderId="46" xfId="3" applyNumberFormat="1" applyFont="1" applyFill="1" applyBorder="1" applyAlignment="1" applyProtection="1">
      <alignment horizontal="center" vertical="center" wrapText="1"/>
      <protection locked="0"/>
    </xf>
    <xf numFmtId="4" fontId="4" fillId="3" borderId="1" xfId="3" applyNumberFormat="1" applyFont="1" applyFill="1" applyBorder="1" applyAlignment="1" applyProtection="1">
      <alignment horizontal="center" vertical="center" wrapText="1"/>
      <protection locked="0"/>
    </xf>
    <xf numFmtId="4" fontId="4" fillId="3" borderId="8" xfId="3" applyNumberFormat="1" applyFont="1" applyFill="1" applyBorder="1" applyAlignment="1" applyProtection="1">
      <alignment horizontal="center" vertical="center" wrapText="1"/>
      <protection locked="0"/>
    </xf>
    <xf numFmtId="4" fontId="3" fillId="3" borderId="37" xfId="4" applyNumberFormat="1" applyFont="1" applyFill="1" applyBorder="1" applyAlignment="1" applyProtection="1">
      <alignment horizontal="center" vertical="center" wrapText="1"/>
      <protection locked="0"/>
    </xf>
    <xf numFmtId="0" fontId="6" fillId="0" borderId="0" xfId="0" applyFont="1" applyFill="1" applyProtection="1">
      <protection locked="0"/>
    </xf>
    <xf numFmtId="0" fontId="6" fillId="0" borderId="0" xfId="0" applyFont="1" applyFill="1" applyAlignment="1" applyProtection="1">
      <alignment wrapText="1"/>
      <protection locked="0"/>
    </xf>
    <xf numFmtId="4" fontId="16" fillId="3" borderId="1" xfId="3" applyNumberFormat="1" applyFont="1" applyFill="1" applyBorder="1" applyAlignment="1" applyProtection="1">
      <alignment horizontal="center" vertical="center" wrapText="1"/>
    </xf>
    <xf numFmtId="164" fontId="4" fillId="3" borderId="28" xfId="0" applyNumberFormat="1" applyFont="1" applyFill="1" applyBorder="1" applyAlignment="1" applyProtection="1">
      <alignment horizontal="center" vertical="center"/>
      <protection locked="0"/>
    </xf>
    <xf numFmtId="164" fontId="4" fillId="3" borderId="8" xfId="0" applyNumberFormat="1" applyFont="1" applyFill="1" applyBorder="1" applyAlignment="1" applyProtection="1">
      <alignment horizontal="center" vertical="center"/>
      <protection locked="0"/>
    </xf>
    <xf numFmtId="0" fontId="10" fillId="2" borderId="10" xfId="1" applyFont="1" applyFill="1" applyBorder="1" applyAlignment="1" applyProtection="1">
      <alignment vertical="center"/>
    </xf>
    <xf numFmtId="0" fontId="10" fillId="2" borderId="11" xfId="1" applyFont="1" applyFill="1" applyBorder="1" applyAlignment="1" applyProtection="1">
      <alignment vertical="center"/>
    </xf>
    <xf numFmtId="49" fontId="8" fillId="0" borderId="16" xfId="0" applyNumberFormat="1" applyFont="1" applyBorder="1" applyAlignment="1" applyProtection="1">
      <alignment horizontal="center" vertical="center" wrapText="1"/>
    </xf>
    <xf numFmtId="49" fontId="4" fillId="0" borderId="26" xfId="0" applyNumberFormat="1" applyFont="1" applyBorder="1" applyAlignment="1" applyProtection="1">
      <alignment horizontal="center" vertical="center"/>
    </xf>
    <xf numFmtId="49" fontId="4" fillId="0" borderId="24" xfId="0" applyNumberFormat="1" applyFont="1" applyFill="1" applyBorder="1" applyAlignment="1" applyProtection="1">
      <alignment horizontal="left" vertical="center" wrapText="1"/>
    </xf>
    <xf numFmtId="49" fontId="8"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15" fillId="0" borderId="1" xfId="0" applyNumberFormat="1" applyFont="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left" vertical="center" wrapText="1"/>
    </xf>
    <xf numFmtId="49" fontId="8" fillId="0" borderId="28"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xf>
    <xf numFmtId="49" fontId="8" fillId="0" borderId="2" xfId="0" applyNumberFormat="1" applyFont="1" applyBorder="1" applyAlignment="1" applyProtection="1">
      <alignment horizontal="center" vertical="center" wrapText="1"/>
    </xf>
    <xf numFmtId="49" fontId="4" fillId="0" borderId="19" xfId="0" applyNumberFormat="1" applyFont="1" applyBorder="1" applyAlignment="1" applyProtection="1">
      <alignment horizontal="center" vertical="center"/>
    </xf>
    <xf numFmtId="49" fontId="4" fillId="0" borderId="28" xfId="0" applyNumberFormat="1" applyFont="1" applyFill="1" applyBorder="1" applyAlignment="1" applyProtection="1">
      <alignment horizontal="left" vertical="center" wrapText="1"/>
    </xf>
    <xf numFmtId="49" fontId="4" fillId="0" borderId="28" xfId="0" applyNumberFormat="1" applyFont="1" applyBorder="1" applyAlignment="1" applyProtection="1">
      <alignment horizontal="center" vertical="center"/>
    </xf>
    <xf numFmtId="49" fontId="8" fillId="0" borderId="5" xfId="0" applyNumberFormat="1" applyFont="1" applyBorder="1" applyAlignment="1" applyProtection="1">
      <alignment horizontal="center" vertical="center" wrapText="1"/>
    </xf>
    <xf numFmtId="49" fontId="4" fillId="0" borderId="20" xfId="0" applyNumberFormat="1" applyFont="1" applyBorder="1" applyAlignment="1" applyProtection="1">
      <alignment horizontal="center" vertical="center"/>
    </xf>
    <xf numFmtId="49" fontId="8" fillId="0" borderId="7" xfId="0" applyNumberFormat="1" applyFont="1" applyBorder="1" applyAlignment="1" applyProtection="1">
      <alignment horizontal="center" vertical="center" wrapText="1"/>
    </xf>
    <xf numFmtId="49" fontId="4" fillId="0" borderId="21"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8" fillId="0" borderId="17" xfId="0" applyNumberFormat="1" applyFont="1" applyBorder="1" applyAlignment="1" applyProtection="1">
      <alignment horizontal="center" vertical="center" wrapText="1"/>
    </xf>
    <xf numFmtId="49" fontId="4" fillId="0" borderId="33" xfId="0" applyNumberFormat="1" applyFont="1" applyBorder="1" applyAlignment="1" applyProtection="1">
      <alignment horizontal="center" vertical="center"/>
    </xf>
    <xf numFmtId="49" fontId="4" fillId="0" borderId="24" xfId="0" applyNumberFormat="1" applyFont="1" applyBorder="1" applyAlignment="1" applyProtection="1">
      <alignment horizontal="center" vertical="center"/>
    </xf>
    <xf numFmtId="49" fontId="8" fillId="0" borderId="34" xfId="0" applyNumberFormat="1" applyFont="1" applyFill="1" applyBorder="1" applyAlignment="1" applyProtection="1">
      <alignment horizontal="center" vertical="center" wrapText="1"/>
    </xf>
    <xf numFmtId="49" fontId="8" fillId="0" borderId="24" xfId="0" applyNumberFormat="1" applyFont="1" applyBorder="1" applyAlignment="1" applyProtection="1">
      <alignment horizontal="center" vertical="center" wrapText="1"/>
    </xf>
    <xf numFmtId="49" fontId="4" fillId="0" borderId="34" xfId="0" applyNumberFormat="1" applyFont="1" applyBorder="1" applyAlignment="1" applyProtection="1">
      <alignment horizontal="center" vertical="center"/>
    </xf>
    <xf numFmtId="49" fontId="8" fillId="0" borderId="18" xfId="0" applyNumberFormat="1" applyFont="1" applyBorder="1" applyAlignment="1" applyProtection="1">
      <alignment horizontal="center" vertical="center" wrapText="1"/>
    </xf>
    <xf numFmtId="49" fontId="8" fillId="0" borderId="23" xfId="0" applyNumberFormat="1" applyFont="1" applyBorder="1" applyAlignment="1" applyProtection="1">
      <alignment horizontal="center" vertical="center" wrapText="1"/>
    </xf>
    <xf numFmtId="49" fontId="8" fillId="0" borderId="28" xfId="0" applyNumberFormat="1" applyFont="1" applyBorder="1" applyAlignment="1" applyProtection="1">
      <alignment horizontal="center" vertical="center" wrapText="1"/>
    </xf>
    <xf numFmtId="49" fontId="8" fillId="0" borderId="8" xfId="0" applyNumberFormat="1" applyFont="1" applyBorder="1" applyAlignment="1" applyProtection="1">
      <alignment horizontal="center" vertical="center" wrapText="1"/>
    </xf>
    <xf numFmtId="49" fontId="8" fillId="0" borderId="34" xfId="0" applyNumberFormat="1" applyFont="1" applyBorder="1" applyAlignment="1" applyProtection="1">
      <alignment horizontal="center" vertical="center" wrapText="1"/>
    </xf>
    <xf numFmtId="49" fontId="8" fillId="0" borderId="24"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left" vertical="center" wrapText="1"/>
    </xf>
    <xf numFmtId="49" fontId="4" fillId="0" borderId="33" xfId="0" applyNumberFormat="1" applyFont="1" applyFill="1" applyBorder="1" applyAlignment="1" applyProtection="1">
      <alignment horizontal="center" vertical="center"/>
    </xf>
    <xf numFmtId="49" fontId="8" fillId="0" borderId="42" xfId="0" applyNumberFormat="1" applyFont="1" applyBorder="1" applyAlignment="1" applyProtection="1">
      <alignment horizontal="center" vertical="center" wrapText="1"/>
    </xf>
    <xf numFmtId="49" fontId="4" fillId="0" borderId="20" xfId="0" applyNumberFormat="1" applyFont="1" applyFill="1" applyBorder="1" applyAlignment="1" applyProtection="1">
      <alignment horizontal="left" vertical="center" wrapText="1"/>
    </xf>
    <xf numFmtId="49" fontId="4" fillId="0" borderId="27" xfId="0" applyNumberFormat="1" applyFont="1" applyBorder="1" applyAlignment="1" applyProtection="1">
      <alignment horizontal="center" vertical="center"/>
    </xf>
    <xf numFmtId="49" fontId="4" fillId="0" borderId="21" xfId="0" applyNumberFormat="1" applyFont="1" applyFill="1" applyBorder="1" applyAlignment="1" applyProtection="1">
      <alignment horizontal="left" vertical="center" wrapText="1"/>
    </xf>
    <xf numFmtId="49" fontId="4" fillId="0" borderId="29"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49" fontId="4" fillId="0" borderId="40" xfId="0" applyNumberFormat="1" applyFont="1" applyBorder="1" applyAlignment="1" applyProtection="1">
      <alignment horizontal="center" vertical="center"/>
    </xf>
    <xf numFmtId="49" fontId="4" fillId="5" borderId="1" xfId="0" applyNumberFormat="1" applyFont="1" applyFill="1" applyBorder="1" applyAlignment="1" applyProtection="1">
      <alignment horizontal="center" vertical="center"/>
    </xf>
    <xf numFmtId="49" fontId="4" fillId="0" borderId="49" xfId="0" applyNumberFormat="1" applyFont="1" applyFill="1" applyBorder="1" applyAlignment="1" applyProtection="1">
      <alignment horizontal="left" vertical="center" wrapText="1"/>
    </xf>
    <xf numFmtId="49" fontId="8" fillId="0" borderId="54" xfId="0" applyNumberFormat="1" applyFont="1" applyBorder="1" applyAlignment="1" applyProtection="1">
      <alignment horizontal="center" vertical="center" wrapText="1"/>
    </xf>
    <xf numFmtId="49" fontId="4" fillId="0" borderId="54" xfId="0" applyNumberFormat="1" applyFont="1" applyBorder="1" applyAlignment="1" applyProtection="1">
      <alignment horizontal="center" vertical="center"/>
    </xf>
    <xf numFmtId="0" fontId="14" fillId="0" borderId="8" xfId="0" applyFont="1" applyBorder="1" applyAlignment="1" applyProtection="1">
      <alignment horizontal="left" wrapText="1"/>
    </xf>
    <xf numFmtId="0" fontId="6" fillId="0" borderId="0" xfId="0" applyFont="1" applyAlignment="1" applyProtection="1">
      <alignment wrapText="1"/>
    </xf>
    <xf numFmtId="0" fontId="6" fillId="0" borderId="0" xfId="0" applyFont="1" applyProtection="1"/>
    <xf numFmtId="0" fontId="6" fillId="0" borderId="0" xfId="0" applyFont="1" applyAlignment="1" applyProtection="1">
      <alignment vertical="center" wrapText="1"/>
    </xf>
    <xf numFmtId="0" fontId="6" fillId="0" borderId="0" xfId="0" applyNumberFormat="1" applyFont="1" applyProtection="1"/>
    <xf numFmtId="0" fontId="10" fillId="2" borderId="12" xfId="1" applyFont="1" applyFill="1" applyBorder="1" applyAlignment="1" applyProtection="1">
      <alignment vertical="center"/>
    </xf>
    <xf numFmtId="0" fontId="5" fillId="0" borderId="0" xfId="0" applyFont="1" applyProtection="1"/>
    <xf numFmtId="4" fontId="4" fillId="0" borderId="4" xfId="0" applyNumberFormat="1" applyFont="1" applyBorder="1" applyAlignment="1" applyProtection="1">
      <alignment horizontal="center" vertical="center" wrapText="1"/>
    </xf>
    <xf numFmtId="4" fontId="4" fillId="0" borderId="30" xfId="0" applyNumberFormat="1" applyFont="1" applyBorder="1" applyAlignment="1" applyProtection="1">
      <alignment horizontal="center" vertical="center" wrapText="1"/>
    </xf>
    <xf numFmtId="4" fontId="4" fillId="0" borderId="6" xfId="0"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4" fontId="15" fillId="0" borderId="6" xfId="0" applyNumberFormat="1" applyFont="1" applyBorder="1" applyAlignment="1" applyProtection="1">
      <alignment horizontal="center" vertical="center" wrapText="1"/>
    </xf>
    <xf numFmtId="4" fontId="4" fillId="0" borderId="6"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0" borderId="0" xfId="0" applyFont="1" applyFill="1" applyProtection="1"/>
    <xf numFmtId="4" fontId="4" fillId="0" borderId="9" xfId="0" applyNumberFormat="1" applyFont="1" applyFill="1" applyBorder="1" applyAlignment="1" applyProtection="1">
      <alignment horizontal="center" vertical="center" wrapText="1"/>
    </xf>
    <xf numFmtId="4" fontId="3" fillId="0" borderId="22" xfId="0" applyNumberFormat="1" applyFont="1" applyFill="1" applyBorder="1" applyAlignment="1" applyProtection="1">
      <alignment horizontal="center" vertical="center" wrapText="1"/>
    </xf>
    <xf numFmtId="4" fontId="9" fillId="0" borderId="14" xfId="0" applyNumberFormat="1" applyFont="1" applyFill="1" applyBorder="1" applyAlignment="1" applyProtection="1">
      <alignment horizontal="center" vertical="center"/>
    </xf>
    <xf numFmtId="4" fontId="4" fillId="0" borderId="4" xfId="0" applyNumberFormat="1" applyFont="1" applyFill="1" applyBorder="1" applyAlignment="1" applyProtection="1">
      <alignment horizontal="center" vertical="center" wrapText="1"/>
    </xf>
    <xf numFmtId="0" fontId="5" fillId="0" borderId="0" xfId="0" applyFont="1" applyFill="1" applyAlignment="1" applyProtection="1">
      <alignment wrapText="1"/>
    </xf>
    <xf numFmtId="0" fontId="6" fillId="0" borderId="0" xfId="0" applyFont="1" applyFill="1" applyAlignment="1" applyProtection="1">
      <alignment wrapText="1"/>
    </xf>
    <xf numFmtId="0" fontId="5" fillId="0" borderId="0" xfId="0" applyFont="1" applyAlignment="1" applyProtection="1">
      <alignment wrapText="1"/>
    </xf>
    <xf numFmtId="4" fontId="4" fillId="0" borderId="1" xfId="0" applyNumberFormat="1" applyFont="1" applyFill="1" applyBorder="1" applyAlignment="1" applyProtection="1">
      <alignment horizontal="center" vertical="center" wrapText="1"/>
    </xf>
    <xf numFmtId="4" fontId="3" fillId="0" borderId="13" xfId="0" applyNumberFormat="1" applyFont="1" applyFill="1" applyBorder="1" applyAlignment="1" applyProtection="1">
      <alignment horizontal="center" vertical="center" wrapText="1"/>
    </xf>
    <xf numFmtId="4" fontId="4" fillId="0" borderId="9" xfId="0" applyNumberFormat="1" applyFont="1" applyBorder="1" applyAlignment="1" applyProtection="1">
      <alignment horizontal="center" vertical="center" wrapText="1"/>
    </xf>
    <xf numFmtId="4" fontId="3" fillId="0" borderId="13" xfId="0" applyNumberFormat="1" applyFont="1" applyBorder="1" applyAlignment="1" applyProtection="1">
      <alignment horizontal="center" vertical="center" wrapText="1"/>
    </xf>
    <xf numFmtId="4" fontId="9" fillId="0" borderId="14" xfId="0" applyNumberFormat="1" applyFont="1" applyBorder="1" applyAlignment="1" applyProtection="1">
      <alignment horizontal="center" vertical="center"/>
    </xf>
    <xf numFmtId="4" fontId="4" fillId="0" borderId="31" xfId="0" applyNumberFormat="1" applyFont="1" applyBorder="1" applyAlignment="1" applyProtection="1">
      <alignment horizontal="center" vertical="center" wrapText="1"/>
    </xf>
    <xf numFmtId="4" fontId="3" fillId="0" borderId="0" xfId="0" applyNumberFormat="1" applyFont="1" applyBorder="1" applyAlignment="1" applyProtection="1">
      <alignment horizontal="center" vertical="center" wrapText="1"/>
    </xf>
    <xf numFmtId="4" fontId="9" fillId="0" borderId="0" xfId="0" applyNumberFormat="1" applyFont="1" applyBorder="1" applyAlignment="1" applyProtection="1">
      <alignment horizontal="center" vertical="center"/>
    </xf>
    <xf numFmtId="4" fontId="4" fillId="0" borderId="38" xfId="0" applyNumberFormat="1" applyFont="1" applyBorder="1" applyAlignment="1" applyProtection="1">
      <alignment horizontal="center" vertical="center" wrapText="1"/>
    </xf>
    <xf numFmtId="4" fontId="3" fillId="0" borderId="37" xfId="0" applyNumberFormat="1" applyFont="1" applyBorder="1" applyAlignment="1" applyProtection="1">
      <alignment horizontal="center" vertical="center" wrapText="1"/>
    </xf>
    <xf numFmtId="4" fontId="4" fillId="0" borderId="39" xfId="0" applyNumberFormat="1" applyFont="1" applyBorder="1" applyAlignment="1" applyProtection="1">
      <alignment horizontal="center" vertical="center" wrapText="1"/>
    </xf>
    <xf numFmtId="4" fontId="4" fillId="0" borderId="25" xfId="0" applyNumberFormat="1" applyFont="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xf>
    <xf numFmtId="4" fontId="4" fillId="0" borderId="25" xfId="0" applyNumberFormat="1" applyFont="1" applyFill="1" applyBorder="1" applyAlignment="1" applyProtection="1">
      <alignment horizontal="center" vertical="center" wrapText="1"/>
    </xf>
    <xf numFmtId="4" fontId="3" fillId="0" borderId="36" xfId="0" applyNumberFormat="1" applyFont="1" applyBorder="1" applyAlignment="1" applyProtection="1">
      <alignment horizontal="center" vertical="center" wrapText="1"/>
    </xf>
    <xf numFmtId="4" fontId="3" fillId="0" borderId="22" xfId="0" applyNumberFormat="1" applyFont="1" applyBorder="1" applyAlignment="1" applyProtection="1">
      <alignment horizontal="center" vertical="center" wrapText="1"/>
    </xf>
    <xf numFmtId="4" fontId="4" fillId="0" borderId="41" xfId="0" applyNumberFormat="1" applyFont="1" applyBorder="1" applyAlignment="1" applyProtection="1">
      <alignment horizontal="center" vertical="center" wrapText="1"/>
    </xf>
    <xf numFmtId="4" fontId="4" fillId="0" borderId="0" xfId="0" applyNumberFormat="1" applyFont="1" applyFill="1" applyBorder="1" applyAlignment="1" applyProtection="1">
      <alignment horizontal="center" vertical="center" wrapText="1"/>
    </xf>
    <xf numFmtId="4" fontId="4" fillId="0" borderId="35" xfId="0" applyNumberFormat="1" applyFont="1" applyBorder="1" applyAlignment="1" applyProtection="1">
      <alignment horizontal="center" vertical="center" wrapText="1"/>
    </xf>
    <xf numFmtId="4" fontId="4" fillId="0" borderId="50" xfId="0" applyNumberFormat="1" applyFont="1" applyBorder="1" applyAlignment="1" applyProtection="1">
      <alignment horizontal="center" vertical="center" wrapText="1"/>
    </xf>
    <xf numFmtId="4" fontId="3" fillId="0" borderId="51" xfId="0" applyNumberFormat="1" applyFont="1" applyBorder="1" applyAlignment="1" applyProtection="1">
      <alignment horizontal="center" vertical="center" wrapText="1"/>
    </xf>
    <xf numFmtId="0" fontId="6" fillId="0" borderId="52" xfId="0" applyFont="1" applyBorder="1" applyProtection="1"/>
    <xf numFmtId="0" fontId="6" fillId="0" borderId="53" xfId="0" applyFont="1" applyBorder="1" applyProtection="1"/>
    <xf numFmtId="4" fontId="3" fillId="0" borderId="18" xfId="0" applyNumberFormat="1" applyFont="1" applyBorder="1" applyAlignment="1" applyProtection="1">
      <alignment horizontal="center" vertical="center" wrapText="1"/>
    </xf>
    <xf numFmtId="4" fontId="9" fillId="0" borderId="39" xfId="0" applyNumberFormat="1" applyFont="1" applyBorder="1" applyAlignment="1" applyProtection="1">
      <alignment horizontal="center" vertical="center"/>
    </xf>
    <xf numFmtId="4" fontId="3" fillId="0" borderId="14" xfId="3" applyNumberFormat="1" applyFont="1" applyBorder="1" applyAlignment="1" applyProtection="1">
      <alignment horizontal="center" vertical="center" wrapText="1"/>
    </xf>
    <xf numFmtId="0" fontId="3" fillId="0" borderId="15" xfId="3" applyFont="1" applyBorder="1" applyAlignment="1" applyProtection="1">
      <alignment horizontal="center" vertical="center" wrapText="1"/>
    </xf>
    <xf numFmtId="4" fontId="4" fillId="0" borderId="12" xfId="0" applyNumberFormat="1" applyFont="1" applyFill="1" applyBorder="1" applyAlignment="1" applyProtection="1">
      <alignment horizontal="center" vertical="center" wrapText="1"/>
    </xf>
    <xf numFmtId="4" fontId="4" fillId="0" borderId="43" xfId="0" applyNumberFormat="1" applyFont="1" applyFill="1" applyBorder="1" applyAlignment="1" applyProtection="1">
      <alignment horizontal="center" vertical="center" wrapText="1"/>
    </xf>
    <xf numFmtId="4" fontId="4" fillId="0" borderId="44" xfId="0" applyNumberFormat="1" applyFont="1" applyBorder="1" applyAlignment="1" applyProtection="1">
      <alignment horizontal="center" vertical="center" wrapText="1"/>
    </xf>
    <xf numFmtId="4" fontId="4" fillId="0" borderId="45" xfId="0" applyNumberFormat="1" applyFont="1" applyBorder="1" applyAlignment="1" applyProtection="1">
      <alignment horizontal="center" vertical="center" wrapText="1"/>
    </xf>
    <xf numFmtId="0" fontId="3" fillId="0" borderId="13" xfId="3" applyFont="1" applyBorder="1" applyAlignment="1" applyProtection="1">
      <alignment horizontal="center" vertical="center" wrapText="1"/>
    </xf>
    <xf numFmtId="4" fontId="4" fillId="0" borderId="12" xfId="0" applyNumberFormat="1" applyFont="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4" fontId="4" fillId="0" borderId="43" xfId="0" applyNumberFormat="1" applyFont="1" applyBorder="1" applyAlignment="1" applyProtection="1">
      <alignment horizontal="center" vertical="center" wrapText="1"/>
    </xf>
    <xf numFmtId="0" fontId="12" fillId="0" borderId="0" xfId="0" applyFont="1" applyProtection="1"/>
    <xf numFmtId="0" fontId="11" fillId="0" borderId="1" xfId="0" applyFont="1" applyBorder="1" applyAlignment="1" applyProtection="1">
      <alignment horizontal="center" vertical="center" wrapText="1"/>
    </xf>
    <xf numFmtId="0" fontId="11" fillId="0" borderId="47"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47" xfId="0" applyFont="1" applyBorder="1" applyAlignment="1" applyProtection="1">
      <alignment vertical="center"/>
    </xf>
    <xf numFmtId="4" fontId="12" fillId="0" borderId="28" xfId="3" applyNumberFormat="1" applyFont="1" applyBorder="1" applyAlignment="1" applyProtection="1">
      <alignment horizontal="center" vertical="center" wrapText="1"/>
    </xf>
    <xf numFmtId="4" fontId="12" fillId="0" borderId="34" xfId="3" applyNumberFormat="1" applyFont="1" applyBorder="1" applyAlignment="1" applyProtection="1">
      <alignment horizontal="center" vertical="center" wrapText="1"/>
    </xf>
    <xf numFmtId="4" fontId="12" fillId="0" borderId="1" xfId="3" applyNumberFormat="1" applyFont="1" applyBorder="1" applyAlignment="1" applyProtection="1">
      <alignment horizontal="center" vertical="center" wrapText="1"/>
    </xf>
    <xf numFmtId="0" fontId="11" fillId="0" borderId="47" xfId="0" applyFont="1" applyBorder="1" applyAlignment="1" applyProtection="1">
      <alignment horizontal="right" vertical="center"/>
    </xf>
    <xf numFmtId="4" fontId="12" fillId="0" borderId="1" xfId="0" applyNumberFormat="1" applyFont="1" applyBorder="1" applyAlignment="1" applyProtection="1">
      <alignment horizontal="center" vertical="center"/>
    </xf>
    <xf numFmtId="0" fontId="13" fillId="0" borderId="0" xfId="0" applyFont="1" applyAlignment="1" applyProtection="1">
      <alignment horizontal="left" vertical="center"/>
    </xf>
    <xf numFmtId="0" fontId="12" fillId="0" borderId="0" xfId="0" applyFont="1" applyAlignment="1" applyProtection="1">
      <alignment horizontal="left" vertical="center"/>
    </xf>
    <xf numFmtId="0" fontId="13" fillId="0" borderId="0" xfId="0" applyFont="1" applyAlignment="1" applyProtection="1">
      <alignment horizontal="left" vertical="center" wrapText="1"/>
    </xf>
    <xf numFmtId="0" fontId="13" fillId="0" borderId="0" xfId="0" applyFont="1" applyProtection="1"/>
    <xf numFmtId="0" fontId="4" fillId="0" borderId="0" xfId="0" applyFont="1" applyAlignment="1" applyProtection="1">
      <alignment vertical="center"/>
    </xf>
    <xf numFmtId="0" fontId="0" fillId="0" borderId="0" xfId="0" applyProtection="1"/>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0" fontId="3" fillId="2" borderId="1" xfId="0" applyFont="1" applyFill="1" applyBorder="1" applyAlignment="1" applyProtection="1">
      <alignment horizontal="center" vertical="center" wrapText="1"/>
    </xf>
    <xf numFmtId="0" fontId="11" fillId="4" borderId="47" xfId="0" applyFont="1" applyFill="1" applyBorder="1" applyAlignment="1" applyProtection="1">
      <alignment horizontal="center" vertical="center"/>
    </xf>
    <xf numFmtId="0" fontId="11" fillId="4" borderId="48" xfId="0" applyFont="1" applyFill="1" applyBorder="1" applyAlignment="1" applyProtection="1">
      <alignment horizontal="center" vertical="center"/>
    </xf>
    <xf numFmtId="0" fontId="11" fillId="4" borderId="49" xfId="0" applyFont="1" applyFill="1" applyBorder="1" applyAlignment="1" applyProtection="1">
      <alignment horizontal="center" vertical="center"/>
    </xf>
    <xf numFmtId="0" fontId="13" fillId="0" borderId="0" xfId="0" applyFont="1" applyAlignment="1" applyProtection="1">
      <alignment horizontal="left" vertical="center" wrapText="1"/>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9"/>
  <sheetViews>
    <sheetView view="pageBreakPreview" topLeftCell="A124" zoomScaleNormal="100" zoomScaleSheetLayoutView="100" workbookViewId="0">
      <selection activeCell="H137" sqref="H137"/>
    </sheetView>
  </sheetViews>
  <sheetFormatPr defaultColWidth="9.140625" defaultRowHeight="15" x14ac:dyDescent="0.25"/>
  <cols>
    <col min="1" max="1" width="39.7109375" style="89" customWidth="1"/>
    <col min="2" max="2" width="10.5703125" style="90" customWidth="1"/>
    <col min="3" max="3" width="71.7109375" style="91" customWidth="1"/>
    <col min="4" max="4" width="9.140625" style="90"/>
    <col min="5" max="5" width="16.28515625" style="92" customWidth="1"/>
    <col min="6" max="6" width="20.7109375" style="5" customWidth="1"/>
    <col min="7" max="7" width="14.7109375" style="90" customWidth="1"/>
    <col min="8" max="8" width="21.5703125" style="94" customWidth="1"/>
    <col min="9" max="9" width="16.140625" style="90" customWidth="1"/>
    <col min="10" max="16384" width="9.140625" style="3"/>
  </cols>
  <sheetData>
    <row r="1" spans="1:9" s="6" customFormat="1" ht="32.450000000000003" customHeight="1" x14ac:dyDescent="0.25">
      <c r="A1" s="36" t="s">
        <v>188</v>
      </c>
      <c r="B1" s="37"/>
      <c r="C1" s="37"/>
      <c r="D1" s="37"/>
      <c r="E1" s="37"/>
      <c r="F1" s="37"/>
      <c r="G1" s="93"/>
      <c r="H1" s="94"/>
      <c r="I1" s="90"/>
    </row>
    <row r="2" spans="1:9" s="6" customFormat="1" ht="49.9" customHeight="1" thickBot="1" x14ac:dyDescent="0.3">
      <c r="A2" s="9" t="s">
        <v>71</v>
      </c>
      <c r="B2" s="15" t="s">
        <v>0</v>
      </c>
      <c r="C2" s="10" t="s">
        <v>1</v>
      </c>
      <c r="D2" s="10" t="s">
        <v>2</v>
      </c>
      <c r="E2" s="11" t="s">
        <v>3</v>
      </c>
      <c r="F2" s="12" t="s">
        <v>220</v>
      </c>
      <c r="G2" s="17" t="s">
        <v>4</v>
      </c>
      <c r="H2" s="94"/>
      <c r="I2" s="90"/>
    </row>
    <row r="3" spans="1:9" s="6" customFormat="1" ht="21" customHeight="1" x14ac:dyDescent="0.25">
      <c r="A3" s="38" t="s">
        <v>5</v>
      </c>
      <c r="B3" s="39" t="s">
        <v>10</v>
      </c>
      <c r="C3" s="40" t="s">
        <v>122</v>
      </c>
      <c r="D3" s="39" t="s">
        <v>123</v>
      </c>
      <c r="E3" s="39">
        <v>1.02</v>
      </c>
      <c r="F3" s="18">
        <v>620</v>
      </c>
      <c r="G3" s="95">
        <f>ROUND((E3*F3),2)</f>
        <v>632.4</v>
      </c>
      <c r="H3" s="94"/>
      <c r="I3" s="90"/>
    </row>
    <row r="4" spans="1:9" s="6" customFormat="1" ht="18" customHeight="1" x14ac:dyDescent="0.25">
      <c r="A4" s="41" t="s">
        <v>5</v>
      </c>
      <c r="B4" s="42" t="s">
        <v>11</v>
      </c>
      <c r="C4" s="43" t="s">
        <v>208</v>
      </c>
      <c r="D4" s="42" t="s">
        <v>177</v>
      </c>
      <c r="E4" s="42" t="s">
        <v>302</v>
      </c>
      <c r="F4" s="1">
        <v>18</v>
      </c>
      <c r="G4" s="96">
        <f t="shared" ref="G4:G65" si="0">ROUND((E4*F4),2)</f>
        <v>234</v>
      </c>
      <c r="H4" s="94"/>
      <c r="I4" s="90"/>
    </row>
    <row r="5" spans="1:9" s="6" customFormat="1" x14ac:dyDescent="0.25">
      <c r="A5" s="41" t="s">
        <v>5</v>
      </c>
      <c r="B5" s="42" t="s">
        <v>12</v>
      </c>
      <c r="C5" s="43" t="s">
        <v>209</v>
      </c>
      <c r="D5" s="42" t="s">
        <v>177</v>
      </c>
      <c r="E5" s="42" t="s">
        <v>303</v>
      </c>
      <c r="F5" s="1">
        <v>25</v>
      </c>
      <c r="G5" s="97">
        <f t="shared" si="0"/>
        <v>275</v>
      </c>
      <c r="H5" s="94"/>
      <c r="I5" s="90"/>
    </row>
    <row r="6" spans="1:9" s="6" customFormat="1" x14ac:dyDescent="0.25">
      <c r="A6" s="41" t="s">
        <v>5</v>
      </c>
      <c r="B6" s="42" t="s">
        <v>13</v>
      </c>
      <c r="C6" s="43" t="s">
        <v>210</v>
      </c>
      <c r="D6" s="42" t="s">
        <v>177</v>
      </c>
      <c r="E6" s="42" t="s">
        <v>304</v>
      </c>
      <c r="F6" s="1">
        <v>32</v>
      </c>
      <c r="G6" s="97">
        <f t="shared" si="0"/>
        <v>128</v>
      </c>
      <c r="H6" s="94"/>
      <c r="I6" s="90"/>
    </row>
    <row r="7" spans="1:9" s="6" customFormat="1" x14ac:dyDescent="0.25">
      <c r="A7" s="41" t="s">
        <v>5</v>
      </c>
      <c r="B7" s="42" t="s">
        <v>14</v>
      </c>
      <c r="C7" s="43" t="s">
        <v>211</v>
      </c>
      <c r="D7" s="42" t="s">
        <v>177</v>
      </c>
      <c r="E7" s="42" t="s">
        <v>305</v>
      </c>
      <c r="F7" s="1">
        <v>35</v>
      </c>
      <c r="G7" s="97">
        <f t="shared" si="0"/>
        <v>420</v>
      </c>
      <c r="H7" s="94"/>
      <c r="I7" s="90"/>
    </row>
    <row r="8" spans="1:9" s="6" customFormat="1" ht="18" customHeight="1" x14ac:dyDescent="0.25">
      <c r="A8" s="41" t="s">
        <v>5</v>
      </c>
      <c r="B8" s="42" t="s">
        <v>15</v>
      </c>
      <c r="C8" s="43" t="s">
        <v>212</v>
      </c>
      <c r="D8" s="42" t="s">
        <v>177</v>
      </c>
      <c r="E8" s="42" t="s">
        <v>302</v>
      </c>
      <c r="F8" s="1">
        <v>20</v>
      </c>
      <c r="G8" s="97">
        <f t="shared" si="0"/>
        <v>260</v>
      </c>
      <c r="H8" s="94"/>
      <c r="I8" s="90"/>
    </row>
    <row r="9" spans="1:9" s="6" customFormat="1" ht="30" x14ac:dyDescent="0.25">
      <c r="A9" s="41" t="s">
        <v>5</v>
      </c>
      <c r="B9" s="42" t="s">
        <v>16</v>
      </c>
      <c r="C9" s="43" t="s">
        <v>213</v>
      </c>
      <c r="D9" s="42" t="s">
        <v>177</v>
      </c>
      <c r="E9" s="42" t="s">
        <v>303</v>
      </c>
      <c r="F9" s="1">
        <v>25</v>
      </c>
      <c r="G9" s="97">
        <f t="shared" si="0"/>
        <v>275</v>
      </c>
      <c r="H9" s="94"/>
      <c r="I9" s="90"/>
    </row>
    <row r="10" spans="1:9" s="6" customFormat="1" ht="30" x14ac:dyDescent="0.25">
      <c r="A10" s="41" t="s">
        <v>5</v>
      </c>
      <c r="B10" s="42" t="s">
        <v>17</v>
      </c>
      <c r="C10" s="43" t="s">
        <v>214</v>
      </c>
      <c r="D10" s="42" t="s">
        <v>177</v>
      </c>
      <c r="E10" s="42" t="s">
        <v>304</v>
      </c>
      <c r="F10" s="1">
        <v>30</v>
      </c>
      <c r="G10" s="97">
        <f t="shared" si="0"/>
        <v>120</v>
      </c>
      <c r="H10" s="94"/>
      <c r="I10" s="90"/>
    </row>
    <row r="11" spans="1:9" s="6" customFormat="1" ht="22.15" customHeight="1" x14ac:dyDescent="0.25">
      <c r="A11" s="41" t="s">
        <v>5</v>
      </c>
      <c r="B11" s="42" t="s">
        <v>18</v>
      </c>
      <c r="C11" s="43" t="s">
        <v>215</v>
      </c>
      <c r="D11" s="42" t="s">
        <v>177</v>
      </c>
      <c r="E11" s="42" t="s">
        <v>305</v>
      </c>
      <c r="F11" s="1">
        <v>35</v>
      </c>
      <c r="G11" s="97">
        <f t="shared" si="0"/>
        <v>420</v>
      </c>
      <c r="H11" s="94"/>
      <c r="I11" s="90"/>
    </row>
    <row r="12" spans="1:9" s="6" customFormat="1" ht="30" x14ac:dyDescent="0.25">
      <c r="A12" s="41" t="s">
        <v>5</v>
      </c>
      <c r="B12" s="42" t="s">
        <v>91</v>
      </c>
      <c r="C12" s="43" t="s">
        <v>216</v>
      </c>
      <c r="D12" s="42" t="s">
        <v>7</v>
      </c>
      <c r="E12" s="42" t="s">
        <v>306</v>
      </c>
      <c r="F12" s="1">
        <v>30</v>
      </c>
      <c r="G12" s="97">
        <f t="shared" si="0"/>
        <v>60</v>
      </c>
      <c r="H12" s="94"/>
      <c r="I12" s="90"/>
    </row>
    <row r="13" spans="1:9" s="6" customFormat="1" ht="30" x14ac:dyDescent="0.25">
      <c r="A13" s="41" t="s">
        <v>5</v>
      </c>
      <c r="B13" s="42" t="s">
        <v>92</v>
      </c>
      <c r="C13" s="43" t="s">
        <v>217</v>
      </c>
      <c r="D13" s="42" t="s">
        <v>7</v>
      </c>
      <c r="E13" s="42" t="s">
        <v>307</v>
      </c>
      <c r="F13" s="1">
        <v>30</v>
      </c>
      <c r="G13" s="97">
        <f t="shared" si="0"/>
        <v>90</v>
      </c>
      <c r="H13" s="94"/>
      <c r="I13" s="90"/>
    </row>
    <row r="14" spans="1:9" s="6" customFormat="1" ht="30" x14ac:dyDescent="0.25">
      <c r="A14" s="41" t="s">
        <v>5</v>
      </c>
      <c r="B14" s="42" t="s">
        <v>93</v>
      </c>
      <c r="C14" s="43" t="s">
        <v>218</v>
      </c>
      <c r="D14" s="42" t="s">
        <v>7</v>
      </c>
      <c r="E14" s="42" t="s">
        <v>306</v>
      </c>
      <c r="F14" s="1">
        <v>30</v>
      </c>
      <c r="G14" s="97">
        <f t="shared" si="0"/>
        <v>60</v>
      </c>
      <c r="H14" s="94"/>
      <c r="I14" s="90"/>
    </row>
    <row r="15" spans="1:9" ht="30" x14ac:dyDescent="0.25">
      <c r="A15" s="41" t="s">
        <v>5</v>
      </c>
      <c r="B15" s="42" t="s">
        <v>94</v>
      </c>
      <c r="C15" s="43" t="s">
        <v>219</v>
      </c>
      <c r="D15" s="42" t="s">
        <v>7</v>
      </c>
      <c r="E15" s="42" t="s">
        <v>308</v>
      </c>
      <c r="F15" s="1">
        <v>30</v>
      </c>
      <c r="G15" s="97">
        <f t="shared" si="0"/>
        <v>210</v>
      </c>
    </row>
    <row r="16" spans="1:9" x14ac:dyDescent="0.25">
      <c r="A16" s="41" t="s">
        <v>5</v>
      </c>
      <c r="B16" s="42" t="s">
        <v>95</v>
      </c>
      <c r="C16" s="43" t="s">
        <v>311</v>
      </c>
      <c r="D16" s="42" t="s">
        <v>177</v>
      </c>
      <c r="E16" s="42" t="s">
        <v>309</v>
      </c>
      <c r="F16" s="1">
        <v>15</v>
      </c>
      <c r="G16" s="97">
        <f t="shared" si="0"/>
        <v>360</v>
      </c>
    </row>
    <row r="17" spans="1:8" ht="30" x14ac:dyDescent="0.25">
      <c r="A17" s="41" t="s">
        <v>5</v>
      </c>
      <c r="B17" s="42" t="s">
        <v>96</v>
      </c>
      <c r="C17" s="43" t="s">
        <v>312</v>
      </c>
      <c r="D17" s="42" t="s">
        <v>177</v>
      </c>
      <c r="E17" s="42" t="s">
        <v>304</v>
      </c>
      <c r="F17" s="1">
        <v>20</v>
      </c>
      <c r="G17" s="97">
        <f t="shared" si="0"/>
        <v>80</v>
      </c>
    </row>
    <row r="18" spans="1:8" ht="30" x14ac:dyDescent="0.25">
      <c r="A18" s="41" t="s">
        <v>5</v>
      </c>
      <c r="B18" s="42" t="s">
        <v>97</v>
      </c>
      <c r="C18" s="43" t="s">
        <v>313</v>
      </c>
      <c r="D18" s="42" t="s">
        <v>177</v>
      </c>
      <c r="E18" s="42" t="s">
        <v>305</v>
      </c>
      <c r="F18" s="1">
        <v>25</v>
      </c>
      <c r="G18" s="97">
        <f t="shared" si="0"/>
        <v>300</v>
      </c>
    </row>
    <row r="19" spans="1:8" x14ac:dyDescent="0.25">
      <c r="A19" s="41" t="s">
        <v>5</v>
      </c>
      <c r="B19" s="42" t="s">
        <v>98</v>
      </c>
      <c r="C19" s="43" t="s">
        <v>314</v>
      </c>
      <c r="D19" s="42" t="s">
        <v>124</v>
      </c>
      <c r="E19" s="42">
        <v>0.48</v>
      </c>
      <c r="F19" s="1">
        <v>1000</v>
      </c>
      <c r="G19" s="97">
        <f t="shared" si="0"/>
        <v>480</v>
      </c>
    </row>
    <row r="20" spans="1:8" x14ac:dyDescent="0.25">
      <c r="A20" s="41" t="s">
        <v>5</v>
      </c>
      <c r="B20" s="42" t="s">
        <v>99</v>
      </c>
      <c r="C20" s="43" t="s">
        <v>315</v>
      </c>
      <c r="D20" s="42" t="s">
        <v>124</v>
      </c>
      <c r="E20" s="42">
        <v>0.48</v>
      </c>
      <c r="F20" s="1">
        <v>1000</v>
      </c>
      <c r="G20" s="97">
        <f t="shared" si="0"/>
        <v>480</v>
      </c>
    </row>
    <row r="21" spans="1:8" ht="30" x14ac:dyDescent="0.25">
      <c r="A21" s="41" t="s">
        <v>5</v>
      </c>
      <c r="B21" s="42" t="s">
        <v>100</v>
      </c>
      <c r="C21" s="43" t="s">
        <v>316</v>
      </c>
      <c r="D21" s="42" t="s">
        <v>124</v>
      </c>
      <c r="E21" s="42">
        <v>0.48</v>
      </c>
      <c r="F21" s="1">
        <v>3000</v>
      </c>
      <c r="G21" s="97">
        <f t="shared" si="0"/>
        <v>1440</v>
      </c>
    </row>
    <row r="22" spans="1:8" ht="45" x14ac:dyDescent="0.25">
      <c r="A22" s="41" t="s">
        <v>5</v>
      </c>
      <c r="B22" s="42" t="s">
        <v>101</v>
      </c>
      <c r="C22" s="43" t="s">
        <v>125</v>
      </c>
      <c r="D22" s="42" t="s">
        <v>7</v>
      </c>
      <c r="E22" s="42" t="s">
        <v>310</v>
      </c>
      <c r="F22" s="1">
        <v>20</v>
      </c>
      <c r="G22" s="97">
        <f t="shared" si="0"/>
        <v>1300</v>
      </c>
    </row>
    <row r="23" spans="1:8" ht="30" x14ac:dyDescent="0.25">
      <c r="A23" s="41" t="s">
        <v>5</v>
      </c>
      <c r="B23" s="42" t="s">
        <v>102</v>
      </c>
      <c r="C23" s="43" t="s">
        <v>317</v>
      </c>
      <c r="D23" s="42" t="s">
        <v>7</v>
      </c>
      <c r="E23" s="42" t="s">
        <v>310</v>
      </c>
      <c r="F23" s="1">
        <v>10</v>
      </c>
      <c r="G23" s="97">
        <f t="shared" si="0"/>
        <v>650</v>
      </c>
    </row>
    <row r="24" spans="1:8" ht="30" x14ac:dyDescent="0.25">
      <c r="A24" s="41" t="s">
        <v>5</v>
      </c>
      <c r="B24" s="42" t="s">
        <v>103</v>
      </c>
      <c r="C24" s="43" t="s">
        <v>318</v>
      </c>
      <c r="D24" s="42" t="s">
        <v>7</v>
      </c>
      <c r="E24" s="42" t="s">
        <v>319</v>
      </c>
      <c r="F24" s="1">
        <v>15</v>
      </c>
      <c r="G24" s="97">
        <f t="shared" si="0"/>
        <v>210</v>
      </c>
    </row>
    <row r="25" spans="1:8" ht="25.15" customHeight="1" x14ac:dyDescent="0.25">
      <c r="A25" s="41" t="s">
        <v>5</v>
      </c>
      <c r="B25" s="42" t="s">
        <v>104</v>
      </c>
      <c r="C25" s="43" t="s">
        <v>320</v>
      </c>
      <c r="D25" s="42" t="s">
        <v>177</v>
      </c>
      <c r="E25" s="42" t="s">
        <v>309</v>
      </c>
      <c r="F25" s="1">
        <v>10</v>
      </c>
      <c r="G25" s="97">
        <f t="shared" si="0"/>
        <v>240</v>
      </c>
    </row>
    <row r="26" spans="1:8" ht="27" customHeight="1" x14ac:dyDescent="0.25">
      <c r="A26" s="41" t="s">
        <v>5</v>
      </c>
      <c r="B26" s="42" t="s">
        <v>105</v>
      </c>
      <c r="C26" s="43" t="s">
        <v>321</v>
      </c>
      <c r="D26" s="42" t="s">
        <v>177</v>
      </c>
      <c r="E26" s="42" t="s">
        <v>322</v>
      </c>
      <c r="F26" s="1">
        <v>15</v>
      </c>
      <c r="G26" s="97">
        <f t="shared" si="0"/>
        <v>240</v>
      </c>
      <c r="H26" s="98"/>
    </row>
    <row r="27" spans="1:8" ht="22.15" customHeight="1" x14ac:dyDescent="0.25">
      <c r="A27" s="41" t="s">
        <v>5</v>
      </c>
      <c r="B27" s="42" t="s">
        <v>106</v>
      </c>
      <c r="C27" s="43" t="s">
        <v>324</v>
      </c>
      <c r="D27" s="42" t="s">
        <v>19</v>
      </c>
      <c r="E27" s="42">
        <v>11</v>
      </c>
      <c r="F27" s="16">
        <v>6</v>
      </c>
      <c r="G27" s="97">
        <f t="shared" si="0"/>
        <v>66</v>
      </c>
      <c r="H27" s="98"/>
    </row>
    <row r="28" spans="1:8" ht="30" x14ac:dyDescent="0.25">
      <c r="A28" s="41" t="s">
        <v>5</v>
      </c>
      <c r="B28" s="42" t="s">
        <v>107</v>
      </c>
      <c r="C28" s="43" t="s">
        <v>325</v>
      </c>
      <c r="D28" s="42" t="s">
        <v>19</v>
      </c>
      <c r="E28" s="42">
        <v>7</v>
      </c>
      <c r="F28" s="16">
        <v>15</v>
      </c>
      <c r="G28" s="97">
        <f t="shared" si="0"/>
        <v>105</v>
      </c>
      <c r="H28" s="98"/>
    </row>
    <row r="29" spans="1:8" x14ac:dyDescent="0.25">
      <c r="A29" s="41" t="s">
        <v>5</v>
      </c>
      <c r="B29" s="42" t="s">
        <v>108</v>
      </c>
      <c r="C29" s="43" t="s">
        <v>326</v>
      </c>
      <c r="D29" s="42" t="s">
        <v>19</v>
      </c>
      <c r="E29" s="42">
        <v>6</v>
      </c>
      <c r="F29" s="16">
        <v>12</v>
      </c>
      <c r="G29" s="97">
        <f t="shared" si="0"/>
        <v>72</v>
      </c>
      <c r="H29" s="98"/>
    </row>
    <row r="30" spans="1:8" ht="30" x14ac:dyDescent="0.25">
      <c r="A30" s="41" t="s">
        <v>5</v>
      </c>
      <c r="B30" s="42" t="s">
        <v>109</v>
      </c>
      <c r="C30" s="43" t="s">
        <v>323</v>
      </c>
      <c r="D30" s="42" t="s">
        <v>19</v>
      </c>
      <c r="E30" s="42">
        <v>5</v>
      </c>
      <c r="F30" s="16">
        <v>30</v>
      </c>
      <c r="G30" s="97">
        <f t="shared" si="0"/>
        <v>150</v>
      </c>
      <c r="H30" s="98"/>
    </row>
    <row r="31" spans="1:8" x14ac:dyDescent="0.25">
      <c r="A31" s="41" t="s">
        <v>5</v>
      </c>
      <c r="B31" s="42" t="s">
        <v>110</v>
      </c>
      <c r="C31" s="43" t="s">
        <v>327</v>
      </c>
      <c r="D31" s="42" t="s">
        <v>19</v>
      </c>
      <c r="E31" s="42">
        <v>4</v>
      </c>
      <c r="F31" s="16">
        <v>10</v>
      </c>
      <c r="G31" s="97">
        <f t="shared" si="0"/>
        <v>40</v>
      </c>
      <c r="H31" s="98"/>
    </row>
    <row r="32" spans="1:8" x14ac:dyDescent="0.25">
      <c r="A32" s="41" t="s">
        <v>5</v>
      </c>
      <c r="B32" s="42" t="s">
        <v>111</v>
      </c>
      <c r="C32" s="43" t="s">
        <v>328</v>
      </c>
      <c r="D32" s="42" t="s">
        <v>8</v>
      </c>
      <c r="E32" s="42" t="s">
        <v>329</v>
      </c>
      <c r="F32" s="16">
        <v>5</v>
      </c>
      <c r="G32" s="97">
        <f t="shared" si="0"/>
        <v>3220</v>
      </c>
      <c r="H32" s="98"/>
    </row>
    <row r="33" spans="1:9" ht="30" x14ac:dyDescent="0.25">
      <c r="A33" s="41" t="s">
        <v>5</v>
      </c>
      <c r="B33" s="42" t="s">
        <v>112</v>
      </c>
      <c r="C33" s="43" t="s">
        <v>330</v>
      </c>
      <c r="D33" s="42" t="s">
        <v>126</v>
      </c>
      <c r="E33" s="42">
        <v>16.5</v>
      </c>
      <c r="F33" s="16">
        <v>25</v>
      </c>
      <c r="G33" s="97">
        <f t="shared" si="0"/>
        <v>412.5</v>
      </c>
      <c r="H33" s="98"/>
    </row>
    <row r="34" spans="1:9" ht="19.149999999999999" customHeight="1" x14ac:dyDescent="0.25">
      <c r="A34" s="41" t="s">
        <v>5</v>
      </c>
      <c r="B34" s="42" t="s">
        <v>113</v>
      </c>
      <c r="C34" s="43" t="s">
        <v>127</v>
      </c>
      <c r="D34" s="42" t="s">
        <v>6</v>
      </c>
      <c r="E34" s="42" t="s">
        <v>331</v>
      </c>
      <c r="F34" s="16">
        <v>4</v>
      </c>
      <c r="G34" s="97">
        <f>ROUND((E34*F34),2)</f>
        <v>3440</v>
      </c>
      <c r="H34" s="98"/>
    </row>
    <row r="35" spans="1:9" ht="30" x14ac:dyDescent="0.25">
      <c r="A35" s="41"/>
      <c r="B35" s="42"/>
      <c r="C35" s="43" t="s">
        <v>528</v>
      </c>
      <c r="D35" s="44" t="s">
        <v>7</v>
      </c>
      <c r="E35" s="44" t="s">
        <v>301</v>
      </c>
      <c r="F35" s="33">
        <v>-9.58</v>
      </c>
      <c r="G35" s="99">
        <f t="shared" ref="G35" si="1">ROUND((E35*F35),2)</f>
        <v>-661.02</v>
      </c>
      <c r="H35" s="98"/>
    </row>
    <row r="36" spans="1:9" x14ac:dyDescent="0.25">
      <c r="A36" s="41" t="s">
        <v>5</v>
      </c>
      <c r="B36" s="42" t="s">
        <v>114</v>
      </c>
      <c r="C36" s="43" t="s">
        <v>332</v>
      </c>
      <c r="D36" s="42" t="s">
        <v>19</v>
      </c>
      <c r="E36" s="42">
        <v>1</v>
      </c>
      <c r="F36" s="16">
        <v>30</v>
      </c>
      <c r="G36" s="97">
        <f t="shared" si="0"/>
        <v>30</v>
      </c>
      <c r="H36" s="98"/>
    </row>
    <row r="37" spans="1:9" x14ac:dyDescent="0.25">
      <c r="A37" s="41" t="s">
        <v>5</v>
      </c>
      <c r="B37" s="42" t="s">
        <v>115</v>
      </c>
      <c r="C37" s="43" t="s">
        <v>333</v>
      </c>
      <c r="D37" s="42" t="s">
        <v>19</v>
      </c>
      <c r="E37" s="42">
        <v>1</v>
      </c>
      <c r="F37" s="16">
        <v>15</v>
      </c>
      <c r="G37" s="97">
        <f t="shared" si="0"/>
        <v>15</v>
      </c>
      <c r="H37" s="98"/>
    </row>
    <row r="38" spans="1:9" x14ac:dyDescent="0.25">
      <c r="A38" s="41" t="s">
        <v>5</v>
      </c>
      <c r="B38" s="42" t="s">
        <v>116</v>
      </c>
      <c r="C38" s="43" t="s">
        <v>334</v>
      </c>
      <c r="D38" s="42" t="s">
        <v>8</v>
      </c>
      <c r="E38" s="42">
        <v>23</v>
      </c>
      <c r="F38" s="16">
        <v>6</v>
      </c>
      <c r="G38" s="97">
        <f t="shared" si="0"/>
        <v>138</v>
      </c>
      <c r="H38" s="98"/>
    </row>
    <row r="39" spans="1:9" x14ac:dyDescent="0.25">
      <c r="A39" s="41" t="s">
        <v>5</v>
      </c>
      <c r="B39" s="42" t="s">
        <v>117</v>
      </c>
      <c r="C39" s="43" t="s">
        <v>335</v>
      </c>
      <c r="D39" s="42" t="s">
        <v>8</v>
      </c>
      <c r="E39" s="42">
        <v>18</v>
      </c>
      <c r="F39" s="16">
        <v>6</v>
      </c>
      <c r="G39" s="97">
        <f t="shared" si="0"/>
        <v>108</v>
      </c>
      <c r="H39" s="98"/>
    </row>
    <row r="40" spans="1:9" x14ac:dyDescent="0.25">
      <c r="A40" s="41" t="s">
        <v>5</v>
      </c>
      <c r="B40" s="42" t="s">
        <v>118</v>
      </c>
      <c r="C40" s="43" t="s">
        <v>336</v>
      </c>
      <c r="D40" s="42" t="s">
        <v>6</v>
      </c>
      <c r="E40" s="42" t="s">
        <v>337</v>
      </c>
      <c r="F40" s="16">
        <v>8</v>
      </c>
      <c r="G40" s="97">
        <f t="shared" si="0"/>
        <v>280</v>
      </c>
      <c r="H40" s="98"/>
    </row>
    <row r="41" spans="1:9" ht="30" x14ac:dyDescent="0.25">
      <c r="A41" s="41" t="s">
        <v>5</v>
      </c>
      <c r="B41" s="42" t="s">
        <v>119</v>
      </c>
      <c r="C41" s="43" t="s">
        <v>338</v>
      </c>
      <c r="D41" s="42" t="s">
        <v>126</v>
      </c>
      <c r="E41" s="42">
        <v>19</v>
      </c>
      <c r="F41" s="16">
        <v>9</v>
      </c>
      <c r="G41" s="97">
        <f t="shared" si="0"/>
        <v>171</v>
      </c>
      <c r="H41" s="98"/>
    </row>
    <row r="42" spans="1:9" s="31" customFormat="1" ht="30.75" thickBot="1" x14ac:dyDescent="0.3">
      <c r="A42" s="45" t="s">
        <v>5</v>
      </c>
      <c r="B42" s="46" t="s">
        <v>120</v>
      </c>
      <c r="C42" s="43" t="s">
        <v>339</v>
      </c>
      <c r="D42" s="46" t="s">
        <v>7</v>
      </c>
      <c r="E42" s="46" t="s">
        <v>340</v>
      </c>
      <c r="F42" s="16">
        <v>4.5</v>
      </c>
      <c r="G42" s="100">
        <f t="shared" si="0"/>
        <v>3051</v>
      </c>
      <c r="H42" s="101"/>
      <c r="I42" s="102"/>
    </row>
    <row r="43" spans="1:9" s="31" customFormat="1" ht="30.75" thickBot="1" x14ac:dyDescent="0.3">
      <c r="A43" s="47" t="s">
        <v>5</v>
      </c>
      <c r="B43" s="48" t="s">
        <v>121</v>
      </c>
      <c r="C43" s="49" t="s">
        <v>342</v>
      </c>
      <c r="D43" s="48" t="s">
        <v>7</v>
      </c>
      <c r="E43" s="48" t="s">
        <v>341</v>
      </c>
      <c r="F43" s="8">
        <v>4.5</v>
      </c>
      <c r="G43" s="103">
        <f t="shared" si="0"/>
        <v>6750</v>
      </c>
      <c r="H43" s="104" t="s">
        <v>78</v>
      </c>
      <c r="I43" s="105">
        <f>ROUND(SUM(G3:G43),2)</f>
        <v>26351.88</v>
      </c>
    </row>
    <row r="44" spans="1:9" s="32" customFormat="1" ht="30" x14ac:dyDescent="0.25">
      <c r="A44" s="50" t="s">
        <v>72</v>
      </c>
      <c r="B44" s="51" t="s">
        <v>20</v>
      </c>
      <c r="C44" s="43" t="s">
        <v>344</v>
      </c>
      <c r="D44" s="46" t="s">
        <v>7</v>
      </c>
      <c r="E44" s="46" t="s">
        <v>343</v>
      </c>
      <c r="F44" s="34">
        <v>3</v>
      </c>
      <c r="G44" s="106">
        <f t="shared" si="0"/>
        <v>2670</v>
      </c>
      <c r="H44" s="107"/>
      <c r="I44" s="108"/>
    </row>
    <row r="45" spans="1:9" s="32" customFormat="1" ht="45" x14ac:dyDescent="0.25">
      <c r="A45" s="45" t="s">
        <v>72</v>
      </c>
      <c r="B45" s="46" t="s">
        <v>21</v>
      </c>
      <c r="C45" s="43" t="s">
        <v>134</v>
      </c>
      <c r="D45" s="46" t="s">
        <v>7</v>
      </c>
      <c r="E45" s="46" t="s">
        <v>343</v>
      </c>
      <c r="F45" s="2">
        <v>2</v>
      </c>
      <c r="G45" s="100">
        <f t="shared" si="0"/>
        <v>1780</v>
      </c>
      <c r="H45" s="107"/>
      <c r="I45" s="108"/>
    </row>
    <row r="46" spans="1:9" s="32" customFormat="1" x14ac:dyDescent="0.25">
      <c r="A46" s="45" t="s">
        <v>72</v>
      </c>
      <c r="B46" s="46" t="s">
        <v>22</v>
      </c>
      <c r="C46" s="43" t="s">
        <v>345</v>
      </c>
      <c r="D46" s="46" t="s">
        <v>7</v>
      </c>
      <c r="E46" s="46" t="s">
        <v>343</v>
      </c>
      <c r="F46" s="2">
        <v>2</v>
      </c>
      <c r="G46" s="100">
        <f t="shared" si="0"/>
        <v>1780</v>
      </c>
      <c r="H46" s="107"/>
      <c r="I46" s="108"/>
    </row>
    <row r="47" spans="1:9" s="32" customFormat="1" x14ac:dyDescent="0.25">
      <c r="A47" s="45" t="s">
        <v>72</v>
      </c>
      <c r="B47" s="46" t="s">
        <v>23</v>
      </c>
      <c r="C47" s="43" t="s">
        <v>346</v>
      </c>
      <c r="D47" s="46" t="s">
        <v>7</v>
      </c>
      <c r="E47" s="46">
        <v>890</v>
      </c>
      <c r="F47" s="2">
        <v>7</v>
      </c>
      <c r="G47" s="100">
        <f t="shared" si="0"/>
        <v>6230</v>
      </c>
      <c r="H47" s="107"/>
      <c r="I47" s="108"/>
    </row>
    <row r="48" spans="1:9" s="32" customFormat="1" ht="30" x14ac:dyDescent="0.25">
      <c r="A48" s="45" t="s">
        <v>72</v>
      </c>
      <c r="B48" s="46" t="s">
        <v>24</v>
      </c>
      <c r="C48" s="43" t="s">
        <v>348</v>
      </c>
      <c r="D48" s="46" t="s">
        <v>7</v>
      </c>
      <c r="E48" s="46" t="s">
        <v>347</v>
      </c>
      <c r="F48" s="2">
        <v>2.5</v>
      </c>
      <c r="G48" s="100">
        <f t="shared" si="0"/>
        <v>13025</v>
      </c>
      <c r="H48" s="107"/>
      <c r="I48" s="108"/>
    </row>
    <row r="49" spans="1:9" s="4" customFormat="1" ht="30" x14ac:dyDescent="0.25">
      <c r="A49" s="52" t="s">
        <v>72</v>
      </c>
      <c r="B49" s="53" t="s">
        <v>25</v>
      </c>
      <c r="C49" s="43" t="s">
        <v>349</v>
      </c>
      <c r="D49" s="46" t="s">
        <v>7</v>
      </c>
      <c r="E49" s="46" t="s">
        <v>347</v>
      </c>
      <c r="F49" s="2">
        <v>2</v>
      </c>
      <c r="G49" s="100">
        <f t="shared" si="0"/>
        <v>10420</v>
      </c>
      <c r="H49" s="109"/>
      <c r="I49" s="89"/>
    </row>
    <row r="50" spans="1:9" s="4" customFormat="1" ht="21.6" customHeight="1" x14ac:dyDescent="0.25">
      <c r="A50" s="52" t="s">
        <v>72</v>
      </c>
      <c r="B50" s="53" t="s">
        <v>26</v>
      </c>
      <c r="C50" s="43" t="s">
        <v>350</v>
      </c>
      <c r="D50" s="46" t="s">
        <v>7</v>
      </c>
      <c r="E50" s="46" t="s">
        <v>347</v>
      </c>
      <c r="F50" s="2">
        <v>1</v>
      </c>
      <c r="G50" s="100">
        <f t="shared" si="0"/>
        <v>5210</v>
      </c>
      <c r="H50" s="109"/>
      <c r="I50" s="89"/>
    </row>
    <row r="51" spans="1:9" s="4" customFormat="1" x14ac:dyDescent="0.25">
      <c r="A51" s="41" t="s">
        <v>72</v>
      </c>
      <c r="B51" s="42" t="s">
        <v>27</v>
      </c>
      <c r="C51" s="43" t="s">
        <v>351</v>
      </c>
      <c r="D51" s="42" t="s">
        <v>7</v>
      </c>
      <c r="E51" s="42">
        <v>15930</v>
      </c>
      <c r="F51" s="2">
        <v>6</v>
      </c>
      <c r="G51" s="97">
        <f t="shared" si="0"/>
        <v>95580</v>
      </c>
      <c r="H51" s="109"/>
      <c r="I51" s="89"/>
    </row>
    <row r="52" spans="1:9" s="4" customFormat="1" x14ac:dyDescent="0.25">
      <c r="A52" s="41" t="s">
        <v>72</v>
      </c>
      <c r="B52" s="42" t="s">
        <v>28</v>
      </c>
      <c r="C52" s="43" t="s">
        <v>352</v>
      </c>
      <c r="D52" s="42" t="s">
        <v>6</v>
      </c>
      <c r="E52" s="42" t="s">
        <v>353</v>
      </c>
      <c r="F52" s="2">
        <v>3.15</v>
      </c>
      <c r="G52" s="97">
        <f t="shared" si="0"/>
        <v>62811</v>
      </c>
      <c r="H52" s="109"/>
      <c r="I52" s="89"/>
    </row>
    <row r="53" spans="1:9" s="4" customFormat="1" x14ac:dyDescent="0.25">
      <c r="A53" s="41" t="s">
        <v>72</v>
      </c>
      <c r="B53" s="42" t="s">
        <v>29</v>
      </c>
      <c r="C53" s="43" t="s">
        <v>355</v>
      </c>
      <c r="D53" s="42" t="s">
        <v>6</v>
      </c>
      <c r="E53" s="42" t="s">
        <v>354</v>
      </c>
      <c r="F53" s="2">
        <v>1.2</v>
      </c>
      <c r="G53" s="97">
        <f t="shared" si="0"/>
        <v>17952</v>
      </c>
      <c r="H53" s="98"/>
      <c r="I53" s="89"/>
    </row>
    <row r="54" spans="1:9" s="4" customFormat="1" ht="28.5" customHeight="1" x14ac:dyDescent="0.25">
      <c r="A54" s="45" t="s">
        <v>72</v>
      </c>
      <c r="B54" s="46" t="s">
        <v>30</v>
      </c>
      <c r="C54" s="43" t="s">
        <v>356</v>
      </c>
      <c r="D54" s="46" t="s">
        <v>6</v>
      </c>
      <c r="E54" s="46" t="s">
        <v>357</v>
      </c>
      <c r="F54" s="2">
        <v>1.5</v>
      </c>
      <c r="G54" s="100">
        <f t="shared" si="0"/>
        <v>5692.5</v>
      </c>
      <c r="H54" s="98"/>
      <c r="I54" s="89"/>
    </row>
    <row r="55" spans="1:9" s="4" customFormat="1" ht="30" x14ac:dyDescent="0.25">
      <c r="A55" s="41" t="s">
        <v>72</v>
      </c>
      <c r="B55" s="42" t="s">
        <v>128</v>
      </c>
      <c r="C55" s="43" t="s">
        <v>221</v>
      </c>
      <c r="D55" s="42" t="s">
        <v>7</v>
      </c>
      <c r="E55" s="42" t="s">
        <v>358</v>
      </c>
      <c r="F55" s="2">
        <v>1.5</v>
      </c>
      <c r="G55" s="97">
        <f t="shared" si="0"/>
        <v>1708.5</v>
      </c>
      <c r="H55" s="98"/>
      <c r="I55" s="89"/>
    </row>
    <row r="56" spans="1:9" s="32" customFormat="1" x14ac:dyDescent="0.25">
      <c r="A56" s="45" t="s">
        <v>72</v>
      </c>
      <c r="B56" s="46" t="s">
        <v>129</v>
      </c>
      <c r="C56" s="43" t="s">
        <v>360</v>
      </c>
      <c r="D56" s="46" t="s">
        <v>6</v>
      </c>
      <c r="E56" s="46" t="s">
        <v>359</v>
      </c>
      <c r="F56" s="2">
        <v>4.5</v>
      </c>
      <c r="G56" s="100">
        <f t="shared" si="0"/>
        <v>1890</v>
      </c>
      <c r="H56" s="101"/>
      <c r="I56" s="108"/>
    </row>
    <row r="57" spans="1:9" s="32" customFormat="1" x14ac:dyDescent="0.25">
      <c r="A57" s="45" t="s">
        <v>72</v>
      </c>
      <c r="B57" s="46" t="s">
        <v>130</v>
      </c>
      <c r="C57" s="43" t="s">
        <v>361</v>
      </c>
      <c r="D57" s="46" t="s">
        <v>7</v>
      </c>
      <c r="E57" s="46" t="s">
        <v>362</v>
      </c>
      <c r="F57" s="2">
        <v>4.5</v>
      </c>
      <c r="G57" s="100">
        <f t="shared" si="0"/>
        <v>378</v>
      </c>
      <c r="H57" s="101"/>
      <c r="I57" s="108"/>
    </row>
    <row r="58" spans="1:9" s="32" customFormat="1" x14ac:dyDescent="0.25">
      <c r="A58" s="45" t="s">
        <v>72</v>
      </c>
      <c r="B58" s="46" t="s">
        <v>131</v>
      </c>
      <c r="C58" s="43" t="s">
        <v>366</v>
      </c>
      <c r="D58" s="46" t="s">
        <v>6</v>
      </c>
      <c r="E58" s="46" t="s">
        <v>363</v>
      </c>
      <c r="F58" s="2">
        <v>3</v>
      </c>
      <c r="G58" s="100">
        <f t="shared" si="0"/>
        <v>3765</v>
      </c>
      <c r="H58" s="101"/>
      <c r="I58" s="108"/>
    </row>
    <row r="59" spans="1:9" s="32" customFormat="1" ht="30.75" thickBot="1" x14ac:dyDescent="0.3">
      <c r="A59" s="45" t="s">
        <v>72</v>
      </c>
      <c r="B59" s="46" t="s">
        <v>132</v>
      </c>
      <c r="C59" s="43" t="s">
        <v>367</v>
      </c>
      <c r="D59" s="46" t="s">
        <v>6</v>
      </c>
      <c r="E59" s="46" t="s">
        <v>364</v>
      </c>
      <c r="F59" s="2">
        <v>1</v>
      </c>
      <c r="G59" s="100">
        <f t="shared" si="0"/>
        <v>5025</v>
      </c>
      <c r="H59" s="101"/>
      <c r="I59" s="108"/>
    </row>
    <row r="60" spans="1:9" s="32" customFormat="1" ht="29.25" thickBot="1" x14ac:dyDescent="0.3">
      <c r="A60" s="45" t="s">
        <v>72</v>
      </c>
      <c r="B60" s="46" t="s">
        <v>133</v>
      </c>
      <c r="C60" s="49" t="s">
        <v>368</v>
      </c>
      <c r="D60" s="48" t="s">
        <v>6</v>
      </c>
      <c r="E60" s="48" t="s">
        <v>365</v>
      </c>
      <c r="F60" s="35">
        <v>4.5</v>
      </c>
      <c r="G60" s="110">
        <f t="shared" si="0"/>
        <v>2205</v>
      </c>
      <c r="H60" s="111" t="s">
        <v>79</v>
      </c>
      <c r="I60" s="105">
        <f>ROUND(SUM(G44:G60),2)</f>
        <v>238122</v>
      </c>
    </row>
    <row r="61" spans="1:9" s="4" customFormat="1" ht="22.9" customHeight="1" x14ac:dyDescent="0.25">
      <c r="A61" s="54" t="s">
        <v>73</v>
      </c>
      <c r="B61" s="55" t="s">
        <v>46</v>
      </c>
      <c r="C61" s="56" t="s">
        <v>369</v>
      </c>
      <c r="D61" s="57" t="s">
        <v>7</v>
      </c>
      <c r="E61" s="57">
        <v>95</v>
      </c>
      <c r="F61" s="19">
        <v>55</v>
      </c>
      <c r="G61" s="95">
        <f t="shared" si="0"/>
        <v>5225</v>
      </c>
      <c r="H61" s="109"/>
      <c r="I61" s="89"/>
    </row>
    <row r="62" spans="1:9" s="4" customFormat="1" ht="30" x14ac:dyDescent="0.25">
      <c r="A62" s="58" t="s">
        <v>73</v>
      </c>
      <c r="B62" s="59" t="s">
        <v>47</v>
      </c>
      <c r="C62" s="43" t="s">
        <v>370</v>
      </c>
      <c r="D62" s="42" t="s">
        <v>8</v>
      </c>
      <c r="E62" s="42" t="s">
        <v>371</v>
      </c>
      <c r="F62" s="7">
        <v>17</v>
      </c>
      <c r="G62" s="97">
        <f t="shared" si="0"/>
        <v>17935</v>
      </c>
      <c r="H62" s="109"/>
      <c r="I62" s="89"/>
    </row>
    <row r="63" spans="1:9" s="4" customFormat="1" x14ac:dyDescent="0.25">
      <c r="A63" s="58" t="s">
        <v>73</v>
      </c>
      <c r="B63" s="59" t="s">
        <v>48</v>
      </c>
      <c r="C63" s="43" t="s">
        <v>373</v>
      </c>
      <c r="D63" s="42" t="s">
        <v>6</v>
      </c>
      <c r="E63" s="42" t="s">
        <v>372</v>
      </c>
      <c r="F63" s="7">
        <v>1.2</v>
      </c>
      <c r="G63" s="97">
        <f t="shared" si="0"/>
        <v>1584</v>
      </c>
      <c r="H63" s="109"/>
      <c r="I63" s="89"/>
    </row>
    <row r="64" spans="1:9" s="4" customFormat="1" x14ac:dyDescent="0.25">
      <c r="A64" s="58" t="s">
        <v>73</v>
      </c>
      <c r="B64" s="59" t="s">
        <v>49</v>
      </c>
      <c r="C64" s="43" t="s">
        <v>374</v>
      </c>
      <c r="D64" s="42" t="s">
        <v>19</v>
      </c>
      <c r="E64" s="42">
        <v>1</v>
      </c>
      <c r="F64" s="7">
        <v>340</v>
      </c>
      <c r="G64" s="97">
        <f t="shared" si="0"/>
        <v>340</v>
      </c>
      <c r="H64" s="109"/>
      <c r="I64" s="89"/>
    </row>
    <row r="65" spans="1:9" s="4" customFormat="1" x14ac:dyDescent="0.25">
      <c r="A65" s="58" t="s">
        <v>73</v>
      </c>
      <c r="B65" s="59" t="s">
        <v>50</v>
      </c>
      <c r="C65" s="43" t="s">
        <v>375</v>
      </c>
      <c r="D65" s="42" t="s">
        <v>19</v>
      </c>
      <c r="E65" s="42">
        <v>12</v>
      </c>
      <c r="F65" s="7">
        <v>5.6</v>
      </c>
      <c r="G65" s="97">
        <f t="shared" si="0"/>
        <v>67.2</v>
      </c>
      <c r="H65" s="109"/>
      <c r="I65" s="89"/>
    </row>
    <row r="66" spans="1:9" s="4" customFormat="1" ht="15.75" thickBot="1" x14ac:dyDescent="0.3">
      <c r="A66" s="58" t="s">
        <v>73</v>
      </c>
      <c r="B66" s="59" t="s">
        <v>51</v>
      </c>
      <c r="C66" s="43" t="s">
        <v>376</v>
      </c>
      <c r="D66" s="42" t="s">
        <v>7</v>
      </c>
      <c r="E66" s="42">
        <v>505</v>
      </c>
      <c r="F66" s="7">
        <v>10</v>
      </c>
      <c r="G66" s="97">
        <f t="shared" ref="G66:G111" si="2">ROUND((E66*F66),2)</f>
        <v>5050</v>
      </c>
      <c r="H66" s="98"/>
      <c r="I66" s="89"/>
    </row>
    <row r="67" spans="1:9" s="4" customFormat="1" ht="29.25" thickBot="1" x14ac:dyDescent="0.3">
      <c r="A67" s="60" t="s">
        <v>73</v>
      </c>
      <c r="B67" s="61" t="s">
        <v>52</v>
      </c>
      <c r="C67" s="49" t="s">
        <v>377</v>
      </c>
      <c r="D67" s="62" t="s">
        <v>19</v>
      </c>
      <c r="E67" s="62">
        <v>10</v>
      </c>
      <c r="F67" s="14">
        <v>50</v>
      </c>
      <c r="G67" s="112">
        <f t="shared" si="2"/>
        <v>500</v>
      </c>
      <c r="H67" s="113" t="s">
        <v>80</v>
      </c>
      <c r="I67" s="114">
        <f>ROUND(SUM(G61:G67),2)</f>
        <v>30701.200000000001</v>
      </c>
    </row>
    <row r="68" spans="1:9" s="4" customFormat="1" x14ac:dyDescent="0.25">
      <c r="A68" s="58" t="s">
        <v>135</v>
      </c>
      <c r="B68" s="59" t="s">
        <v>31</v>
      </c>
      <c r="C68" s="56" t="s">
        <v>381</v>
      </c>
      <c r="D68" s="57" t="s">
        <v>8</v>
      </c>
      <c r="E68" s="42" t="s">
        <v>378</v>
      </c>
      <c r="F68" s="13">
        <v>20</v>
      </c>
      <c r="G68" s="115">
        <f t="shared" si="2"/>
        <v>20300</v>
      </c>
      <c r="H68" s="116"/>
      <c r="I68" s="117"/>
    </row>
    <row r="69" spans="1:9" s="4" customFormat="1" ht="30" x14ac:dyDescent="0.25">
      <c r="A69" s="58" t="s">
        <v>135</v>
      </c>
      <c r="B69" s="59" t="s">
        <v>32</v>
      </c>
      <c r="C69" s="43" t="s">
        <v>382</v>
      </c>
      <c r="D69" s="42" t="s">
        <v>8</v>
      </c>
      <c r="E69" s="42" t="s">
        <v>379</v>
      </c>
      <c r="F69" s="7">
        <v>35</v>
      </c>
      <c r="G69" s="118">
        <f t="shared" si="2"/>
        <v>280</v>
      </c>
      <c r="H69" s="116"/>
      <c r="I69" s="117"/>
    </row>
    <row r="70" spans="1:9" s="4" customFormat="1" ht="30" x14ac:dyDescent="0.25">
      <c r="A70" s="58" t="s">
        <v>135</v>
      </c>
      <c r="B70" s="59" t="s">
        <v>33</v>
      </c>
      <c r="C70" s="43" t="s">
        <v>383</v>
      </c>
      <c r="D70" s="42" t="s">
        <v>8</v>
      </c>
      <c r="E70" s="42" t="s">
        <v>304</v>
      </c>
      <c r="F70" s="7">
        <v>35</v>
      </c>
      <c r="G70" s="118">
        <f t="shared" si="2"/>
        <v>140</v>
      </c>
      <c r="H70" s="116"/>
      <c r="I70" s="117"/>
    </row>
    <row r="71" spans="1:9" s="4" customFormat="1" ht="15.75" thickBot="1" x14ac:dyDescent="0.3">
      <c r="A71" s="58" t="s">
        <v>135</v>
      </c>
      <c r="B71" s="59" t="s">
        <v>34</v>
      </c>
      <c r="C71" s="43" t="s">
        <v>384</v>
      </c>
      <c r="D71" s="42" t="s">
        <v>8</v>
      </c>
      <c r="E71" s="42" t="s">
        <v>380</v>
      </c>
      <c r="F71" s="7">
        <v>12</v>
      </c>
      <c r="G71" s="118">
        <f t="shared" si="2"/>
        <v>12360</v>
      </c>
      <c r="H71" s="119"/>
      <c r="I71" s="117"/>
    </row>
    <row r="72" spans="1:9" s="4" customFormat="1" ht="30.75" thickBot="1" x14ac:dyDescent="0.3">
      <c r="A72" s="60" t="s">
        <v>135</v>
      </c>
      <c r="B72" s="61" t="s">
        <v>53</v>
      </c>
      <c r="C72" s="49" t="s">
        <v>136</v>
      </c>
      <c r="D72" s="62" t="s">
        <v>8</v>
      </c>
      <c r="E72" s="62" t="s">
        <v>385</v>
      </c>
      <c r="F72" s="21">
        <v>1</v>
      </c>
      <c r="G72" s="120">
        <f t="shared" si="2"/>
        <v>1027</v>
      </c>
      <c r="H72" s="113" t="s">
        <v>81</v>
      </c>
      <c r="I72" s="114">
        <f>ROUND(SUM(G68:G72),2)</f>
        <v>34107</v>
      </c>
    </row>
    <row r="73" spans="1:9" s="4" customFormat="1" ht="45" x14ac:dyDescent="0.25">
      <c r="A73" s="63" t="s">
        <v>137</v>
      </c>
      <c r="B73" s="64" t="s">
        <v>35</v>
      </c>
      <c r="C73" s="43" t="s">
        <v>387</v>
      </c>
      <c r="D73" s="42" t="s">
        <v>7</v>
      </c>
      <c r="E73" s="42" t="s">
        <v>386</v>
      </c>
      <c r="F73" s="13">
        <v>17</v>
      </c>
      <c r="G73" s="115">
        <f t="shared" si="2"/>
        <v>9010</v>
      </c>
      <c r="H73" s="116"/>
      <c r="I73" s="117"/>
    </row>
    <row r="74" spans="1:9" s="4" customFormat="1" ht="45" x14ac:dyDescent="0.25">
      <c r="A74" s="41" t="s">
        <v>137</v>
      </c>
      <c r="B74" s="65" t="s">
        <v>36</v>
      </c>
      <c r="C74" s="43" t="s">
        <v>389</v>
      </c>
      <c r="D74" s="42" t="s">
        <v>6</v>
      </c>
      <c r="E74" s="42" t="s">
        <v>388</v>
      </c>
      <c r="F74" s="7">
        <v>9</v>
      </c>
      <c r="G74" s="121">
        <f t="shared" si="2"/>
        <v>5715</v>
      </c>
      <c r="H74" s="116"/>
      <c r="I74" s="117"/>
    </row>
    <row r="75" spans="1:9" s="4" customFormat="1" ht="45" x14ac:dyDescent="0.25">
      <c r="A75" s="41" t="s">
        <v>137</v>
      </c>
      <c r="B75" s="42" t="s">
        <v>37</v>
      </c>
      <c r="C75" s="43" t="s">
        <v>390</v>
      </c>
      <c r="D75" s="42" t="s">
        <v>6</v>
      </c>
      <c r="E75" s="42" t="s">
        <v>388</v>
      </c>
      <c r="F75" s="7">
        <v>16.059999999999999</v>
      </c>
      <c r="G75" s="97">
        <f t="shared" si="2"/>
        <v>10198.1</v>
      </c>
      <c r="H75" s="116"/>
      <c r="I75" s="117"/>
    </row>
    <row r="76" spans="1:9" s="32" customFormat="1" ht="45" x14ac:dyDescent="0.25">
      <c r="A76" s="66" t="s">
        <v>137</v>
      </c>
      <c r="B76" s="46" t="s">
        <v>38</v>
      </c>
      <c r="C76" s="43" t="s">
        <v>392</v>
      </c>
      <c r="D76" s="46" t="s">
        <v>6</v>
      </c>
      <c r="E76" s="46" t="s">
        <v>391</v>
      </c>
      <c r="F76" s="7">
        <v>0.7</v>
      </c>
      <c r="G76" s="100">
        <f t="shared" si="2"/>
        <v>626.5</v>
      </c>
      <c r="H76" s="122"/>
      <c r="I76" s="123"/>
    </row>
    <row r="77" spans="1:9" s="4" customFormat="1" ht="45" x14ac:dyDescent="0.25">
      <c r="A77" s="67" t="s">
        <v>137</v>
      </c>
      <c r="B77" s="68" t="s">
        <v>39</v>
      </c>
      <c r="C77" s="43" t="s">
        <v>393</v>
      </c>
      <c r="D77" s="42" t="s">
        <v>6</v>
      </c>
      <c r="E77" s="42" t="s">
        <v>391</v>
      </c>
      <c r="F77" s="20">
        <v>10.18</v>
      </c>
      <c r="G77" s="118">
        <f t="shared" si="2"/>
        <v>9111.1</v>
      </c>
      <c r="H77" s="116"/>
      <c r="I77" s="117"/>
    </row>
    <row r="78" spans="1:9" s="32" customFormat="1" ht="45" x14ac:dyDescent="0.25">
      <c r="A78" s="45" t="s">
        <v>137</v>
      </c>
      <c r="B78" s="46" t="s">
        <v>40</v>
      </c>
      <c r="C78" s="43" t="s">
        <v>392</v>
      </c>
      <c r="D78" s="46" t="s">
        <v>6</v>
      </c>
      <c r="E78" s="46" t="s">
        <v>394</v>
      </c>
      <c r="F78" s="7">
        <v>0.7</v>
      </c>
      <c r="G78" s="124">
        <f t="shared" si="2"/>
        <v>805</v>
      </c>
      <c r="H78" s="122"/>
      <c r="I78" s="123"/>
    </row>
    <row r="79" spans="1:9" s="4" customFormat="1" ht="45" x14ac:dyDescent="0.25">
      <c r="A79" s="63" t="s">
        <v>137</v>
      </c>
      <c r="B79" s="57" t="s">
        <v>138</v>
      </c>
      <c r="C79" s="43" t="s">
        <v>395</v>
      </c>
      <c r="D79" s="42" t="s">
        <v>6</v>
      </c>
      <c r="E79" s="42" t="s">
        <v>394</v>
      </c>
      <c r="F79" s="20">
        <v>8.9</v>
      </c>
      <c r="G79" s="97">
        <f t="shared" si="2"/>
        <v>10235</v>
      </c>
      <c r="H79" s="116"/>
      <c r="I79" s="117"/>
    </row>
    <row r="80" spans="1:9" s="4" customFormat="1" ht="45.75" thickBot="1" x14ac:dyDescent="0.3">
      <c r="A80" s="58" t="s">
        <v>137</v>
      </c>
      <c r="B80" s="64" t="s">
        <v>139</v>
      </c>
      <c r="C80" s="43" t="s">
        <v>396</v>
      </c>
      <c r="D80" s="42" t="s">
        <v>8</v>
      </c>
      <c r="E80" s="42" t="s">
        <v>397</v>
      </c>
      <c r="F80" s="7">
        <v>1</v>
      </c>
      <c r="G80" s="118">
        <f t="shared" si="2"/>
        <v>1040</v>
      </c>
      <c r="H80" s="125"/>
      <c r="I80" s="117"/>
    </row>
    <row r="81" spans="1:9" s="4" customFormat="1" ht="45.75" thickBot="1" x14ac:dyDescent="0.3">
      <c r="A81" s="69" t="s">
        <v>137</v>
      </c>
      <c r="B81" s="62" t="s">
        <v>140</v>
      </c>
      <c r="C81" s="49" t="s">
        <v>400</v>
      </c>
      <c r="D81" s="62" t="s">
        <v>6</v>
      </c>
      <c r="E81" s="62" t="s">
        <v>398</v>
      </c>
      <c r="F81" s="22">
        <v>3.15</v>
      </c>
      <c r="G81" s="112">
        <f t="shared" si="2"/>
        <v>3260.25</v>
      </c>
      <c r="H81" s="113" t="s">
        <v>82</v>
      </c>
      <c r="I81" s="114">
        <f>ROUND(SUM(G73:G81),2)</f>
        <v>50000.95</v>
      </c>
    </row>
    <row r="82" spans="1:9" s="4" customFormat="1" ht="44.25" customHeight="1" x14ac:dyDescent="0.25">
      <c r="A82" s="54" t="s">
        <v>141</v>
      </c>
      <c r="B82" s="64" t="s">
        <v>9</v>
      </c>
      <c r="C82" s="56" t="s">
        <v>387</v>
      </c>
      <c r="D82" s="57" t="s">
        <v>7</v>
      </c>
      <c r="E82" s="57" t="s">
        <v>399</v>
      </c>
      <c r="F82" s="13">
        <v>17</v>
      </c>
      <c r="G82" s="118">
        <f t="shared" si="2"/>
        <v>680</v>
      </c>
      <c r="H82" s="89"/>
      <c r="I82" s="89"/>
    </row>
    <row r="83" spans="1:9" s="4" customFormat="1" ht="45" x14ac:dyDescent="0.25">
      <c r="A83" s="58" t="s">
        <v>141</v>
      </c>
      <c r="B83" s="42" t="s">
        <v>41</v>
      </c>
      <c r="C83" s="43" t="s">
        <v>389</v>
      </c>
      <c r="D83" s="42" t="s">
        <v>6</v>
      </c>
      <c r="E83" s="42" t="s">
        <v>401</v>
      </c>
      <c r="F83" s="7">
        <v>10.8</v>
      </c>
      <c r="G83" s="121">
        <f t="shared" si="2"/>
        <v>1188</v>
      </c>
      <c r="H83" s="89"/>
      <c r="I83" s="89"/>
    </row>
    <row r="84" spans="1:9" s="4" customFormat="1" ht="45" x14ac:dyDescent="0.25">
      <c r="A84" s="63" t="s">
        <v>141</v>
      </c>
      <c r="B84" s="64" t="s">
        <v>42</v>
      </c>
      <c r="C84" s="43" t="s">
        <v>403</v>
      </c>
      <c r="D84" s="42" t="s">
        <v>6</v>
      </c>
      <c r="E84" s="42" t="s">
        <v>402</v>
      </c>
      <c r="F84" s="7">
        <v>11.35</v>
      </c>
      <c r="G84" s="121">
        <f t="shared" si="2"/>
        <v>1112.3</v>
      </c>
      <c r="H84" s="89"/>
      <c r="I84" s="89"/>
    </row>
    <row r="85" spans="1:9" s="4" customFormat="1" ht="45.75" thickBot="1" x14ac:dyDescent="0.3">
      <c r="A85" s="70" t="s">
        <v>141</v>
      </c>
      <c r="B85" s="65" t="s">
        <v>43</v>
      </c>
      <c r="C85" s="43" t="s">
        <v>404</v>
      </c>
      <c r="D85" s="42" t="s">
        <v>8</v>
      </c>
      <c r="E85" s="42" t="s">
        <v>405</v>
      </c>
      <c r="F85" s="20">
        <v>1</v>
      </c>
      <c r="G85" s="121">
        <f t="shared" si="2"/>
        <v>25</v>
      </c>
      <c r="H85" s="89"/>
      <c r="I85" s="89"/>
    </row>
    <row r="86" spans="1:9" s="4" customFormat="1" ht="45.75" thickBot="1" x14ac:dyDescent="0.3">
      <c r="A86" s="60" t="s">
        <v>141</v>
      </c>
      <c r="B86" s="62" t="s">
        <v>44</v>
      </c>
      <c r="C86" s="49" t="s">
        <v>406</v>
      </c>
      <c r="D86" s="62" t="s">
        <v>6</v>
      </c>
      <c r="E86" s="62" t="s">
        <v>305</v>
      </c>
      <c r="F86" s="14">
        <v>5.4</v>
      </c>
      <c r="G86" s="112">
        <f t="shared" si="2"/>
        <v>64.8</v>
      </c>
      <c r="H86" s="126" t="s">
        <v>83</v>
      </c>
      <c r="I86" s="114">
        <f>ROUND(SUM(G82:G86),2)</f>
        <v>3070.1</v>
      </c>
    </row>
    <row r="87" spans="1:9" s="4" customFormat="1" ht="30" x14ac:dyDescent="0.25">
      <c r="A87" s="71" t="s">
        <v>142</v>
      </c>
      <c r="B87" s="57" t="s">
        <v>45</v>
      </c>
      <c r="C87" s="56" t="s">
        <v>407</v>
      </c>
      <c r="D87" s="57" t="s">
        <v>7</v>
      </c>
      <c r="E87" s="57" t="s">
        <v>408</v>
      </c>
      <c r="F87" s="19">
        <v>17</v>
      </c>
      <c r="G87" s="115">
        <f t="shared" si="2"/>
        <v>11305</v>
      </c>
      <c r="H87" s="116"/>
      <c r="I87" s="117"/>
    </row>
    <row r="88" spans="1:9" s="4" customFormat="1" ht="30" x14ac:dyDescent="0.25">
      <c r="A88" s="41" t="s">
        <v>142</v>
      </c>
      <c r="B88" s="42" t="s">
        <v>54</v>
      </c>
      <c r="C88" s="43" t="s">
        <v>410</v>
      </c>
      <c r="D88" s="42" t="s">
        <v>6</v>
      </c>
      <c r="E88" s="42" t="s">
        <v>409</v>
      </c>
      <c r="F88" s="7">
        <v>7</v>
      </c>
      <c r="G88" s="121">
        <f t="shared" si="2"/>
        <v>22855</v>
      </c>
      <c r="H88" s="116"/>
      <c r="I88" s="117"/>
    </row>
    <row r="89" spans="1:9" s="4" customFormat="1" ht="30" x14ac:dyDescent="0.25">
      <c r="A89" s="41" t="s">
        <v>142</v>
      </c>
      <c r="B89" s="42" t="s">
        <v>55</v>
      </c>
      <c r="C89" s="43" t="s">
        <v>413</v>
      </c>
      <c r="D89" s="42" t="s">
        <v>6</v>
      </c>
      <c r="E89" s="42" t="s">
        <v>411</v>
      </c>
      <c r="F89" s="7">
        <v>11.35</v>
      </c>
      <c r="G89" s="97">
        <f t="shared" si="2"/>
        <v>33516.550000000003</v>
      </c>
      <c r="H89" s="116"/>
      <c r="I89" s="117"/>
    </row>
    <row r="90" spans="1:9" s="4" customFormat="1" ht="30" x14ac:dyDescent="0.25">
      <c r="A90" s="41" t="s">
        <v>142</v>
      </c>
      <c r="B90" s="42" t="s">
        <v>56</v>
      </c>
      <c r="C90" s="43" t="s">
        <v>414</v>
      </c>
      <c r="D90" s="42" t="s">
        <v>8</v>
      </c>
      <c r="E90" s="42" t="s">
        <v>412</v>
      </c>
      <c r="F90" s="7">
        <v>4</v>
      </c>
      <c r="G90" s="97">
        <f t="shared" si="2"/>
        <v>128</v>
      </c>
      <c r="H90" s="116"/>
      <c r="I90" s="117"/>
    </row>
    <row r="91" spans="1:9" s="4" customFormat="1" ht="30" x14ac:dyDescent="0.25">
      <c r="A91" s="41" t="s">
        <v>142</v>
      </c>
      <c r="B91" s="42" t="s">
        <v>57</v>
      </c>
      <c r="C91" s="43" t="s">
        <v>415</v>
      </c>
      <c r="D91" s="42" t="s">
        <v>6</v>
      </c>
      <c r="E91" s="42" t="s">
        <v>302</v>
      </c>
      <c r="F91" s="20">
        <v>6</v>
      </c>
      <c r="G91" s="118">
        <f t="shared" si="2"/>
        <v>78</v>
      </c>
      <c r="H91" s="116"/>
      <c r="I91" s="117"/>
    </row>
    <row r="92" spans="1:9" s="4" customFormat="1" ht="30" x14ac:dyDescent="0.25">
      <c r="A92" s="41" t="s">
        <v>142</v>
      </c>
      <c r="B92" s="42" t="s">
        <v>58</v>
      </c>
      <c r="C92" s="43" t="s">
        <v>416</v>
      </c>
      <c r="D92" s="42" t="s">
        <v>7</v>
      </c>
      <c r="E92" s="42">
        <v>0.4</v>
      </c>
      <c r="F92" s="7">
        <v>30</v>
      </c>
      <c r="G92" s="121">
        <f t="shared" si="2"/>
        <v>12</v>
      </c>
      <c r="H92" s="116"/>
      <c r="I92" s="117"/>
    </row>
    <row r="93" spans="1:9" s="4" customFormat="1" ht="30.75" thickBot="1" x14ac:dyDescent="0.3">
      <c r="A93" s="41" t="s">
        <v>142</v>
      </c>
      <c r="B93" s="42" t="s">
        <v>59</v>
      </c>
      <c r="C93" s="43" t="s">
        <v>417</v>
      </c>
      <c r="D93" s="42" t="s">
        <v>6</v>
      </c>
      <c r="E93" s="42" t="s">
        <v>418</v>
      </c>
      <c r="F93" s="20">
        <v>3</v>
      </c>
      <c r="G93" s="97">
        <f t="shared" si="2"/>
        <v>975</v>
      </c>
      <c r="H93" s="116"/>
      <c r="I93" s="117"/>
    </row>
    <row r="94" spans="1:9" s="4" customFormat="1" ht="30.75" thickBot="1" x14ac:dyDescent="0.3">
      <c r="A94" s="72" t="s">
        <v>142</v>
      </c>
      <c r="B94" s="62" t="s">
        <v>74</v>
      </c>
      <c r="C94" s="49" t="s">
        <v>419</v>
      </c>
      <c r="D94" s="62" t="s">
        <v>6</v>
      </c>
      <c r="E94" s="62" t="s">
        <v>418</v>
      </c>
      <c r="F94" s="14">
        <v>29</v>
      </c>
      <c r="G94" s="127">
        <f t="shared" si="2"/>
        <v>9425</v>
      </c>
      <c r="H94" s="113" t="s">
        <v>84</v>
      </c>
      <c r="I94" s="114">
        <f>ROUND(SUM(G87:G94),2)</f>
        <v>78294.55</v>
      </c>
    </row>
    <row r="95" spans="1:9" s="4" customFormat="1" ht="15.75" thickBot="1" x14ac:dyDescent="0.3">
      <c r="A95" s="73" t="s">
        <v>143</v>
      </c>
      <c r="B95" s="68" t="s">
        <v>60</v>
      </c>
      <c r="C95" s="43" t="s">
        <v>420</v>
      </c>
      <c r="D95" s="42" t="s">
        <v>7</v>
      </c>
      <c r="E95" s="42">
        <v>15</v>
      </c>
      <c r="F95" s="13">
        <v>25</v>
      </c>
      <c r="G95" s="121">
        <f t="shared" si="2"/>
        <v>375</v>
      </c>
      <c r="H95" s="116"/>
      <c r="I95" s="117"/>
    </row>
    <row r="96" spans="1:9" s="32" customFormat="1" ht="30.75" thickBot="1" x14ac:dyDescent="0.3">
      <c r="A96" s="74" t="s">
        <v>143</v>
      </c>
      <c r="B96" s="46" t="s">
        <v>61</v>
      </c>
      <c r="C96" s="43" t="s">
        <v>421</v>
      </c>
      <c r="D96" s="46" t="s">
        <v>7</v>
      </c>
      <c r="E96" s="46" t="s">
        <v>297</v>
      </c>
      <c r="F96" s="13">
        <v>15</v>
      </c>
      <c r="G96" s="124">
        <f t="shared" si="2"/>
        <v>15</v>
      </c>
      <c r="H96" s="128"/>
      <c r="I96" s="123"/>
    </row>
    <row r="97" spans="1:9" s="4" customFormat="1" ht="30.75" thickBot="1" x14ac:dyDescent="0.3">
      <c r="A97" s="41" t="s">
        <v>143</v>
      </c>
      <c r="B97" s="68" t="s">
        <v>62</v>
      </c>
      <c r="C97" s="43" t="s">
        <v>423</v>
      </c>
      <c r="D97" s="42" t="s">
        <v>6</v>
      </c>
      <c r="E97" s="42" t="s">
        <v>422</v>
      </c>
      <c r="F97" s="20">
        <v>5.5</v>
      </c>
      <c r="G97" s="95">
        <f t="shared" si="2"/>
        <v>440</v>
      </c>
      <c r="H97" s="89"/>
      <c r="I97" s="89"/>
    </row>
    <row r="98" spans="1:9" s="4" customFormat="1" ht="29.25" thickBot="1" x14ac:dyDescent="0.3">
      <c r="A98" s="72" t="s">
        <v>143</v>
      </c>
      <c r="B98" s="61" t="s">
        <v>63</v>
      </c>
      <c r="C98" s="49" t="s">
        <v>424</v>
      </c>
      <c r="D98" s="62" t="s">
        <v>6</v>
      </c>
      <c r="E98" s="62" t="s">
        <v>422</v>
      </c>
      <c r="F98" s="14">
        <v>0.5</v>
      </c>
      <c r="G98" s="112">
        <f t="shared" si="2"/>
        <v>40</v>
      </c>
      <c r="H98" s="113" t="s">
        <v>85</v>
      </c>
      <c r="I98" s="114">
        <f>ROUND(SUM(G95:G98),2)</f>
        <v>870</v>
      </c>
    </row>
    <row r="99" spans="1:9" s="4" customFormat="1" ht="30" x14ac:dyDescent="0.25">
      <c r="A99" s="67" t="s">
        <v>144</v>
      </c>
      <c r="B99" s="42" t="s">
        <v>64</v>
      </c>
      <c r="C99" s="43" t="s">
        <v>425</v>
      </c>
      <c r="D99" s="42" t="s">
        <v>7</v>
      </c>
      <c r="E99" s="42" t="s">
        <v>337</v>
      </c>
      <c r="F99" s="7">
        <v>22</v>
      </c>
      <c r="G99" s="121">
        <f t="shared" si="2"/>
        <v>770</v>
      </c>
      <c r="H99" s="89"/>
      <c r="I99" s="89"/>
    </row>
    <row r="100" spans="1:9" s="4" customFormat="1" x14ac:dyDescent="0.25">
      <c r="A100" s="67" t="s">
        <v>144</v>
      </c>
      <c r="B100" s="42" t="s">
        <v>145</v>
      </c>
      <c r="C100" s="43" t="s">
        <v>426</v>
      </c>
      <c r="D100" s="42" t="s">
        <v>6</v>
      </c>
      <c r="E100" s="42" t="s">
        <v>422</v>
      </c>
      <c r="F100" s="7">
        <v>10.8</v>
      </c>
      <c r="G100" s="121">
        <f t="shared" si="2"/>
        <v>864</v>
      </c>
      <c r="H100" s="89"/>
      <c r="I100" s="89"/>
    </row>
    <row r="101" spans="1:9" s="4" customFormat="1" ht="30.75" thickBot="1" x14ac:dyDescent="0.3">
      <c r="A101" s="67" t="s">
        <v>144</v>
      </c>
      <c r="B101" s="42" t="s">
        <v>146</v>
      </c>
      <c r="C101" s="43" t="s">
        <v>428</v>
      </c>
      <c r="D101" s="42" t="s">
        <v>6</v>
      </c>
      <c r="E101" s="42" t="s">
        <v>427</v>
      </c>
      <c r="F101" s="7">
        <v>25</v>
      </c>
      <c r="G101" s="121">
        <f t="shared" si="2"/>
        <v>1750</v>
      </c>
      <c r="H101" s="89"/>
      <c r="I101" s="89"/>
    </row>
    <row r="102" spans="1:9" s="4" customFormat="1" ht="41.25" customHeight="1" thickBot="1" x14ac:dyDescent="0.3">
      <c r="A102" s="72" t="s">
        <v>144</v>
      </c>
      <c r="B102" s="62" t="s">
        <v>147</v>
      </c>
      <c r="C102" s="49" t="s">
        <v>429</v>
      </c>
      <c r="D102" s="62" t="s">
        <v>6</v>
      </c>
      <c r="E102" s="62" t="s">
        <v>308</v>
      </c>
      <c r="F102" s="14">
        <v>15</v>
      </c>
      <c r="G102" s="112">
        <f t="shared" si="2"/>
        <v>105</v>
      </c>
      <c r="H102" s="113" t="s">
        <v>86</v>
      </c>
      <c r="I102" s="114">
        <f>ROUND(SUM(G99:G102),2)</f>
        <v>3489</v>
      </c>
    </row>
    <row r="103" spans="1:9" s="4" customFormat="1" ht="30" x14ac:dyDescent="0.25">
      <c r="A103" s="67" t="s">
        <v>148</v>
      </c>
      <c r="B103" s="42" t="s">
        <v>75</v>
      </c>
      <c r="C103" s="75" t="s">
        <v>431</v>
      </c>
      <c r="D103" s="42" t="s">
        <v>7</v>
      </c>
      <c r="E103" s="42" t="s">
        <v>427</v>
      </c>
      <c r="F103" s="7">
        <v>25</v>
      </c>
      <c r="G103" s="129">
        <f t="shared" si="2"/>
        <v>1750</v>
      </c>
      <c r="H103" s="89"/>
      <c r="I103" s="89"/>
    </row>
    <row r="104" spans="1:9" s="4" customFormat="1" ht="30.75" thickBot="1" x14ac:dyDescent="0.3">
      <c r="A104" s="67" t="s">
        <v>148</v>
      </c>
      <c r="B104" s="42" t="s">
        <v>149</v>
      </c>
      <c r="C104" s="43" t="s">
        <v>432</v>
      </c>
      <c r="D104" s="42" t="s">
        <v>6</v>
      </c>
      <c r="E104" s="42" t="s">
        <v>430</v>
      </c>
      <c r="F104" s="7">
        <v>10.8</v>
      </c>
      <c r="G104" s="121">
        <f t="shared" si="2"/>
        <v>1350</v>
      </c>
      <c r="H104" s="89"/>
      <c r="I104" s="89"/>
    </row>
    <row r="105" spans="1:9" s="4" customFormat="1" ht="30.75" thickBot="1" x14ac:dyDescent="0.3">
      <c r="A105" s="72" t="s">
        <v>148</v>
      </c>
      <c r="B105" s="62" t="s">
        <v>150</v>
      </c>
      <c r="C105" s="49" t="s">
        <v>433</v>
      </c>
      <c r="D105" s="62" t="s">
        <v>6</v>
      </c>
      <c r="E105" s="62" t="s">
        <v>401</v>
      </c>
      <c r="F105" s="14">
        <v>3</v>
      </c>
      <c r="G105" s="121">
        <f t="shared" si="2"/>
        <v>330</v>
      </c>
      <c r="H105" s="113" t="s">
        <v>87</v>
      </c>
      <c r="I105" s="114">
        <f>ROUND(SUM(G103:G105),2)</f>
        <v>3430</v>
      </c>
    </row>
    <row r="106" spans="1:9" s="32" customFormat="1" ht="30" x14ac:dyDescent="0.25">
      <c r="A106" s="74" t="s">
        <v>151</v>
      </c>
      <c r="B106" s="76" t="s">
        <v>66</v>
      </c>
      <c r="C106" s="43" t="s">
        <v>435</v>
      </c>
      <c r="D106" s="46" t="s">
        <v>7</v>
      </c>
      <c r="E106" s="46" t="s">
        <v>434</v>
      </c>
      <c r="F106" s="7">
        <v>6</v>
      </c>
      <c r="G106" s="106">
        <f t="shared" si="2"/>
        <v>4062</v>
      </c>
      <c r="H106" s="108"/>
      <c r="I106" s="108"/>
    </row>
    <row r="107" spans="1:9" s="4" customFormat="1" x14ac:dyDescent="0.25">
      <c r="A107" s="77" t="s">
        <v>151</v>
      </c>
      <c r="B107" s="42" t="s">
        <v>65</v>
      </c>
      <c r="C107" s="78" t="s">
        <v>436</v>
      </c>
      <c r="D107" s="42" t="s">
        <v>6</v>
      </c>
      <c r="E107" s="42" t="s">
        <v>437</v>
      </c>
      <c r="F107" s="7">
        <v>4.5</v>
      </c>
      <c r="G107" s="121">
        <f t="shared" si="2"/>
        <v>18360</v>
      </c>
      <c r="H107" s="89"/>
      <c r="I107" s="89"/>
    </row>
    <row r="108" spans="1:9" s="4" customFormat="1" ht="30" x14ac:dyDescent="0.25">
      <c r="A108" s="77" t="s">
        <v>151</v>
      </c>
      <c r="B108" s="42" t="s">
        <v>67</v>
      </c>
      <c r="C108" s="78" t="s">
        <v>438</v>
      </c>
      <c r="D108" s="42" t="s">
        <v>6</v>
      </c>
      <c r="E108" s="42" t="s">
        <v>439</v>
      </c>
      <c r="F108" s="7">
        <v>2</v>
      </c>
      <c r="G108" s="121">
        <f t="shared" si="2"/>
        <v>9480</v>
      </c>
      <c r="H108" s="89"/>
      <c r="I108" s="89"/>
    </row>
    <row r="109" spans="1:9" s="4" customFormat="1" ht="30" x14ac:dyDescent="0.25">
      <c r="A109" s="77" t="s">
        <v>151</v>
      </c>
      <c r="B109" s="42" t="s">
        <v>68</v>
      </c>
      <c r="C109" s="78" t="s">
        <v>441</v>
      </c>
      <c r="D109" s="42" t="s">
        <v>6</v>
      </c>
      <c r="E109" s="42" t="s">
        <v>440</v>
      </c>
      <c r="F109" s="7">
        <v>3</v>
      </c>
      <c r="G109" s="121">
        <f t="shared" si="2"/>
        <v>6090</v>
      </c>
      <c r="H109" s="89"/>
      <c r="I109" s="89"/>
    </row>
    <row r="110" spans="1:9" s="4" customFormat="1" x14ac:dyDescent="0.25">
      <c r="A110" s="77" t="s">
        <v>151</v>
      </c>
      <c r="B110" s="42" t="s">
        <v>69</v>
      </c>
      <c r="C110" s="78" t="s">
        <v>443</v>
      </c>
      <c r="D110" s="42" t="s">
        <v>6</v>
      </c>
      <c r="E110" s="42" t="s">
        <v>442</v>
      </c>
      <c r="F110" s="7">
        <v>0.5</v>
      </c>
      <c r="G110" s="121">
        <f t="shared" si="2"/>
        <v>3385</v>
      </c>
      <c r="H110" s="89"/>
      <c r="I110" s="89"/>
    </row>
    <row r="111" spans="1:9" s="4" customFormat="1" ht="30.75" thickBot="1" x14ac:dyDescent="0.3">
      <c r="A111" s="77" t="s">
        <v>151</v>
      </c>
      <c r="B111" s="42" t="s">
        <v>76</v>
      </c>
      <c r="C111" s="78" t="s">
        <v>444</v>
      </c>
      <c r="D111" s="42" t="s">
        <v>7</v>
      </c>
      <c r="E111" s="42">
        <v>3</v>
      </c>
      <c r="F111" s="7">
        <v>650</v>
      </c>
      <c r="G111" s="121">
        <f t="shared" si="2"/>
        <v>1950</v>
      </c>
      <c r="H111" s="89"/>
      <c r="I111" s="89"/>
    </row>
    <row r="112" spans="1:9" s="4" customFormat="1" ht="29.25" thickBot="1" x14ac:dyDescent="0.3">
      <c r="A112" s="72" t="s">
        <v>151</v>
      </c>
      <c r="B112" s="79" t="s">
        <v>77</v>
      </c>
      <c r="C112" s="49" t="s">
        <v>445</v>
      </c>
      <c r="D112" s="62" t="s">
        <v>8</v>
      </c>
      <c r="E112" s="62">
        <v>60</v>
      </c>
      <c r="F112" s="14">
        <v>21.5</v>
      </c>
      <c r="G112" s="112">
        <f>ROUND((E112*F112),2)</f>
        <v>1290</v>
      </c>
      <c r="H112" s="113" t="s">
        <v>88</v>
      </c>
      <c r="I112" s="114">
        <f>ROUND(SUM(G106:G112),2)</f>
        <v>44617</v>
      </c>
    </row>
    <row r="113" spans="1:9" s="4" customFormat="1" ht="30.75" thickBot="1" x14ac:dyDescent="0.3">
      <c r="A113" s="67" t="s">
        <v>152</v>
      </c>
      <c r="B113" s="64" t="s">
        <v>70</v>
      </c>
      <c r="C113" s="78" t="s">
        <v>447</v>
      </c>
      <c r="D113" s="42" t="s">
        <v>8</v>
      </c>
      <c r="E113" s="42" t="s">
        <v>446</v>
      </c>
      <c r="F113" s="7">
        <v>40</v>
      </c>
      <c r="G113" s="95">
        <f t="shared" ref="G113:G118" si="3">ROUND((E113*F113),2)</f>
        <v>1440</v>
      </c>
      <c r="H113" s="89"/>
      <c r="I113" s="89"/>
    </row>
    <row r="114" spans="1:9" s="4" customFormat="1" x14ac:dyDescent="0.25">
      <c r="A114" s="67" t="s">
        <v>152</v>
      </c>
      <c r="B114" s="42" t="s">
        <v>153</v>
      </c>
      <c r="C114" s="78" t="s">
        <v>448</v>
      </c>
      <c r="D114" s="42" t="s">
        <v>19</v>
      </c>
      <c r="E114" s="42">
        <v>1</v>
      </c>
      <c r="F114" s="7">
        <v>250</v>
      </c>
      <c r="G114" s="95">
        <f t="shared" si="3"/>
        <v>250</v>
      </c>
      <c r="H114" s="89"/>
      <c r="I114" s="89"/>
    </row>
    <row r="115" spans="1:9" s="4" customFormat="1" ht="45" x14ac:dyDescent="0.25">
      <c r="A115" s="67" t="s">
        <v>152</v>
      </c>
      <c r="B115" s="42" t="s">
        <v>154</v>
      </c>
      <c r="C115" s="78" t="s">
        <v>450</v>
      </c>
      <c r="D115" s="42" t="s">
        <v>8</v>
      </c>
      <c r="E115" s="42" t="s">
        <v>449</v>
      </c>
      <c r="F115" s="7">
        <v>50</v>
      </c>
      <c r="G115" s="121">
        <f t="shared" si="3"/>
        <v>33200</v>
      </c>
      <c r="H115" s="89"/>
      <c r="I115" s="89"/>
    </row>
    <row r="116" spans="1:9" s="4" customFormat="1" ht="30" x14ac:dyDescent="0.25">
      <c r="A116" s="67" t="s">
        <v>152</v>
      </c>
      <c r="B116" s="42" t="s">
        <v>155</v>
      </c>
      <c r="C116" s="78" t="s">
        <v>451</v>
      </c>
      <c r="D116" s="42" t="s">
        <v>19</v>
      </c>
      <c r="E116" s="42">
        <v>3</v>
      </c>
      <c r="F116" s="7">
        <v>290</v>
      </c>
      <c r="G116" s="121">
        <f t="shared" si="3"/>
        <v>870</v>
      </c>
      <c r="H116" s="89"/>
      <c r="I116" s="89"/>
    </row>
    <row r="117" spans="1:9" s="4" customFormat="1" ht="30" x14ac:dyDescent="0.25">
      <c r="A117" s="67" t="s">
        <v>152</v>
      </c>
      <c r="B117" s="42" t="s">
        <v>156</v>
      </c>
      <c r="C117" s="78" t="s">
        <v>452</v>
      </c>
      <c r="D117" s="42" t="s">
        <v>19</v>
      </c>
      <c r="E117" s="42">
        <v>1</v>
      </c>
      <c r="F117" s="7">
        <v>190</v>
      </c>
      <c r="G117" s="121">
        <f t="shared" si="3"/>
        <v>190</v>
      </c>
      <c r="H117" s="89"/>
      <c r="I117" s="89"/>
    </row>
    <row r="118" spans="1:9" s="4" customFormat="1" ht="15.75" thickBot="1" x14ac:dyDescent="0.3">
      <c r="A118" s="67" t="s">
        <v>152</v>
      </c>
      <c r="B118" s="42" t="s">
        <v>157</v>
      </c>
      <c r="C118" s="78" t="s">
        <v>453</v>
      </c>
      <c r="D118" s="42" t="s">
        <v>177</v>
      </c>
      <c r="E118" s="42" t="s">
        <v>454</v>
      </c>
      <c r="F118" s="7">
        <v>45</v>
      </c>
      <c r="G118" s="121">
        <f t="shared" si="3"/>
        <v>7200</v>
      </c>
      <c r="H118" s="89"/>
      <c r="I118" s="89"/>
    </row>
    <row r="119" spans="1:9" s="4" customFormat="1" ht="30.75" thickBot="1" x14ac:dyDescent="0.3">
      <c r="A119" s="72" t="s">
        <v>152</v>
      </c>
      <c r="B119" s="61" t="s">
        <v>158</v>
      </c>
      <c r="C119" s="80" t="s">
        <v>456</v>
      </c>
      <c r="D119" s="62" t="s">
        <v>177</v>
      </c>
      <c r="E119" s="62" t="s">
        <v>455</v>
      </c>
      <c r="F119" s="14">
        <v>53</v>
      </c>
      <c r="G119" s="112">
        <f>ROUND((E119*F119),2)</f>
        <v>8321</v>
      </c>
      <c r="H119" s="113" t="s">
        <v>89</v>
      </c>
      <c r="I119" s="114">
        <f>ROUND(SUM(G113:G119),2)</f>
        <v>51471</v>
      </c>
    </row>
    <row r="120" spans="1:9" s="4" customFormat="1" ht="30" x14ac:dyDescent="0.25">
      <c r="A120" s="73" t="s">
        <v>159</v>
      </c>
      <c r="B120" s="64" t="s">
        <v>160</v>
      </c>
      <c r="C120" s="81" t="s">
        <v>457</v>
      </c>
      <c r="D120" s="57" t="s">
        <v>123</v>
      </c>
      <c r="E120" s="57">
        <v>0.01</v>
      </c>
      <c r="F120" s="7">
        <v>11000</v>
      </c>
      <c r="G120" s="95">
        <f t="shared" ref="G120:G138" si="4">ROUND((E120*F120),2)</f>
        <v>110</v>
      </c>
      <c r="H120" s="89"/>
      <c r="I120" s="89"/>
    </row>
    <row r="121" spans="1:9" s="4" customFormat="1" ht="30" x14ac:dyDescent="0.25">
      <c r="A121" s="67" t="s">
        <v>159</v>
      </c>
      <c r="B121" s="42" t="s">
        <v>161</v>
      </c>
      <c r="C121" s="78" t="s">
        <v>458</v>
      </c>
      <c r="D121" s="42" t="s">
        <v>123</v>
      </c>
      <c r="E121" s="42">
        <v>1.6E-2</v>
      </c>
      <c r="F121" s="7">
        <v>25000</v>
      </c>
      <c r="G121" s="121">
        <f t="shared" si="4"/>
        <v>400</v>
      </c>
      <c r="H121" s="89"/>
      <c r="I121" s="89"/>
    </row>
    <row r="122" spans="1:9" s="4" customFormat="1" ht="30" x14ac:dyDescent="0.25">
      <c r="A122" s="67" t="s">
        <v>159</v>
      </c>
      <c r="B122" s="42" t="s">
        <v>162</v>
      </c>
      <c r="C122" s="78" t="s">
        <v>459</v>
      </c>
      <c r="D122" s="42" t="s">
        <v>123</v>
      </c>
      <c r="E122" s="42">
        <v>1.0999999999999999E-2</v>
      </c>
      <c r="F122" s="7">
        <v>8000</v>
      </c>
      <c r="G122" s="121">
        <f t="shared" si="4"/>
        <v>88</v>
      </c>
      <c r="H122" s="89"/>
      <c r="I122" s="89"/>
    </row>
    <row r="123" spans="1:9" s="4" customFormat="1" ht="30.75" thickBot="1" x14ac:dyDescent="0.3">
      <c r="A123" s="67" t="s">
        <v>159</v>
      </c>
      <c r="B123" s="42" t="s">
        <v>163</v>
      </c>
      <c r="C123" s="78" t="s">
        <v>460</v>
      </c>
      <c r="D123" s="42" t="s">
        <v>123</v>
      </c>
      <c r="E123" s="42">
        <v>3.4000000000000002E-2</v>
      </c>
      <c r="F123" s="7">
        <v>16000</v>
      </c>
      <c r="G123" s="121">
        <f t="shared" si="4"/>
        <v>544</v>
      </c>
      <c r="H123" s="89"/>
      <c r="I123" s="89"/>
    </row>
    <row r="124" spans="1:9" s="4" customFormat="1" ht="30.75" thickBot="1" x14ac:dyDescent="0.3">
      <c r="A124" s="72" t="s">
        <v>159</v>
      </c>
      <c r="B124" s="62" t="s">
        <v>164</v>
      </c>
      <c r="C124" s="80" t="s">
        <v>461</v>
      </c>
      <c r="D124" s="62" t="s">
        <v>6</v>
      </c>
      <c r="E124" s="62">
        <v>3.1</v>
      </c>
      <c r="F124" s="14">
        <v>60</v>
      </c>
      <c r="G124" s="112">
        <f t="shared" si="4"/>
        <v>186</v>
      </c>
      <c r="H124" s="113" t="s">
        <v>165</v>
      </c>
      <c r="I124" s="114">
        <f>ROUND(SUM(G120:G124),2)</f>
        <v>1328</v>
      </c>
    </row>
    <row r="125" spans="1:9" ht="30" x14ac:dyDescent="0.25">
      <c r="A125" s="67" t="s">
        <v>169</v>
      </c>
      <c r="B125" s="42" t="s">
        <v>170</v>
      </c>
      <c r="C125" s="78" t="s">
        <v>462</v>
      </c>
      <c r="D125" s="42" t="s">
        <v>19</v>
      </c>
      <c r="E125" s="42">
        <v>6</v>
      </c>
      <c r="F125" s="7">
        <v>95</v>
      </c>
      <c r="G125" s="121">
        <f t="shared" si="4"/>
        <v>570</v>
      </c>
    </row>
    <row r="126" spans="1:9" ht="26.25" customHeight="1" x14ac:dyDescent="0.25">
      <c r="A126" s="67" t="s">
        <v>169</v>
      </c>
      <c r="B126" s="42" t="s">
        <v>171</v>
      </c>
      <c r="C126" s="78" t="s">
        <v>166</v>
      </c>
      <c r="D126" s="42" t="s">
        <v>19</v>
      </c>
      <c r="E126" s="42">
        <v>1</v>
      </c>
      <c r="F126" s="7">
        <v>45</v>
      </c>
      <c r="G126" s="121">
        <f t="shared" si="4"/>
        <v>45</v>
      </c>
    </row>
    <row r="127" spans="1:9" ht="30" x14ac:dyDescent="0.25">
      <c r="A127" s="67" t="s">
        <v>169</v>
      </c>
      <c r="B127" s="42" t="s">
        <v>172</v>
      </c>
      <c r="C127" s="78" t="s">
        <v>463</v>
      </c>
      <c r="D127" s="42" t="s">
        <v>19</v>
      </c>
      <c r="E127" s="42">
        <v>5</v>
      </c>
      <c r="F127" s="7">
        <v>180</v>
      </c>
      <c r="G127" s="121">
        <f t="shared" si="4"/>
        <v>900</v>
      </c>
    </row>
    <row r="128" spans="1:9" x14ac:dyDescent="0.25">
      <c r="A128" s="67" t="s">
        <v>169</v>
      </c>
      <c r="B128" s="42" t="s">
        <v>173</v>
      </c>
      <c r="C128" s="78" t="s">
        <v>167</v>
      </c>
      <c r="D128" s="42" t="s">
        <v>19</v>
      </c>
      <c r="E128" s="42">
        <v>1</v>
      </c>
      <c r="F128" s="7">
        <v>45</v>
      </c>
      <c r="G128" s="121">
        <f t="shared" si="4"/>
        <v>45</v>
      </c>
    </row>
    <row r="129" spans="1:9" ht="30.75" thickBot="1" x14ac:dyDescent="0.3">
      <c r="A129" s="67" t="s">
        <v>169</v>
      </c>
      <c r="B129" s="65" t="s">
        <v>174</v>
      </c>
      <c r="C129" s="43" t="s">
        <v>464</v>
      </c>
      <c r="D129" s="42" t="s">
        <v>19</v>
      </c>
      <c r="E129" s="42">
        <v>4</v>
      </c>
      <c r="F129" s="7">
        <v>120</v>
      </c>
      <c r="G129" s="121">
        <f t="shared" si="4"/>
        <v>480</v>
      </c>
    </row>
    <row r="130" spans="1:9" ht="29.25" thickBot="1" x14ac:dyDescent="0.3">
      <c r="A130" s="60" t="s">
        <v>169</v>
      </c>
      <c r="B130" s="62" t="s">
        <v>175</v>
      </c>
      <c r="C130" s="82" t="s">
        <v>168</v>
      </c>
      <c r="D130" s="83" t="s">
        <v>19</v>
      </c>
      <c r="E130" s="83">
        <v>4</v>
      </c>
      <c r="F130" s="22">
        <v>45</v>
      </c>
      <c r="G130" s="121">
        <f t="shared" si="4"/>
        <v>180</v>
      </c>
      <c r="H130" s="113" t="s">
        <v>176</v>
      </c>
      <c r="I130" s="114">
        <f>ROUND(SUM(G125:G130),2)</f>
        <v>2220</v>
      </c>
    </row>
    <row r="131" spans="1:9" ht="21.6" customHeight="1" thickBot="1" x14ac:dyDescent="0.3">
      <c r="A131" s="67" t="s">
        <v>180</v>
      </c>
      <c r="B131" s="42" t="s">
        <v>181</v>
      </c>
      <c r="C131" s="78" t="s">
        <v>466</v>
      </c>
      <c r="D131" s="42" t="s">
        <v>8</v>
      </c>
      <c r="E131" s="42" t="s">
        <v>465</v>
      </c>
      <c r="F131" s="7">
        <v>27</v>
      </c>
      <c r="G131" s="95">
        <f t="shared" si="4"/>
        <v>2241</v>
      </c>
    </row>
    <row r="132" spans="1:9" ht="30" x14ac:dyDescent="0.25">
      <c r="A132" s="67" t="s">
        <v>180</v>
      </c>
      <c r="B132" s="42" t="s">
        <v>182</v>
      </c>
      <c r="C132" s="78" t="s">
        <v>467</v>
      </c>
      <c r="D132" s="42" t="s">
        <v>8</v>
      </c>
      <c r="E132" s="84" t="s">
        <v>307</v>
      </c>
      <c r="F132" s="7">
        <v>29</v>
      </c>
      <c r="G132" s="95">
        <f t="shared" si="4"/>
        <v>87</v>
      </c>
    </row>
    <row r="133" spans="1:9" ht="30" x14ac:dyDescent="0.25">
      <c r="A133" s="67" t="s">
        <v>180</v>
      </c>
      <c r="B133" s="42" t="s">
        <v>183</v>
      </c>
      <c r="C133" s="78" t="s">
        <v>468</v>
      </c>
      <c r="D133" s="42" t="s">
        <v>177</v>
      </c>
      <c r="E133" s="42">
        <v>1</v>
      </c>
      <c r="F133" s="7">
        <v>75</v>
      </c>
      <c r="G133" s="121">
        <f t="shared" si="4"/>
        <v>75</v>
      </c>
    </row>
    <row r="134" spans="1:9" x14ac:dyDescent="0.25">
      <c r="A134" s="67" t="s">
        <v>180</v>
      </c>
      <c r="B134" s="42" t="s">
        <v>184</v>
      </c>
      <c r="C134" s="78" t="s">
        <v>178</v>
      </c>
      <c r="D134" s="42" t="s">
        <v>177</v>
      </c>
      <c r="E134" s="42">
        <v>1</v>
      </c>
      <c r="F134" s="7">
        <v>400</v>
      </c>
      <c r="G134" s="121">
        <f t="shared" si="4"/>
        <v>400</v>
      </c>
    </row>
    <row r="135" spans="1:9" x14ac:dyDescent="0.25">
      <c r="A135" s="67" t="s">
        <v>180</v>
      </c>
      <c r="B135" s="42" t="s">
        <v>185</v>
      </c>
      <c r="C135" s="78" t="s">
        <v>222</v>
      </c>
      <c r="D135" s="42" t="s">
        <v>19</v>
      </c>
      <c r="E135" s="42">
        <v>2</v>
      </c>
      <c r="F135" s="7">
        <v>350</v>
      </c>
      <c r="G135" s="121">
        <f t="shared" si="4"/>
        <v>700</v>
      </c>
    </row>
    <row r="136" spans="1:9" ht="15.75" thickBot="1" x14ac:dyDescent="0.3">
      <c r="A136" s="67" t="s">
        <v>180</v>
      </c>
      <c r="B136" s="65" t="s">
        <v>186</v>
      </c>
      <c r="C136" s="85" t="s">
        <v>179</v>
      </c>
      <c r="D136" s="65" t="s">
        <v>19</v>
      </c>
      <c r="E136" s="65">
        <v>1</v>
      </c>
      <c r="F136" s="14">
        <v>4500</v>
      </c>
      <c r="G136" s="130">
        <f t="shared" si="4"/>
        <v>4500</v>
      </c>
      <c r="H136" s="131"/>
      <c r="I136" s="117"/>
    </row>
    <row r="137" spans="1:9" ht="24.6" customHeight="1" thickBot="1" x14ac:dyDescent="0.3">
      <c r="A137" s="67" t="s">
        <v>180</v>
      </c>
      <c r="B137" s="42" t="s">
        <v>295</v>
      </c>
      <c r="C137" s="40" t="s">
        <v>296</v>
      </c>
      <c r="D137" s="42" t="s">
        <v>300</v>
      </c>
      <c r="E137" s="42" t="s">
        <v>297</v>
      </c>
      <c r="F137" s="30">
        <v>30000</v>
      </c>
      <c r="G137" s="130">
        <f t="shared" si="4"/>
        <v>30000</v>
      </c>
      <c r="H137" s="132"/>
      <c r="I137" s="133"/>
    </row>
    <row r="138" spans="1:9" ht="64.150000000000006" customHeight="1" thickBot="1" x14ac:dyDescent="0.3">
      <c r="A138" s="86" t="s">
        <v>180</v>
      </c>
      <c r="B138" s="87" t="s">
        <v>299</v>
      </c>
      <c r="C138" s="88" t="s">
        <v>298</v>
      </c>
      <c r="D138" s="87" t="s">
        <v>260</v>
      </c>
      <c r="E138" s="87" t="s">
        <v>297</v>
      </c>
      <c r="F138" s="30">
        <v>1500</v>
      </c>
      <c r="G138" s="130">
        <f t="shared" si="4"/>
        <v>1500</v>
      </c>
      <c r="H138" s="134" t="s">
        <v>187</v>
      </c>
      <c r="I138" s="135">
        <f>ROUND(SUM(G131:G138),2)</f>
        <v>39503</v>
      </c>
    </row>
    <row r="139" spans="1:9" ht="44.25" thickTop="1" thickBot="1" x14ac:dyDescent="0.3">
      <c r="F139" s="137" t="s">
        <v>90</v>
      </c>
      <c r="G139" s="136">
        <f>SUM(G3:G138)</f>
        <v>607575.67999999993</v>
      </c>
    </row>
  </sheetData>
  <sheetProtection algorithmName="SHA-512" hashValue="AeechFF//l6aJXR+UIkT3LwJZNSMIY4oprwvD/brYNujWJ/dUS4eQ3S4a+Tw8pJFUvAcvosX9fXqr6//F3wiEQ==" saltValue="tCcZKrYy7HtXnmUmkmjKpg==" spinCount="100000" sheet="1" objects="1" scenarios="1"/>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view="pageBreakPreview" zoomScaleNormal="90" zoomScaleSheetLayoutView="100" workbookViewId="0">
      <selection activeCell="H5" sqref="H5"/>
    </sheetView>
  </sheetViews>
  <sheetFormatPr defaultColWidth="9.140625" defaultRowHeight="15" x14ac:dyDescent="0.25"/>
  <cols>
    <col min="1" max="1" width="39.7109375" style="89" customWidth="1"/>
    <col min="2" max="2" width="10.5703125" style="90" customWidth="1"/>
    <col min="3" max="3" width="71.7109375" style="91" customWidth="1"/>
    <col min="4" max="4" width="9.140625" style="90"/>
    <col min="5" max="5" width="16.28515625" style="92" customWidth="1"/>
    <col min="6" max="6" width="20.7109375" style="5" customWidth="1"/>
    <col min="7" max="7" width="14.7109375" style="90" customWidth="1"/>
    <col min="8" max="8" width="21.5703125" style="94" customWidth="1"/>
    <col min="9" max="9" width="16.140625" style="90" customWidth="1"/>
    <col min="10" max="16384" width="9.140625" style="3"/>
  </cols>
  <sheetData>
    <row r="1" spans="1:9" ht="31.15" customHeight="1" x14ac:dyDescent="0.25">
      <c r="A1" s="36" t="s">
        <v>206</v>
      </c>
      <c r="B1" s="37"/>
      <c r="C1" s="37"/>
      <c r="D1" s="37"/>
      <c r="E1" s="37"/>
      <c r="F1" s="37"/>
      <c r="G1" s="93"/>
    </row>
    <row r="2" spans="1:9" ht="43.5" thickBot="1" x14ac:dyDescent="0.3">
      <c r="A2" s="9" t="s">
        <v>71</v>
      </c>
      <c r="B2" s="15" t="s">
        <v>0</v>
      </c>
      <c r="C2" s="10" t="s">
        <v>1</v>
      </c>
      <c r="D2" s="10" t="s">
        <v>2</v>
      </c>
      <c r="E2" s="11" t="s">
        <v>3</v>
      </c>
      <c r="F2" s="12" t="s">
        <v>220</v>
      </c>
      <c r="G2" s="17" t="s">
        <v>4</v>
      </c>
    </row>
    <row r="3" spans="1:9" ht="30" x14ac:dyDescent="0.25">
      <c r="A3" s="38" t="s">
        <v>5</v>
      </c>
      <c r="B3" s="39" t="s">
        <v>10</v>
      </c>
      <c r="C3" s="78" t="s">
        <v>469</v>
      </c>
      <c r="D3" s="42" t="s">
        <v>126</v>
      </c>
      <c r="E3" s="42">
        <v>39</v>
      </c>
      <c r="F3" s="18">
        <v>250</v>
      </c>
      <c r="G3" s="95">
        <f t="shared" ref="G3:G26" si="0">ROUND((E3*F3),2)</f>
        <v>9750</v>
      </c>
    </row>
    <row r="4" spans="1:9" ht="30" x14ac:dyDescent="0.25">
      <c r="A4" s="41" t="s">
        <v>5</v>
      </c>
      <c r="B4" s="42" t="s">
        <v>11</v>
      </c>
      <c r="C4" s="78" t="s">
        <v>470</v>
      </c>
      <c r="D4" s="42" t="s">
        <v>126</v>
      </c>
      <c r="E4" s="42">
        <v>39</v>
      </c>
      <c r="F4" s="1">
        <v>250</v>
      </c>
      <c r="G4" s="96">
        <f t="shared" si="0"/>
        <v>9750</v>
      </c>
    </row>
    <row r="5" spans="1:9" ht="30.75" thickBot="1" x14ac:dyDescent="0.3">
      <c r="A5" s="41" t="s">
        <v>5</v>
      </c>
      <c r="B5" s="42" t="s">
        <v>12</v>
      </c>
      <c r="C5" s="78" t="s">
        <v>478</v>
      </c>
      <c r="D5" s="42" t="s">
        <v>126</v>
      </c>
      <c r="E5" s="42">
        <v>39</v>
      </c>
      <c r="F5" s="1">
        <v>250</v>
      </c>
      <c r="G5" s="97">
        <f t="shared" si="0"/>
        <v>9750</v>
      </c>
    </row>
    <row r="6" spans="1:9" ht="30.75" thickBot="1" x14ac:dyDescent="0.3">
      <c r="A6" s="72" t="s">
        <v>5</v>
      </c>
      <c r="B6" s="62" t="s">
        <v>13</v>
      </c>
      <c r="C6" s="80" t="s">
        <v>471</v>
      </c>
      <c r="D6" s="62" t="s">
        <v>126</v>
      </c>
      <c r="E6" s="62">
        <v>39</v>
      </c>
      <c r="F6" s="8">
        <v>250</v>
      </c>
      <c r="G6" s="112">
        <f t="shared" si="0"/>
        <v>9750</v>
      </c>
      <c r="H6" s="113" t="s">
        <v>189</v>
      </c>
      <c r="I6" s="114">
        <f>ROUND(SUM(G3:G6),2)</f>
        <v>39000</v>
      </c>
    </row>
    <row r="7" spans="1:9" ht="30" x14ac:dyDescent="0.25">
      <c r="A7" s="71" t="s">
        <v>190</v>
      </c>
      <c r="B7" s="57" t="s">
        <v>20</v>
      </c>
      <c r="C7" s="81" t="s">
        <v>472</v>
      </c>
      <c r="D7" s="57" t="s">
        <v>6</v>
      </c>
      <c r="E7" s="57" t="s">
        <v>473</v>
      </c>
      <c r="F7" s="23">
        <v>4.5</v>
      </c>
      <c r="G7" s="96">
        <f t="shared" si="0"/>
        <v>405</v>
      </c>
    </row>
    <row r="8" spans="1:9" ht="30" x14ac:dyDescent="0.25">
      <c r="A8" s="41" t="s">
        <v>190</v>
      </c>
      <c r="B8" s="42" t="s">
        <v>21</v>
      </c>
      <c r="C8" s="78" t="s">
        <v>474</v>
      </c>
      <c r="D8" s="42" t="s">
        <v>7</v>
      </c>
      <c r="E8" s="42">
        <v>27</v>
      </c>
      <c r="F8" s="1">
        <v>54</v>
      </c>
      <c r="G8" s="97">
        <f t="shared" si="0"/>
        <v>1458</v>
      </c>
    </row>
    <row r="9" spans="1:9" ht="45" x14ac:dyDescent="0.25">
      <c r="A9" s="41" t="s">
        <v>190</v>
      </c>
      <c r="B9" s="42" t="s">
        <v>22</v>
      </c>
      <c r="C9" s="78" t="s">
        <v>223</v>
      </c>
      <c r="D9" s="42" t="s">
        <v>7</v>
      </c>
      <c r="E9" s="42">
        <v>65</v>
      </c>
      <c r="F9" s="1">
        <v>400</v>
      </c>
      <c r="G9" s="97">
        <f t="shared" si="0"/>
        <v>26000</v>
      </c>
    </row>
    <row r="10" spans="1:9" ht="30" x14ac:dyDescent="0.25">
      <c r="A10" s="41" t="s">
        <v>190</v>
      </c>
      <c r="B10" s="42" t="s">
        <v>23</v>
      </c>
      <c r="C10" s="78" t="s">
        <v>475</v>
      </c>
      <c r="D10" s="42" t="s">
        <v>8</v>
      </c>
      <c r="E10" s="42" t="s">
        <v>476</v>
      </c>
      <c r="F10" s="1">
        <v>15</v>
      </c>
      <c r="G10" s="97">
        <f t="shared" si="0"/>
        <v>127.5</v>
      </c>
    </row>
    <row r="11" spans="1:9" ht="30" x14ac:dyDescent="0.25">
      <c r="A11" s="41" t="s">
        <v>190</v>
      </c>
      <c r="B11" s="42" t="s">
        <v>24</v>
      </c>
      <c r="C11" s="78" t="s">
        <v>479</v>
      </c>
      <c r="D11" s="42" t="s">
        <v>6</v>
      </c>
      <c r="E11" s="42" t="s">
        <v>477</v>
      </c>
      <c r="F11" s="1">
        <v>4</v>
      </c>
      <c r="G11" s="97">
        <f t="shared" si="0"/>
        <v>1160</v>
      </c>
    </row>
    <row r="12" spans="1:9" ht="30" x14ac:dyDescent="0.25">
      <c r="A12" s="41" t="s">
        <v>190</v>
      </c>
      <c r="B12" s="42" t="s">
        <v>25</v>
      </c>
      <c r="C12" s="78" t="s">
        <v>480</v>
      </c>
      <c r="D12" s="42" t="s">
        <v>6</v>
      </c>
      <c r="E12" s="42">
        <v>290</v>
      </c>
      <c r="F12" s="1">
        <v>12</v>
      </c>
      <c r="G12" s="97">
        <f t="shared" si="0"/>
        <v>3480</v>
      </c>
    </row>
    <row r="13" spans="1:9" ht="30" x14ac:dyDescent="0.25">
      <c r="A13" s="41" t="s">
        <v>190</v>
      </c>
      <c r="B13" s="42" t="s">
        <v>26</v>
      </c>
      <c r="C13" s="78" t="s">
        <v>191</v>
      </c>
      <c r="D13" s="42" t="s">
        <v>19</v>
      </c>
      <c r="E13" s="42">
        <v>20</v>
      </c>
      <c r="F13" s="1">
        <v>180</v>
      </c>
      <c r="G13" s="97">
        <f t="shared" si="0"/>
        <v>3600</v>
      </c>
    </row>
    <row r="14" spans="1:9" ht="30" x14ac:dyDescent="0.25">
      <c r="A14" s="41" t="s">
        <v>190</v>
      </c>
      <c r="B14" s="42" t="s">
        <v>27</v>
      </c>
      <c r="C14" s="78" t="s">
        <v>444</v>
      </c>
      <c r="D14" s="42" t="s">
        <v>7</v>
      </c>
      <c r="E14" s="42">
        <v>1.6</v>
      </c>
      <c r="F14" s="1">
        <v>650</v>
      </c>
      <c r="G14" s="97">
        <f t="shared" si="0"/>
        <v>1040</v>
      </c>
    </row>
    <row r="15" spans="1:9" ht="30.75" thickBot="1" x14ac:dyDescent="0.3">
      <c r="A15" s="41" t="s">
        <v>190</v>
      </c>
      <c r="B15" s="42" t="s">
        <v>28</v>
      </c>
      <c r="C15" s="78" t="s">
        <v>445</v>
      </c>
      <c r="D15" s="42" t="s">
        <v>8</v>
      </c>
      <c r="E15" s="42">
        <v>40.5</v>
      </c>
      <c r="F15" s="1">
        <v>21.5</v>
      </c>
      <c r="G15" s="97">
        <f t="shared" si="0"/>
        <v>870.75</v>
      </c>
    </row>
    <row r="16" spans="1:9" ht="30.75" thickBot="1" x14ac:dyDescent="0.3">
      <c r="A16" s="72" t="s">
        <v>190</v>
      </c>
      <c r="B16" s="62" t="s">
        <v>29</v>
      </c>
      <c r="C16" s="80" t="s">
        <v>481</v>
      </c>
      <c r="D16" s="62" t="s">
        <v>6</v>
      </c>
      <c r="E16" s="62" t="s">
        <v>427</v>
      </c>
      <c r="F16" s="8">
        <v>6</v>
      </c>
      <c r="G16" s="112">
        <f t="shared" si="0"/>
        <v>420</v>
      </c>
      <c r="H16" s="113" t="s">
        <v>192</v>
      </c>
      <c r="I16" s="114">
        <f>ROUND(SUM(G7:G16),2)</f>
        <v>38561.25</v>
      </c>
    </row>
    <row r="17" spans="1:9" ht="30" x14ac:dyDescent="0.25">
      <c r="A17" s="41" t="s">
        <v>193</v>
      </c>
      <c r="B17" s="42" t="s">
        <v>46</v>
      </c>
      <c r="C17" s="78" t="s">
        <v>482</v>
      </c>
      <c r="D17" s="42" t="s">
        <v>6</v>
      </c>
      <c r="E17" s="42" t="s">
        <v>483</v>
      </c>
      <c r="F17" s="18">
        <v>4.5</v>
      </c>
      <c r="G17" s="95">
        <f t="shared" si="0"/>
        <v>2565</v>
      </c>
    </row>
    <row r="18" spans="1:9" ht="30" x14ac:dyDescent="0.25">
      <c r="A18" s="41" t="s">
        <v>193</v>
      </c>
      <c r="B18" s="42" t="s">
        <v>47</v>
      </c>
      <c r="C18" s="43" t="s">
        <v>474</v>
      </c>
      <c r="D18" s="42" t="s">
        <v>7</v>
      </c>
      <c r="E18" s="42">
        <v>171</v>
      </c>
      <c r="F18" s="1">
        <v>50</v>
      </c>
      <c r="G18" s="96">
        <f t="shared" si="0"/>
        <v>8550</v>
      </c>
    </row>
    <row r="19" spans="1:9" ht="45" x14ac:dyDescent="0.25">
      <c r="A19" s="41" t="s">
        <v>193</v>
      </c>
      <c r="B19" s="42" t="s">
        <v>48</v>
      </c>
      <c r="C19" s="43" t="s">
        <v>224</v>
      </c>
      <c r="D19" s="59" t="s">
        <v>7</v>
      </c>
      <c r="E19" s="42">
        <v>370</v>
      </c>
      <c r="F19" s="1">
        <v>400</v>
      </c>
      <c r="G19" s="97">
        <f t="shared" si="0"/>
        <v>148000</v>
      </c>
    </row>
    <row r="20" spans="1:9" ht="30" x14ac:dyDescent="0.25">
      <c r="A20" s="41" t="s">
        <v>193</v>
      </c>
      <c r="B20" s="42" t="s">
        <v>49</v>
      </c>
      <c r="C20" s="43" t="s">
        <v>475</v>
      </c>
      <c r="D20" s="42" t="s">
        <v>8</v>
      </c>
      <c r="E20" s="42" t="s">
        <v>484</v>
      </c>
      <c r="F20" s="1">
        <v>1.5</v>
      </c>
      <c r="G20" s="97">
        <f t="shared" si="0"/>
        <v>70.95</v>
      </c>
      <c r="H20" s="90"/>
    </row>
    <row r="21" spans="1:9" ht="30" x14ac:dyDescent="0.25">
      <c r="A21" s="41" t="s">
        <v>193</v>
      </c>
      <c r="B21" s="42" t="s">
        <v>50</v>
      </c>
      <c r="C21" s="43" t="s">
        <v>487</v>
      </c>
      <c r="D21" s="42" t="s">
        <v>6</v>
      </c>
      <c r="E21" s="57" t="s">
        <v>485</v>
      </c>
      <c r="F21" s="23">
        <v>2</v>
      </c>
      <c r="G21" s="96">
        <f t="shared" si="0"/>
        <v>3020</v>
      </c>
    </row>
    <row r="22" spans="1:9" ht="30" x14ac:dyDescent="0.25">
      <c r="A22" s="41" t="s">
        <v>193</v>
      </c>
      <c r="B22" s="42" t="s">
        <v>51</v>
      </c>
      <c r="C22" s="43" t="s">
        <v>488</v>
      </c>
      <c r="D22" s="42" t="s">
        <v>6</v>
      </c>
      <c r="E22" s="42">
        <v>1510</v>
      </c>
      <c r="F22" s="1">
        <v>12</v>
      </c>
      <c r="G22" s="97">
        <f t="shared" si="0"/>
        <v>18120</v>
      </c>
    </row>
    <row r="23" spans="1:9" ht="30" x14ac:dyDescent="0.25">
      <c r="A23" s="41" t="s">
        <v>193</v>
      </c>
      <c r="B23" s="42" t="s">
        <v>52</v>
      </c>
      <c r="C23" s="43" t="s">
        <v>191</v>
      </c>
      <c r="D23" s="42" t="s">
        <v>19</v>
      </c>
      <c r="E23" s="42">
        <v>85</v>
      </c>
      <c r="F23" s="1">
        <v>170</v>
      </c>
      <c r="G23" s="97">
        <f t="shared" si="0"/>
        <v>14450</v>
      </c>
    </row>
    <row r="24" spans="1:9" ht="30" x14ac:dyDescent="0.25">
      <c r="A24" s="41" t="s">
        <v>193</v>
      </c>
      <c r="B24" s="42" t="s">
        <v>194</v>
      </c>
      <c r="C24" s="43" t="s">
        <v>489</v>
      </c>
      <c r="D24" s="42" t="s">
        <v>7</v>
      </c>
      <c r="E24" s="42">
        <v>6.9</v>
      </c>
      <c r="F24" s="1">
        <v>400</v>
      </c>
      <c r="G24" s="97">
        <f t="shared" si="0"/>
        <v>2760</v>
      </c>
    </row>
    <row r="25" spans="1:9" ht="30.75" thickBot="1" x14ac:dyDescent="0.3">
      <c r="A25" s="41" t="s">
        <v>193</v>
      </c>
      <c r="B25" s="42" t="s">
        <v>195</v>
      </c>
      <c r="C25" s="43" t="s">
        <v>445</v>
      </c>
      <c r="D25" s="42" t="s">
        <v>8</v>
      </c>
      <c r="E25" s="42">
        <v>171</v>
      </c>
      <c r="F25" s="1">
        <v>21.5</v>
      </c>
      <c r="G25" s="97">
        <f t="shared" si="0"/>
        <v>3676.5</v>
      </c>
    </row>
    <row r="26" spans="1:9" ht="30.75" thickBot="1" x14ac:dyDescent="0.3">
      <c r="A26" s="72" t="s">
        <v>193</v>
      </c>
      <c r="B26" s="62" t="s">
        <v>196</v>
      </c>
      <c r="C26" s="80" t="s">
        <v>490</v>
      </c>
      <c r="D26" s="62" t="s">
        <v>6</v>
      </c>
      <c r="E26" s="62" t="s">
        <v>486</v>
      </c>
      <c r="F26" s="1">
        <v>4</v>
      </c>
      <c r="G26" s="97">
        <f t="shared" si="0"/>
        <v>1520</v>
      </c>
      <c r="H26" s="126" t="s">
        <v>197</v>
      </c>
      <c r="I26" s="114">
        <f>ROUND(SUM(G17:G26),2)</f>
        <v>202732.45</v>
      </c>
    </row>
    <row r="27" spans="1:9" ht="43.5" thickBot="1" x14ac:dyDescent="0.3">
      <c r="F27" s="137" t="s">
        <v>198</v>
      </c>
      <c r="G27" s="136">
        <f>SUM(G3:G26)</f>
        <v>280293.7</v>
      </c>
    </row>
  </sheetData>
  <sheetProtection algorithmName="SHA-512" hashValue="SiI0MkKoZBk0Xc5zEWF6PbYN1K4a85hqk5EG8uSRBB/lOp4dHpsGzoGIsfbVK586LO3aau3HSQ76wgiBDJ5F0g==" saltValue="zELRAaVHw4VLRzj2kMSCtA==" spinCount="100000" sheet="1" objects="1" scenarios="1"/>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topLeftCell="A13" zoomScaleNormal="90" zoomScaleSheetLayoutView="100" workbookViewId="0">
      <selection activeCell="F33" sqref="F33"/>
    </sheetView>
  </sheetViews>
  <sheetFormatPr defaultColWidth="9.140625" defaultRowHeight="15" x14ac:dyDescent="0.25"/>
  <cols>
    <col min="1" max="1" width="39.7109375" style="89" customWidth="1"/>
    <col min="2" max="2" width="10.5703125" style="90" customWidth="1"/>
    <col min="3" max="3" width="71.7109375" style="91" customWidth="1"/>
    <col min="4" max="4" width="9.140625" style="90"/>
    <col min="5" max="5" width="16.28515625" style="92" customWidth="1"/>
    <col min="6" max="6" width="20.7109375" style="5" customWidth="1"/>
    <col min="7" max="7" width="14.7109375" style="90" customWidth="1"/>
    <col min="8" max="8" width="21.5703125" style="94" customWidth="1"/>
    <col min="9" max="9" width="16.140625" style="90" customWidth="1"/>
    <col min="10" max="16384" width="9.140625" style="3"/>
  </cols>
  <sheetData>
    <row r="1" spans="1:9" ht="31.9" customHeight="1" x14ac:dyDescent="0.25">
      <c r="A1" s="36" t="s">
        <v>207</v>
      </c>
      <c r="B1" s="37"/>
      <c r="C1" s="37"/>
      <c r="D1" s="37"/>
      <c r="E1" s="37"/>
      <c r="F1" s="37"/>
      <c r="G1" s="93"/>
    </row>
    <row r="2" spans="1:9" ht="43.5" thickBot="1" x14ac:dyDescent="0.3">
      <c r="A2" s="9" t="s">
        <v>71</v>
      </c>
      <c r="B2" s="15" t="s">
        <v>0</v>
      </c>
      <c r="C2" s="10" t="s">
        <v>1</v>
      </c>
      <c r="D2" s="10" t="s">
        <v>2</v>
      </c>
      <c r="E2" s="11" t="s">
        <v>3</v>
      </c>
      <c r="F2" s="12" t="s">
        <v>220</v>
      </c>
      <c r="G2" s="17" t="s">
        <v>4</v>
      </c>
    </row>
    <row r="3" spans="1:9" ht="30" x14ac:dyDescent="0.25">
      <c r="A3" s="50" t="s">
        <v>200</v>
      </c>
      <c r="B3" s="51" t="s">
        <v>10</v>
      </c>
      <c r="C3" s="56" t="s">
        <v>344</v>
      </c>
      <c r="D3" s="51" t="s">
        <v>7</v>
      </c>
      <c r="E3" s="51" t="s">
        <v>491</v>
      </c>
      <c r="F3" s="23">
        <v>3</v>
      </c>
      <c r="G3" s="138">
        <f t="shared" ref="G3:G30" si="0">ROUND((E3*F3),2)</f>
        <v>2787</v>
      </c>
    </row>
    <row r="4" spans="1:9" ht="30" x14ac:dyDescent="0.25">
      <c r="A4" s="45" t="s">
        <v>200</v>
      </c>
      <c r="B4" s="46" t="s">
        <v>11</v>
      </c>
      <c r="C4" s="43" t="s">
        <v>518</v>
      </c>
      <c r="D4" s="46" t="s">
        <v>7</v>
      </c>
      <c r="E4" s="46" t="s">
        <v>491</v>
      </c>
      <c r="F4" s="1">
        <v>2</v>
      </c>
      <c r="G4" s="139">
        <f t="shared" si="0"/>
        <v>1858</v>
      </c>
    </row>
    <row r="5" spans="1:9" ht="30" x14ac:dyDescent="0.25">
      <c r="A5" s="41" t="s">
        <v>200</v>
      </c>
      <c r="B5" s="42" t="s">
        <v>12</v>
      </c>
      <c r="C5" s="43" t="s">
        <v>492</v>
      </c>
      <c r="D5" s="42" t="s">
        <v>199</v>
      </c>
      <c r="E5" s="42">
        <v>18.5</v>
      </c>
      <c r="F5" s="1">
        <v>25</v>
      </c>
      <c r="G5" s="140">
        <f t="shared" si="0"/>
        <v>462.5</v>
      </c>
    </row>
    <row r="6" spans="1:9" ht="30" x14ac:dyDescent="0.25">
      <c r="A6" s="41" t="s">
        <v>200</v>
      </c>
      <c r="B6" s="42" t="s">
        <v>13</v>
      </c>
      <c r="C6" s="43" t="s">
        <v>493</v>
      </c>
      <c r="D6" s="42" t="s">
        <v>7</v>
      </c>
      <c r="E6" s="42">
        <v>40</v>
      </c>
      <c r="F6" s="1">
        <v>17</v>
      </c>
      <c r="G6" s="141">
        <f t="shared" si="0"/>
        <v>680</v>
      </c>
      <c r="H6" s="90"/>
    </row>
    <row r="7" spans="1:9" ht="30" customHeight="1" thickBot="1" x14ac:dyDescent="0.3">
      <c r="A7" s="41" t="s">
        <v>200</v>
      </c>
      <c r="B7" s="42" t="s">
        <v>14</v>
      </c>
      <c r="C7" s="43" t="s">
        <v>494</v>
      </c>
      <c r="D7" s="42" t="s">
        <v>7</v>
      </c>
      <c r="E7" s="42">
        <v>267</v>
      </c>
      <c r="F7" s="1">
        <v>9</v>
      </c>
      <c r="G7" s="97">
        <f t="shared" si="0"/>
        <v>2403</v>
      </c>
    </row>
    <row r="8" spans="1:9" ht="29.25" thickBot="1" x14ac:dyDescent="0.3">
      <c r="A8" s="72" t="s">
        <v>200</v>
      </c>
      <c r="B8" s="62" t="s">
        <v>15</v>
      </c>
      <c r="C8" s="49" t="s">
        <v>495</v>
      </c>
      <c r="D8" s="62" t="s">
        <v>7</v>
      </c>
      <c r="E8" s="62">
        <v>622</v>
      </c>
      <c r="F8" s="8">
        <v>9</v>
      </c>
      <c r="G8" s="127">
        <f t="shared" si="0"/>
        <v>5598</v>
      </c>
      <c r="H8" s="113" t="s">
        <v>189</v>
      </c>
      <c r="I8" s="114">
        <f>ROUND(SUM(G3:G8),2)</f>
        <v>13788.5</v>
      </c>
    </row>
    <row r="9" spans="1:9" ht="30" x14ac:dyDescent="0.25">
      <c r="A9" s="41" t="s">
        <v>201</v>
      </c>
      <c r="B9" s="42" t="s">
        <v>20</v>
      </c>
      <c r="C9" s="56" t="s">
        <v>496</v>
      </c>
      <c r="D9" s="57" t="s">
        <v>7</v>
      </c>
      <c r="E9" s="57">
        <v>2</v>
      </c>
      <c r="F9" s="24">
        <v>700</v>
      </c>
      <c r="G9" s="96">
        <f t="shared" si="0"/>
        <v>1400</v>
      </c>
    </row>
    <row r="10" spans="1:9" ht="30" x14ac:dyDescent="0.25">
      <c r="A10" s="41" t="s">
        <v>201</v>
      </c>
      <c r="B10" s="42" t="s">
        <v>21</v>
      </c>
      <c r="C10" s="43" t="s">
        <v>497</v>
      </c>
      <c r="D10" s="42" t="s">
        <v>7</v>
      </c>
      <c r="E10" s="42">
        <v>1.9</v>
      </c>
      <c r="F10" s="25">
        <v>700</v>
      </c>
      <c r="G10" s="97">
        <f t="shared" si="0"/>
        <v>1330</v>
      </c>
    </row>
    <row r="11" spans="1:9" ht="30" x14ac:dyDescent="0.25">
      <c r="A11" s="41" t="s">
        <v>201</v>
      </c>
      <c r="B11" s="42" t="s">
        <v>22</v>
      </c>
      <c r="C11" s="43" t="s">
        <v>498</v>
      </c>
      <c r="D11" s="42" t="s">
        <v>7</v>
      </c>
      <c r="E11" s="42">
        <v>12.4</v>
      </c>
      <c r="F11" s="25">
        <v>650</v>
      </c>
      <c r="G11" s="97">
        <f t="shared" si="0"/>
        <v>8060</v>
      </c>
    </row>
    <row r="12" spans="1:9" ht="30" x14ac:dyDescent="0.25">
      <c r="A12" s="41" t="s">
        <v>201</v>
      </c>
      <c r="B12" s="42" t="s">
        <v>23</v>
      </c>
      <c r="C12" s="43" t="s">
        <v>499</v>
      </c>
      <c r="D12" s="42" t="s">
        <v>7</v>
      </c>
      <c r="E12" s="42">
        <v>3.8</v>
      </c>
      <c r="F12" s="25">
        <v>950</v>
      </c>
      <c r="G12" s="97">
        <f t="shared" si="0"/>
        <v>3610</v>
      </c>
    </row>
    <row r="13" spans="1:9" ht="30" x14ac:dyDescent="0.25">
      <c r="A13" s="41" t="s">
        <v>201</v>
      </c>
      <c r="B13" s="42" t="s">
        <v>24</v>
      </c>
      <c r="C13" s="43" t="s">
        <v>225</v>
      </c>
      <c r="D13" s="42" t="s">
        <v>19</v>
      </c>
      <c r="E13" s="42">
        <v>3</v>
      </c>
      <c r="F13" s="25">
        <v>300</v>
      </c>
      <c r="G13" s="97">
        <f t="shared" si="0"/>
        <v>900</v>
      </c>
    </row>
    <row r="14" spans="1:9" x14ac:dyDescent="0.25">
      <c r="A14" s="41" t="s">
        <v>201</v>
      </c>
      <c r="B14" s="42" t="s">
        <v>25</v>
      </c>
      <c r="C14" s="43" t="s">
        <v>500</v>
      </c>
      <c r="D14" s="42" t="s">
        <v>19</v>
      </c>
      <c r="E14" s="42">
        <v>34</v>
      </c>
      <c r="F14" s="25">
        <v>20</v>
      </c>
      <c r="G14" s="97">
        <f t="shared" si="0"/>
        <v>680</v>
      </c>
    </row>
    <row r="15" spans="1:9" x14ac:dyDescent="0.25">
      <c r="A15" s="41" t="s">
        <v>201</v>
      </c>
      <c r="B15" s="42" t="s">
        <v>26</v>
      </c>
      <c r="C15" s="43" t="s">
        <v>501</v>
      </c>
      <c r="D15" s="42" t="s">
        <v>19</v>
      </c>
      <c r="E15" s="42">
        <v>35</v>
      </c>
      <c r="F15" s="25">
        <v>10</v>
      </c>
      <c r="G15" s="97">
        <f t="shared" si="0"/>
        <v>350</v>
      </c>
    </row>
    <row r="16" spans="1:9" ht="30" x14ac:dyDescent="0.25">
      <c r="A16" s="41" t="s">
        <v>201</v>
      </c>
      <c r="B16" s="42" t="s">
        <v>27</v>
      </c>
      <c r="C16" s="43" t="s">
        <v>502</v>
      </c>
      <c r="D16" s="42" t="s">
        <v>8</v>
      </c>
      <c r="E16" s="42">
        <v>732</v>
      </c>
      <c r="F16" s="28">
        <v>18</v>
      </c>
      <c r="G16" s="97">
        <f t="shared" si="0"/>
        <v>13176</v>
      </c>
      <c r="H16" s="90"/>
    </row>
    <row r="17" spans="1:9" ht="30" x14ac:dyDescent="0.25">
      <c r="A17" s="41" t="s">
        <v>201</v>
      </c>
      <c r="B17" s="42" t="s">
        <v>28</v>
      </c>
      <c r="C17" s="43" t="s">
        <v>503</v>
      </c>
      <c r="D17" s="42" t="s">
        <v>8</v>
      </c>
      <c r="E17" s="42">
        <v>42</v>
      </c>
      <c r="F17" s="27">
        <v>35</v>
      </c>
      <c r="G17" s="96">
        <f t="shared" si="0"/>
        <v>1470</v>
      </c>
    </row>
    <row r="18" spans="1:9" ht="30" x14ac:dyDescent="0.25">
      <c r="A18" s="41" t="s">
        <v>201</v>
      </c>
      <c r="B18" s="42" t="s">
        <v>29</v>
      </c>
      <c r="C18" s="43" t="s">
        <v>504</v>
      </c>
      <c r="D18" s="42" t="s">
        <v>8</v>
      </c>
      <c r="E18" s="42">
        <v>4</v>
      </c>
      <c r="F18" s="25">
        <v>30</v>
      </c>
      <c r="G18" s="96">
        <f t="shared" si="0"/>
        <v>120</v>
      </c>
    </row>
    <row r="19" spans="1:9" ht="30" x14ac:dyDescent="0.25">
      <c r="A19" s="41" t="s">
        <v>201</v>
      </c>
      <c r="B19" s="42" t="s">
        <v>30</v>
      </c>
      <c r="C19" s="43" t="s">
        <v>505</v>
      </c>
      <c r="D19" s="42" t="s">
        <v>8</v>
      </c>
      <c r="E19" s="42">
        <v>2</v>
      </c>
      <c r="F19" s="25">
        <v>20</v>
      </c>
      <c r="G19" s="97">
        <f t="shared" si="0"/>
        <v>40</v>
      </c>
    </row>
    <row r="20" spans="1:9" x14ac:dyDescent="0.25">
      <c r="A20" s="41" t="s">
        <v>201</v>
      </c>
      <c r="B20" s="42" t="s">
        <v>128</v>
      </c>
      <c r="C20" s="43" t="s">
        <v>506</v>
      </c>
      <c r="D20" s="42" t="s">
        <v>19</v>
      </c>
      <c r="E20" s="42">
        <v>3</v>
      </c>
      <c r="F20" s="25">
        <v>30</v>
      </c>
      <c r="G20" s="97">
        <f t="shared" si="0"/>
        <v>90</v>
      </c>
      <c r="H20" s="90"/>
    </row>
    <row r="21" spans="1:9" x14ac:dyDescent="0.25">
      <c r="A21" s="41" t="s">
        <v>201</v>
      </c>
      <c r="B21" s="42" t="s">
        <v>129</v>
      </c>
      <c r="C21" s="43" t="s">
        <v>507</v>
      </c>
      <c r="D21" s="42" t="s">
        <v>19</v>
      </c>
      <c r="E21" s="42">
        <v>1</v>
      </c>
      <c r="F21" s="24">
        <v>17</v>
      </c>
      <c r="G21" s="96">
        <f t="shared" si="0"/>
        <v>17</v>
      </c>
    </row>
    <row r="22" spans="1:9" x14ac:dyDescent="0.25">
      <c r="A22" s="41" t="s">
        <v>201</v>
      </c>
      <c r="B22" s="42" t="s">
        <v>130</v>
      </c>
      <c r="C22" s="43" t="s">
        <v>508</v>
      </c>
      <c r="D22" s="42" t="s">
        <v>19</v>
      </c>
      <c r="E22" s="42">
        <v>3</v>
      </c>
      <c r="F22" s="25">
        <v>60</v>
      </c>
      <c r="G22" s="97">
        <f t="shared" si="0"/>
        <v>180</v>
      </c>
    </row>
    <row r="23" spans="1:9" x14ac:dyDescent="0.25">
      <c r="A23" s="41" t="s">
        <v>201</v>
      </c>
      <c r="B23" s="42" t="s">
        <v>131</v>
      </c>
      <c r="C23" s="43" t="s">
        <v>509</v>
      </c>
      <c r="D23" s="42" t="s">
        <v>19</v>
      </c>
      <c r="E23" s="42">
        <v>1</v>
      </c>
      <c r="F23" s="25">
        <v>25</v>
      </c>
      <c r="G23" s="97">
        <f t="shared" si="0"/>
        <v>25</v>
      </c>
    </row>
    <row r="24" spans="1:9" x14ac:dyDescent="0.25">
      <c r="A24" s="41" t="s">
        <v>201</v>
      </c>
      <c r="B24" s="42" t="s">
        <v>132</v>
      </c>
      <c r="C24" s="43" t="s">
        <v>511</v>
      </c>
      <c r="D24" s="42" t="s">
        <v>8</v>
      </c>
      <c r="E24" s="42" t="s">
        <v>510</v>
      </c>
      <c r="F24" s="25">
        <v>2</v>
      </c>
      <c r="G24" s="97">
        <f t="shared" si="0"/>
        <v>84</v>
      </c>
    </row>
    <row r="25" spans="1:9" x14ac:dyDescent="0.25">
      <c r="A25" s="41" t="s">
        <v>201</v>
      </c>
      <c r="B25" s="42" t="s">
        <v>133</v>
      </c>
      <c r="C25" s="43" t="s">
        <v>513</v>
      </c>
      <c r="D25" s="42" t="s">
        <v>8</v>
      </c>
      <c r="E25" s="42" t="s">
        <v>512</v>
      </c>
      <c r="F25" s="25">
        <v>2.5</v>
      </c>
      <c r="G25" s="97">
        <f t="shared" si="0"/>
        <v>1830</v>
      </c>
    </row>
    <row r="26" spans="1:9" ht="15.75" thickBot="1" x14ac:dyDescent="0.3">
      <c r="A26" s="41" t="s">
        <v>201</v>
      </c>
      <c r="B26" s="42" t="s">
        <v>202</v>
      </c>
      <c r="C26" s="43" t="s">
        <v>514</v>
      </c>
      <c r="D26" s="42" t="s">
        <v>8</v>
      </c>
      <c r="E26" s="42" t="s">
        <v>512</v>
      </c>
      <c r="F26" s="25">
        <v>3</v>
      </c>
      <c r="G26" s="97">
        <f t="shared" si="0"/>
        <v>2196</v>
      </c>
      <c r="H26" s="90"/>
    </row>
    <row r="27" spans="1:9" ht="29.25" thickBot="1" x14ac:dyDescent="0.3">
      <c r="A27" s="72" t="s">
        <v>201</v>
      </c>
      <c r="B27" s="62" t="s">
        <v>203</v>
      </c>
      <c r="C27" s="49" t="s">
        <v>226</v>
      </c>
      <c r="D27" s="62" t="s">
        <v>19</v>
      </c>
      <c r="E27" s="62">
        <v>18</v>
      </c>
      <c r="F27" s="26">
        <v>30</v>
      </c>
      <c r="G27" s="112">
        <f t="shared" ref="G27" si="1">ROUND((E27*F27),2)</f>
        <v>540</v>
      </c>
      <c r="H27" s="126" t="s">
        <v>192</v>
      </c>
      <c r="I27" s="114">
        <f>ROUND(SUM(G9:G27),2)</f>
        <v>36098</v>
      </c>
    </row>
    <row r="28" spans="1:9" ht="30" x14ac:dyDescent="0.25">
      <c r="A28" s="41" t="s">
        <v>204</v>
      </c>
      <c r="B28" s="42" t="s">
        <v>46</v>
      </c>
      <c r="C28" s="43" t="s">
        <v>515</v>
      </c>
      <c r="D28" s="42" t="s">
        <v>7</v>
      </c>
      <c r="E28" s="42">
        <v>0.72</v>
      </c>
      <c r="F28" s="25">
        <v>60</v>
      </c>
      <c r="G28" s="97">
        <f t="shared" si="0"/>
        <v>43.2</v>
      </c>
    </row>
    <row r="29" spans="1:9" ht="15.75" thickBot="1" x14ac:dyDescent="0.3">
      <c r="A29" s="41" t="s">
        <v>204</v>
      </c>
      <c r="B29" s="42" t="s">
        <v>47</v>
      </c>
      <c r="C29" s="43" t="s">
        <v>516</v>
      </c>
      <c r="D29" s="42" t="s">
        <v>19</v>
      </c>
      <c r="E29" s="42">
        <v>2</v>
      </c>
      <c r="F29" s="25">
        <v>300</v>
      </c>
      <c r="G29" s="97">
        <f t="shared" si="0"/>
        <v>600</v>
      </c>
    </row>
    <row r="30" spans="1:9" ht="29.25" thickBot="1" x14ac:dyDescent="0.3">
      <c r="A30" s="72" t="s">
        <v>204</v>
      </c>
      <c r="B30" s="62" t="s">
        <v>48</v>
      </c>
      <c r="C30" s="49" t="s">
        <v>517</v>
      </c>
      <c r="D30" s="62" t="s">
        <v>7</v>
      </c>
      <c r="E30" s="62">
        <v>0.3</v>
      </c>
      <c r="F30" s="25">
        <v>80</v>
      </c>
      <c r="G30" s="97">
        <f t="shared" si="0"/>
        <v>24</v>
      </c>
      <c r="H30" s="126" t="s">
        <v>197</v>
      </c>
      <c r="I30" s="114">
        <f>ROUND(SUM(G28:G30),2)</f>
        <v>667.2</v>
      </c>
    </row>
    <row r="31" spans="1:9" ht="43.5" thickBot="1" x14ac:dyDescent="0.3">
      <c r="F31" s="142" t="s">
        <v>205</v>
      </c>
      <c r="G31" s="136">
        <f>SUM(G3:G30)</f>
        <v>50553.7</v>
      </c>
    </row>
  </sheetData>
  <sheetProtection algorithmName="SHA-512" hashValue="CWqmqNd0Tu0lS3ObGf4srh9k7+zmTs9FFdr4d6YiyyEwlelLl9FmqznUNYBezi+EmDrtyr9xEeQ4L2TxEQLFzQ==" saltValue="zvB3fvo6llvL9TaPENgx9A==" spinCount="100000" sheet="1" objects="1" scenarios="1"/>
  <phoneticPr fontId="7" type="noConversion"/>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view="pageBreakPreview" zoomScale="60" zoomScaleNormal="90" workbookViewId="0">
      <selection activeCell="H40" sqref="H40"/>
    </sheetView>
  </sheetViews>
  <sheetFormatPr defaultColWidth="9.140625" defaultRowHeight="15" x14ac:dyDescent="0.25"/>
  <cols>
    <col min="1" max="1" width="39.7109375" style="89" customWidth="1"/>
    <col min="2" max="2" width="10.5703125" style="90" customWidth="1"/>
    <col min="3" max="3" width="71.7109375" style="91" customWidth="1"/>
    <col min="4" max="4" width="9.140625" style="90"/>
    <col min="5" max="5" width="16.28515625" style="92" customWidth="1"/>
    <col min="6" max="6" width="20.7109375" style="5" customWidth="1"/>
    <col min="7" max="7" width="14.7109375" style="90" customWidth="1"/>
    <col min="8" max="8" width="21.5703125" style="94" customWidth="1"/>
    <col min="9" max="9" width="16.140625" style="90" customWidth="1"/>
    <col min="10" max="16384" width="9.140625" style="3"/>
  </cols>
  <sheetData>
    <row r="1" spans="1:9" ht="28.9" customHeight="1" x14ac:dyDescent="0.25">
      <c r="A1" s="36" t="s">
        <v>249</v>
      </c>
      <c r="B1" s="37"/>
      <c r="C1" s="37"/>
      <c r="D1" s="37"/>
      <c r="E1" s="37"/>
      <c r="F1" s="37"/>
      <c r="G1" s="93"/>
    </row>
    <row r="2" spans="1:9" ht="43.5" thickBot="1" x14ac:dyDescent="0.3">
      <c r="A2" s="9" t="s">
        <v>71</v>
      </c>
      <c r="B2" s="15" t="s">
        <v>0</v>
      </c>
      <c r="C2" s="10" t="s">
        <v>1</v>
      </c>
      <c r="D2" s="10" t="s">
        <v>2</v>
      </c>
      <c r="E2" s="11" t="s">
        <v>3</v>
      </c>
      <c r="F2" s="12" t="s">
        <v>220</v>
      </c>
      <c r="G2" s="17" t="s">
        <v>4</v>
      </c>
    </row>
    <row r="3" spans="1:9" ht="30.75" thickBot="1" x14ac:dyDescent="0.3">
      <c r="A3" s="71" t="s">
        <v>244</v>
      </c>
      <c r="B3" s="57" t="s">
        <v>10</v>
      </c>
      <c r="C3" s="56" t="s">
        <v>242</v>
      </c>
      <c r="D3" s="57" t="s">
        <v>8</v>
      </c>
      <c r="E3" s="57" t="s">
        <v>519</v>
      </c>
      <c r="F3" s="23"/>
      <c r="G3" s="143">
        <f>ROUND((E3*F3),2)</f>
        <v>0</v>
      </c>
    </row>
    <row r="4" spans="1:9" ht="29.25" thickBot="1" x14ac:dyDescent="0.3">
      <c r="A4" s="72" t="s">
        <v>244</v>
      </c>
      <c r="B4" s="62" t="s">
        <v>11</v>
      </c>
      <c r="C4" s="49" t="s">
        <v>243</v>
      </c>
      <c r="D4" s="62" t="s">
        <v>177</v>
      </c>
      <c r="E4" s="62">
        <v>1</v>
      </c>
      <c r="F4" s="8"/>
      <c r="G4" s="127">
        <f t="shared" ref="G4:G6" si="0">ROUND((E4*F4),2)</f>
        <v>0</v>
      </c>
      <c r="H4" s="113" t="s">
        <v>189</v>
      </c>
      <c r="I4" s="114">
        <f>ROUND(SUM(G3:G4),2)</f>
        <v>0</v>
      </c>
    </row>
    <row r="5" spans="1:9" ht="15.75" thickBot="1" x14ac:dyDescent="0.3">
      <c r="A5" s="71" t="s">
        <v>245</v>
      </c>
      <c r="B5" s="57" t="s">
        <v>20</v>
      </c>
      <c r="C5" s="56" t="s">
        <v>246</v>
      </c>
      <c r="D5" s="57" t="s">
        <v>177</v>
      </c>
      <c r="E5" s="57">
        <v>1</v>
      </c>
      <c r="F5" s="23"/>
      <c r="G5" s="141">
        <f>ROUND((E5*F5),2)</f>
        <v>0</v>
      </c>
    </row>
    <row r="6" spans="1:9" ht="29.25" thickBot="1" x14ac:dyDescent="0.3">
      <c r="A6" s="72" t="s">
        <v>245</v>
      </c>
      <c r="B6" s="62" t="s">
        <v>21</v>
      </c>
      <c r="C6" s="49" t="s">
        <v>247</v>
      </c>
      <c r="D6" s="62" t="s">
        <v>8</v>
      </c>
      <c r="E6" s="62">
        <v>0.6</v>
      </c>
      <c r="F6" s="1"/>
      <c r="G6" s="141">
        <f t="shared" si="0"/>
        <v>0</v>
      </c>
      <c r="H6" s="113" t="s">
        <v>192</v>
      </c>
      <c r="I6" s="114">
        <f>ROUND(SUM(G5:G6),2)</f>
        <v>0</v>
      </c>
    </row>
    <row r="7" spans="1:9" ht="43.5" thickBot="1" x14ac:dyDescent="0.3">
      <c r="F7" s="142" t="s">
        <v>265</v>
      </c>
      <c r="G7" s="136">
        <v>58</v>
      </c>
    </row>
  </sheetData>
  <sheetProtection algorithmName="SHA-512" hashValue="VFt0wT0VJJ8j79hJG1YuYjRt8rO4F68rd9bsh9pHgp1DACKseW+70u32pnj28TnHCTKHOEexIjLbKHFOIpmDOQ==" saltValue="h9xfwZks0zJBrhYQ6zpsKA==" spinCount="100000" sheet="1" objects="1" scenarios="1"/>
  <pageMargins left="0.7" right="0.7"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view="pageBreakPreview" topLeftCell="A19" zoomScaleNormal="100" zoomScaleSheetLayoutView="100" workbookViewId="0">
      <selection activeCell="I33" sqref="I33"/>
    </sheetView>
  </sheetViews>
  <sheetFormatPr defaultColWidth="9.140625" defaultRowHeight="15" x14ac:dyDescent="0.25"/>
  <cols>
    <col min="1" max="1" width="20.140625" style="89" bestFit="1" customWidth="1"/>
    <col min="2" max="2" width="10.5703125" style="90" customWidth="1"/>
    <col min="3" max="3" width="71.7109375" style="91" customWidth="1"/>
    <col min="4" max="4" width="9.140625" style="90"/>
    <col min="5" max="5" width="16.28515625" style="92" customWidth="1"/>
    <col min="6" max="6" width="20.7109375" style="5" customWidth="1"/>
    <col min="7" max="7" width="14.7109375" style="90" customWidth="1"/>
    <col min="8" max="8" width="21.5703125" style="94" customWidth="1"/>
    <col min="9" max="9" width="16.140625" style="90" customWidth="1"/>
    <col min="10" max="16384" width="9.140625" style="3"/>
  </cols>
  <sheetData>
    <row r="1" spans="1:8" x14ac:dyDescent="0.25">
      <c r="A1" s="36" t="s">
        <v>248</v>
      </c>
      <c r="B1" s="37"/>
      <c r="C1" s="37"/>
      <c r="D1" s="37"/>
      <c r="E1" s="37"/>
      <c r="F1" s="37"/>
      <c r="G1" s="93"/>
    </row>
    <row r="2" spans="1:8" ht="43.5" thickBot="1" x14ac:dyDescent="0.3">
      <c r="A2" s="9" t="s">
        <v>71</v>
      </c>
      <c r="B2" s="15" t="s">
        <v>0</v>
      </c>
      <c r="C2" s="10" t="s">
        <v>1</v>
      </c>
      <c r="D2" s="10" t="s">
        <v>2</v>
      </c>
      <c r="E2" s="11" t="s">
        <v>3</v>
      </c>
      <c r="F2" s="12" t="s">
        <v>220</v>
      </c>
      <c r="G2" s="17" t="s">
        <v>4</v>
      </c>
    </row>
    <row r="3" spans="1:8" ht="30" x14ac:dyDescent="0.25">
      <c r="A3" s="71" t="s">
        <v>244</v>
      </c>
      <c r="B3" s="57" t="s">
        <v>10</v>
      </c>
      <c r="C3" s="56" t="s">
        <v>520</v>
      </c>
      <c r="D3" s="57" t="s">
        <v>123</v>
      </c>
      <c r="E3" s="57">
        <v>1.2569999999999999</v>
      </c>
      <c r="F3" s="23">
        <v>1853.65</v>
      </c>
      <c r="G3" s="143">
        <f t="shared" ref="G3:G28" si="0">ROUND((E3*F3),2)</f>
        <v>2330.04</v>
      </c>
    </row>
    <row r="4" spans="1:8" x14ac:dyDescent="0.25">
      <c r="A4" s="71" t="s">
        <v>244</v>
      </c>
      <c r="B4" s="42" t="s">
        <v>11</v>
      </c>
      <c r="C4" s="56" t="s">
        <v>521</v>
      </c>
      <c r="D4" s="57" t="s">
        <v>7</v>
      </c>
      <c r="E4" s="57" t="s">
        <v>522</v>
      </c>
      <c r="F4" s="1">
        <v>35.36</v>
      </c>
      <c r="G4" s="146">
        <f t="shared" si="0"/>
        <v>212.16</v>
      </c>
    </row>
    <row r="5" spans="1:8" x14ac:dyDescent="0.25">
      <c r="A5" s="71" t="s">
        <v>244</v>
      </c>
      <c r="B5" s="42" t="s">
        <v>12</v>
      </c>
      <c r="C5" s="56" t="s">
        <v>278</v>
      </c>
      <c r="D5" s="57" t="s">
        <v>177</v>
      </c>
      <c r="E5" s="57">
        <v>30</v>
      </c>
      <c r="F5" s="1">
        <v>10.3</v>
      </c>
      <c r="G5" s="140">
        <f t="shared" si="0"/>
        <v>309</v>
      </c>
    </row>
    <row r="6" spans="1:8" x14ac:dyDescent="0.25">
      <c r="A6" s="71" t="s">
        <v>244</v>
      </c>
      <c r="B6" s="42" t="s">
        <v>13</v>
      </c>
      <c r="C6" s="56" t="s">
        <v>279</v>
      </c>
      <c r="D6" s="57" t="s">
        <v>177</v>
      </c>
      <c r="E6" s="57">
        <v>30</v>
      </c>
      <c r="F6" s="1">
        <v>37.21</v>
      </c>
      <c r="G6" s="141">
        <f t="shared" si="0"/>
        <v>1116.3</v>
      </c>
      <c r="H6" s="90"/>
    </row>
    <row r="7" spans="1:8" x14ac:dyDescent="0.25">
      <c r="A7" s="71" t="s">
        <v>244</v>
      </c>
      <c r="B7" s="42" t="s">
        <v>14</v>
      </c>
      <c r="C7" s="56" t="s">
        <v>250</v>
      </c>
      <c r="D7" s="57" t="s">
        <v>177</v>
      </c>
      <c r="E7" s="57">
        <v>30</v>
      </c>
      <c r="F7" s="1">
        <v>35.619999999999997</v>
      </c>
      <c r="G7" s="97">
        <f t="shared" si="0"/>
        <v>1068.5999999999999</v>
      </c>
    </row>
    <row r="8" spans="1:8" x14ac:dyDescent="0.25">
      <c r="A8" s="71" t="s">
        <v>244</v>
      </c>
      <c r="B8" s="42" t="s">
        <v>15</v>
      </c>
      <c r="C8" s="56" t="s">
        <v>251</v>
      </c>
      <c r="D8" s="57" t="s">
        <v>177</v>
      </c>
      <c r="E8" s="57">
        <v>29</v>
      </c>
      <c r="F8" s="1">
        <v>21.68</v>
      </c>
      <c r="G8" s="97">
        <f t="shared" si="0"/>
        <v>628.72</v>
      </c>
    </row>
    <row r="9" spans="1:8" x14ac:dyDescent="0.25">
      <c r="A9" s="71" t="s">
        <v>244</v>
      </c>
      <c r="B9" s="42" t="s">
        <v>16</v>
      </c>
      <c r="C9" s="56" t="s">
        <v>280</v>
      </c>
      <c r="D9" s="57" t="s">
        <v>177</v>
      </c>
      <c r="E9" s="57" t="s">
        <v>523</v>
      </c>
      <c r="F9" s="1">
        <v>31.21</v>
      </c>
      <c r="G9" s="97">
        <f t="shared" si="0"/>
        <v>936.3</v>
      </c>
    </row>
    <row r="10" spans="1:8" x14ac:dyDescent="0.25">
      <c r="A10" s="71" t="s">
        <v>244</v>
      </c>
      <c r="B10" s="42" t="s">
        <v>17</v>
      </c>
      <c r="C10" s="56" t="s">
        <v>281</v>
      </c>
      <c r="D10" s="57" t="s">
        <v>7</v>
      </c>
      <c r="E10" s="57">
        <v>1.8</v>
      </c>
      <c r="F10" s="1">
        <v>34.5</v>
      </c>
      <c r="G10" s="97">
        <f t="shared" si="0"/>
        <v>62.1</v>
      </c>
    </row>
    <row r="11" spans="1:8" x14ac:dyDescent="0.25">
      <c r="A11" s="71" t="s">
        <v>244</v>
      </c>
      <c r="B11" s="42" t="s">
        <v>18</v>
      </c>
      <c r="C11" s="56" t="s">
        <v>252</v>
      </c>
      <c r="D11" s="57" t="s">
        <v>177</v>
      </c>
      <c r="E11" s="57">
        <v>30</v>
      </c>
      <c r="F11" s="1">
        <v>3.55</v>
      </c>
      <c r="G11" s="97">
        <f t="shared" si="0"/>
        <v>106.5</v>
      </c>
    </row>
    <row r="12" spans="1:8" x14ac:dyDescent="0.25">
      <c r="A12" s="71" t="s">
        <v>244</v>
      </c>
      <c r="B12" s="42" t="s">
        <v>91</v>
      </c>
      <c r="C12" s="56" t="s">
        <v>253</v>
      </c>
      <c r="D12" s="57" t="s">
        <v>177</v>
      </c>
      <c r="E12" s="57">
        <v>30</v>
      </c>
      <c r="F12" s="25">
        <v>12.3</v>
      </c>
      <c r="G12" s="97">
        <f t="shared" si="0"/>
        <v>369</v>
      </c>
    </row>
    <row r="13" spans="1:8" x14ac:dyDescent="0.25">
      <c r="A13" s="71" t="s">
        <v>244</v>
      </c>
      <c r="B13" s="42" t="s">
        <v>92</v>
      </c>
      <c r="C13" s="56" t="s">
        <v>282</v>
      </c>
      <c r="D13" s="57" t="s">
        <v>8</v>
      </c>
      <c r="E13" s="57" t="s">
        <v>524</v>
      </c>
      <c r="F13" s="25">
        <v>1.03</v>
      </c>
      <c r="G13" s="97">
        <f t="shared" si="0"/>
        <v>1294.71</v>
      </c>
    </row>
    <row r="14" spans="1:8" ht="30" x14ac:dyDescent="0.25">
      <c r="A14" s="71" t="s">
        <v>244</v>
      </c>
      <c r="B14" s="42" t="s">
        <v>93</v>
      </c>
      <c r="C14" s="56" t="s">
        <v>283</v>
      </c>
      <c r="D14" s="57" t="s">
        <v>8</v>
      </c>
      <c r="E14" s="57">
        <v>16</v>
      </c>
      <c r="F14" s="25">
        <v>37.549999999999997</v>
      </c>
      <c r="G14" s="97">
        <f t="shared" si="0"/>
        <v>600.79999999999995</v>
      </c>
    </row>
    <row r="15" spans="1:8" x14ac:dyDescent="0.25">
      <c r="A15" s="71" t="s">
        <v>244</v>
      </c>
      <c r="B15" s="42" t="s">
        <v>94</v>
      </c>
      <c r="C15" s="56" t="s">
        <v>254</v>
      </c>
      <c r="D15" s="57" t="s">
        <v>8</v>
      </c>
      <c r="E15" s="57" t="s">
        <v>525</v>
      </c>
      <c r="F15" s="25">
        <v>1.1000000000000001</v>
      </c>
      <c r="G15" s="97">
        <f t="shared" si="0"/>
        <v>1400.3</v>
      </c>
    </row>
    <row r="16" spans="1:8" x14ac:dyDescent="0.25">
      <c r="A16" s="71" t="s">
        <v>244</v>
      </c>
      <c r="B16" s="42" t="s">
        <v>95</v>
      </c>
      <c r="C16" s="56" t="s">
        <v>255</v>
      </c>
      <c r="D16" s="57" t="s">
        <v>8</v>
      </c>
      <c r="E16" s="57" t="s">
        <v>473</v>
      </c>
      <c r="F16" s="28">
        <v>1.33</v>
      </c>
      <c r="G16" s="97">
        <f t="shared" si="0"/>
        <v>119.7</v>
      </c>
      <c r="H16" s="90"/>
    </row>
    <row r="17" spans="1:9" x14ac:dyDescent="0.25">
      <c r="A17" s="71" t="s">
        <v>244</v>
      </c>
      <c r="B17" s="42" t="s">
        <v>96</v>
      </c>
      <c r="C17" s="56" t="s">
        <v>284</v>
      </c>
      <c r="D17" s="57" t="s">
        <v>123</v>
      </c>
      <c r="E17" s="57">
        <v>1.2569999999999999</v>
      </c>
      <c r="F17" s="27">
        <v>145.25</v>
      </c>
      <c r="G17" s="96">
        <f t="shared" si="0"/>
        <v>182.58</v>
      </c>
    </row>
    <row r="18" spans="1:9" ht="30" x14ac:dyDescent="0.25">
      <c r="A18" s="71" t="s">
        <v>244</v>
      </c>
      <c r="B18" s="42" t="s">
        <v>97</v>
      </c>
      <c r="C18" s="56" t="s">
        <v>256</v>
      </c>
      <c r="D18" s="57" t="s">
        <v>19</v>
      </c>
      <c r="E18" s="57">
        <v>62</v>
      </c>
      <c r="F18" s="25">
        <v>6.55</v>
      </c>
      <c r="G18" s="96">
        <f t="shared" si="0"/>
        <v>406.1</v>
      </c>
    </row>
    <row r="19" spans="1:9" x14ac:dyDescent="0.25">
      <c r="A19" s="71" t="s">
        <v>244</v>
      </c>
      <c r="B19" s="42" t="s">
        <v>98</v>
      </c>
      <c r="C19" s="56" t="s">
        <v>257</v>
      </c>
      <c r="D19" s="57" t="s">
        <v>8</v>
      </c>
      <c r="E19" s="57" t="s">
        <v>526</v>
      </c>
      <c r="F19" s="25">
        <v>0.81</v>
      </c>
      <c r="G19" s="97">
        <f t="shared" si="0"/>
        <v>300.51</v>
      </c>
    </row>
    <row r="20" spans="1:9" x14ac:dyDescent="0.25">
      <c r="A20" s="71" t="s">
        <v>244</v>
      </c>
      <c r="B20" s="42" t="s">
        <v>99</v>
      </c>
      <c r="C20" s="56" t="s">
        <v>285</v>
      </c>
      <c r="D20" s="57" t="s">
        <v>7</v>
      </c>
      <c r="E20" s="57">
        <v>0.25</v>
      </c>
      <c r="F20" s="25">
        <v>35.880000000000003</v>
      </c>
      <c r="G20" s="97">
        <f t="shared" si="0"/>
        <v>8.9700000000000006</v>
      </c>
      <c r="H20" s="90"/>
    </row>
    <row r="21" spans="1:9" x14ac:dyDescent="0.25">
      <c r="A21" s="71" t="s">
        <v>244</v>
      </c>
      <c r="B21" s="42" t="s">
        <v>100</v>
      </c>
      <c r="C21" s="56" t="s">
        <v>286</v>
      </c>
      <c r="D21" s="57" t="s">
        <v>7</v>
      </c>
      <c r="E21" s="57">
        <v>0.15</v>
      </c>
      <c r="F21" s="24">
        <v>100.488</v>
      </c>
      <c r="G21" s="96">
        <f t="shared" si="0"/>
        <v>15.07</v>
      </c>
    </row>
    <row r="22" spans="1:9" x14ac:dyDescent="0.25">
      <c r="A22" s="71" t="s">
        <v>244</v>
      </c>
      <c r="B22" s="42" t="s">
        <v>101</v>
      </c>
      <c r="C22" s="56" t="s">
        <v>258</v>
      </c>
      <c r="D22" s="57" t="s">
        <v>177</v>
      </c>
      <c r="E22" s="57">
        <v>1</v>
      </c>
      <c r="F22" s="25">
        <v>125.85</v>
      </c>
      <c r="G22" s="97">
        <f t="shared" si="0"/>
        <v>125.85</v>
      </c>
    </row>
    <row r="23" spans="1:9" ht="30" x14ac:dyDescent="0.25">
      <c r="A23" s="71" t="s">
        <v>244</v>
      </c>
      <c r="B23" s="42" t="s">
        <v>102</v>
      </c>
      <c r="C23" s="56" t="s">
        <v>259</v>
      </c>
      <c r="D23" s="57" t="s">
        <v>260</v>
      </c>
      <c r="E23" s="57">
        <v>31</v>
      </c>
      <c r="F23" s="25">
        <v>31.22</v>
      </c>
      <c r="G23" s="97">
        <f t="shared" si="0"/>
        <v>967.82</v>
      </c>
    </row>
    <row r="24" spans="1:9" ht="30" x14ac:dyDescent="0.25">
      <c r="A24" s="71" t="s">
        <v>244</v>
      </c>
      <c r="B24" s="42" t="s">
        <v>103</v>
      </c>
      <c r="C24" s="56" t="s">
        <v>261</v>
      </c>
      <c r="D24" s="57" t="s">
        <v>8</v>
      </c>
      <c r="E24" s="57" t="s">
        <v>527</v>
      </c>
      <c r="F24" s="25">
        <v>2.21</v>
      </c>
      <c r="G24" s="97">
        <f t="shared" si="0"/>
        <v>137.02000000000001</v>
      </c>
    </row>
    <row r="25" spans="1:9" x14ac:dyDescent="0.25">
      <c r="A25" s="71" t="s">
        <v>244</v>
      </c>
      <c r="B25" s="42" t="s">
        <v>104</v>
      </c>
      <c r="C25" s="56" t="s">
        <v>262</v>
      </c>
      <c r="D25" s="57" t="s">
        <v>177</v>
      </c>
      <c r="E25" s="57">
        <v>31</v>
      </c>
      <c r="F25" s="25">
        <v>7.88</v>
      </c>
      <c r="G25" s="97">
        <f t="shared" si="0"/>
        <v>244.28</v>
      </c>
      <c r="H25" s="90"/>
    </row>
    <row r="26" spans="1:9" ht="30" x14ac:dyDescent="0.25">
      <c r="A26" s="71" t="s">
        <v>244</v>
      </c>
      <c r="B26" s="42" t="s">
        <v>105</v>
      </c>
      <c r="C26" s="56" t="s">
        <v>287</v>
      </c>
      <c r="D26" s="57" t="s">
        <v>123</v>
      </c>
      <c r="E26" s="57">
        <v>1.2569999999999999</v>
      </c>
      <c r="F26" s="25">
        <v>511.4</v>
      </c>
      <c r="G26" s="97">
        <f t="shared" si="0"/>
        <v>642.83000000000004</v>
      </c>
      <c r="H26" s="90"/>
    </row>
    <row r="27" spans="1:9" ht="15.75" thickBot="1" x14ac:dyDescent="0.3">
      <c r="A27" s="71" t="s">
        <v>244</v>
      </c>
      <c r="B27" s="42" t="s">
        <v>264</v>
      </c>
      <c r="C27" s="56" t="s">
        <v>263</v>
      </c>
      <c r="D27" s="57" t="s">
        <v>19</v>
      </c>
      <c r="E27" s="57">
        <v>31</v>
      </c>
      <c r="F27" s="25">
        <v>6.88</v>
      </c>
      <c r="G27" s="97">
        <f t="shared" si="0"/>
        <v>213.28</v>
      </c>
      <c r="H27" s="90"/>
    </row>
    <row r="28" spans="1:9" ht="30.75" thickBot="1" x14ac:dyDescent="0.3">
      <c r="A28" s="72" t="s">
        <v>244</v>
      </c>
      <c r="B28" s="62" t="s">
        <v>107</v>
      </c>
      <c r="C28" s="49" t="s">
        <v>288</v>
      </c>
      <c r="D28" s="62" t="s">
        <v>6</v>
      </c>
      <c r="E28" s="62" t="s">
        <v>524</v>
      </c>
      <c r="F28" s="26">
        <v>1.2</v>
      </c>
      <c r="G28" s="97">
        <f t="shared" si="0"/>
        <v>1508.4</v>
      </c>
      <c r="H28" s="113" t="s">
        <v>189</v>
      </c>
      <c r="I28" s="114">
        <f>ROUND(SUM(G3:G28),2)</f>
        <v>15306.94</v>
      </c>
    </row>
    <row r="29" spans="1:9" x14ac:dyDescent="0.25">
      <c r="A29" s="71" t="s">
        <v>245</v>
      </c>
      <c r="B29" s="57" t="s">
        <v>20</v>
      </c>
      <c r="C29" s="56" t="s">
        <v>266</v>
      </c>
      <c r="D29" s="144" t="s">
        <v>177</v>
      </c>
      <c r="E29" s="144">
        <v>30</v>
      </c>
      <c r="F29" s="23">
        <v>162.58000000000001</v>
      </c>
      <c r="G29" s="143">
        <f t="shared" ref="G29:G42" si="1">ROUND((E29*F29),2)</f>
        <v>4877.3999999999996</v>
      </c>
    </row>
    <row r="30" spans="1:9" x14ac:dyDescent="0.25">
      <c r="A30" s="71" t="s">
        <v>245</v>
      </c>
      <c r="B30" s="42" t="s">
        <v>21</v>
      </c>
      <c r="C30" s="56" t="s">
        <v>267</v>
      </c>
      <c r="D30" s="144" t="s">
        <v>19</v>
      </c>
      <c r="E30" s="144">
        <v>29</v>
      </c>
      <c r="F30" s="1">
        <v>68.22</v>
      </c>
      <c r="G30" s="146">
        <f t="shared" si="1"/>
        <v>1978.38</v>
      </c>
    </row>
    <row r="31" spans="1:9" x14ac:dyDescent="0.25">
      <c r="A31" s="71" t="s">
        <v>245</v>
      </c>
      <c r="B31" s="42" t="s">
        <v>22</v>
      </c>
      <c r="C31" s="56" t="s">
        <v>268</v>
      </c>
      <c r="D31" s="144" t="s">
        <v>260</v>
      </c>
      <c r="E31" s="144">
        <v>30</v>
      </c>
      <c r="F31" s="1">
        <v>61.22</v>
      </c>
      <c r="G31" s="146">
        <f t="shared" si="1"/>
        <v>1836.6</v>
      </c>
    </row>
    <row r="32" spans="1:9" x14ac:dyDescent="0.25">
      <c r="A32" s="71" t="s">
        <v>245</v>
      </c>
      <c r="B32" s="42" t="s">
        <v>23</v>
      </c>
      <c r="C32" s="56" t="s">
        <v>269</v>
      </c>
      <c r="D32" s="144" t="s">
        <v>19</v>
      </c>
      <c r="E32" s="144">
        <v>30</v>
      </c>
      <c r="F32" s="1">
        <v>188.85</v>
      </c>
      <c r="G32" s="141">
        <f t="shared" si="1"/>
        <v>5665.5</v>
      </c>
      <c r="H32" s="90"/>
    </row>
    <row r="33" spans="1:9" x14ac:dyDescent="0.25">
      <c r="A33" s="71" t="s">
        <v>245</v>
      </c>
      <c r="B33" s="42" t="s">
        <v>24</v>
      </c>
      <c r="C33" s="56" t="s">
        <v>289</v>
      </c>
      <c r="D33" s="144" t="s">
        <v>8</v>
      </c>
      <c r="E33" s="144">
        <v>1363</v>
      </c>
      <c r="F33" s="1">
        <v>3.12</v>
      </c>
      <c r="G33" s="97">
        <f t="shared" si="1"/>
        <v>4252.5600000000004</v>
      </c>
    </row>
    <row r="34" spans="1:9" x14ac:dyDescent="0.25">
      <c r="A34" s="71" t="s">
        <v>245</v>
      </c>
      <c r="B34" s="42" t="s">
        <v>25</v>
      </c>
      <c r="C34" s="56" t="s">
        <v>270</v>
      </c>
      <c r="D34" s="144" t="s">
        <v>8</v>
      </c>
      <c r="E34" s="144">
        <v>450</v>
      </c>
      <c r="F34" s="1">
        <v>0.66</v>
      </c>
      <c r="G34" s="97">
        <f t="shared" si="1"/>
        <v>297</v>
      </c>
    </row>
    <row r="35" spans="1:9" x14ac:dyDescent="0.25">
      <c r="A35" s="71" t="s">
        <v>245</v>
      </c>
      <c r="B35" s="42" t="s">
        <v>26</v>
      </c>
      <c r="C35" s="56" t="s">
        <v>271</v>
      </c>
      <c r="D35" s="144" t="s">
        <v>260</v>
      </c>
      <c r="E35" s="144">
        <v>30</v>
      </c>
      <c r="F35" s="1">
        <v>15.97</v>
      </c>
      <c r="G35" s="97">
        <f t="shared" si="1"/>
        <v>479.1</v>
      </c>
    </row>
    <row r="36" spans="1:9" x14ac:dyDescent="0.25">
      <c r="A36" s="71" t="s">
        <v>245</v>
      </c>
      <c r="B36" s="42" t="s">
        <v>27</v>
      </c>
      <c r="C36" s="56" t="s">
        <v>290</v>
      </c>
      <c r="D36" s="144" t="s">
        <v>8</v>
      </c>
      <c r="E36" s="144">
        <v>1257</v>
      </c>
      <c r="F36" s="1">
        <v>2.2799999999999998</v>
      </c>
      <c r="G36" s="97">
        <f t="shared" si="1"/>
        <v>2865.96</v>
      </c>
    </row>
    <row r="37" spans="1:9" x14ac:dyDescent="0.25">
      <c r="A37" s="71" t="s">
        <v>245</v>
      </c>
      <c r="B37" s="42" t="s">
        <v>28</v>
      </c>
      <c r="C37" s="56" t="s">
        <v>272</v>
      </c>
      <c r="D37" s="144" t="s">
        <v>8</v>
      </c>
      <c r="E37" s="144">
        <v>16</v>
      </c>
      <c r="F37" s="1">
        <v>6.15</v>
      </c>
      <c r="G37" s="97">
        <f t="shared" si="1"/>
        <v>98.4</v>
      </c>
    </row>
    <row r="38" spans="1:9" x14ac:dyDescent="0.25">
      <c r="A38" s="71" t="s">
        <v>245</v>
      </c>
      <c r="B38" s="42" t="s">
        <v>29</v>
      </c>
      <c r="C38" s="56" t="s">
        <v>273</v>
      </c>
      <c r="D38" s="144" t="s">
        <v>177</v>
      </c>
      <c r="E38" s="144">
        <v>50</v>
      </c>
      <c r="F38" s="25">
        <v>3.79</v>
      </c>
      <c r="G38" s="97">
        <f t="shared" si="1"/>
        <v>189.5</v>
      </c>
    </row>
    <row r="39" spans="1:9" x14ac:dyDescent="0.25">
      <c r="A39" s="71" t="s">
        <v>245</v>
      </c>
      <c r="B39" s="42" t="s">
        <v>30</v>
      </c>
      <c r="C39" s="56" t="s">
        <v>274</v>
      </c>
      <c r="D39" s="144" t="s">
        <v>260</v>
      </c>
      <c r="E39" s="144">
        <v>1</v>
      </c>
      <c r="F39" s="25">
        <v>685.32</v>
      </c>
      <c r="G39" s="97">
        <f t="shared" si="1"/>
        <v>685.32</v>
      </c>
    </row>
    <row r="40" spans="1:9" x14ac:dyDescent="0.25">
      <c r="A40" s="71" t="s">
        <v>245</v>
      </c>
      <c r="B40" s="42" t="s">
        <v>128</v>
      </c>
      <c r="C40" s="56" t="s">
        <v>275</v>
      </c>
      <c r="D40" s="144" t="s">
        <v>177</v>
      </c>
      <c r="E40" s="144">
        <v>62</v>
      </c>
      <c r="F40" s="25">
        <v>6.78</v>
      </c>
      <c r="G40" s="97">
        <f t="shared" si="1"/>
        <v>420.36</v>
      </c>
    </row>
    <row r="41" spans="1:9" ht="15.75" thickBot="1" x14ac:dyDescent="0.3">
      <c r="A41" s="71" t="s">
        <v>245</v>
      </c>
      <c r="B41" s="42" t="s">
        <v>129</v>
      </c>
      <c r="C41" s="56" t="s">
        <v>276</v>
      </c>
      <c r="D41" s="144" t="s">
        <v>8</v>
      </c>
      <c r="E41" s="144">
        <v>1257</v>
      </c>
      <c r="F41" s="25">
        <v>0.2</v>
      </c>
      <c r="G41" s="97">
        <f t="shared" si="1"/>
        <v>251.4</v>
      </c>
    </row>
    <row r="42" spans="1:9" ht="29.25" thickBot="1" x14ac:dyDescent="0.3">
      <c r="A42" s="72" t="s">
        <v>245</v>
      </c>
      <c r="B42" s="62" t="s">
        <v>130</v>
      </c>
      <c r="C42" s="49" t="s">
        <v>277</v>
      </c>
      <c r="D42" s="145" t="s">
        <v>260</v>
      </c>
      <c r="E42" s="145">
        <v>31</v>
      </c>
      <c r="F42" s="29">
        <v>30.56</v>
      </c>
      <c r="G42" s="112">
        <f t="shared" si="1"/>
        <v>947.36</v>
      </c>
      <c r="H42" s="113" t="s">
        <v>192</v>
      </c>
      <c r="I42" s="114">
        <f>ROUND(SUM(G29:G42),2)</f>
        <v>24844.84</v>
      </c>
    </row>
    <row r="43" spans="1:9" ht="43.5" thickBot="1" x14ac:dyDescent="0.3">
      <c r="F43" s="142" t="s">
        <v>291</v>
      </c>
      <c r="G43" s="136">
        <f>SUM(G3:G42)</f>
        <v>40151.78</v>
      </c>
    </row>
  </sheetData>
  <sheetProtection algorithmName="SHA-512" hashValue="ubbAlcJMKmtPyi9I0OC55ifVJ5fXK50wn7v9HvsBBlFBgEzGliwoDbrZP2XukH3QcHTpzgxvuiJN9XbYEaOiPA==" saltValue="WBw/bTbL2pChSMXw16oESw==" spinCount="100000" sheet="1" objects="1" scenarios="1"/>
  <pageMargins left="0.7" right="0.7" top="0.75" bottom="0.75" header="0.3" footer="0.3"/>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abSelected="1" view="pageBreakPreview" zoomScale="115" zoomScaleNormal="90" zoomScaleSheetLayoutView="115" workbookViewId="0">
      <selection activeCell="G9" sqref="G9"/>
    </sheetView>
  </sheetViews>
  <sheetFormatPr defaultColWidth="9.140625" defaultRowHeight="15" x14ac:dyDescent="0.25"/>
  <cols>
    <col min="1" max="1" width="11.7109375" style="163" customWidth="1"/>
    <col min="2" max="2" width="65.7109375" style="163" customWidth="1"/>
    <col min="3" max="3" width="15.7109375" style="163" customWidth="1"/>
    <col min="4" max="16384" width="9.140625" style="163"/>
  </cols>
  <sheetData>
    <row r="1" spans="1:3" s="147" customFormat="1" ht="39.950000000000003" customHeight="1" x14ac:dyDescent="0.2">
      <c r="A1" s="166"/>
      <c r="B1" s="166"/>
      <c r="C1" s="166"/>
    </row>
    <row r="2" spans="1:3" s="147" customFormat="1" ht="24.95" customHeight="1" x14ac:dyDescent="0.2">
      <c r="A2" s="167" t="s">
        <v>227</v>
      </c>
      <c r="B2" s="168"/>
      <c r="C2" s="169"/>
    </row>
    <row r="3" spans="1:3" s="147" customFormat="1" ht="34.5" customHeight="1" x14ac:dyDescent="0.2">
      <c r="A3" s="148" t="s">
        <v>228</v>
      </c>
      <c r="B3" s="149" t="s">
        <v>229</v>
      </c>
      <c r="C3" s="150" t="s">
        <v>230</v>
      </c>
    </row>
    <row r="4" spans="1:3" s="147" customFormat="1" ht="34.5" customHeight="1" x14ac:dyDescent="0.2">
      <c r="A4" s="151" t="s">
        <v>239</v>
      </c>
      <c r="B4" s="152" t="s">
        <v>236</v>
      </c>
      <c r="C4" s="153">
        <f>DKŽ1!G139</f>
        <v>607575.67999999993</v>
      </c>
    </row>
    <row r="5" spans="1:3" s="147" customFormat="1" ht="34.5" customHeight="1" x14ac:dyDescent="0.2">
      <c r="A5" s="151" t="s">
        <v>240</v>
      </c>
      <c r="B5" s="152" t="s">
        <v>237</v>
      </c>
      <c r="C5" s="153">
        <f>DKŽ2!G27</f>
        <v>280293.7</v>
      </c>
    </row>
    <row r="6" spans="1:3" s="147" customFormat="1" ht="34.5" customHeight="1" x14ac:dyDescent="0.2">
      <c r="A6" s="151" t="s">
        <v>241</v>
      </c>
      <c r="B6" s="152" t="s">
        <v>238</v>
      </c>
      <c r="C6" s="154">
        <f>DKŽ3!G31</f>
        <v>50553.7</v>
      </c>
    </row>
    <row r="7" spans="1:3" s="147" customFormat="1" ht="34.5" customHeight="1" x14ac:dyDescent="0.2">
      <c r="A7" s="151" t="s">
        <v>292</v>
      </c>
      <c r="B7" s="152" t="s">
        <v>530</v>
      </c>
      <c r="C7" s="155">
        <f>DKŽ4!G7</f>
        <v>58</v>
      </c>
    </row>
    <row r="8" spans="1:3" s="147" customFormat="1" ht="34.5" customHeight="1" x14ac:dyDescent="0.2">
      <c r="A8" s="151" t="s">
        <v>293</v>
      </c>
      <c r="B8" s="152" t="s">
        <v>294</v>
      </c>
      <c r="C8" s="155">
        <f>DKŽ5!G43</f>
        <v>40151.78</v>
      </c>
    </row>
    <row r="9" spans="1:3" s="147" customFormat="1" ht="38.25" x14ac:dyDescent="0.2">
      <c r="A9" s="148" t="s">
        <v>231</v>
      </c>
      <c r="B9" s="156" t="s">
        <v>232</v>
      </c>
      <c r="C9" s="157">
        <f>SUM(C4:C8)</f>
        <v>978632.85999999987</v>
      </c>
    </row>
    <row r="10" spans="1:3" s="147" customFormat="1" ht="12.75" x14ac:dyDescent="0.2"/>
    <row r="11" spans="1:3" s="147" customFormat="1" ht="12.75" x14ac:dyDescent="0.2">
      <c r="A11" s="158"/>
      <c r="B11" s="158"/>
      <c r="C11" s="158"/>
    </row>
    <row r="12" spans="1:3" s="159" customFormat="1" ht="193.15" customHeight="1" x14ac:dyDescent="0.25">
      <c r="A12" s="170" t="s">
        <v>529</v>
      </c>
      <c r="B12" s="170"/>
      <c r="C12" s="170"/>
    </row>
    <row r="13" spans="1:3" s="159" customFormat="1" ht="12.75" x14ac:dyDescent="0.25">
      <c r="A13" s="160"/>
      <c r="B13" s="160"/>
      <c r="C13" s="160"/>
    </row>
    <row r="14" spans="1:3" s="147" customFormat="1" ht="12.75" x14ac:dyDescent="0.2">
      <c r="C14" s="161" t="s">
        <v>233</v>
      </c>
    </row>
    <row r="15" spans="1:3" s="147" customFormat="1" ht="12.75" x14ac:dyDescent="0.2"/>
    <row r="16" spans="1:3" s="147" customFormat="1" ht="223.9" customHeight="1" x14ac:dyDescent="0.2">
      <c r="A16" s="164" t="s">
        <v>531</v>
      </c>
      <c r="B16" s="165"/>
      <c r="C16" s="165"/>
    </row>
    <row r="17" spans="1:6" s="147" customFormat="1" ht="126.6" customHeight="1" x14ac:dyDescent="0.2">
      <c r="A17" s="164" t="s">
        <v>234</v>
      </c>
      <c r="B17" s="164"/>
      <c r="C17" s="164"/>
      <c r="D17" s="162"/>
      <c r="E17" s="162"/>
      <c r="F17" s="162"/>
    </row>
    <row r="18" spans="1:6" s="147" customFormat="1" ht="64.5" customHeight="1" x14ac:dyDescent="0.2">
      <c r="A18" s="164" t="s">
        <v>235</v>
      </c>
      <c r="B18" s="165"/>
      <c r="C18" s="165"/>
    </row>
  </sheetData>
  <sheetProtection algorithmName="SHA-512" hashValue="hSU3G0xdFHZqU6fxlRRCSKzCWEEaVWULvpqurTjTcVOJgSGex19Bnv6kW0E81jDlWXfsBuPPJ6b00jM9J4inxA==" saltValue="8N+2XENnyfpfYYiV+bXBPg==" spinCount="100000" sheet="1" objects="1" scenarios="1"/>
  <mergeCells count="6">
    <mergeCell ref="A18:C18"/>
    <mergeCell ref="A1:C1"/>
    <mergeCell ref="A2:C2"/>
    <mergeCell ref="A12:C12"/>
    <mergeCell ref="A16:C16"/>
    <mergeCell ref="A17:C17"/>
  </mergeCells>
  <pageMargins left="0.7" right="0.7" top="0.75" bottom="0.75" header="0.3" footer="0.3"/>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2A0C2FC83DB774D8789EA40FF51EC29" ma:contentTypeVersion="12" ma:contentTypeDescription="Kurkite naują dokumentą." ma:contentTypeScope="" ma:versionID="f171e10a331d32bcd8ee2989b5bd3ef7">
  <xsd:schema xmlns:xsd="http://www.w3.org/2001/XMLSchema" xmlns:xs="http://www.w3.org/2001/XMLSchema" xmlns:p="http://schemas.microsoft.com/office/2006/metadata/properties" xmlns:ns2="60dbd429-02e1-4124-95a7-eb0166b56cdb" xmlns:ns3="79888c4e-cbc4-465e-bd06-dcdea89958dd" targetNamespace="http://schemas.microsoft.com/office/2006/metadata/properties" ma:root="true" ma:fieldsID="6a7edf541e58a485e04245e042252fdc" ns2:_="" ns3:_="">
    <xsd:import namespace="60dbd429-02e1-4124-95a7-eb0166b56cdb"/>
    <xsd:import namespace="79888c4e-cbc4-465e-bd06-dcdea89958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bd429-02e1-4124-95a7-eb0166b56c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888c4e-cbc4-465e-bd06-dcdea89958dd" elementFormDefault="qualified">
    <xsd:import namespace="http://schemas.microsoft.com/office/2006/documentManagement/types"/>
    <xsd:import namespace="http://schemas.microsoft.com/office/infopath/2007/PartnerControls"/>
    <xsd:element name="SharedWithUsers" ma:index="14"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CBF1E3-8F70-4987-B82F-5C61D6393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bd429-02e1-4124-95a7-eb0166b56cdb"/>
    <ds:schemaRef ds:uri="79888c4e-cbc4-465e-bd06-dcdea8995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AF8E92-2D93-49A8-9714-1EAC0C3567B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A57595-63B3-47B6-A5CF-2B099C39A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6</vt:i4>
      </vt:variant>
    </vt:vector>
  </HeadingPairs>
  <TitlesOfParts>
    <vt:vector size="6" baseType="lpstr">
      <vt:lpstr>DKŽ1</vt:lpstr>
      <vt:lpstr>DKŽ2</vt:lpstr>
      <vt:lpstr>DKŽ3</vt:lpstr>
      <vt:lpstr>DKŽ4</vt:lpstr>
      <vt:lpstr>DKŽ5</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Gabrielė Riepšaitė</cp:lastModifiedBy>
  <dcterms:created xsi:type="dcterms:W3CDTF">2020-10-05T14:48:34Z</dcterms:created>
  <dcterms:modified xsi:type="dcterms:W3CDTF">2021-07-26T09:51:15Z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0x010100A2A0C2FC83DB774D8789EA40FF51EC29</vt:lpwstr>
  </property>
</Properties>
</file>