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polt0-my.sharepoint.com/personal/j_kuzmaite_cpo_lt/Documents/Desktop/Pirkimai_2024/RŠL-3820-2_Intervencinės_radiologijos_priemonės/Sutartys/Viva Medical/"/>
    </mc:Choice>
  </mc:AlternateContent>
  <xr:revisionPtr revIDLastSave="6" documentId="8_{93D32EFE-450B-4EC3-9C44-3221820E0E6B}" xr6:coauthVersionLast="47" xr6:coauthVersionMax="47" xr10:uidLastSave="{0F37DAA4-48B0-42CF-8133-D45B2CAB5C9E}"/>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2" i="1" l="1"/>
  <c r="F119" i="1"/>
  <c r="G121" i="1" s="1"/>
  <c r="G109" i="1"/>
  <c r="F106" i="1"/>
  <c r="F108" i="1" s="1"/>
  <c r="F109" i="1" s="1"/>
  <c r="F110" i="1" s="1"/>
  <c r="G96" i="1"/>
  <c r="F93" i="1"/>
  <c r="F95" i="1" s="1"/>
  <c r="F96" i="1" s="1"/>
  <c r="F97" i="1" s="1"/>
  <c r="G80" i="1"/>
  <c r="F77" i="1"/>
  <c r="G79" i="1" s="1"/>
  <c r="G67" i="1"/>
  <c r="F64" i="1"/>
  <c r="F66" i="1" s="1"/>
  <c r="F67" i="1" s="1"/>
  <c r="F68" i="1" s="1"/>
  <c r="G54" i="1"/>
  <c r="F51" i="1"/>
  <c r="F53" i="1" s="1"/>
  <c r="F54" i="1" s="1"/>
  <c r="F55" i="1" s="1"/>
  <c r="G40" i="1"/>
  <c r="F37" i="1"/>
  <c r="G39" i="1" s="1"/>
  <c r="G21" i="1"/>
  <c r="G95" i="1" l="1"/>
  <c r="G53" i="1"/>
  <c r="G66" i="1"/>
  <c r="G108" i="1"/>
  <c r="F39" i="1"/>
  <c r="F40" i="1" s="1"/>
  <c r="F41" i="1" s="1"/>
  <c r="F79" i="1"/>
  <c r="F80" i="1" s="1"/>
  <c r="F81" i="1" s="1"/>
  <c r="F121" i="1"/>
  <c r="F122" i="1" s="1"/>
  <c r="F123" i="1" s="1"/>
</calcChain>
</file>

<file path=xl/sharedStrings.xml><?xml version="1.0" encoding="utf-8"?>
<sst xmlns="http://schemas.openxmlformats.org/spreadsheetml/2006/main" count="225" uniqueCount="127">
  <si>
    <t>INTERVENCINĖS RADIOLOGIJOS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</si>
  <si>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</si>
  <si>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</si>
  <si>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</si>
  <si>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</si>
  <si>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</si>
  <si>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</si>
  <si>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</si>
  <si>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</si>
  <si>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</si>
  <si>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</si>
  <si>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</si>
  <si>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</si>
  <si>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</si>
  <si>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</si>
  <si>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</si>
  <si>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</si>
  <si>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</si>
  <si>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</si>
  <si>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</si>
  <si>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</si>
  <si>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</si>
  <si>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</si>
  <si>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</si>
  <si>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</si>
  <si>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ABDOMINALINĖS AORTOS KETURIŲ DALIŲ STENTGRAFTAS</t>
  </si>
  <si>
    <t>Tiekėjo pasiūlymas:</t>
  </si>
  <si>
    <t>Nr.</t>
  </si>
  <si>
    <t>Pavadinimas</t>
  </si>
  <si>
    <t>Maksimalus kiekis</t>
  </si>
  <si>
    <t>Mato vienetas</t>
  </si>
  <si>
    <t>Kaina be PVM, Eur</t>
  </si>
  <si>
    <t>Suma be PVM, Eur</t>
  </si>
  <si>
    <t>Gamintojas, modelis, REF kodas (jei taikoma)</t>
  </si>
  <si>
    <t>Gamintojo techninės charakteristikos ir atitikimo techniniams reikalavimams patvirtinimas su nuoroda į kartu su pasiūlymu pateikto dokumento puslapį. Pildo tiekėjas↓</t>
  </si>
  <si>
    <t>1.</t>
  </si>
  <si>
    <t>Abdominalinės aortos keturių dalių stentgraftas</t>
  </si>
  <si>
    <t>1.1.</t>
  </si>
  <si>
    <t>vnt.</t>
  </si>
  <si>
    <t>1.1.1.</t>
  </si>
  <si>
    <t>Repozicijonuojamas keturių atskirų dalių stentgraftas, D - tipo; suprarenalinė fiksacija; pagamintas iš nitinolio ar fizikinėmis savybėmis lygiaverčio metalų lydinio; turi rentgeno kontrastinius žymenis tiksliam pozicijonavimui; įvedimo sistema ypatingai žemo profilio, išorinis skersmuo ne daugiau kaip 14F; įvedimo sistemoje yra kontrasto suleidimui skirta sistema, tiksliam įvedimui; dvi atskiros  endoprotezo dalys yra įvedamos atskirai, galima vieną endoprotezą įvesti aukščiau kito, iki 1 cm skirtumu, taip maksimaliai padidinant infrarenalinio kaklo sandarumą; klubinis endograftas įvedamas retrogradiškai; endoprotezo sistemos proksimalinis skersmuo - 24±1 mm, 27±1 mm, 30±1 mm; ilgis 90±1 mm, distalinis skersmuo 13±1 mm; kartu su stentgraftu komplektuojama klubinės aortos dalis su įvedimo sistema; klubinės aortos dalies skersmuo proksimaliai 13±1 mm, distaliai - 13±1 mm, 17±1 mm, 21±1 mm, ilgis - 65±1 mm.</t>
  </si>
  <si>
    <t>Suma be PVM</t>
  </si>
  <si>
    <t>Taikomas PVM dydis (%)</t>
  </si>
  <si>
    <t>PVM suma</t>
  </si>
  <si>
    <t>Suma su PVM</t>
  </si>
  <si>
    <t>3. DALIS</t>
  </si>
  <si>
    <t>ABDOMINALINĖS AORTOS, DVIEJŲ KLUBINIŲ ATŠAKŲ, STENTGRAFTAS</t>
  </si>
  <si>
    <t>3.</t>
  </si>
  <si>
    <t>Abdominalinės aortos, dviejų klubinių atšakų, stentgraftas</t>
  </si>
  <si>
    <t>3.1.</t>
  </si>
  <si>
    <t>3.1.1.</t>
  </si>
  <si>
    <t>Yra galimybė prijungti distalinį prailgintoją (kontralateralinę koją); turi tris trumpus ir vieną ilgesnį linijinio tipo proksimalinės dalies rentgeno kontrastinius žymenis, tiksliam pozicijonavimui, ilgesnis žymuo skirtas proksimalinės endografto kūno dalies sulygiavimui su kontralateraline endografto dalimi; turi rentgeno kontrastinius žymenis minimalaus persidegimo vietas abejose klubinėse atšakose stebėti, šios vietos ženklinamos skirtingų formų žymenimis; papildomas rentgeno kontrastinis žymuo turi žymėti bifurkacijos vietą endoprotezo kamiene; rentgeno kontrastiniai žymenys distalinėse klubinėse dalyse; suprarenalinė fiksacija, su ne mažiau kaip 8 kabliukais; endoprotezo kūno ilgis pagal trumpąją atšaką nuo 80 mm iki 100 mm, proksimalinis skersmuo nuo 22 mm iki 34 mm, distalinis skersmuo klubinėse atšakose 12±1 mm; įvedimo sistemos išorinis skersmuo ne didesnis kaip 18F, kai endografto proksimalinis skersmuo nuo 22 mm iki 26 mm ir ne didesnis nei 20F, kai endografto proksimalini skersmuo nuo 28 mm iki 34 mm; kartu su stentgraftu komplektuojama kontralateralinė klubinės arterijos dalis su įvedimo sistema, kurios išorinis diametras ne daugiau kaip 16F; klubinės dalies skersmuo proksimalioje dalyje 14±1 mm, distalinėje dalyje - nuo 10 mm iki 24 mm, klubinės dalies dengtas ilgis nuo 80 mm iki 140 mm.</t>
  </si>
  <si>
    <t>4. DALIS</t>
  </si>
  <si>
    <t>ABDOMINALINIŲ STENTGRAFTŲ KLUBINIS PRAILGINTOJAS (KONTRALATERALINĖ KOJA)</t>
  </si>
  <si>
    <t>4.</t>
  </si>
  <si>
    <t>Abdominalinių stentgraftų klubinis prailgintojas (kontralateralinė koja)</t>
  </si>
  <si>
    <t>4.1.</t>
  </si>
  <si>
    <t>4.1.1.</t>
  </si>
  <si>
    <t>Klubinės proksimalinės dalies skersmuo 14±1 mm, distalinės dalies - nuo 10 mm iki 24 mm; klubinės dalies dengtas ilgis nuo 80 mm iki 140 mm; įvedimo sistemos išorinis diametras ne daugiau kaip 16F.</t>
  </si>
  <si>
    <t>5. DALIS</t>
  </si>
  <si>
    <t>ABDOMINALINĖS AORTOS DALIES, DVIEJŲ KLUBINIŲ ATŠAKŲ, STENTGRAFTAI, SKIRTI GYDYTI SUDĖTINGAS ANATOMIJAS SU KAKLO KAMPU IKI 90 (IR ŠIĄ REIKŠMĘ ĮSKAITANT) LAIPSNIŲ</t>
  </si>
  <si>
    <t>5.</t>
  </si>
  <si>
    <t>Abdominalinės aortos dalies, dviejų klubinių atšakų, stentgraftai, skirti gydyti sudėtingas anatomijas su kaklo kampu iki 90 (ir šią reikšmę įskaitant) laipsnių</t>
  </si>
  <si>
    <t>5.1.</t>
  </si>
  <si>
    <t>5.1.1.</t>
  </si>
  <si>
    <t>Apskrito korpuso ir sraigtinės galūnės konstrukcija atspari lenkimui ir užsikimšimui, išlaiko forma esant labai vingiuotoms anatominėms struktūroms; infrarenalinė fiksacija; turi ne mažesnes nei 8 mm pirmines sandarinimo zonas proksimaliniame ir distaliniame gale, kurios užtikrina didesnę radialinę jėgą sandarinimo zonose; korpusas pagamintas iš nitinolio ar savo fizikinėmis savybėmis lygiaverčio metalų lydinio bei poliesterio ar savo fizikinėmis savybėmis lygiavertės medžiagos; rentgeno kontrastiniai žymenys proksimalinėje ir distalinėje endografto dalyje, skirti tiksliai fiksacijai; stentgrafto proksimalinis galas išsiplečia sudarydamas ''žuvies burnos" formą, kuri leidžia pozicijonuoti infrarenalinį endoprotezą tarp inkstų arterijų; stentgrafto kūno ilgis nuo 81 mm iki 126 mm, proksimalinis skersmuo 24 mm, 27 mm arba 31 mm; įvedimo sistemos skersmuo nuo 16F iki 18F; kartu su stentgraftu komplektuojama kontralaterali klubinės arterijos dalis su įvedimo sistema; klubinės arterijos dalies ilgis nuo 56 mm iki 121 mm, distalinės dalies skermuo nuo 10 mm iki 20 mm; turi būti galimybė prijungti proksimaliai endoprotezą ir kontralateralios klubinės dalies prailginančius komponentus distaliai.</t>
  </si>
  <si>
    <t>7. DALIS</t>
  </si>
  <si>
    <t>PROKSIMALUS ENDOPROTEZO PRAILGINTOJAS</t>
  </si>
  <si>
    <t>7.</t>
  </si>
  <si>
    <t>Proksimalus endoprotezo prailgintojas</t>
  </si>
  <si>
    <t>7.1.</t>
  </si>
  <si>
    <t>7.1.1.</t>
  </si>
  <si>
    <t>Proksimaliai prailginančio endoprotezo kūno skersmuo nuo 24 mm iki 31 mm; ilgis 38±1 mm; pagamintas iš nitinolio ar fizikinėmis sąvybėmis lygiaverčio metalų lydinio bei poliesterio ar fizikinėmis savybėmis lygiavertės medžiagos</t>
  </si>
  <si>
    <t>8. DALIS</t>
  </si>
  <si>
    <t>DISTALINIS KLUBINĖS ARTERIJOS PRAILGINTOJAS</t>
  </si>
  <si>
    <t>8.</t>
  </si>
  <si>
    <t>Distalinis klubinės arterijos prailgintojas</t>
  </si>
  <si>
    <t>8.1.</t>
  </si>
  <si>
    <t>8.1.1.</t>
  </si>
  <si>
    <t>Kontralateralios klubinės arterijos kūno distaliai prailginančio statgrafto skersmuo proksimalinėje ir distalinėje dalyje nuo 12 mm iki 20 mm; ilgis 51±1 mm; kai stentgrafto skersmuo 12±0,1mm, stentgrafto ilgis 81±1mm; pagamintas iš nitinolio ar fizikinėmis savybėmis lygiaverčio metalų lydinio bei poliesterio ar fizikinėmis savybėmis lygiavertės medžiagos.</t>
  </si>
  <si>
    <t>9. DALIS</t>
  </si>
  <si>
    <t>ABDOMINALINĖS AORTOS DALIES KETURIŲ DALIŲ FENESTRUOTAS STENTGRAFTAS</t>
  </si>
  <si>
    <t>9.</t>
  </si>
  <si>
    <t>Abdominalinės aortos dalies keturių dalių fenestruotas stentgraftas</t>
  </si>
  <si>
    <t>9.1.</t>
  </si>
  <si>
    <t>9.1.1.</t>
  </si>
  <si>
    <t>Repozicijonuojamas dviejų atskirų dalių stentgraftas, D-tipo; suprarenalinė fiksacija; pagamintas iš nitinolio ar fizikinėmis savybėmis lygiaverčio metalų lydinio, pintos formos lankstumui išgauti; turi rentgeno kontrastinius žymenis, tinksliam stento įvedimui; įvedimo sistema ypač žemo profilio, išorinis skersmuo ne daugiau kaip 14F; įvedimo sistemoje yra kontrastinės medžiagos injekavimo sistema; dvi atskiros endoprotezo dalys yra įvedamos atskirai; dvi atskiros  endoprotezo dalys yra įvedamos atskirai, galima vieną endoprotezą įvesti aukščiau kito, iki 1 cm skirtumu, taip maksimaliai padidinant infrarenalinio kaklo sandarumą; klubinis endograftas įvedamas retrogradiškai; endoprotezo sistemos proksimalinis skersmuo - 24±0,1 mm, 27±0,1 mm, 30±0,1 mm; ilgis 90±1 mm, distalinis skersmuo 13±0,1 mm; kartu su stentgraftu komplektuojama klubinės aortos dalis su įvedimo sistema; klubinės aortos dalies skersmuo proksimaliai 13±0,1 mm, distaliai - 13±0,1 mm, 17±0,1 mm, 21±0,1 mm, ilgis - 65±1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</si>
  <si>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</si>
  <si>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</si>
  <si>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</si>
  <si>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</si>
  <si>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</si>
  <si>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</si>
  <si>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</si>
  <si>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</si>
  <si>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</si>
  <si>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</si>
  <si>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</si>
  <si>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</si>
  <si>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</si>
  <si>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</si>
  <si>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</si>
  <si>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</si>
  <si>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</si>
  <si>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</si>
  <si>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</si>
  <si>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</si>
  <si>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</si>
  <si>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</si>
  <si>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RŠL-3820-2 2025-08-21 14:42:56</t>
  </si>
  <si>
    <t>Tais atvejais, kai pagal galiojančius teisės aktus tiekėjui nereikia mokėti PVM, jis nurodo priežastis, dėl kurių PVM nemoka:</t>
  </si>
  <si>
    <t>0925-01</t>
  </si>
  <si>
    <t>Vilnius</t>
  </si>
  <si>
    <t>Viva Medical, UAB</t>
  </si>
  <si>
    <t>įm.k: 302820861; PVM. mk. K.LT100007018811;</t>
  </si>
  <si>
    <t>Altura psl 2-3; Altura 1, psl.2; Lombard psl. 28-31;</t>
  </si>
  <si>
    <t>Lombard Endovastec, Altura; REF: 01-AA-24-090; 01-AA-27-090; 01-AA-30-090; 01-AI-13-065; 01-AI-17-065; 01-AI-21-065;</t>
  </si>
  <si>
    <t>Lombard Endovastec, Minos; REF: CM22-100; CM24-100; CM26-100; CM28-100; CM30-100; CM32-100; CM34-100; CL10-80; CL10-100; CL10-120; CL10-140; CL13-80; CL13-100; CL13-120; CL13-140; CL16-80; CL16-100; CL16-120; CL16-140; CL18-80; CL18-100; CL18-120; CL18-140; CL20-80; CL20-100; CL20-120; CL20-140; CL22-80; CL22-100; CL22-120; CL22-140;</t>
  </si>
  <si>
    <t>Lombard psl. 46,49; Minos psl. 2-3;</t>
  </si>
  <si>
    <t>Lombard Endovastec, Minos; REF: CL10-80; CL10-100; CL10-120; CL10-140; CL13-80; CL13-100; CL13-120; CL13-140; CL16-80; CL16-100; CL16-120; CL16-140; CL18-80; CL18-100; CL18-120; CL18-140; CL20-80; CL20-100; CL20-120; CL20-140; CL22-80; CL22-100; CL22-120; CL22-140;</t>
  </si>
  <si>
    <t>Minos psl. 3; Lombard psl. 49;</t>
  </si>
  <si>
    <t>Aorfix 1, psl 6-8; Aorfix psl. 2-3;</t>
  </si>
  <si>
    <t>Lombard Endovastec, Aorfix</t>
  </si>
  <si>
    <t>Aorfix psl. 3; Aorfix 1, psl. 8;</t>
  </si>
  <si>
    <t>Altura psl 2-3; Altura 1, psl.2; Lombard psl. 28-31; Lombard psl 41-44; Fenestrated Altura psl. 2;</t>
  </si>
  <si>
    <t>Lombard Endovastec, Fenestrated Altura, REF: 01-AI-13-065; 01-AI-17-065; 01-AI-21-065;</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</si>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</sst>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0" xfId="0" applyFont="1" applyFill="1"/>
    <xf numFmtId="0" fontId="4" fillId="4" borderId="23" xfId="0" applyFont="1" applyFill="1" applyBorder="1" applyAlignment="1">
      <alignment horizontal="center"/>
    </xf>
    <xf numFmtId="0" fontId="3" fillId="2" borderId="0" xfId="0" applyFont="1" applyFill="1" applyAlignment="1">
      <alignment horizontal="center"/>
    </xf>
    <xf numFmtId="0" fontId="3" fillId="4" borderId="23" xfId="0" applyFont="1" applyFill="1" applyBorder="1" applyAlignment="1">
      <alignment horizontal="center"/>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horizontal="center"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0" xfId="0" applyFont="1" applyFill="1" applyAlignment="1">
      <alignment wrapText="1"/>
    </xf>
    <xf numFmtId="0" fontId="3" fillId="5" borderId="23" xfId="0" applyFont="1" applyFill="1" applyBorder="1" applyAlignment="1" applyProtection="1">
      <alignment wrapText="1"/>
      <protection locked="0"/>
    </xf>
    <xf numFmtId="14" fontId="3"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1" fillId="5" borderId="1"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wrapText="1"/>
    </xf>
    <xf numFmtId="0" fontId="3" fillId="4" borderId="1" xfId="0" applyFont="1" applyFill="1" applyBorder="1" applyAlignment="1">
      <alignment horizontal="left" vertical="center" wrapText="1"/>
    </xf>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0" fillId="0" borderId="20" xfId="0" applyBorder="1"/>
    <xf numFmtId="0" fontId="6" fillId="2" borderId="0" xfId="0" applyFont="1" applyFill="1" applyAlignment="1">
      <alignment horizontal="left" vertical="top" wrapText="1"/>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xf>
    <xf numFmtId="0" fontId="4"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23"/>
  <sheetViews>
    <sheetView tabSelected="1" topLeftCell="B102" zoomScale="130" zoomScaleNormal="130" workbookViewId="0">
      <selection activeCell="D4" sqref="D4"/>
    </sheetView>
  </sheetViews>
  <sheetFormatPr defaultColWidth="10.796875" defaultRowHeight="14.4" x14ac:dyDescent="0.3"/>
  <cols>
    <col min="1" max="1" width="9.19921875" style="1" customWidth="1"/>
    <col min="2" max="2" width="78" style="11" customWidth="1"/>
    <col min="3" max="6" width="29.296875" style="1" customWidth="1"/>
    <col min="7" max="7" width="20.5" style="11" customWidth="1"/>
    <col min="8" max="8" width="26.5" style="11" customWidth="1"/>
    <col min="9" max="15" width="25" style="1" customWidth="1"/>
    <col min="16" max="16" width="10.796875" style="1" customWidth="1"/>
    <col min="17" max="16384" width="10.796875" style="1"/>
  </cols>
  <sheetData>
    <row r="2" spans="1:6" x14ac:dyDescent="0.3">
      <c r="A2" s="12" t="s">
        <v>126</v>
      </c>
      <c r="B2" s="28"/>
    </row>
    <row r="3" spans="1:6" x14ac:dyDescent="0.3">
      <c r="B3" s="29"/>
    </row>
    <row r="4" spans="1:6" x14ac:dyDescent="0.3">
      <c r="A4" s="12" t="s">
        <v>0</v>
      </c>
      <c r="B4" s="28"/>
    </row>
    <row r="5" spans="1:6" x14ac:dyDescent="0.3">
      <c r="A5" s="2"/>
      <c r="B5" s="28"/>
    </row>
    <row r="6" spans="1:6" x14ac:dyDescent="0.3">
      <c r="A6" s="1" t="s">
        <v>1</v>
      </c>
      <c r="B6" s="30" t="s">
        <v>2</v>
      </c>
    </row>
    <row r="7" spans="1:6" x14ac:dyDescent="0.3">
      <c r="B7" s="28"/>
    </row>
    <row r="8" spans="1:6" x14ac:dyDescent="0.3">
      <c r="A8" s="3" t="s">
        <v>3</v>
      </c>
      <c r="B8" s="36">
        <v>45905</v>
      </c>
    </row>
    <row r="9" spans="1:6" x14ac:dyDescent="0.3">
      <c r="A9" s="3" t="s">
        <v>4</v>
      </c>
      <c r="B9" s="37" t="s">
        <v>111</v>
      </c>
    </row>
    <row r="10" spans="1:6" x14ac:dyDescent="0.3">
      <c r="A10" s="3" t="s">
        <v>5</v>
      </c>
      <c r="B10" s="37" t="s">
        <v>112</v>
      </c>
    </row>
    <row r="12" spans="1:6" ht="15.6" x14ac:dyDescent="0.3">
      <c r="A12" s="43" t="s">
        <v>6</v>
      </c>
      <c r="B12" s="44"/>
      <c r="C12" s="50" t="s">
        <v>113</v>
      </c>
      <c r="D12" s="41"/>
      <c r="E12" s="41"/>
      <c r="F12" s="42"/>
    </row>
    <row r="13" spans="1:6" ht="16.05" customHeight="1" x14ac:dyDescent="0.3">
      <c r="A13" s="48" t="s">
        <v>7</v>
      </c>
      <c r="B13" s="49"/>
      <c r="C13" s="50" t="s">
        <v>114</v>
      </c>
      <c r="D13" s="41"/>
      <c r="E13" s="41"/>
      <c r="F13" s="42"/>
    </row>
    <row r="14" spans="1:6" ht="16.05" hidden="1" customHeight="1" x14ac:dyDescent="0.3">
      <c r="A14" s="48" t="s">
        <v>8</v>
      </c>
      <c r="B14" s="49"/>
      <c r="C14" s="40"/>
      <c r="D14" s="41"/>
      <c r="E14" s="41"/>
      <c r="F14" s="42"/>
    </row>
    <row r="15" spans="1:6" ht="16.05" hidden="1" customHeight="1" x14ac:dyDescent="0.3">
      <c r="A15" s="43" t="s">
        <v>9</v>
      </c>
      <c r="B15" s="44"/>
      <c r="C15" s="40"/>
      <c r="D15" s="41"/>
      <c r="E15" s="41"/>
      <c r="F15" s="42"/>
    </row>
    <row r="16" spans="1:6" ht="63" hidden="1" customHeight="1" x14ac:dyDescent="0.3">
      <c r="A16" s="53" t="s">
        <v>10</v>
      </c>
      <c r="B16" s="49"/>
      <c r="C16" s="40"/>
      <c r="D16" s="41"/>
      <c r="E16" s="41"/>
      <c r="F16" s="42"/>
    </row>
    <row r="17" spans="1:7" ht="16.05" hidden="1" customHeight="1" x14ac:dyDescent="0.3">
      <c r="A17" s="43" t="s">
        <v>11</v>
      </c>
      <c r="B17" s="44"/>
      <c r="C17" s="40"/>
      <c r="D17" s="41"/>
      <c r="E17" s="41"/>
      <c r="F17" s="42"/>
    </row>
    <row r="18" spans="1:7" ht="16.05" hidden="1" customHeight="1" x14ac:dyDescent="0.3">
      <c r="A18" s="43" t="s">
        <v>12</v>
      </c>
      <c r="B18" s="44"/>
      <c r="C18" s="40"/>
      <c r="D18" s="41"/>
      <c r="E18" s="41"/>
      <c r="F18" s="42"/>
    </row>
    <row r="19" spans="1:7" ht="48" hidden="1" customHeight="1" x14ac:dyDescent="0.3">
      <c r="A19" s="43" t="s">
        <v>13</v>
      </c>
      <c r="B19" s="44"/>
      <c r="C19" s="40"/>
      <c r="D19" s="41"/>
      <c r="E19" s="41"/>
      <c r="F19" s="42"/>
    </row>
    <row r="20" spans="1:7" ht="55.05" hidden="1" customHeight="1" x14ac:dyDescent="0.3">
      <c r="A20" s="43" t="s">
        <v>14</v>
      </c>
      <c r="B20" s="44"/>
      <c r="C20" s="40"/>
      <c r="D20" s="41"/>
      <c r="E20" s="41"/>
      <c r="F20" s="42"/>
    </row>
    <row r="21" spans="1:7" ht="70.95" hidden="1" customHeight="1" x14ac:dyDescent="0.3">
      <c r="A21" s="45" t="s">
        <v>15</v>
      </c>
      <c r="B21" s="46"/>
      <c r="C21" s="51"/>
      <c r="D21" s="52"/>
      <c r="E21" s="52"/>
      <c r="F21" s="52"/>
      <c r="G21" s="34"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54" t="s">
        <v>16</v>
      </c>
      <c r="B23" s="39"/>
      <c r="C23" s="39"/>
      <c r="D23" s="39"/>
      <c r="E23" s="39"/>
      <c r="F23" s="39"/>
    </row>
    <row r="24" spans="1:7" hidden="1" x14ac:dyDescent="0.3">
      <c r="A24" s="39" t="s">
        <v>17</v>
      </c>
      <c r="B24" s="39"/>
      <c r="C24" s="39"/>
      <c r="D24" s="39"/>
      <c r="E24" s="39"/>
      <c r="F24" s="39"/>
    </row>
    <row r="25" spans="1:7" hidden="1" x14ac:dyDescent="0.3">
      <c r="A25" s="39" t="s">
        <v>18</v>
      </c>
      <c r="B25" s="39"/>
      <c r="C25" s="39"/>
      <c r="D25" s="39"/>
      <c r="E25" s="39"/>
      <c r="F25" s="39"/>
    </row>
    <row r="26" spans="1:7" hidden="1" x14ac:dyDescent="0.3">
      <c r="A26" s="39" t="s">
        <v>19</v>
      </c>
      <c r="B26" s="39"/>
      <c r="C26" s="39"/>
      <c r="D26" s="39"/>
      <c r="E26" s="39"/>
      <c r="F26" s="39"/>
    </row>
    <row r="27" spans="1:7" hidden="1" x14ac:dyDescent="0.3">
      <c r="A27" s="39" t="s">
        <v>20</v>
      </c>
      <c r="B27" s="39"/>
      <c r="C27" s="39"/>
      <c r="D27" s="39"/>
      <c r="E27" s="39"/>
      <c r="F27" s="39"/>
    </row>
    <row r="28" spans="1:7" ht="31.95" hidden="1" customHeight="1" x14ac:dyDescent="0.3">
      <c r="A28" s="47" t="s">
        <v>21</v>
      </c>
      <c r="B28" s="39"/>
      <c r="C28" s="39"/>
      <c r="D28" s="39"/>
      <c r="E28" s="39"/>
      <c r="F28" s="39"/>
    </row>
    <row r="29" spans="1:7" hidden="1" x14ac:dyDescent="0.3">
      <c r="A29" s="39" t="s">
        <v>22</v>
      </c>
      <c r="B29" s="39"/>
      <c r="C29" s="39"/>
      <c r="D29" s="39"/>
      <c r="E29" s="39"/>
      <c r="F29" s="39"/>
    </row>
    <row r="30" spans="1:7" x14ac:dyDescent="0.3">
      <c r="A30" s="24" t="s">
        <v>110</v>
      </c>
      <c r="D30" s="14"/>
    </row>
    <row r="31" spans="1:7" hidden="1" x14ac:dyDescent="0.3">
      <c r="A31" s="13" t="s">
        <v>23</v>
      </c>
    </row>
    <row r="32" spans="1:7" x14ac:dyDescent="0.3">
      <c r="A32" s="12" t="s">
        <v>24</v>
      </c>
      <c r="B32" s="30" t="s">
        <v>25</v>
      </c>
    </row>
    <row r="34" spans="1:8" x14ac:dyDescent="0.3">
      <c r="A34" s="12" t="s">
        <v>26</v>
      </c>
    </row>
    <row r="35" spans="1:8" s="26" customFormat="1" ht="100.8" x14ac:dyDescent="0.3">
      <c r="A35" s="25" t="s">
        <v>27</v>
      </c>
      <c r="B35" s="31" t="s">
        <v>28</v>
      </c>
      <c r="C35" s="25" t="s">
        <v>29</v>
      </c>
      <c r="D35" s="25" t="s">
        <v>30</v>
      </c>
      <c r="E35" s="25" t="s">
        <v>31</v>
      </c>
      <c r="F35" s="25" t="s">
        <v>32</v>
      </c>
      <c r="G35" s="31" t="s">
        <v>33</v>
      </c>
      <c r="H35" s="31" t="s">
        <v>34</v>
      </c>
    </row>
    <row r="36" spans="1:8" x14ac:dyDescent="0.3">
      <c r="A36" s="15" t="s">
        <v>35</v>
      </c>
      <c r="B36" s="32" t="s">
        <v>36</v>
      </c>
      <c r="C36" s="16"/>
      <c r="D36" s="16"/>
      <c r="E36" s="16"/>
      <c r="F36" s="16"/>
      <c r="G36" s="33"/>
      <c r="H36" s="33"/>
    </row>
    <row r="37" spans="1:8" ht="72" x14ac:dyDescent="0.3">
      <c r="A37" s="16" t="s">
        <v>37</v>
      </c>
      <c r="B37" s="33" t="s">
        <v>36</v>
      </c>
      <c r="C37" s="27">
        <v>2</v>
      </c>
      <c r="D37" s="27" t="s">
        <v>38</v>
      </c>
      <c r="E37" s="17">
        <v>10880</v>
      </c>
      <c r="F37" s="16">
        <f>IF(ISBLANK(E37),"", PRODUCT(C37,E37))</f>
        <v>21760</v>
      </c>
      <c r="G37" s="38" t="s">
        <v>116</v>
      </c>
      <c r="H37" s="33"/>
    </row>
    <row r="38" spans="1:8" ht="144" x14ac:dyDescent="0.3">
      <c r="A38" s="16" t="s">
        <v>39</v>
      </c>
      <c r="B38" s="33" t="s">
        <v>40</v>
      </c>
      <c r="C38" s="16"/>
      <c r="D38" s="16"/>
      <c r="E38" s="16"/>
      <c r="F38" s="16"/>
      <c r="G38" s="33"/>
      <c r="H38" s="38" t="s">
        <v>115</v>
      </c>
    </row>
    <row r="39" spans="1:8" x14ac:dyDescent="0.3">
      <c r="E39" s="15" t="s">
        <v>41</v>
      </c>
      <c r="F39" s="15">
        <f>IF((COUNT(C37:C38)&lt;&gt;COUNT(F37:F38)),"", ROUND(SUM(F37:F38),2))</f>
        <v>21760</v>
      </c>
      <c r="G39" s="34" t="str">
        <f>IF((COUNT(C37:C38)&lt;&gt;COUNT(F37:F38)),"Neužpildytos visų objektų kainos", "")</f>
        <v/>
      </c>
    </row>
    <row r="40" spans="1:8" x14ac:dyDescent="0.3">
      <c r="C40" s="15" t="s">
        <v>42</v>
      </c>
      <c r="D40" s="18">
        <v>5</v>
      </c>
      <c r="E40" s="15" t="s">
        <v>43</v>
      </c>
      <c r="F40" s="15">
        <f>IF(OR(F39="",D40=""),"", ROUND(PRODUCT(D40,F39)/100,2))</f>
        <v>1088</v>
      </c>
      <c r="G40" s="34" t="str">
        <f>IF(D40="", "Nurodykite taikomą PVM dydį", "")</f>
        <v/>
      </c>
    </row>
    <row r="41" spans="1:8" x14ac:dyDescent="0.3">
      <c r="E41" s="15" t="s">
        <v>44</v>
      </c>
      <c r="F41" s="15">
        <f>IF(ISBLANK(F40), "", ROUND(SUM(F39:F40),2))</f>
        <v>22848</v>
      </c>
    </row>
    <row r="46" spans="1:8" x14ac:dyDescent="0.3">
      <c r="A46" s="12" t="s">
        <v>45</v>
      </c>
      <c r="B46" s="30" t="s">
        <v>46</v>
      </c>
    </row>
    <row r="48" spans="1:8" x14ac:dyDescent="0.3">
      <c r="A48" s="12" t="s">
        <v>26</v>
      </c>
    </row>
    <row r="49" spans="1:8" s="26" customFormat="1" ht="100.8" x14ac:dyDescent="0.3">
      <c r="A49" s="25" t="s">
        <v>27</v>
      </c>
      <c r="B49" s="31" t="s">
        <v>28</v>
      </c>
      <c r="C49" s="25" t="s">
        <v>29</v>
      </c>
      <c r="D49" s="25" t="s">
        <v>30</v>
      </c>
      <c r="E49" s="25" t="s">
        <v>31</v>
      </c>
      <c r="F49" s="25" t="s">
        <v>32</v>
      </c>
      <c r="G49" s="31" t="s">
        <v>33</v>
      </c>
      <c r="H49" s="31" t="s">
        <v>34</v>
      </c>
    </row>
    <row r="50" spans="1:8" x14ac:dyDescent="0.3">
      <c r="A50" s="15" t="s">
        <v>47</v>
      </c>
      <c r="B50" s="32" t="s">
        <v>48</v>
      </c>
      <c r="C50" s="16"/>
      <c r="D50" s="16"/>
      <c r="E50" s="16"/>
      <c r="F50" s="16"/>
      <c r="G50" s="33"/>
      <c r="H50" s="33"/>
    </row>
    <row r="51" spans="1:8" ht="216" x14ac:dyDescent="0.3">
      <c r="A51" s="16" t="s">
        <v>49</v>
      </c>
      <c r="B51" s="33" t="s">
        <v>48</v>
      </c>
      <c r="C51" s="27">
        <v>8</v>
      </c>
      <c r="D51" s="27" t="s">
        <v>38</v>
      </c>
      <c r="E51" s="17">
        <v>8980</v>
      </c>
      <c r="F51" s="16">
        <f>IF(ISBLANK(E51),"", PRODUCT(C51,E51))</f>
        <v>71840</v>
      </c>
      <c r="G51" s="38" t="s">
        <v>117</v>
      </c>
      <c r="H51" s="33"/>
    </row>
    <row r="52" spans="1:8" ht="201.6" x14ac:dyDescent="0.3">
      <c r="A52" s="16" t="s">
        <v>50</v>
      </c>
      <c r="B52" s="33" t="s">
        <v>51</v>
      </c>
      <c r="C52" s="16"/>
      <c r="D52" s="16"/>
      <c r="E52" s="16"/>
      <c r="F52" s="16"/>
      <c r="G52" s="33"/>
      <c r="H52" s="38" t="s">
        <v>118</v>
      </c>
    </row>
    <row r="53" spans="1:8" x14ac:dyDescent="0.3">
      <c r="E53" s="15" t="s">
        <v>41</v>
      </c>
      <c r="F53" s="15">
        <f>IF((COUNT(C51:C52)&lt;&gt;COUNT(F51:F52)),"", ROUND(SUM(F51:F52),2))</f>
        <v>71840</v>
      </c>
      <c r="G53" s="34" t="str">
        <f>IF((COUNT(C51:C52)&lt;&gt;COUNT(F51:F52)),"Neužpildytos visų objektų kainos", "")</f>
        <v/>
      </c>
    </row>
    <row r="54" spans="1:8" x14ac:dyDescent="0.3">
      <c r="C54" s="15" t="s">
        <v>42</v>
      </c>
      <c r="D54" s="18">
        <v>5</v>
      </c>
      <c r="E54" s="15" t="s">
        <v>43</v>
      </c>
      <c r="F54" s="15">
        <f>IF(OR(F53="",D54=""),"", ROUND(PRODUCT(D54,F53)/100,2))</f>
        <v>3592</v>
      </c>
      <c r="G54" s="34" t="str">
        <f>IF(D54="", "Nurodykite taikomą PVM dydį", "")</f>
        <v/>
      </c>
    </row>
    <row r="55" spans="1:8" x14ac:dyDescent="0.3">
      <c r="E55" s="15" t="s">
        <v>44</v>
      </c>
      <c r="F55" s="15">
        <f>IF(ISBLANK(F54), "", ROUND(SUM(F53:F54),2))</f>
        <v>75432</v>
      </c>
    </row>
    <row r="59" spans="1:8" x14ac:dyDescent="0.3">
      <c r="A59" s="12" t="s">
        <v>52</v>
      </c>
      <c r="B59" s="30" t="s">
        <v>53</v>
      </c>
    </row>
    <row r="61" spans="1:8" x14ac:dyDescent="0.3">
      <c r="A61" s="12" t="s">
        <v>26</v>
      </c>
    </row>
    <row r="62" spans="1:8" s="26" customFormat="1" ht="100.8" x14ac:dyDescent="0.3">
      <c r="A62" s="25" t="s">
        <v>27</v>
      </c>
      <c r="B62" s="31" t="s">
        <v>28</v>
      </c>
      <c r="C62" s="25" t="s">
        <v>29</v>
      </c>
      <c r="D62" s="25" t="s">
        <v>30</v>
      </c>
      <c r="E62" s="25" t="s">
        <v>31</v>
      </c>
      <c r="F62" s="25" t="s">
        <v>32</v>
      </c>
      <c r="G62" s="31" t="s">
        <v>33</v>
      </c>
      <c r="H62" s="31" t="s">
        <v>34</v>
      </c>
    </row>
    <row r="63" spans="1:8" x14ac:dyDescent="0.3">
      <c r="A63" s="15" t="s">
        <v>54</v>
      </c>
      <c r="B63" s="32" t="s">
        <v>55</v>
      </c>
      <c r="C63" s="16"/>
      <c r="D63" s="16"/>
      <c r="E63" s="16"/>
      <c r="F63" s="16"/>
      <c r="G63" s="33"/>
      <c r="H63" s="33"/>
    </row>
    <row r="64" spans="1:8" ht="172.8" x14ac:dyDescent="0.3">
      <c r="A64" s="16" t="s">
        <v>56</v>
      </c>
      <c r="B64" s="33" t="s">
        <v>55</v>
      </c>
      <c r="C64" s="27">
        <v>10</v>
      </c>
      <c r="D64" s="27" t="s">
        <v>38</v>
      </c>
      <c r="E64" s="17">
        <v>3490</v>
      </c>
      <c r="F64" s="16">
        <f>IF(ISBLANK(E64),"", PRODUCT(C64,E64))</f>
        <v>34900</v>
      </c>
      <c r="G64" s="38" t="s">
        <v>119</v>
      </c>
      <c r="H64" s="33"/>
    </row>
    <row r="65" spans="1:8" ht="28.8" x14ac:dyDescent="0.3">
      <c r="A65" s="16" t="s">
        <v>57</v>
      </c>
      <c r="B65" s="33" t="s">
        <v>58</v>
      </c>
      <c r="C65" s="16"/>
      <c r="D65" s="16"/>
      <c r="E65" s="16"/>
      <c r="F65" s="16"/>
      <c r="G65" s="33"/>
      <c r="H65" s="38" t="s">
        <v>120</v>
      </c>
    </row>
    <row r="66" spans="1:8" x14ac:dyDescent="0.3">
      <c r="E66" s="15" t="s">
        <v>41</v>
      </c>
      <c r="F66" s="15">
        <f>IF((COUNT(C64:C65)&lt;&gt;COUNT(F64:F65)),"", ROUND(SUM(F64:F65),2))</f>
        <v>34900</v>
      </c>
      <c r="G66" s="34" t="str">
        <f>IF((COUNT(C64:C65)&lt;&gt;COUNT(F64:F65)),"Neužpildytos visų objektų kainos", "")</f>
        <v/>
      </c>
    </row>
    <row r="67" spans="1:8" x14ac:dyDescent="0.3">
      <c r="C67" s="15" t="s">
        <v>42</v>
      </c>
      <c r="D67" s="18">
        <v>5</v>
      </c>
      <c r="E67" s="15" t="s">
        <v>43</v>
      </c>
      <c r="F67" s="15">
        <f>IF(OR(F66="",D67=""),"", ROUND(PRODUCT(D67,F66)/100,2))</f>
        <v>1745</v>
      </c>
      <c r="G67" s="34" t="str">
        <f>IF(D67="", "Nurodykite taikomą PVM dydį", "")</f>
        <v/>
      </c>
    </row>
    <row r="68" spans="1:8" x14ac:dyDescent="0.3">
      <c r="E68" s="15" t="s">
        <v>44</v>
      </c>
      <c r="F68" s="15">
        <f>IF(ISBLANK(F67), "", ROUND(SUM(F66:F67),2))</f>
        <v>36645</v>
      </c>
    </row>
    <row r="72" spans="1:8" ht="28.8" x14ac:dyDescent="0.3">
      <c r="A72" s="12" t="s">
        <v>59</v>
      </c>
      <c r="B72" s="30" t="s">
        <v>60</v>
      </c>
    </row>
    <row r="74" spans="1:8" x14ac:dyDescent="0.3">
      <c r="A74" s="12" t="s">
        <v>26</v>
      </c>
    </row>
    <row r="75" spans="1:8" s="26" customFormat="1" ht="100.8" x14ac:dyDescent="0.3">
      <c r="A75" s="25" t="s">
        <v>27</v>
      </c>
      <c r="B75" s="31" t="s">
        <v>28</v>
      </c>
      <c r="C75" s="25" t="s">
        <v>29</v>
      </c>
      <c r="D75" s="25" t="s">
        <v>30</v>
      </c>
      <c r="E75" s="25" t="s">
        <v>31</v>
      </c>
      <c r="F75" s="25" t="s">
        <v>32</v>
      </c>
      <c r="G75" s="31" t="s">
        <v>33</v>
      </c>
      <c r="H75" s="31" t="s">
        <v>34</v>
      </c>
    </row>
    <row r="76" spans="1:8" ht="28.8" x14ac:dyDescent="0.3">
      <c r="A76" s="15" t="s">
        <v>61</v>
      </c>
      <c r="B76" s="32" t="s">
        <v>62</v>
      </c>
      <c r="C76" s="16"/>
      <c r="D76" s="16"/>
      <c r="E76" s="16"/>
      <c r="F76" s="16"/>
      <c r="G76" s="33"/>
      <c r="H76" s="33"/>
    </row>
    <row r="77" spans="1:8" ht="28.8" x14ac:dyDescent="0.3">
      <c r="A77" s="16" t="s">
        <v>63</v>
      </c>
      <c r="B77" s="33" t="s">
        <v>62</v>
      </c>
      <c r="C77" s="27">
        <v>2</v>
      </c>
      <c r="D77" s="27" t="s">
        <v>38</v>
      </c>
      <c r="E77" s="17">
        <v>9880</v>
      </c>
      <c r="F77" s="16">
        <f>IF(ISBLANK(E77),"", PRODUCT(C77,E77))</f>
        <v>19760</v>
      </c>
      <c r="G77" s="38" t="s">
        <v>122</v>
      </c>
      <c r="H77" s="33"/>
    </row>
    <row r="78" spans="1:8" ht="192.45" customHeight="1" x14ac:dyDescent="0.3">
      <c r="A78" s="16" t="s">
        <v>64</v>
      </c>
      <c r="B78" s="33" t="s">
        <v>65</v>
      </c>
      <c r="C78" s="16"/>
      <c r="D78" s="16"/>
      <c r="E78" s="16"/>
      <c r="F78" s="16"/>
      <c r="G78" s="33"/>
      <c r="H78" s="38" t="s">
        <v>121</v>
      </c>
    </row>
    <row r="79" spans="1:8" x14ac:dyDescent="0.3">
      <c r="E79" s="15" t="s">
        <v>41</v>
      </c>
      <c r="F79" s="15">
        <f>IF((COUNT(C77:C78)&lt;&gt;COUNT(F77:F78)),"", ROUND(SUM(F77:F78),2))</f>
        <v>19760</v>
      </c>
      <c r="G79" s="34" t="str">
        <f>IF((COUNT(C77:C78)&lt;&gt;COUNT(F77:F78)),"Neužpildytos visų objektų kainos", "")</f>
        <v/>
      </c>
    </row>
    <row r="80" spans="1:8" x14ac:dyDescent="0.3">
      <c r="C80" s="15" t="s">
        <v>42</v>
      </c>
      <c r="D80" s="18">
        <v>5</v>
      </c>
      <c r="E80" s="15" t="s">
        <v>43</v>
      </c>
      <c r="F80" s="15">
        <f>IF(OR(F79="",D80=""),"", ROUND(PRODUCT(D80,F79)/100,2))</f>
        <v>988</v>
      </c>
      <c r="G80" s="34" t="str">
        <f>IF(D80="", "Nurodykite taikomą PVM dydį", "")</f>
        <v/>
      </c>
    </row>
    <row r="81" spans="1:8" x14ac:dyDescent="0.3">
      <c r="E81" s="15" t="s">
        <v>44</v>
      </c>
      <c r="F81" s="15">
        <f>IF(ISBLANK(F80), "", ROUND(SUM(F79:F80),2))</f>
        <v>20748</v>
      </c>
    </row>
    <row r="88" spans="1:8" x14ac:dyDescent="0.3">
      <c r="A88" s="12" t="s">
        <v>66</v>
      </c>
      <c r="B88" s="30" t="s">
        <v>67</v>
      </c>
    </row>
    <row r="90" spans="1:8" x14ac:dyDescent="0.3">
      <c r="A90" s="12" t="s">
        <v>26</v>
      </c>
    </row>
    <row r="91" spans="1:8" s="26" customFormat="1" ht="100.8" x14ac:dyDescent="0.3">
      <c r="A91" s="25" t="s">
        <v>27</v>
      </c>
      <c r="B91" s="31" t="s">
        <v>28</v>
      </c>
      <c r="C91" s="25" t="s">
        <v>29</v>
      </c>
      <c r="D91" s="25" t="s">
        <v>30</v>
      </c>
      <c r="E91" s="25" t="s">
        <v>31</v>
      </c>
      <c r="F91" s="25" t="s">
        <v>32</v>
      </c>
      <c r="G91" s="31" t="s">
        <v>33</v>
      </c>
      <c r="H91" s="31" t="s">
        <v>34</v>
      </c>
    </row>
    <row r="92" spans="1:8" x14ac:dyDescent="0.3">
      <c r="A92" s="15" t="s">
        <v>68</v>
      </c>
      <c r="B92" s="32" t="s">
        <v>69</v>
      </c>
      <c r="C92" s="16"/>
      <c r="D92" s="16"/>
      <c r="E92" s="16"/>
      <c r="F92" s="16"/>
      <c r="G92" s="33"/>
      <c r="H92" s="33"/>
    </row>
    <row r="93" spans="1:8" ht="28.8" x14ac:dyDescent="0.3">
      <c r="A93" s="16" t="s">
        <v>70</v>
      </c>
      <c r="B93" s="33" t="s">
        <v>69</v>
      </c>
      <c r="C93" s="27">
        <v>4</v>
      </c>
      <c r="D93" s="27" t="s">
        <v>38</v>
      </c>
      <c r="E93" s="17">
        <v>3690</v>
      </c>
      <c r="F93" s="16">
        <f>IF(ISBLANK(E93),"", PRODUCT(C93,E93))</f>
        <v>14760</v>
      </c>
      <c r="G93" s="38" t="s">
        <v>122</v>
      </c>
      <c r="H93" s="33"/>
    </row>
    <row r="94" spans="1:8" ht="43.2" x14ac:dyDescent="0.3">
      <c r="A94" s="16" t="s">
        <v>71</v>
      </c>
      <c r="B94" s="33" t="s">
        <v>72</v>
      </c>
      <c r="C94" s="16"/>
      <c r="D94" s="16"/>
      <c r="E94" s="16"/>
      <c r="F94" s="16"/>
      <c r="G94" s="33"/>
      <c r="H94" s="38" t="s">
        <v>123</v>
      </c>
    </row>
    <row r="95" spans="1:8" x14ac:dyDescent="0.3">
      <c r="E95" s="15" t="s">
        <v>41</v>
      </c>
      <c r="F95" s="15">
        <f>IF((COUNT(C93:C94)&lt;&gt;COUNT(F93:F94)),"", ROUND(SUM(F93:F94),2))</f>
        <v>14760</v>
      </c>
      <c r="G95" s="34" t="str">
        <f>IF((COUNT(C93:C94)&lt;&gt;COUNT(F93:F94)),"Neužpildytos visų objektų kainos", "")</f>
        <v/>
      </c>
    </row>
    <row r="96" spans="1:8" x14ac:dyDescent="0.3">
      <c r="C96" s="15" t="s">
        <v>42</v>
      </c>
      <c r="D96" s="18">
        <v>5</v>
      </c>
      <c r="E96" s="15" t="s">
        <v>43</v>
      </c>
      <c r="F96" s="15">
        <f>IF(OR(F95="",D96=""),"", ROUND(PRODUCT(D96,F95)/100,2))</f>
        <v>738</v>
      </c>
      <c r="G96" s="34" t="str">
        <f>IF(D96="", "Nurodykite taikomą PVM dydį", "")</f>
        <v/>
      </c>
    </row>
    <row r="97" spans="1:8" x14ac:dyDescent="0.3">
      <c r="E97" s="15" t="s">
        <v>44</v>
      </c>
      <c r="F97" s="15">
        <f>IF(ISBLANK(F96), "", ROUND(SUM(F95:F96),2))</f>
        <v>15498</v>
      </c>
    </row>
    <row r="101" spans="1:8" x14ac:dyDescent="0.3">
      <c r="A101" s="12" t="s">
        <v>73</v>
      </c>
      <c r="B101" s="30" t="s">
        <v>74</v>
      </c>
    </row>
    <row r="103" spans="1:8" x14ac:dyDescent="0.3">
      <c r="A103" s="12" t="s">
        <v>26</v>
      </c>
    </row>
    <row r="104" spans="1:8" s="26" customFormat="1" ht="100.8" x14ac:dyDescent="0.3">
      <c r="A104" s="25" t="s">
        <v>27</v>
      </c>
      <c r="B104" s="31" t="s">
        <v>28</v>
      </c>
      <c r="C104" s="25" t="s">
        <v>29</v>
      </c>
      <c r="D104" s="25" t="s">
        <v>30</v>
      </c>
      <c r="E104" s="25" t="s">
        <v>31</v>
      </c>
      <c r="F104" s="25" t="s">
        <v>32</v>
      </c>
      <c r="G104" s="31" t="s">
        <v>33</v>
      </c>
      <c r="H104" s="31" t="s">
        <v>34</v>
      </c>
    </row>
    <row r="105" spans="1:8" x14ac:dyDescent="0.3">
      <c r="A105" s="15" t="s">
        <v>75</v>
      </c>
      <c r="B105" s="32" t="s">
        <v>76</v>
      </c>
      <c r="C105" s="16"/>
      <c r="D105" s="16"/>
      <c r="E105" s="16"/>
      <c r="F105" s="16"/>
      <c r="G105" s="33"/>
      <c r="H105" s="33"/>
    </row>
    <row r="106" spans="1:8" ht="28.8" x14ac:dyDescent="0.3">
      <c r="A106" s="16" t="s">
        <v>77</v>
      </c>
      <c r="B106" s="33" t="s">
        <v>76</v>
      </c>
      <c r="C106" s="27">
        <v>5</v>
      </c>
      <c r="D106" s="27" t="s">
        <v>38</v>
      </c>
      <c r="E106" s="17">
        <v>3690</v>
      </c>
      <c r="F106" s="16">
        <f>IF(ISBLANK(E106),"", PRODUCT(C106,E106))</f>
        <v>18450</v>
      </c>
      <c r="G106" s="35" t="s">
        <v>122</v>
      </c>
      <c r="H106" s="33"/>
    </row>
    <row r="107" spans="1:8" ht="57.6" x14ac:dyDescent="0.3">
      <c r="A107" s="16" t="s">
        <v>78</v>
      </c>
      <c r="B107" s="33" t="s">
        <v>79</v>
      </c>
      <c r="C107" s="16"/>
      <c r="D107" s="16"/>
      <c r="E107" s="16"/>
      <c r="F107" s="16"/>
      <c r="G107" s="33"/>
      <c r="H107" s="35" t="s">
        <v>123</v>
      </c>
    </row>
    <row r="108" spans="1:8" x14ac:dyDescent="0.3">
      <c r="E108" s="15" t="s">
        <v>41</v>
      </c>
      <c r="F108" s="15">
        <f>IF((COUNT(C106:C107)&lt;&gt;COUNT(F106:F107)),"", ROUND(SUM(F106:F107),2))</f>
        <v>18450</v>
      </c>
      <c r="G108" s="34" t="str">
        <f>IF((COUNT(C106:C107)&lt;&gt;COUNT(F106:F107)),"Neužpildytos visų objektų kainos", "")</f>
        <v/>
      </c>
    </row>
    <row r="109" spans="1:8" x14ac:dyDescent="0.3">
      <c r="C109" s="15" t="s">
        <v>42</v>
      </c>
      <c r="D109" s="18">
        <v>5</v>
      </c>
      <c r="E109" s="15" t="s">
        <v>43</v>
      </c>
      <c r="F109" s="15">
        <f>IF(OR(F108="",D109=""),"", ROUND(PRODUCT(D109,F108)/100,2))</f>
        <v>922.5</v>
      </c>
      <c r="G109" s="34" t="str">
        <f>IF(D109="", "Nurodykite taikomą PVM dydį", "")</f>
        <v/>
      </c>
    </row>
    <row r="110" spans="1:8" x14ac:dyDescent="0.3">
      <c r="E110" s="15" t="s">
        <v>44</v>
      </c>
      <c r="F110" s="15">
        <f>IF(ISBLANK(F109), "", ROUND(SUM(F108:F109),2))</f>
        <v>19372.5</v>
      </c>
    </row>
    <row r="114" spans="1:8" x14ac:dyDescent="0.3">
      <c r="A114" s="12" t="s">
        <v>80</v>
      </c>
      <c r="B114" s="30" t="s">
        <v>81</v>
      </c>
    </row>
    <row r="116" spans="1:8" x14ac:dyDescent="0.3">
      <c r="A116" s="12" t="s">
        <v>26</v>
      </c>
    </row>
    <row r="117" spans="1:8" s="26" customFormat="1" ht="100.8" x14ac:dyDescent="0.3">
      <c r="A117" s="25" t="s">
        <v>27</v>
      </c>
      <c r="B117" s="31" t="s">
        <v>28</v>
      </c>
      <c r="C117" s="25" t="s">
        <v>29</v>
      </c>
      <c r="D117" s="25" t="s">
        <v>30</v>
      </c>
      <c r="E117" s="25" t="s">
        <v>31</v>
      </c>
      <c r="F117" s="25" t="s">
        <v>32</v>
      </c>
      <c r="G117" s="31" t="s">
        <v>33</v>
      </c>
      <c r="H117" s="31" t="s">
        <v>34</v>
      </c>
    </row>
    <row r="118" spans="1:8" x14ac:dyDescent="0.3">
      <c r="A118" s="15" t="s">
        <v>82</v>
      </c>
      <c r="B118" s="32" t="s">
        <v>83</v>
      </c>
      <c r="C118" s="16"/>
      <c r="D118" s="16"/>
      <c r="E118" s="16"/>
      <c r="F118" s="16"/>
      <c r="G118" s="33"/>
      <c r="H118" s="33"/>
    </row>
    <row r="119" spans="1:8" ht="57.6" x14ac:dyDescent="0.3">
      <c r="A119" s="16" t="s">
        <v>84</v>
      </c>
      <c r="B119" s="33" t="s">
        <v>83</v>
      </c>
      <c r="C119" s="27">
        <v>1</v>
      </c>
      <c r="D119" s="27" t="s">
        <v>38</v>
      </c>
      <c r="E119" s="17">
        <v>22970</v>
      </c>
      <c r="F119" s="16">
        <f>IF(ISBLANK(E119),"", PRODUCT(C119,E119))</f>
        <v>22970</v>
      </c>
      <c r="G119" s="38" t="s">
        <v>125</v>
      </c>
      <c r="H119" s="33"/>
    </row>
    <row r="120" spans="1:8" ht="144" x14ac:dyDescent="0.3">
      <c r="A120" s="16" t="s">
        <v>85</v>
      </c>
      <c r="B120" s="33" t="s">
        <v>86</v>
      </c>
      <c r="C120" s="16"/>
      <c r="D120" s="16"/>
      <c r="E120" s="16"/>
      <c r="F120" s="16"/>
      <c r="G120" s="33"/>
      <c r="H120" s="38" t="s">
        <v>124</v>
      </c>
    </row>
    <row r="121" spans="1:8" x14ac:dyDescent="0.3">
      <c r="E121" s="15" t="s">
        <v>41</v>
      </c>
      <c r="F121" s="15">
        <f>IF((COUNT(C119:C120)&lt;&gt;COUNT(F119:F120)),"", ROUND(SUM(F119:F120),2))</f>
        <v>22970</v>
      </c>
      <c r="G121" s="34" t="str">
        <f>IF((COUNT(C119:C120)&lt;&gt;COUNT(F119:F120)),"Neužpildytos visų objektų kainos", "")</f>
        <v/>
      </c>
    </row>
    <row r="122" spans="1:8" x14ac:dyDescent="0.3">
      <c r="C122" s="15" t="s">
        <v>42</v>
      </c>
      <c r="D122" s="18">
        <v>5</v>
      </c>
      <c r="E122" s="15" t="s">
        <v>43</v>
      </c>
      <c r="F122" s="15">
        <f>IF(OR(F121="",D122=""),"", ROUND(PRODUCT(D122,F121)/100,2))</f>
        <v>1148.5</v>
      </c>
      <c r="G122" s="34" t="str">
        <f>IF(D122="", "Nurodykite taikomą PVM dydį", "")</f>
        <v/>
      </c>
    </row>
    <row r="123" spans="1:8" x14ac:dyDescent="0.3">
      <c r="E123" s="15" t="s">
        <v>44</v>
      </c>
      <c r="F123" s="15">
        <f>IF(ISBLANK(F122), "", ROUND(SUM(F121:F122),2))</f>
        <v>24118.5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5" t="s">
        <v>87</v>
      </c>
      <c r="B2" s="39"/>
      <c r="C2" s="39"/>
      <c r="D2" s="39"/>
      <c r="E2" s="39"/>
      <c r="F2" s="39"/>
      <c r="G2" s="39"/>
      <c r="H2" s="39"/>
      <c r="I2" s="39"/>
      <c r="J2" s="39"/>
      <c r="K2" s="39"/>
    </row>
    <row r="3" spans="1:11" x14ac:dyDescent="0.3">
      <c r="A3" s="39"/>
      <c r="B3" s="39"/>
      <c r="C3" s="39"/>
      <c r="D3" s="39"/>
      <c r="E3" s="39"/>
      <c r="F3" s="39"/>
      <c r="G3" s="39"/>
      <c r="H3" s="39"/>
      <c r="I3" s="39"/>
      <c r="J3" s="39"/>
      <c r="K3" s="39"/>
    </row>
    <row r="4" spans="1:11" ht="16.05" customHeight="1" thickBot="1" x14ac:dyDescent="0.35">
      <c r="A4" s="6"/>
      <c r="B4" s="6"/>
      <c r="C4" s="6"/>
      <c r="D4" s="6"/>
      <c r="E4" s="6"/>
      <c r="F4" s="6"/>
      <c r="G4" s="6"/>
      <c r="H4" s="6"/>
      <c r="I4" s="6"/>
      <c r="J4" s="6"/>
    </row>
    <row r="5" spans="1:11" ht="48" customHeight="1" x14ac:dyDescent="0.3">
      <c r="A5" s="71" t="s">
        <v>88</v>
      </c>
      <c r="B5" s="62"/>
      <c r="C5" s="60" t="s">
        <v>89</v>
      </c>
      <c r="D5" s="61"/>
      <c r="E5" s="62"/>
      <c r="F5" s="60" t="s">
        <v>90</v>
      </c>
      <c r="G5" s="61"/>
      <c r="H5" s="62"/>
      <c r="I5" s="60" t="s">
        <v>91</v>
      </c>
      <c r="J5" s="62"/>
      <c r="K5" s="8" t="s">
        <v>92</v>
      </c>
    </row>
    <row r="6" spans="1:11" ht="49.05" customHeight="1" x14ac:dyDescent="0.3">
      <c r="A6" s="59"/>
      <c r="B6" s="44"/>
      <c r="C6" s="57"/>
      <c r="D6" s="58"/>
      <c r="E6" s="44"/>
      <c r="F6" s="57"/>
      <c r="G6" s="58"/>
      <c r="H6" s="44"/>
      <c r="I6" s="57"/>
      <c r="J6" s="44"/>
      <c r="K6" s="19"/>
    </row>
    <row r="7" spans="1:11" ht="49.05" customHeight="1" x14ac:dyDescent="0.3">
      <c r="A7" s="59"/>
      <c r="B7" s="44"/>
      <c r="C7" s="57"/>
      <c r="D7" s="58"/>
      <c r="E7" s="44"/>
      <c r="F7" s="57"/>
      <c r="G7" s="58"/>
      <c r="H7" s="44"/>
      <c r="I7" s="57"/>
      <c r="J7" s="44"/>
      <c r="K7" s="19"/>
    </row>
    <row r="8" spans="1:11" ht="49.05" customHeight="1" x14ac:dyDescent="0.3">
      <c r="A8" s="59"/>
      <c r="B8" s="44"/>
      <c r="C8" s="57"/>
      <c r="D8" s="58"/>
      <c r="E8" s="44"/>
      <c r="F8" s="57"/>
      <c r="G8" s="58"/>
      <c r="H8" s="44"/>
      <c r="I8" s="57"/>
      <c r="J8" s="44"/>
      <c r="K8" s="19"/>
    </row>
    <row r="9" spans="1:11" ht="49.05" customHeight="1" x14ac:dyDescent="0.3">
      <c r="A9" s="59"/>
      <c r="B9" s="44"/>
      <c r="C9" s="57"/>
      <c r="D9" s="58"/>
      <c r="E9" s="44"/>
      <c r="F9" s="57"/>
      <c r="G9" s="58"/>
      <c r="H9" s="44"/>
      <c r="I9" s="57"/>
      <c r="J9" s="44"/>
      <c r="K9" s="19"/>
    </row>
    <row r="10" spans="1:11" ht="49.05" customHeight="1" x14ac:dyDescent="0.3">
      <c r="A10" s="59"/>
      <c r="B10" s="44"/>
      <c r="C10" s="57"/>
      <c r="D10" s="58"/>
      <c r="E10" s="44"/>
      <c r="F10" s="57"/>
      <c r="G10" s="58"/>
      <c r="H10" s="44"/>
      <c r="I10" s="57"/>
      <c r="J10" s="44"/>
      <c r="K10" s="19"/>
    </row>
    <row r="11" spans="1:11" ht="49.05" customHeight="1" x14ac:dyDescent="0.3">
      <c r="A11" s="59"/>
      <c r="B11" s="44"/>
      <c r="C11" s="57"/>
      <c r="D11" s="58"/>
      <c r="E11" s="44"/>
      <c r="F11" s="57"/>
      <c r="G11" s="58"/>
      <c r="H11" s="44"/>
      <c r="I11" s="57"/>
      <c r="J11" s="44"/>
      <c r="K11" s="19"/>
    </row>
    <row r="12" spans="1:11" ht="49.05" customHeight="1" x14ac:dyDescent="0.3">
      <c r="A12" s="59"/>
      <c r="B12" s="44"/>
      <c r="C12" s="57"/>
      <c r="D12" s="58"/>
      <c r="E12" s="44"/>
      <c r="F12" s="57"/>
      <c r="G12" s="58"/>
      <c r="H12" s="44"/>
      <c r="I12" s="57"/>
      <c r="J12" s="44"/>
      <c r="K12" s="19"/>
    </row>
    <row r="13" spans="1:11" ht="49.05" customHeight="1" x14ac:dyDescent="0.3">
      <c r="A13" s="59"/>
      <c r="B13" s="44"/>
      <c r="C13" s="57"/>
      <c r="D13" s="58"/>
      <c r="E13" s="44"/>
      <c r="F13" s="57"/>
      <c r="G13" s="58"/>
      <c r="H13" s="44"/>
      <c r="I13" s="57"/>
      <c r="J13" s="44"/>
      <c r="K13" s="19"/>
    </row>
    <row r="14" spans="1:11" ht="49.05" customHeight="1" x14ac:dyDescent="0.3">
      <c r="A14" s="59"/>
      <c r="B14" s="44"/>
      <c r="C14" s="57"/>
      <c r="D14" s="58"/>
      <c r="E14" s="44"/>
      <c r="F14" s="57"/>
      <c r="G14" s="58"/>
      <c r="H14" s="44"/>
      <c r="I14" s="57"/>
      <c r="J14" s="44"/>
      <c r="K14" s="19"/>
    </row>
    <row r="15" spans="1:11" ht="48" customHeight="1" thickBot="1" x14ac:dyDescent="0.35">
      <c r="A15" s="75"/>
      <c r="B15" s="69"/>
      <c r="C15" s="68"/>
      <c r="D15" s="78"/>
      <c r="E15" s="69"/>
      <c r="F15" s="68"/>
      <c r="G15" s="78"/>
      <c r="H15" s="69"/>
      <c r="I15" s="68"/>
      <c r="J15" s="69"/>
      <c r="K15" s="20"/>
    </row>
    <row r="16" spans="1:11" ht="19.05" customHeight="1" x14ac:dyDescent="0.3">
      <c r="A16" s="9"/>
      <c r="B16" s="9"/>
      <c r="C16" s="9"/>
      <c r="D16" s="9"/>
      <c r="E16" s="9"/>
      <c r="F16" s="9"/>
      <c r="G16" s="9"/>
      <c r="H16" s="9"/>
      <c r="I16" s="9"/>
      <c r="J16" s="9"/>
      <c r="K16" s="10"/>
    </row>
    <row r="17" spans="1:11" ht="49.05" customHeight="1" x14ac:dyDescent="0.3">
      <c r="A17" s="84" t="s">
        <v>93</v>
      </c>
      <c r="B17" s="39"/>
      <c r="C17" s="39"/>
      <c r="D17" s="39"/>
      <c r="E17" s="39"/>
      <c r="F17" s="39"/>
      <c r="G17" s="39"/>
      <c r="H17" s="39"/>
      <c r="I17" s="39"/>
      <c r="J17" s="39"/>
      <c r="K17" s="39"/>
    </row>
    <row r="18" spans="1:11" ht="16.05" customHeight="1" thickBot="1" x14ac:dyDescent="0.35">
      <c r="A18" s="9"/>
      <c r="B18" s="9"/>
      <c r="C18" s="9"/>
      <c r="D18" s="9"/>
      <c r="E18" s="9"/>
      <c r="F18" s="9"/>
      <c r="G18" s="9"/>
      <c r="H18" s="9"/>
      <c r="I18" s="9"/>
      <c r="J18" s="9"/>
      <c r="K18" s="10"/>
    </row>
    <row r="19" spans="1:11" ht="49.05" customHeight="1" x14ac:dyDescent="0.3">
      <c r="A19" s="71" t="s">
        <v>28</v>
      </c>
      <c r="B19" s="62"/>
      <c r="C19" s="60" t="s">
        <v>89</v>
      </c>
      <c r="D19" s="61"/>
      <c r="E19" s="62"/>
      <c r="F19" s="60" t="s">
        <v>94</v>
      </c>
      <c r="G19" s="61"/>
      <c r="H19" s="62"/>
      <c r="I19" s="73" t="s">
        <v>91</v>
      </c>
      <c r="J19" s="74"/>
      <c r="K19" s="10"/>
    </row>
    <row r="20" spans="1:11" ht="49.05" customHeight="1" x14ac:dyDescent="0.3">
      <c r="A20" s="59"/>
      <c r="B20" s="44"/>
      <c r="C20" s="57"/>
      <c r="D20" s="58"/>
      <c r="E20" s="44"/>
      <c r="F20" s="57"/>
      <c r="G20" s="58"/>
      <c r="H20" s="44"/>
      <c r="I20" s="55"/>
      <c r="J20" s="56"/>
      <c r="K20" s="10"/>
    </row>
    <row r="21" spans="1:11" ht="49.05" customHeight="1" x14ac:dyDescent="0.3">
      <c r="A21" s="59"/>
      <c r="B21" s="44"/>
      <c r="C21" s="57"/>
      <c r="D21" s="58"/>
      <c r="E21" s="44"/>
      <c r="F21" s="57"/>
      <c r="G21" s="58"/>
      <c r="H21" s="44"/>
      <c r="I21" s="55"/>
      <c r="J21" s="56"/>
      <c r="K21" s="10"/>
    </row>
    <row r="22" spans="1:11" ht="49.05" customHeight="1" x14ac:dyDescent="0.3">
      <c r="A22" s="59"/>
      <c r="B22" s="44"/>
      <c r="C22" s="57"/>
      <c r="D22" s="58"/>
      <c r="E22" s="44"/>
      <c r="F22" s="57"/>
      <c r="G22" s="58"/>
      <c r="H22" s="44"/>
      <c r="I22" s="55"/>
      <c r="J22" s="56"/>
      <c r="K22" s="10"/>
    </row>
    <row r="23" spans="1:11" ht="49.05" customHeight="1" x14ac:dyDescent="0.3">
      <c r="A23" s="59"/>
      <c r="B23" s="44"/>
      <c r="C23" s="57"/>
      <c r="D23" s="58"/>
      <c r="E23" s="44"/>
      <c r="F23" s="57"/>
      <c r="G23" s="58"/>
      <c r="H23" s="44"/>
      <c r="I23" s="55"/>
      <c r="J23" s="56"/>
      <c r="K23" s="10"/>
    </row>
    <row r="24" spans="1:11" ht="49.05" customHeight="1" x14ac:dyDescent="0.3">
      <c r="A24" s="59"/>
      <c r="B24" s="44"/>
      <c r="C24" s="57"/>
      <c r="D24" s="58"/>
      <c r="E24" s="44"/>
      <c r="F24" s="57"/>
      <c r="G24" s="58"/>
      <c r="H24" s="44"/>
      <c r="I24" s="55"/>
      <c r="J24" s="56"/>
      <c r="K24" s="10"/>
    </row>
    <row r="25" spans="1:11" ht="49.05" customHeight="1" x14ac:dyDescent="0.3">
      <c r="A25" s="59"/>
      <c r="B25" s="44"/>
      <c r="C25" s="57"/>
      <c r="D25" s="58"/>
      <c r="E25" s="44"/>
      <c r="F25" s="57"/>
      <c r="G25" s="58"/>
      <c r="H25" s="44"/>
      <c r="I25" s="55"/>
      <c r="J25" s="56"/>
      <c r="K25" s="10"/>
    </row>
    <row r="26" spans="1:11" ht="49.05" customHeight="1" x14ac:dyDescent="0.3">
      <c r="A26" s="59"/>
      <c r="B26" s="44"/>
      <c r="C26" s="57"/>
      <c r="D26" s="58"/>
      <c r="E26" s="44"/>
      <c r="F26" s="57"/>
      <c r="G26" s="58"/>
      <c r="H26" s="44"/>
      <c r="I26" s="55"/>
      <c r="J26" s="56"/>
      <c r="K26" s="10"/>
    </row>
    <row r="27" spans="1:11" ht="49.05" customHeight="1" x14ac:dyDescent="0.3">
      <c r="A27" s="59"/>
      <c r="B27" s="44"/>
      <c r="C27" s="57"/>
      <c r="D27" s="58"/>
      <c r="E27" s="44"/>
      <c r="F27" s="57"/>
      <c r="G27" s="58"/>
      <c r="H27" s="44"/>
      <c r="I27" s="55"/>
      <c r="J27" s="56"/>
      <c r="K27" s="10"/>
    </row>
    <row r="28" spans="1:11" ht="49.05" customHeight="1" x14ac:dyDescent="0.3">
      <c r="A28" s="59"/>
      <c r="B28" s="44"/>
      <c r="C28" s="57"/>
      <c r="D28" s="58"/>
      <c r="E28" s="44"/>
      <c r="F28" s="57"/>
      <c r="G28" s="58"/>
      <c r="H28" s="44"/>
      <c r="I28" s="55"/>
      <c r="J28" s="56"/>
      <c r="K28" s="10"/>
    </row>
    <row r="29" spans="1:11" ht="49.05" customHeight="1" x14ac:dyDescent="0.3">
      <c r="A29" s="59"/>
      <c r="B29" s="44"/>
      <c r="C29" s="57"/>
      <c r="D29" s="58"/>
      <c r="E29" s="44"/>
      <c r="F29" s="57"/>
      <c r="G29" s="58"/>
      <c r="H29" s="44"/>
      <c r="I29" s="55"/>
      <c r="J29" s="56"/>
      <c r="K29" s="10"/>
    </row>
    <row r="31" spans="1:11" ht="33" customHeight="1" x14ac:dyDescent="0.3">
      <c r="A31" s="70"/>
      <c r="B31" s="39"/>
      <c r="C31" s="39"/>
      <c r="D31" s="39"/>
      <c r="E31" s="39"/>
      <c r="F31" s="39"/>
      <c r="G31" s="39"/>
      <c r="H31" s="39"/>
      <c r="I31" s="39"/>
      <c r="J31" s="39"/>
    </row>
    <row r="33" spans="1:10" ht="16.05" customHeight="1" x14ac:dyDescent="0.3">
      <c r="A33" s="83" t="s">
        <v>95</v>
      </c>
      <c r="B33" s="39"/>
      <c r="C33" s="39"/>
      <c r="D33" s="39"/>
      <c r="E33" s="39"/>
      <c r="F33" s="39"/>
      <c r="G33" s="39"/>
      <c r="H33" s="39"/>
      <c r="I33" s="39"/>
      <c r="J33" s="39"/>
    </row>
    <row r="34" spans="1:10" ht="16.05" customHeight="1" thickBot="1" x14ac:dyDescent="0.35"/>
    <row r="35" spans="1:10" ht="16.05" customHeight="1" x14ac:dyDescent="0.3">
      <c r="A35" s="7" t="s">
        <v>27</v>
      </c>
      <c r="B35" s="76" t="s">
        <v>96</v>
      </c>
      <c r="C35" s="61"/>
      <c r="D35" s="61"/>
      <c r="E35" s="61"/>
      <c r="F35" s="61"/>
      <c r="G35" s="62"/>
      <c r="H35" s="77" t="s">
        <v>97</v>
      </c>
      <c r="I35" s="61"/>
      <c r="J35" s="74"/>
    </row>
    <row r="36" spans="1:10" ht="48" customHeight="1" x14ac:dyDescent="0.3">
      <c r="A36" s="21" t="s">
        <v>98</v>
      </c>
      <c r="B36" s="66" t="s">
        <v>99</v>
      </c>
      <c r="C36" s="58"/>
      <c r="D36" s="58"/>
      <c r="E36" s="58"/>
      <c r="F36" s="58"/>
      <c r="G36" s="44"/>
      <c r="H36" s="64"/>
      <c r="I36" s="58"/>
      <c r="J36" s="56"/>
    </row>
    <row r="37" spans="1:10" ht="48" customHeight="1" x14ac:dyDescent="0.3">
      <c r="A37" s="21" t="s">
        <v>100</v>
      </c>
      <c r="B37" s="66" t="s">
        <v>101</v>
      </c>
      <c r="C37" s="58"/>
      <c r="D37" s="58"/>
      <c r="E37" s="58"/>
      <c r="F37" s="58"/>
      <c r="G37" s="44"/>
      <c r="H37" s="64"/>
      <c r="I37" s="58"/>
      <c r="J37" s="56"/>
    </row>
    <row r="38" spans="1:10" ht="48" customHeight="1" x14ac:dyDescent="0.3">
      <c r="A38" s="21" t="s">
        <v>102</v>
      </c>
      <c r="B38" s="66" t="s">
        <v>103</v>
      </c>
      <c r="C38" s="58"/>
      <c r="D38" s="58"/>
      <c r="E38" s="58"/>
      <c r="F38" s="58"/>
      <c r="G38" s="44"/>
      <c r="H38" s="64"/>
      <c r="I38" s="58"/>
      <c r="J38" s="56"/>
    </row>
    <row r="39" spans="1:10" ht="48" customHeight="1" x14ac:dyDescent="0.3">
      <c r="A39" s="21" t="s">
        <v>104</v>
      </c>
      <c r="B39" s="66" t="s">
        <v>105</v>
      </c>
      <c r="C39" s="58"/>
      <c r="D39" s="58"/>
      <c r="E39" s="58"/>
      <c r="F39" s="58"/>
      <c r="G39" s="44"/>
      <c r="H39" s="64"/>
      <c r="I39" s="58"/>
      <c r="J39" s="56"/>
    </row>
    <row r="40" spans="1:10" ht="48" customHeight="1" x14ac:dyDescent="0.3">
      <c r="A40" s="22"/>
      <c r="B40" s="63"/>
      <c r="C40" s="58"/>
      <c r="D40" s="58"/>
      <c r="E40" s="58"/>
      <c r="F40" s="58"/>
      <c r="G40" s="44"/>
      <c r="H40" s="64"/>
      <c r="I40" s="58"/>
      <c r="J40" s="56"/>
    </row>
    <row r="41" spans="1:10" ht="48" customHeight="1" x14ac:dyDescent="0.3">
      <c r="A41" s="22"/>
      <c r="B41" s="63"/>
      <c r="C41" s="58"/>
      <c r="D41" s="58"/>
      <c r="E41" s="58"/>
      <c r="F41" s="58"/>
      <c r="G41" s="44"/>
      <c r="H41" s="64"/>
      <c r="I41" s="58"/>
      <c r="J41" s="56"/>
    </row>
    <row r="42" spans="1:10" ht="48" customHeight="1" x14ac:dyDescent="0.3">
      <c r="A42" s="22"/>
      <c r="B42" s="63"/>
      <c r="C42" s="58"/>
      <c r="D42" s="58"/>
      <c r="E42" s="58"/>
      <c r="F42" s="58"/>
      <c r="G42" s="44"/>
      <c r="H42" s="64"/>
      <c r="I42" s="58"/>
      <c r="J42" s="56"/>
    </row>
    <row r="43" spans="1:10" ht="48" customHeight="1" x14ac:dyDescent="0.3">
      <c r="A43" s="22"/>
      <c r="B43" s="63"/>
      <c r="C43" s="58"/>
      <c r="D43" s="58"/>
      <c r="E43" s="58"/>
      <c r="F43" s="58"/>
      <c r="G43" s="44"/>
      <c r="H43" s="64"/>
      <c r="I43" s="58"/>
      <c r="J43" s="56"/>
    </row>
    <row r="44" spans="1:10" ht="48" customHeight="1" x14ac:dyDescent="0.3">
      <c r="A44" s="22"/>
      <c r="B44" s="63"/>
      <c r="C44" s="58"/>
      <c r="D44" s="58"/>
      <c r="E44" s="58"/>
      <c r="F44" s="58"/>
      <c r="G44" s="44"/>
      <c r="H44" s="64"/>
      <c r="I44" s="58"/>
      <c r="J44" s="56"/>
    </row>
    <row r="45" spans="1:10" ht="48" customHeight="1" x14ac:dyDescent="0.3">
      <c r="A45" s="22"/>
      <c r="B45" s="63"/>
      <c r="C45" s="58"/>
      <c r="D45" s="58"/>
      <c r="E45" s="58"/>
      <c r="F45" s="58"/>
      <c r="G45" s="44"/>
      <c r="H45" s="64"/>
      <c r="I45" s="58"/>
      <c r="J45" s="56"/>
    </row>
    <row r="46" spans="1:10" ht="49.05" customHeight="1" thickBot="1" x14ac:dyDescent="0.35">
      <c r="A46" s="23"/>
      <c r="B46" s="79"/>
      <c r="C46" s="78"/>
      <c r="D46" s="78"/>
      <c r="E46" s="78"/>
      <c r="F46" s="78"/>
      <c r="G46" s="69"/>
      <c r="H46" s="80"/>
      <c r="I46" s="81"/>
      <c r="J46" s="82"/>
    </row>
    <row r="48" spans="1:10" ht="102" customHeight="1" x14ac:dyDescent="0.3">
      <c r="A48" s="70" t="s">
        <v>106</v>
      </c>
      <c r="B48" s="39"/>
      <c r="C48" s="39"/>
      <c r="D48" s="39"/>
      <c r="E48" s="39"/>
      <c r="F48" s="39"/>
      <c r="G48" s="39"/>
      <c r="H48" s="39"/>
      <c r="I48" s="39"/>
      <c r="J48" s="39"/>
    </row>
    <row r="51" spans="1:10" x14ac:dyDescent="0.3">
      <c r="A51" s="67" t="s">
        <v>107</v>
      </c>
      <c r="B51" s="39"/>
      <c r="C51" s="39"/>
      <c r="D51" s="39"/>
      <c r="E51" s="72"/>
      <c r="F51" s="39"/>
      <c r="G51" s="39"/>
      <c r="H51" s="39"/>
      <c r="I51" s="39"/>
      <c r="J51" s="39"/>
    </row>
    <row r="53" spans="1:10" x14ac:dyDescent="0.3">
      <c r="A53" s="67" t="s">
        <v>108</v>
      </c>
      <c r="B53" s="39"/>
      <c r="C53" s="39"/>
      <c r="D53" s="39"/>
      <c r="E53" s="72"/>
      <c r="F53" s="39"/>
      <c r="G53" s="39"/>
      <c r="H53" s="39"/>
      <c r="I53" s="39"/>
      <c r="J53" s="39"/>
    </row>
    <row r="100" spans="1:1" ht="15.6" x14ac:dyDescent="0.3">
      <c r="A100" t="s">
        <v>109</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2025-09-30T12:37:30Z</dcterms:modified>
</cp:coreProperties>
</file>