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025C17AC-5C98-47B2-BE2F-614039EFDAB8}" xr6:coauthVersionLast="47" xr6:coauthVersionMax="47" xr10:uidLastSave="{00000000-0000-0000-0000-000000000000}"/>
  <bookViews>
    <workbookView xWindow="-120" yWindow="-120" windowWidth="29040" windowHeight="17640" firstSheet="1" activeTab="1" xr2:uid="{B23BD7CC-0EC1-4A24-85E6-AC2FAAE74301}"/>
  </bookViews>
  <sheets>
    <sheet name="Bendrieji reikalavimai" sheetId="2" r:id="rId1"/>
    <sheet name="Techninė specifikacij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 l="1"/>
  <c r="Q7" i="1" s="1"/>
  <c r="O8" i="1"/>
  <c r="O9" i="1"/>
  <c r="O10" i="1"/>
  <c r="O11" i="1"/>
  <c r="O12" i="1"/>
  <c r="O13" i="1"/>
  <c r="Q12" i="1" l="1"/>
  <c r="R12" i="1" s="1"/>
  <c r="Q10" i="1"/>
  <c r="R10" i="1" s="1"/>
  <c r="R7" i="1"/>
  <c r="Q9" i="1"/>
  <c r="R9" i="1" s="1"/>
  <c r="O6" i="1"/>
  <c r="Q11" i="1"/>
  <c r="R11" i="1" s="1"/>
  <c r="Q13" i="1"/>
  <c r="R13" i="1" s="1"/>
  <c r="Q8" i="1"/>
  <c r="R8" i="1" s="1"/>
  <c r="Q6" i="1" l="1"/>
  <c r="R6" i="1"/>
  <c r="K13" i="1" l="1"/>
  <c r="L13" i="1" s="1"/>
  <c r="J13" i="1"/>
  <c r="K12" i="1"/>
  <c r="L12" i="1" s="1"/>
  <c r="J12" i="1"/>
  <c r="K11" i="1"/>
  <c r="L11" i="1" s="1"/>
  <c r="J11" i="1"/>
  <c r="K10" i="1"/>
  <c r="L10" i="1" s="1"/>
  <c r="J10" i="1"/>
  <c r="K9" i="1"/>
  <c r="L9" i="1" s="1"/>
  <c r="J9" i="1"/>
  <c r="K8" i="1"/>
  <c r="L8" i="1" s="1"/>
  <c r="J8" i="1"/>
  <c r="K7" i="1"/>
  <c r="L7" i="1" s="1"/>
  <c r="J7" i="1"/>
  <c r="L6" i="1" l="1"/>
  <c r="K6" i="1"/>
</calcChain>
</file>

<file path=xl/sharedStrings.xml><?xml version="1.0" encoding="utf-8"?>
<sst xmlns="http://schemas.openxmlformats.org/spreadsheetml/2006/main" count="80" uniqueCount="70">
  <si>
    <t>BENDRIEJI REIKALAVIMAI</t>
  </si>
  <si>
    <r>
      <t xml:space="preserve">1. Visos prekės turi būti pažymėtos CE ženklu pagal Europos Parlamento ir Tarybos reglamentą (ES) 2017/745 dėl medicinos priemonių arba jam lygiavertį. </t>
    </r>
    <r>
      <rPr>
        <b/>
        <sz val="10.5"/>
        <color theme="1"/>
        <rFont val="Times New Roman"/>
        <family val="1"/>
        <charset val="186"/>
      </rPr>
      <t>Kartu su pasiūlymu tiekėjas turi pateikti CE sertifikatą arba lygiavertį dokumentą</t>
    </r>
    <r>
      <rPr>
        <sz val="10.5"/>
        <color theme="1"/>
        <rFont val="Times New Roman"/>
        <family val="1"/>
        <charset val="186"/>
      </rPr>
      <t>.</t>
    </r>
  </si>
  <si>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</si>
  <si>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</si>
  <si>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</si>
  <si>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     Perkančioji organizacija turi teisę reikalauti pateikti katalogų ir techninių aprašų originalus, o tiekėjui jų nepateikus – pasiūlymą atmesti.</t>
  </si>
  <si>
    <r>
      <t xml:space="preserve">5. </t>
    </r>
    <r>
      <rPr>
        <i/>
        <u/>
        <sz val="11"/>
        <color theme="1"/>
        <rFont val="Times New Roman"/>
        <family val="1"/>
        <charset val="186"/>
      </rPr>
      <t>Taikoma 20-28, 31-33, 39 pirkimo dalims</t>
    </r>
    <r>
      <rPr>
        <sz val="11"/>
        <color theme="1"/>
        <rFont val="Times New Roman"/>
        <family val="1"/>
        <charset val="186"/>
      </rPr>
      <t xml:space="preserve">. </t>
    </r>
    <r>
      <rPr>
        <b/>
        <sz val="11"/>
        <color theme="1"/>
        <rFont val="Times New Roman"/>
        <family val="1"/>
        <charset val="186"/>
      </rPr>
      <t>Kartu su pasiūlymu turi būti pateiktas medicinos priemonių resterilizavimo protokolas</t>
    </r>
    <r>
      <rPr>
        <sz val="11"/>
        <color theme="1"/>
        <rFont val="Times New Roman"/>
        <family val="1"/>
        <charset val="186"/>
      </rPr>
      <t>.</t>
    </r>
  </si>
  <si>
    <t>VIENKARTINĖS MEDICINOS PAGALBOS PRIEMONĖS CHIRURGIJAI: DIRBTINĖS KRAUJAGYSLĖS, LOPAI, HEMOSTATIKAI, TINKLELIAI, KABUTĖS IR KITOS PRIEMONĖS   (Nr. 7885)</t>
  </si>
  <si>
    <t>SPS 1 Priedas</t>
  </si>
  <si>
    <t>T E C H N I N Ė   S P E C I F I K A CI J A</t>
  </si>
  <si>
    <t>Eil. Nr.</t>
  </si>
  <si>
    <t>Eil. Nr. RK metu</t>
  </si>
  <si>
    <t>BPVŽ kodas</t>
  </si>
  <si>
    <t>Pirkimo dalies pavadinimas</t>
  </si>
  <si>
    <t>Charakteristikos, reikalavimai</t>
  </si>
  <si>
    <t>Mato viene tas</t>
  </si>
  <si>
    <t>Prelimi narus kiekis</t>
  </si>
  <si>
    <t xml:space="preserve">PLANUOJAMA </t>
  </si>
  <si>
    <t>Firminis priemonių pavadinimas, gamintojas, priemonės kodas gamintojo kataloge</t>
  </si>
  <si>
    <t>SIŪLOMA</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</si>
  <si>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</si>
  <si>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Mato vnt. įkainis EUR be PVM</t>
  </si>
  <si>
    <t>PVM tarifas ٪</t>
  </si>
  <si>
    <t>Mato vnt. įkainis EUR su PVM</t>
  </si>
  <si>
    <t>Kaina Eur be PVM</t>
  </si>
  <si>
    <t>Kaina Eur su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</si>
  <si>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</si>
  <si>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</si>
  <si>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t>
  </si>
  <si>
    <t>PVM suma, Eur</t>
  </si>
  <si>
    <r>
      <t>Kaina Eur su</t>
    </r>
    <r>
      <rPr>
        <b/>
        <sz val="10"/>
        <color rgb="FF000000"/>
        <rFont val="Times New Roman"/>
        <family val="1"/>
        <charset val="186"/>
      </rPr>
      <t xml:space="preserve"> PVM</t>
    </r>
  </si>
  <si>
    <t>Viso 1 dalis</t>
  </si>
  <si>
    <t>33184200-5</t>
  </si>
  <si>
    <t>Dirbtinė kraujagyslė Nr.9</t>
  </si>
  <si>
    <t>Vienvamzdės austos, impregnuotos aktyvuota želatina su galimybe prijungti antibiotikus arba hepariną (kardiochirurgijai). Diametras pasirinktinai pagal poreikį 28,30,32,34, ilgis nuo 10cm iki 20cm.</t>
  </si>
  <si>
    <t>vnt.</t>
  </si>
  <si>
    <t>Uni-graft K DV, B.Braun Melsungen AG, 1102281-1102346</t>
  </si>
  <si>
    <t>Vienvamzdės austos, impregnuotos aktyvuota želatina su galimybe prijungti antibiotikus arba hepariną (kardiochirurgijai). Diametras pasirinktinai pagal poreikį 28,30,32,34, ilgis 15 cm. Eil.Nr.10.pdf, 1-2 psl.</t>
  </si>
  <si>
    <t>Dirbtinė kraujagyslė Nr.11</t>
  </si>
  <si>
    <t>ePTFE kraujagyslių protezai, tiesūs. Diametrai: 6; 7; 8, ilgis nuo 50cm. iki 70cm.</t>
  </si>
  <si>
    <t>15</t>
  </si>
  <si>
    <t>Vasculargraft NEO, B.Braun Melsungen AG, V1103520-V1103530</t>
  </si>
  <si>
    <t>ePTFE kraujagyslių protezai, tiesūs. Diametrai: 6; 7; 8, ilgis nuo 50cm. iki 70cm. Eil.Nr.12.pdf, 1-2 psl.</t>
  </si>
  <si>
    <t>Dirbtinė kraujagyslė Nr.12</t>
  </si>
  <si>
    <t xml:space="preserve"> ePTFE dirbtinė kraujagyslė. Plonasienė su nuimama išorine spirale. Diametrai pasirinktinai 6mm, 8mm x 80cm.</t>
  </si>
  <si>
    <t>Vasculargraft NEO, B.Braun Melsungen AG, V1103686, V1103688</t>
  </si>
  <si>
    <t xml:space="preserve"> ePTFE dirbtinė kraujagyslė. Plonasienė su nuimama išorine spirale. Diametrai pasirinktinai 6mm, 8mm x 80cm.Eil.Nr.13.pdf, 1-2 psl.</t>
  </si>
  <si>
    <t>Dirbtinė kraujagyslė Nr.13</t>
  </si>
  <si>
    <t>Dirbtinė kraujagyslė pagaminta iš išplėstinio politetrafluoreliteno (ePTFE), standartinės sienos padengtos heparinu arba lygiaverte trombų susidarymą mažinančia medžiaga, su išoriniais spiraliniais sutvirtinimo elementais. Diametrai: 6; 7; 8mm, ilgis ne mažiau 80cm.</t>
  </si>
  <si>
    <t>20</t>
  </si>
  <si>
    <t>Vasculargraft FLOW, B.Braun Melsungen AG, V1103886, V1103887, V1103888</t>
  </si>
  <si>
    <t>Dirbtinė kraujagyslė pagaminta iš išplėstinio politetrafluoreliteno (ePTFE), standartinės sienos padengtos heparinu arba lygiaverte trombų susidarymą mažinančia medžiaga, su išoriniais spiraliniais sutvirtinimo elementais. Diametrai: 6; 7; 8mm, ilgis 80 cm. Eil.Nr.14.pdf, 1-3 psl.</t>
  </si>
  <si>
    <t>33141000-0</t>
  </si>
  <si>
    <t>Endoluminalinės vakuuminės 
terapijos rinkinys apatinei 
virškinamojo 
trakto daliai</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</si>
  <si>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0,5 cm- 1 vnt.; 2) 2 vnt. skirtingo dydžio (13 mm ir 15 mm diametro) antvamzdžiai, pagaminti iš silikono ir sustiprinti spirale- 2 vnt.; 3) nustūmiklis su gylio žyma- 1 vnt.; 4) švirkštas 30 ml "Luer Slip" tipo jungtimi su nuimama 11,5 cm ± 0,5 cm ilgio plastikine adata.- 1 vnt.; 5) hidrogelis, ne mažiau 15 g pakuotėje- 1 vnt.; 6)spaustukas_x0002_1 vnt.; 7) "Y" formos sujungimo vamzdelis su "Luer Lock" jungtimi- 1 vnt.; 8) vakuuminis butelis 600-700 ml talpos su reguliuojamu vožtuvu - 1 vnt.</t>
  </si>
  <si>
    <t>10</t>
  </si>
  <si>
    <t>Endo sponge, B.Braun Surgical S.A, 5526510, 5526604</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</si>
  <si>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- 1 vnt.; 2) 2 vnt. skirtingo dydžio (13 mm ir 15 mm diametro) antvamzdžiai, pagaminti iš silikono ir sustiprinti spirale- 2 vnt.; 3) nustūmiklis su gylio žyma- 1 vnt.; 4) švirkštas 30 ml "Luer Slip" tipo jungtimi su nuimama 11 cm ilgio plastikine adata.- 1 vnt.; 5) hidrogelis,  15 g pakuotėje- 1 vnt.; 6)spaustukas_x0002_1 vnt.; 7) "Y" formos sujungimo vamzdelis su "Luer Lock" jungtimi- 1 vnt.; 8) vakuuminis butelis 600 ml talpos su reguliuojamu vožtuvu - 1 vnt .85 p.d._ENDO-SPONGE_IFU 6 psl., 85 p.d._Redyrob 1 ir 2 psl., 85 p.d._Endo sponge</t>
  </si>
  <si>
    <t>Endoluminalinės vakuuminės 
terapijos rinkinys 
viršutinei virškinamojo 
trakto daliai</t>
  </si>
  <si>
    <t>Endoluminalinės vakuuminės terapijos rinkinys, skirtas viršutinio virškinamojo trakto jungčių pratekėjimų ir perforacijų gydymui ir prevencijai. Rinkinį sudėtis:
1) 1 vnt. porėto poliuretano kempinė su 12 CH Redon drenu, kempinės dydis 2,4 x 5,5 cm ± 0,5 cm, dreno ilgis 100 cm; 2) 1 vnt. 13 arba 15 mm diametro antvamzdis, pagamintas iš silikono ir sustiprintas spirale, 55-57 cm ilgio; 3) 1 vnt. nustūmėjas su gylio žyma; 4) 1 vnt. švirkštas luer slip, 20 ml tūrio su nuimama 11,5 cm ± ± 0,5 cm ilgio plastikine adata; 5) 1 vnt. spaustukas; 6) 1 vnt. “Y” formos sujungimo vamzdelis su "Luer Lock" jungtimi.</t>
  </si>
  <si>
    <t>60</t>
  </si>
  <si>
    <t>Eso sponge, B.Braun Surgical S.A, 5526550</t>
  </si>
  <si>
    <t>Endoluminalinės vakuuminės terapijos rinkinys, skirtas viršutinio virškinamojo trakto jungčių pratekėjimų ir perforacijų gydymui ir prevencijai. Rinkinį sudėtis:
1) 1 vnt. porėto poliuretano kempinė su 12 CH Redon drenu, kempinės dydis 2,4 x 5,5 cm, dreno ilgis 100 cm; 2) 1 vnt. 13 mm diametro antvamzdis, pagamintas iš silikono ir sustiprintas spirale, 56 cm ilgio; 3) 1 vnt. nustūmėjas su gylio žyma; 4) 1 vnt. švirkštas luer slip, 20 ml tūrio su nuimama 11 cm  ilgio plastikine adata; 5) 1 vnt. spaustukas; 6) 1 vnt. “Y” formos sujungimo vamzdelis su "Luer Lock" jungtimi. 86 p.d._Esosponge_IFU 1 psl., 86 p.d._Eso sponge</t>
  </si>
  <si>
    <t>33141120-7</t>
  </si>
  <si>
    <t>Chirurginis siūlas</t>
  </si>
  <si>
    <t>Besirezorbuojantis, sintetinis, polifilamentinis 3-0, cheminė medžiaga - poliglaktinas. Pilna rezorbcija per 60-70 parų. Procentinis stiprumo išlaikymas 75% po 2 savaičių, 50% po 3 savaičių. Rišant mazgą, siūlas neišsisklaido, nenutrūksta, užrištas mazgas neatsiriša. Adata tvirta, pjaunanti, nesilanksto, nelūžta, adatos ilgis 36 1/2 c, adatos ilgio nuokrypis ±1mm, o lenktumas turi tiksliai atitikti techninę charakteristiką. Siūlo ilgis 90 cm, su baktericidiškai (antibakterine) veikiančia medžiaga, storis turi tiksliai atitikti nurodytą techninę specifikaciją. Visa informacija apie siūlo charakteristikas turi būti nurodyta ir ant sterilios pakuotės.</t>
  </si>
  <si>
    <t>72</t>
  </si>
  <si>
    <t>Novosyn CHD, BBraun Surgical S.A., C1068494</t>
  </si>
  <si>
    <t>Besirezorbuojantis, sintetinis, polifilamentinis 3-0, cheminė medžiaga - poliglaktinas. Pilna rezorbcija per 60-70 parų. Procentinis stiprumo išlaikymas 75% po 2 savaičių, 50% po 3 savaičių. Rišant mazgą, siūlas neišsisklaido, nenutrūksta, užrištas mazgas neatsiriša. Adata tvirta, pjaunanti, nesilanksto, nelūžta, adatos ilgis 37 1/2 c. Siūlo ilgis 90 cm, su baktericidiškai (antibakterine) veikiančia medžiaga, storis atitnka nurodytą techninę specifikaciją. Visa informacija apie siūlo charakteristikas nurodyta ir ant sterilios pakuotės.</t>
  </si>
  <si>
    <t>BVPŽ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</si>
</sst>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b/>
      <sz val="10"/>
      <color rgb="FF000000"/>
      <name val="Times New Roman"/>
      <family val="1"/>
      <charset val="186"/>
    </font>
    <font>
      <sz val="10.5"/>
      <color theme="1"/>
      <name val="Times New Roman"/>
      <family val="1"/>
      <charset val="186"/>
    </font>
    <font>
      <sz val="10"/>
      <color rgb="FF000000"/>
      <name val="Times New Roman"/>
      <family val="1"/>
      <charset val="186"/>
    </font>
    <font>
      <sz val="9.5"/>
      <color rgb="FF000000"/>
      <name val="Times New Roman"/>
      <family val="1"/>
      <charset val="186"/>
    </font>
    <font>
      <sz val="10"/>
      <color rgb="FFFF0000"/>
      <name val="Times New Roman"/>
      <family val="1"/>
      <charset val="186"/>
    </font>
    <font>
      <i/>
      <sz val="10"/>
      <color theme="1"/>
      <name val="Times New Roman"/>
      <family val="1"/>
      <charset val="186"/>
    </font>
    <font>
      <b/>
      <sz val="10.5"/>
      <color theme="1"/>
      <name val="Times New Roman"/>
      <family val="1"/>
      <charset val="186"/>
    </font>
    <font>
      <sz val="10.5"/>
      <color rgb="FFFF0000"/>
      <name val="Times New Roman"/>
      <family val="1"/>
      <charset val="186"/>
    </font>
    <font>
      <u/>
      <sz val="10.5"/>
      <color theme="1"/>
      <name val="Times New Roman"/>
      <family val="1"/>
      <charset val="186"/>
    </font>
    <font>
      <i/>
      <u/>
      <sz val="11"/>
      <color theme="1"/>
      <name val="Times New Roman"/>
      <family val="1"/>
      <charset val="186"/>
    </font>
    <font>
      <i/>
      <sz val="10"/>
      <color rgb="FF00000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0" xfId="0" applyFont="1" applyAlignment="1">
      <alignment horizontal="left" vertical="top"/>
    </xf>
    <xf numFmtId="0" fontId="1" fillId="0" borderId="0" xfId="0" applyFont="1"/>
    <xf numFmtId="4" fontId="1"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 fontId="1" fillId="0" borderId="0" xfId="0" applyNumberFormat="1" applyFont="1" applyAlignment="1">
      <alignment horizontal="center" vertical="center"/>
    </xf>
    <xf numFmtId="1" fontId="1" fillId="0" borderId="1" xfId="0" applyNumberFormat="1" applyFont="1" applyBorder="1" applyAlignment="1">
      <alignment horizontal="center" vertical="center"/>
    </xf>
    <xf numFmtId="1" fontId="1" fillId="0" borderId="0" xfId="0" applyNumberFormat="1" applyFont="1"/>
    <xf numFmtId="3" fontId="1" fillId="0" borderId="1" xfId="0" applyNumberFormat="1" applyFont="1" applyBorder="1" applyAlignment="1">
      <alignment horizontal="center" vertical="center"/>
    </xf>
    <xf numFmtId="3" fontId="1" fillId="0" borderId="0" xfId="0" applyNumberFormat="1" applyFont="1"/>
    <xf numFmtId="0" fontId="8" fillId="0" borderId="0" xfId="0" applyFont="1"/>
    <xf numFmtId="1" fontId="10" fillId="0" borderId="1" xfId="0" applyNumberFormat="1" applyFont="1" applyBorder="1" applyAlignment="1">
      <alignment horizontal="center" vertical="center" wrapText="1"/>
    </xf>
    <xf numFmtId="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4" fontId="9" fillId="0" borderId="1" xfId="0" applyNumberFormat="1" applyFont="1" applyBorder="1" applyAlignment="1">
      <alignment horizontal="center" vertical="center" wrapText="1"/>
    </xf>
    <xf numFmtId="1" fontId="1" fillId="0" borderId="0" xfId="0" applyNumberFormat="1" applyFont="1" applyAlignment="1">
      <alignment horizontal="center" vertical="center"/>
    </xf>
    <xf numFmtId="4" fontId="8" fillId="0" borderId="0" xfId="0" applyNumberFormat="1" applyFont="1"/>
    <xf numFmtId="4" fontId="3" fillId="2" borderId="1" xfId="0" applyNumberFormat="1" applyFont="1" applyFill="1" applyBorder="1" applyAlignment="1">
      <alignment horizontal="right" vertical="center"/>
    </xf>
    <xf numFmtId="0" fontId="8" fillId="0" borderId="0" xfId="0" applyFont="1" applyAlignment="1">
      <alignment horizontal="left" vertical="top"/>
    </xf>
    <xf numFmtId="0" fontId="17" fillId="0" borderId="0" xfId="0" applyFont="1" applyAlignment="1">
      <alignment horizontal="center" vertical="top"/>
    </xf>
    <xf numFmtId="0" fontId="12" fillId="0" borderId="1" xfId="0" applyFont="1" applyBorder="1" applyAlignment="1">
      <alignment horizontal="center" vertical="top"/>
    </xf>
    <xf numFmtId="0" fontId="12" fillId="0" borderId="0" xfId="0" applyFont="1" applyAlignment="1">
      <alignment horizontal="center" vertical="top"/>
    </xf>
    <xf numFmtId="4" fontId="1" fillId="3" borderId="1" xfId="0" applyNumberFormat="1" applyFont="1" applyFill="1" applyBorder="1" applyAlignment="1">
      <alignment horizontal="center" vertical="center"/>
    </xf>
    <xf numFmtId="4" fontId="1" fillId="0" borderId="1" xfId="0" applyNumberFormat="1" applyFont="1" applyBorder="1" applyAlignment="1">
      <alignment horizontal="right" vertical="center"/>
    </xf>
    <xf numFmtId="4" fontId="1" fillId="0" borderId="1" xfId="0" applyNumberFormat="1" applyFont="1" applyBorder="1" applyAlignment="1">
      <alignment horizontal="center" vertical="center" wrapText="1"/>
    </xf>
    <xf numFmtId="0" fontId="12" fillId="0" borderId="1" xfId="0" applyFont="1" applyBorder="1" applyAlignment="1">
      <alignment horizontal="center" vertical="top" wrapText="1"/>
    </xf>
    <xf numFmtId="0" fontId="8" fillId="0" borderId="0" xfId="0" applyFont="1" applyAlignment="1">
      <alignment wrapText="1"/>
    </xf>
    <xf numFmtId="0" fontId="0" fillId="0" borderId="0" xfId="0" applyAlignment="1">
      <alignment wrapText="1"/>
    </xf>
    <xf numFmtId="0" fontId="8"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xf>
    <xf numFmtId="0" fontId="3" fillId="0" borderId="0" xfId="0" applyFont="1" applyAlignment="1">
      <alignment horizontal="center"/>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4" fontId="3" fillId="2" borderId="4" xfId="0" applyNumberFormat="1" applyFont="1" applyFill="1" applyBorder="1" applyAlignment="1">
      <alignment horizontal="center"/>
    </xf>
    <xf numFmtId="4" fontId="3" fillId="2" borderId="5" xfId="0" applyNumberFormat="1" applyFont="1" applyFill="1" applyBorder="1" applyAlignment="1">
      <alignment horizontal="center"/>
    </xf>
    <xf numFmtId="4" fontId="3" fillId="2" borderId="6" xfId="0" applyNumberFormat="1" applyFont="1" applyFill="1" applyBorder="1" applyAlignment="1">
      <alignment horizontal="center"/>
    </xf>
    <xf numFmtId="4" fontId="3" fillId="0" borderId="4" xfId="0" applyNumberFormat="1" applyFont="1" applyBorder="1" applyAlignment="1">
      <alignment horizontal="center"/>
    </xf>
    <xf numFmtId="4" fontId="3" fillId="0" borderId="5" xfId="0" applyNumberFormat="1" applyFont="1" applyBorder="1" applyAlignment="1">
      <alignment horizontal="center"/>
    </xf>
    <xf numFmtId="4" fontId="3" fillId="0" borderId="6" xfId="0" applyNumberFormat="1" applyFont="1" applyBorder="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A71-8CEB-457C-94F1-F397F2377DDE}">
  <dimension ref="A1:N7"/>
  <sheetViews>
    <sheetView topLeftCell="A4" workbookViewId="0">
      <selection activeCell="G9" sqref="G9"/>
    </sheetView>
  </sheetViews>
  <sheetFormatPr defaultRowHeight="15" x14ac:dyDescent="0.25"/>
  <sheetData>
    <row r="1" spans="1:14" x14ac:dyDescent="0.25">
      <c r="B1" s="7" t="s">
        <v>0</v>
      </c>
    </row>
    <row r="2" spans="1:14" s="19" customFormat="1" ht="38.25" customHeight="1" x14ac:dyDescent="0.25">
      <c r="A2" s="29"/>
      <c r="B2" s="37" t="s">
        <v>1</v>
      </c>
      <c r="C2" s="38"/>
      <c r="D2" s="38"/>
      <c r="E2" s="38"/>
      <c r="F2" s="38"/>
      <c r="G2" s="38"/>
      <c r="H2" s="38"/>
      <c r="I2" s="38"/>
      <c r="J2" s="38"/>
      <c r="K2" s="38"/>
      <c r="L2" s="38"/>
      <c r="M2" s="38"/>
      <c r="N2" s="38"/>
    </row>
    <row r="3" spans="1:14" s="19" customFormat="1" ht="15" customHeight="1" x14ac:dyDescent="0.2">
      <c r="A3" s="29"/>
      <c r="B3" s="19" t="s">
        <v>2</v>
      </c>
    </row>
    <row r="4" spans="1:14" s="19" customFormat="1" ht="30.75" customHeight="1" x14ac:dyDescent="0.2">
      <c r="A4" s="29"/>
      <c r="B4" s="39" t="s">
        <v>3</v>
      </c>
      <c r="C4" s="39"/>
      <c r="D4" s="39"/>
      <c r="E4" s="39"/>
      <c r="F4" s="39"/>
      <c r="G4" s="39"/>
      <c r="H4" s="39"/>
      <c r="I4" s="39"/>
      <c r="J4" s="39"/>
      <c r="K4" s="39"/>
      <c r="L4" s="39"/>
      <c r="M4" s="39"/>
      <c r="N4" s="39"/>
    </row>
    <row r="5" spans="1:14" s="19" customFormat="1" ht="138" customHeight="1" x14ac:dyDescent="0.2">
      <c r="A5" s="29"/>
      <c r="B5" s="40" t="s">
        <v>4</v>
      </c>
      <c r="C5" s="40"/>
      <c r="D5" s="40"/>
      <c r="E5" s="40"/>
      <c r="F5" s="40"/>
      <c r="G5" s="40"/>
      <c r="H5" s="40"/>
      <c r="I5" s="40"/>
      <c r="J5" s="40"/>
      <c r="K5" s="40"/>
      <c r="L5" s="40"/>
      <c r="M5" s="40"/>
      <c r="N5" s="40"/>
    </row>
    <row r="6" spans="1:14" s="19" customFormat="1" ht="15" customHeight="1" x14ac:dyDescent="0.2">
      <c r="A6" s="29"/>
      <c r="B6" s="41" t="s">
        <v>5</v>
      </c>
      <c r="C6" s="41"/>
      <c r="D6" s="41"/>
      <c r="E6" s="41"/>
      <c r="F6" s="41"/>
      <c r="G6" s="41"/>
      <c r="H6" s="41"/>
      <c r="I6" s="41"/>
      <c r="J6" s="41"/>
      <c r="K6" s="41"/>
      <c r="L6" s="41"/>
      <c r="M6" s="41"/>
      <c r="N6" s="41"/>
    </row>
    <row r="7" spans="1:14" ht="31.5" customHeight="1" x14ac:dyDescent="0.25">
      <c r="B7" s="42" t="s">
        <v>6</v>
      </c>
      <c r="C7" s="42"/>
      <c r="D7" s="42"/>
      <c r="E7" s="42"/>
      <c r="F7" s="42"/>
      <c r="G7" s="42"/>
      <c r="H7" s="42"/>
      <c r="I7" s="42"/>
      <c r="J7" s="42"/>
      <c r="K7" s="42"/>
      <c r="L7" s="42"/>
      <c r="M7" s="42"/>
      <c r="N7" s="42"/>
    </row>
  </sheetData>
  <mergeCells count="5">
    <mergeCell ref="B2:N2"/>
    <mergeCell ref="B4:N4"/>
    <mergeCell ref="B5:N5"/>
    <mergeCell ref="B6:N6"/>
    <mergeCell ref="B7:N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B04E-6B47-4ABC-B853-0D6D31297EEE}">
  <dimension ref="A1:S41"/>
  <sheetViews>
    <sheetView tabSelected="1" zoomScale="50" zoomScaleNormal="50" workbookViewId="0">
      <pane xSplit="18" ySplit="5" topLeftCell="S6" activePane="bottomRight" state="frozen"/>
      <selection pane="topRight" activeCell="S1" sqref="S1"/>
      <selection pane="bottomLeft" activeCell="A6" sqref="A6"/>
      <selection pane="bottomRight" activeCell="E12" sqref="E12"/>
    </sheetView>
  </sheetViews>
  <sheetFormatPr defaultColWidth="8.85546875" defaultRowHeight="15" x14ac:dyDescent="0.25"/>
  <cols>
    <col min="1" max="1" width="4.85546875" style="6" customWidth="1"/>
    <col min="2" max="2" width="6.140625" style="32" customWidth="1"/>
    <col min="3" max="3" width="10.5703125" style="7" customWidth="1"/>
    <col min="4" max="4" width="28.42578125" style="7" customWidth="1"/>
    <col min="5" max="5" width="99.42578125" style="7" customWidth="1"/>
    <col min="6" max="6" width="7" style="7" customWidth="1"/>
    <col min="7" max="7" width="8.7109375" style="18" customWidth="1"/>
    <col min="8" max="8" width="10.42578125" style="8" customWidth="1"/>
    <col min="9" max="9" width="6" style="16" customWidth="1"/>
    <col min="10" max="10" width="10.28515625" style="8" hidden="1" customWidth="1"/>
    <col min="11" max="11" width="12.42578125" style="8" customWidth="1"/>
    <col min="12" max="12" width="11.140625" style="8" customWidth="1"/>
    <col min="13" max="13" width="21.7109375" style="8" customWidth="1"/>
    <col min="14" max="14" width="9.85546875" style="8" customWidth="1"/>
    <col min="15" max="15" width="11.42578125" style="8" customWidth="1"/>
    <col min="16" max="16" width="5.5703125" style="16" customWidth="1"/>
    <col min="17" max="17" width="10.42578125" style="8" customWidth="1"/>
    <col min="18" max="18" width="12" style="8" customWidth="1"/>
    <col min="19" max="19" width="37.5703125" style="7" customWidth="1"/>
    <col min="20" max="29" width="8.85546875" style="7"/>
    <col min="30" max="30" width="53.42578125" style="7" customWidth="1"/>
    <col min="31" max="16384" width="8.85546875" style="7"/>
  </cols>
  <sheetData>
    <row r="1" spans="1:19" x14ac:dyDescent="0.25">
      <c r="A1" s="43" t="s">
        <v>7</v>
      </c>
      <c r="B1" s="43"/>
      <c r="C1" s="43"/>
      <c r="D1" s="43"/>
      <c r="E1" s="43"/>
      <c r="F1" s="43"/>
      <c r="G1" s="43"/>
      <c r="H1" s="43"/>
      <c r="R1" s="27" t="s">
        <v>8</v>
      </c>
    </row>
    <row r="2" spans="1:19" x14ac:dyDescent="0.25">
      <c r="A2" s="44" t="s">
        <v>9</v>
      </c>
      <c r="B2" s="44"/>
      <c r="C2" s="44"/>
      <c r="D2" s="44"/>
      <c r="E2" s="44"/>
      <c r="F2" s="44"/>
      <c r="G2" s="44"/>
      <c r="H2" s="44"/>
    </row>
    <row r="4" spans="1:19" x14ac:dyDescent="0.25">
      <c r="A4" s="56" t="s">
        <v>10</v>
      </c>
      <c r="B4" s="58" t="s">
        <v>11</v>
      </c>
      <c r="C4" s="60" t="s">
        <v>12</v>
      </c>
      <c r="D4" s="62" t="s">
        <v>13</v>
      </c>
      <c r="E4" s="62" t="s">
        <v>14</v>
      </c>
      <c r="F4" s="60" t="s">
        <v>15</v>
      </c>
      <c r="G4" s="45" t="s">
        <v>16</v>
      </c>
      <c r="H4" s="47" t="s">
        <v>17</v>
      </c>
      <c r="I4" s="48"/>
      <c r="J4" s="48"/>
      <c r="K4" s="48"/>
      <c r="L4" s="49"/>
      <c r="M4" s="53" t="s">
        <v>18</v>
      </c>
      <c r="N4" s="50" t="s">
        <v>19</v>
      </c>
      <c r="O4" s="51"/>
      <c r="P4" s="51"/>
      <c r="Q4" s="51"/>
      <c r="R4" s="52"/>
      <c r="S4" s="55" t="s">
        <v>20</v>
      </c>
    </row>
    <row r="5" spans="1:19" ht="75.75" customHeight="1" x14ac:dyDescent="0.25">
      <c r="A5" s="57"/>
      <c r="B5" s="59"/>
      <c r="C5" s="61"/>
      <c r="D5" s="63"/>
      <c r="E5" s="63"/>
      <c r="F5" s="61"/>
      <c r="G5" s="46"/>
      <c r="H5" s="21" t="s">
        <v>21</v>
      </c>
      <c r="I5" s="22" t="s">
        <v>22</v>
      </c>
      <c r="J5" s="21" t="s">
        <v>23</v>
      </c>
      <c r="K5" s="21" t="s">
        <v>24</v>
      </c>
      <c r="L5" s="21" t="s">
        <v>25</v>
      </c>
      <c r="M5" s="54"/>
      <c r="N5" s="25" t="s">
        <v>26</v>
      </c>
      <c r="O5" s="25" t="s">
        <v>27</v>
      </c>
      <c r="P5" s="20" t="s">
        <v>28</v>
      </c>
      <c r="Q5" s="25" t="s">
        <v>29</v>
      </c>
      <c r="R5" s="25" t="s">
        <v>30</v>
      </c>
      <c r="S5" s="55"/>
    </row>
    <row r="6" spans="1:19" ht="18.75" customHeight="1" x14ac:dyDescent="0.25">
      <c r="A6" s="1"/>
      <c r="B6" s="31"/>
      <c r="C6" s="4"/>
      <c r="D6" s="2"/>
      <c r="E6" s="3" t="s">
        <v>31</v>
      </c>
      <c r="F6" s="5"/>
      <c r="G6" s="17"/>
      <c r="H6" s="23"/>
      <c r="I6" s="24"/>
      <c r="J6" s="23"/>
      <c r="K6" s="28" t="e">
        <f>SUM(#REF!)</f>
        <v>#REF!</v>
      </c>
      <c r="L6" s="28" t="e">
        <f>SUM(#REF!)</f>
        <v>#REF!</v>
      </c>
      <c r="M6" s="12"/>
      <c r="N6" s="33"/>
      <c r="O6" s="13" t="e">
        <f>SUM(#REF!)</f>
        <v>#REF!</v>
      </c>
      <c r="P6" s="15"/>
      <c r="Q6" s="13" t="e">
        <f>SUM(#REF!)</f>
        <v>#REF!</v>
      </c>
      <c r="R6" s="13" t="e">
        <f>SUM(#REF!)</f>
        <v>#REF!</v>
      </c>
      <c r="S6" s="11"/>
    </row>
    <row r="7" spans="1:19" ht="90" x14ac:dyDescent="0.25">
      <c r="A7" s="1">
        <v>10</v>
      </c>
      <c r="B7" s="31">
        <v>38</v>
      </c>
      <c r="C7" s="4" t="s">
        <v>32</v>
      </c>
      <c r="D7" s="2" t="s">
        <v>33</v>
      </c>
      <c r="E7" s="2" t="s">
        <v>34</v>
      </c>
      <c r="F7" s="5" t="s">
        <v>35</v>
      </c>
      <c r="G7" s="17">
        <v>8</v>
      </c>
      <c r="H7" s="12">
        <v>750</v>
      </c>
      <c r="I7" s="15">
        <v>5</v>
      </c>
      <c r="J7" s="12">
        <f t="shared" ref="J7:J10" si="0">H7*1.05</f>
        <v>787.5</v>
      </c>
      <c r="K7" s="34">
        <f t="shared" ref="K7:K10" si="1">G7*H7</f>
        <v>6000</v>
      </c>
      <c r="L7" s="34">
        <f t="shared" ref="L7:L12" si="2">K7*1.05</f>
        <v>6300</v>
      </c>
      <c r="M7" s="35" t="s">
        <v>36</v>
      </c>
      <c r="N7" s="12">
        <v>739</v>
      </c>
      <c r="O7" s="12">
        <f t="shared" ref="O7:O12" si="3">SUM(G7*N7)</f>
        <v>5912</v>
      </c>
      <c r="P7" s="15">
        <v>5</v>
      </c>
      <c r="Q7" s="12">
        <f t="shared" ref="Q7:Q12" si="4">SUM(O7)*0.05</f>
        <v>295.60000000000002</v>
      </c>
      <c r="R7" s="12">
        <f t="shared" ref="R7:R12" si="5">SUM(O7+Q7)</f>
        <v>6207.6</v>
      </c>
      <c r="S7" s="2" t="s">
        <v>37</v>
      </c>
    </row>
    <row r="8" spans="1:19" ht="60" x14ac:dyDescent="0.25">
      <c r="A8" s="1">
        <v>12</v>
      </c>
      <c r="B8" s="31">
        <v>40</v>
      </c>
      <c r="C8" s="4" t="s">
        <v>32</v>
      </c>
      <c r="D8" s="2" t="s">
        <v>38</v>
      </c>
      <c r="E8" s="2" t="s">
        <v>39</v>
      </c>
      <c r="F8" s="5" t="s">
        <v>35</v>
      </c>
      <c r="G8" s="17" t="s">
        <v>40</v>
      </c>
      <c r="H8" s="12">
        <v>440</v>
      </c>
      <c r="I8" s="15">
        <v>5</v>
      </c>
      <c r="J8" s="12">
        <f t="shared" si="0"/>
        <v>462</v>
      </c>
      <c r="K8" s="34">
        <f t="shared" si="1"/>
        <v>6600</v>
      </c>
      <c r="L8" s="34">
        <f t="shared" si="2"/>
        <v>6930</v>
      </c>
      <c r="M8" s="35" t="s">
        <v>41</v>
      </c>
      <c r="N8" s="12">
        <v>440</v>
      </c>
      <c r="O8" s="12">
        <f t="shared" si="3"/>
        <v>6600</v>
      </c>
      <c r="P8" s="15">
        <v>5</v>
      </c>
      <c r="Q8" s="12">
        <f t="shared" si="4"/>
        <v>330</v>
      </c>
      <c r="R8" s="12">
        <f t="shared" si="5"/>
        <v>6930</v>
      </c>
      <c r="S8" s="2" t="s">
        <v>42</v>
      </c>
    </row>
    <row r="9" spans="1:19" ht="60" x14ac:dyDescent="0.25">
      <c r="A9" s="1">
        <v>13</v>
      </c>
      <c r="B9" s="31">
        <v>41</v>
      </c>
      <c r="C9" s="4" t="s">
        <v>32</v>
      </c>
      <c r="D9" s="2" t="s">
        <v>43</v>
      </c>
      <c r="E9" s="2" t="s">
        <v>44</v>
      </c>
      <c r="F9" s="5" t="s">
        <v>35</v>
      </c>
      <c r="G9" s="17">
        <v>14</v>
      </c>
      <c r="H9" s="12">
        <v>440</v>
      </c>
      <c r="I9" s="15">
        <v>5</v>
      </c>
      <c r="J9" s="12">
        <f t="shared" si="0"/>
        <v>462</v>
      </c>
      <c r="K9" s="34">
        <f t="shared" si="1"/>
        <v>6160</v>
      </c>
      <c r="L9" s="34">
        <f t="shared" si="2"/>
        <v>6468</v>
      </c>
      <c r="M9" s="35" t="s">
        <v>45</v>
      </c>
      <c r="N9" s="12">
        <v>435</v>
      </c>
      <c r="O9" s="12">
        <f t="shared" si="3"/>
        <v>6090</v>
      </c>
      <c r="P9" s="15">
        <v>5</v>
      </c>
      <c r="Q9" s="12">
        <f t="shared" si="4"/>
        <v>304.5</v>
      </c>
      <c r="R9" s="12">
        <f t="shared" si="5"/>
        <v>6394.5</v>
      </c>
      <c r="S9" s="2" t="s">
        <v>46</v>
      </c>
    </row>
    <row r="10" spans="1:19" ht="114.95" customHeight="1" x14ac:dyDescent="0.25">
      <c r="A10" s="1">
        <v>14</v>
      </c>
      <c r="B10" s="31">
        <v>42</v>
      </c>
      <c r="C10" s="4" t="s">
        <v>32</v>
      </c>
      <c r="D10" s="2" t="s">
        <v>47</v>
      </c>
      <c r="E10" s="2" t="s">
        <v>48</v>
      </c>
      <c r="F10" s="5" t="s">
        <v>35</v>
      </c>
      <c r="G10" s="17" t="s">
        <v>49</v>
      </c>
      <c r="H10" s="12">
        <v>440</v>
      </c>
      <c r="I10" s="15">
        <v>5</v>
      </c>
      <c r="J10" s="12">
        <f t="shared" si="0"/>
        <v>462</v>
      </c>
      <c r="K10" s="34">
        <f t="shared" si="1"/>
        <v>8800</v>
      </c>
      <c r="L10" s="34">
        <f t="shared" si="2"/>
        <v>9240</v>
      </c>
      <c r="M10" s="35" t="s">
        <v>50</v>
      </c>
      <c r="N10" s="12">
        <v>437</v>
      </c>
      <c r="O10" s="12">
        <f t="shared" si="3"/>
        <v>8740</v>
      </c>
      <c r="P10" s="15">
        <v>5</v>
      </c>
      <c r="Q10" s="12">
        <f t="shared" si="4"/>
        <v>437</v>
      </c>
      <c r="R10" s="12">
        <f t="shared" si="5"/>
        <v>9177</v>
      </c>
      <c r="S10" s="2" t="s">
        <v>51</v>
      </c>
    </row>
    <row r="11" spans="1:19" ht="330" x14ac:dyDescent="0.25">
      <c r="A11" s="1">
        <v>47</v>
      </c>
      <c r="B11" s="31">
        <v>93</v>
      </c>
      <c r="C11" s="4" t="s">
        <v>52</v>
      </c>
      <c r="D11" s="2" t="s">
        <v>53</v>
      </c>
      <c r="E11" s="2" t="s">
        <v>54</v>
      </c>
      <c r="F11" s="5" t="s">
        <v>35</v>
      </c>
      <c r="G11" s="17" t="s">
        <v>55</v>
      </c>
      <c r="H11" s="12">
        <v>245</v>
      </c>
      <c r="I11" s="15">
        <v>5</v>
      </c>
      <c r="J11" s="12">
        <f t="shared" ref="J11:J12" si="6">H11*1.05</f>
        <v>257.25</v>
      </c>
      <c r="K11" s="34">
        <f t="shared" ref="K11:K12" si="7">G11*H11</f>
        <v>2450</v>
      </c>
      <c r="L11" s="34">
        <f t="shared" si="2"/>
        <v>2572.5</v>
      </c>
      <c r="M11" s="35" t="s">
        <v>56</v>
      </c>
      <c r="N11" s="12">
        <v>240</v>
      </c>
      <c r="O11" s="12">
        <f t="shared" si="3"/>
        <v>2400</v>
      </c>
      <c r="P11" s="15">
        <v>5</v>
      </c>
      <c r="Q11" s="12">
        <f t="shared" si="4"/>
        <v>120</v>
      </c>
      <c r="R11" s="12">
        <f t="shared" si="5"/>
        <v>2520</v>
      </c>
      <c r="S11" s="2" t="s">
        <v>57</v>
      </c>
    </row>
    <row r="12" spans="1:19" ht="240" x14ac:dyDescent="0.25">
      <c r="A12" s="1">
        <v>48</v>
      </c>
      <c r="B12" s="31">
        <v>94</v>
      </c>
      <c r="C12" s="4" t="s">
        <v>52</v>
      </c>
      <c r="D12" s="2" t="s">
        <v>58</v>
      </c>
      <c r="E12" s="2" t="s">
        <v>59</v>
      </c>
      <c r="F12" s="5" t="s">
        <v>35</v>
      </c>
      <c r="G12" s="17" t="s">
        <v>60</v>
      </c>
      <c r="H12" s="12">
        <v>245</v>
      </c>
      <c r="I12" s="15">
        <v>5</v>
      </c>
      <c r="J12" s="12">
        <f t="shared" si="6"/>
        <v>257.25</v>
      </c>
      <c r="K12" s="34">
        <f t="shared" si="7"/>
        <v>14700</v>
      </c>
      <c r="L12" s="34">
        <f t="shared" si="2"/>
        <v>15435</v>
      </c>
      <c r="M12" s="35" t="s">
        <v>61</v>
      </c>
      <c r="N12" s="12">
        <v>240</v>
      </c>
      <c r="O12" s="12">
        <f t="shared" si="3"/>
        <v>14400</v>
      </c>
      <c r="P12" s="15">
        <v>5</v>
      </c>
      <c r="Q12" s="12">
        <f t="shared" si="4"/>
        <v>720</v>
      </c>
      <c r="R12" s="12">
        <f t="shared" si="5"/>
        <v>15120</v>
      </c>
      <c r="S12" s="2" t="s">
        <v>62</v>
      </c>
    </row>
    <row r="13" spans="1:19" ht="210" x14ac:dyDescent="0.25">
      <c r="A13" s="2">
        <v>66</v>
      </c>
      <c r="B13" s="36">
        <v>169</v>
      </c>
      <c r="C13" s="4" t="s">
        <v>63</v>
      </c>
      <c r="D13" s="2" t="s">
        <v>64</v>
      </c>
      <c r="E13" s="2" t="s">
        <v>65</v>
      </c>
      <c r="F13" s="5" t="s">
        <v>35</v>
      </c>
      <c r="G13" s="17" t="s">
        <v>66</v>
      </c>
      <c r="H13" s="12">
        <v>7</v>
      </c>
      <c r="I13" s="15">
        <v>5</v>
      </c>
      <c r="J13" s="12">
        <f t="shared" ref="J13" si="8">H13*1.05</f>
        <v>7.3500000000000005</v>
      </c>
      <c r="K13" s="34">
        <f t="shared" ref="K13" si="9">G13*H13</f>
        <v>504</v>
      </c>
      <c r="L13" s="34">
        <f t="shared" ref="L13" si="10">K13*1.05</f>
        <v>529.20000000000005</v>
      </c>
      <c r="M13" s="35" t="s">
        <v>67</v>
      </c>
      <c r="N13" s="12">
        <v>2.2200000000000002</v>
      </c>
      <c r="O13" s="12">
        <f t="shared" ref="O13" si="11">SUM(G13*N13)</f>
        <v>159.84</v>
      </c>
      <c r="P13" s="15">
        <v>5</v>
      </c>
      <c r="Q13" s="12">
        <f t="shared" ref="Q13" si="12">SUM(O13)*0.05</f>
        <v>7.9920000000000009</v>
      </c>
      <c r="R13" s="12">
        <f t="shared" ref="R13" si="13">SUM(O13+Q13)</f>
        <v>167.83199999999999</v>
      </c>
      <c r="S13" s="2" t="s">
        <v>68</v>
      </c>
    </row>
    <row r="14" spans="1:19" x14ac:dyDescent="0.25">
      <c r="J14" s="8" t="s">
        <v>69</v>
      </c>
      <c r="L14" s="14"/>
      <c r="M14" s="14"/>
      <c r="N14" s="14"/>
      <c r="O14" s="14"/>
      <c r="P14" s="26"/>
      <c r="Q14" s="14"/>
      <c r="R14" s="14"/>
    </row>
    <row r="30" spans="1:2" x14ac:dyDescent="0.25">
      <c r="A30" s="9"/>
      <c r="B30" s="30"/>
    </row>
    <row r="33" spans="1:2" x14ac:dyDescent="0.25">
      <c r="A33" s="10"/>
      <c r="B33" s="30"/>
    </row>
    <row r="34" spans="1:2" x14ac:dyDescent="0.25">
      <c r="A34" s="10"/>
      <c r="B34" s="30"/>
    </row>
    <row r="35" spans="1:2" x14ac:dyDescent="0.25">
      <c r="A35" s="10"/>
      <c r="B35" s="30"/>
    </row>
    <row r="36" spans="1:2" x14ac:dyDescent="0.25">
      <c r="A36" s="10"/>
      <c r="B36" s="30"/>
    </row>
    <row r="37" spans="1:2" x14ac:dyDescent="0.25">
      <c r="A37" s="10"/>
      <c r="B37" s="30"/>
    </row>
    <row r="38" spans="1:2" x14ac:dyDescent="0.25">
      <c r="A38" s="10"/>
      <c r="B38" s="30"/>
    </row>
    <row r="39" spans="1:2" x14ac:dyDescent="0.25">
      <c r="A39" s="10"/>
      <c r="B39" s="30"/>
    </row>
    <row r="40" spans="1:2" x14ac:dyDescent="0.25">
      <c r="A40" s="10"/>
      <c r="B40" s="30"/>
    </row>
    <row r="41" spans="1:2" x14ac:dyDescent="0.25">
      <c r="A41" s="10"/>
      <c r="B41" s="30"/>
    </row>
  </sheetData>
  <mergeCells count="13">
    <mergeCell ref="S4:S5"/>
    <mergeCell ref="A4:A5"/>
    <mergeCell ref="B4:B5"/>
    <mergeCell ref="C4:C5"/>
    <mergeCell ref="D4:D5"/>
    <mergeCell ref="E4:E5"/>
    <mergeCell ref="F4:F5"/>
    <mergeCell ref="A1:H1"/>
    <mergeCell ref="A2:H2"/>
    <mergeCell ref="G4:G5"/>
    <mergeCell ref="H4:L4"/>
    <mergeCell ref="N4:R4"/>
    <mergeCell ref="M4:M5"/>
  </mergeCells>
  <phoneticPr fontId="18" type="noConversion"/>
  <pageMargins left="0.31496062992125984" right="0.31496062992125984"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2024-10-03T10:27:09Z</dcterms:created>
  <dcterms:modified xsi:type="dcterms:W3CDTF">2024-10-03T10:27:27Z</dcterms:modified>
  <cp:category/>
  <cp:contentStatus/>
</cp:coreProperties>
</file>