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m.valakeviciute\Desktop\2024 09\!New folder\"/>
    </mc:Choice>
  </mc:AlternateContent>
  <xr:revisionPtr revIDLastSave="0" documentId="8_{7EC54E9F-5D99-438A-BE45-84ABC1C12C7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6" i="1"/>
  <c r="F64" i="1"/>
  <c r="F62" i="1"/>
  <c r="F60" i="1"/>
  <c r="F58" i="1"/>
  <c r="F56" i="1"/>
  <c r="G44" i="1"/>
  <c r="F41" i="1"/>
  <c r="F39" i="1"/>
  <c r="G21" i="1"/>
  <c r="G43" i="1" l="1"/>
  <c r="G68" i="1"/>
  <c r="F68" i="1"/>
  <c r="F69" i="1" s="1"/>
  <c r="F70" i="1" s="1"/>
  <c r="F43" i="1"/>
  <c r="F44" i="1" s="1"/>
  <c r="F45" i="1" s="1"/>
</calcChain>
</file>

<file path=xl/sharedStrings.xml><?xml version="1.0" encoding="utf-8"?>
<sst xmlns="http://schemas.openxmlformats.org/spreadsheetml/2006/main" count="244" uniqueCount="125">
  <si>
    <t>PIRKIMO SĄLYGŲ PRIEDAS "PASIŪLYMO FORMA"</t>
  </si>
  <si>
    <t>PRIEMONĖS NEUROCHIRURGIJAI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</si>
  <si>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</si>
  <si>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</si>
  <si>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</si>
  <si>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</si>
  <si>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</si>
  <si>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</si>
  <si>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</si>
  <si>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</si>
  <si>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</si>
  <si>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</si>
  <si>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</si>
  <si>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</si>
  <si>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</si>
  <si>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</si>
  <si>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</si>
  <si>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</si>
  <si>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</si>
  <si>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</si>
  <si>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</si>
  <si>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</si>
  <si>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</si>
  <si>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</si>
  <si>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</si>
  <si>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</si>
  <si>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</si>
  <si>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</si>
  <si>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</si>
  <si>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</si>
  <si>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</si>
  <si>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</si>
  <si>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</si>
  <si>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REF kodas</t>
  </si>
  <si>
    <t>Siūlomo parametro reikšmė su nuoroda į konkretų pasiūlymo puslapį</t>
  </si>
  <si>
    <t>vnt.</t>
  </si>
  <si>
    <t>Suma be PVM</t>
  </si>
  <si>
    <t>Taikomas PVM dydis (%)</t>
  </si>
  <si>
    <t>PVM suma</t>
  </si>
  <si>
    <t>Suma su PVM</t>
  </si>
  <si>
    <t>5. DALIS</t>
  </si>
  <si>
    <t xml:space="preserve">VIENKARTINĖS PRIEMONĖS APARATUI BIEN AIR OSSEODUO </t>
  </si>
  <si>
    <t>5.</t>
  </si>
  <si>
    <t>5.1.</t>
  </si>
  <si>
    <t xml:space="preserve">Grąžtas Ø 5±0,1 mm x 70 mm  </t>
  </si>
  <si>
    <t>5.1.1.</t>
  </si>
  <si>
    <t xml:space="preserve">Sterilus, vienkartinio naudojimo, individualiai supakuotas; pagamintas iš nerūdijančio plieno, bumbuliuko tipo galu; ilgio paklaida 5 mm; tinkantis dirbti su Ligoninėje turimu Bien Air OsseoDuo aparatu. </t>
  </si>
  <si>
    <t>5.2.</t>
  </si>
  <si>
    <t xml:space="preserve">Grąžtas Ø 5±0,1 mm x 95 mm </t>
  </si>
  <si>
    <t>5.2.1.</t>
  </si>
  <si>
    <t>Sterilus, vienkartinio naudojimo, individualiai supakuotas; pagamintas iš nerūdijančio plieno, bumbuliuko tipo galu; ilgio paklaida 5 mm; tinkantis dirbti su Ligoninėje turimu Bien Air OsseoDuo aparatu.</t>
  </si>
  <si>
    <t>11. DALIS</t>
  </si>
  <si>
    <t xml:space="preserve">PRIEMONĖS KAULINIO ULTRAGARSINIO SKALPELIO MISSONIX BONESCALPEL SISTEMAI ARBA SISTEMA TEIKIAMA LIGONINEI PANAUDAI </t>
  </si>
  <si>
    <t>11.</t>
  </si>
  <si>
    <t xml:space="preserve">Priemonės kaulinio ultragarsinio skalpelio Missonix BoneScalpel sistemai arba sistema teikiama ligoninei panaudai </t>
  </si>
  <si>
    <t>11.1.</t>
  </si>
  <si>
    <t xml:space="preserve">Darbinis antgalis kietųjų audinių apdorojimui, bukas  </t>
  </si>
  <si>
    <t>11.1.1.</t>
  </si>
  <si>
    <t>20 ±1mm ilgio buka geležte, turi irigacijos angą.</t>
  </si>
  <si>
    <t>11.2.</t>
  </si>
  <si>
    <t xml:space="preserve">Darbinis antgalis kietųjų audinių apdorojimui, mikro  </t>
  </si>
  <si>
    <t>11.2.1.</t>
  </si>
  <si>
    <t>Mikro šeiveris, kabliuko tipo, turi irigacijos angą.</t>
  </si>
  <si>
    <t>11.3.</t>
  </si>
  <si>
    <t xml:space="preserve">Darbinis antgalis kietųjų audinių apdorojimui, makro  </t>
  </si>
  <si>
    <t>11.3.1.</t>
  </si>
  <si>
    <t>Makro šeiveris, kabliuko tipo, turi irigacijos angą.</t>
  </si>
  <si>
    <t>11.4.</t>
  </si>
  <si>
    <t xml:space="preserve">Darbinis antgalis kietųjų audinių apdorojimui, deimantinis  </t>
  </si>
  <si>
    <t>11.4.1.</t>
  </si>
  <si>
    <t>Deimantinė šeiverio galvutė 4,3 - 4,4 mm skersmens, turi irigacijos angą.</t>
  </si>
  <si>
    <t>11.5.</t>
  </si>
  <si>
    <t xml:space="preserve">Irigacinis vamzdelis nekrotinių audinių šalinimui  </t>
  </si>
  <si>
    <t>11.5.1.</t>
  </si>
  <si>
    <t xml:space="preserve">Sterilus; be latekso. </t>
  </si>
  <si>
    <t>11.6.</t>
  </si>
  <si>
    <t xml:space="preserve">Kaulinio ultragarsinio skalpelio sistema  </t>
  </si>
  <si>
    <t>11.6.1.</t>
  </si>
  <si>
    <t xml:space="preserve">Skirtas osteotomijos, kaulinio audinio rezekcijos, dekompresijos, kaulo skutimo procedūrų atlikimui neurochirurgijoje; veikimo principas – ultragarsinis vibracinis; maksimali išėjimo galia ≥130W; darbo režimai: nuolatinės arba pulsinės bangos, pasirinktinai pagal poreikį; valdymo panelė: ekranas su prisilietimu valdimais mygtukais; irigacijos sistema: peristaltinė pompa, aušinimo skystis nukreipiamas tiesiai į darbinio antgalio ašmenis ir audinius; maksimalus irigacijos srautas ≥ 60 ml/min., amplitudės, pulso dažnio ir irigacijos lygio nustatymas: valdymo konsolės ekrane esančiais mygtukais; ultragarsinė rankena, kurios darbinis dažnis 22-23 kHz;Rankena sterilizuojama; darbinis antgalis slektyviai šalina kietuosius audinius; maksimalus judėjimo dažnis 22000 kartai per sekundę ±5%.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</si>
  <si>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</si>
  <si>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</si>
  <si>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</si>
  <si>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</si>
  <si>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</si>
  <si>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</si>
  <si>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</si>
  <si>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</si>
  <si>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</si>
  <si>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</si>
  <si>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</si>
  <si>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</si>
  <si>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</si>
  <si>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</si>
  <si>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</si>
  <si>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</si>
  <si>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</si>
  <si>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</si>
  <si>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</si>
  <si>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</si>
  <si>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RŠL-3142-3 2024-07-17 07:27:50</t>
  </si>
  <si>
    <t xml:space="preserve">Vienkartinės priemonės aparatui Bien Air OsseoDuo* </t>
  </si>
  <si>
    <t>UAB "Apex Medicus"</t>
  </si>
  <si>
    <t>Baltupio g. 165C, LT08432 Vilnius</t>
  </si>
  <si>
    <t>-</t>
  </si>
  <si>
    <t>LT254715113</t>
  </si>
  <si>
    <t xml:space="preserve">	LT167300010000196872, Swedbank AB, b.k. 73000</t>
  </si>
  <si>
    <t>MXB-20</t>
  </si>
  <si>
    <t>MXB-S1</t>
  </si>
  <si>
    <t>MXB-S2</t>
  </si>
  <si>
    <t>MXB-S3</t>
  </si>
  <si>
    <t>MXB-T</t>
  </si>
  <si>
    <t>Prekės_aprašymas_1</t>
  </si>
  <si>
    <t>Ne</t>
  </si>
  <si>
    <t>1100451-001</t>
  </si>
  <si>
    <t>1100362-005</t>
  </si>
  <si>
    <t>2024.08.06</t>
  </si>
  <si>
    <t>Vilnius</t>
  </si>
  <si>
    <t>240806-01</t>
  </si>
  <si>
    <t>Grąžtas 5 mm x 70 mm. Sterilus, vienkartinio naudojimo, individualiai supakuotas; pagamintas iš nerūdijančio plieno, bumbuliuko tipo galu; tinkantis dirbti su Ligoninėje turimu BienAir OsseoDuo aparatu. Produkto_aprašymas_5.pdf, psl. 6 Nr. 5.1.</t>
  </si>
  <si>
    <t>Grąžtas 5 mm x 95 mm. Sterilus, vienkartinio naudojimo, individualiai supakuotas; pagamintas iš nerūdijančio plieno, bumbuliuko tipo galu; tinkantis dirbti su Ligoninėje turimu BienAir OsseoDuo aparatu. Produkto_aprašymas_5.pdf, psl. 6 Nr. 5.1.</t>
  </si>
  <si>
    <t>Darbinis antgalis kietųjų audinių apdorojimui, 20 mm ilgio buka geležtė, turi irigacijos angą. Produkto_aprašymas_11.pdf, psl. 1 Nr. 11.1</t>
  </si>
  <si>
    <t>Darbinis antgalis kietųjų audinių apdorojimui, makro šeiveris, kabliuko tipo, turi irigacijos angą. Produkto_aprašymas_11.pdf, psl. 1 Nr. 11.3</t>
  </si>
  <si>
    <t>Irigacinis vamzdelis nekrotinių audinių šalinimui, sterilus be latekso. Produkto_aprašymas_11.pdf, psl. 3 Nr. 11.5</t>
  </si>
  <si>
    <t>Darbinis antgalis kietųjų audinių apdorojimui, mikro šeiveris, kabliuko tipo, turi irigacijos angą. Produkto_aprašymas_11.pdf, psl. 1 Nr. 11.2</t>
  </si>
  <si>
    <t>Darbinis antgalis kietųjų audinių apdorojimui, deimantinė šeiverio galvutė 4.4mm skersmens, turi irigacijos angą. Produkto_aprašymas_11.pdf, psl. 1 Nr.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</si>
</sst>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0"/>
  <sheetViews>
    <sheetView tabSelected="1" workbookViewId="0">
      <selection activeCell="C17" sqref="C17:F17"/>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115</v>
      </c>
    </row>
    <row r="9" spans="1:6" x14ac:dyDescent="0.25">
      <c r="A9" s="4" t="s">
        <v>5</v>
      </c>
      <c r="B9" s="13" t="s">
        <v>117</v>
      </c>
    </row>
    <row r="10" spans="1:6" x14ac:dyDescent="0.25">
      <c r="A10" s="4" t="s">
        <v>6</v>
      </c>
      <c r="B10" s="13" t="s">
        <v>116</v>
      </c>
    </row>
    <row r="12" spans="1:6" ht="15.75" x14ac:dyDescent="0.25">
      <c r="A12" s="34" t="s">
        <v>7</v>
      </c>
      <c r="B12" s="35"/>
      <c r="C12" s="28" t="s">
        <v>101</v>
      </c>
      <c r="D12" s="29"/>
      <c r="E12" s="29"/>
      <c r="F12" s="30"/>
    </row>
    <row r="13" spans="1:6" ht="16.149999999999999" customHeight="1" x14ac:dyDescent="0.25">
      <c r="A13" s="39" t="s">
        <v>8</v>
      </c>
      <c r="B13" s="32"/>
      <c r="C13" s="28">
        <v>225471510</v>
      </c>
      <c r="D13" s="29"/>
      <c r="E13" s="29"/>
      <c r="F13" s="30"/>
    </row>
    <row r="14" spans="1:6" ht="16.149999999999999" customHeight="1" x14ac:dyDescent="0.25">
      <c r="A14" s="39" t="s">
        <v>9</v>
      </c>
      <c r="B14" s="32"/>
      <c r="C14" s="28" t="s">
        <v>102</v>
      </c>
      <c r="D14" s="29"/>
      <c r="E14" s="29"/>
      <c r="F14" s="30"/>
    </row>
    <row r="15" spans="1:6" ht="16.149999999999999" customHeight="1" x14ac:dyDescent="0.25">
      <c r="A15" s="34" t="s">
        <v>10</v>
      </c>
      <c r="B15" s="35"/>
      <c r="C15" s="28" t="s">
        <v>104</v>
      </c>
      <c r="D15" s="29"/>
      <c r="E15" s="29"/>
      <c r="F15" s="30"/>
    </row>
    <row r="16" spans="1:6" ht="63" customHeight="1" x14ac:dyDescent="0.25">
      <c r="A16" s="31" t="s">
        <v>11</v>
      </c>
      <c r="B16" s="32"/>
      <c r="C16" s="28" t="s">
        <v>105</v>
      </c>
      <c r="D16" s="29"/>
      <c r="E16" s="29"/>
      <c r="F16" s="30"/>
    </row>
    <row r="17" spans="1:7" ht="16.149999999999999" customHeight="1" x14ac:dyDescent="0.25">
      <c r="A17" s="34" t="s">
        <v>12</v>
      </c>
      <c r="B17" s="35"/>
      <c r="C17" s="28"/>
      <c r="D17" s="29"/>
      <c r="E17" s="29"/>
      <c r="F17" s="30"/>
    </row>
    <row r="18" spans="1:7" ht="16.149999999999999" customHeight="1" x14ac:dyDescent="0.25">
      <c r="A18" s="34" t="s">
        <v>13</v>
      </c>
      <c r="B18" s="35"/>
      <c r="C18" s="28"/>
      <c r="D18" s="29"/>
      <c r="E18" s="29"/>
      <c r="F18" s="30"/>
    </row>
    <row r="19" spans="1:7" ht="48" customHeight="1" x14ac:dyDescent="0.25">
      <c r="A19" s="34" t="s">
        <v>14</v>
      </c>
      <c r="B19" s="35"/>
      <c r="C19" s="28"/>
      <c r="D19" s="29"/>
      <c r="E19" s="29"/>
      <c r="F19" s="30"/>
    </row>
    <row r="20" spans="1:7" ht="55.15" customHeight="1" x14ac:dyDescent="0.25">
      <c r="A20" s="34" t="s">
        <v>15</v>
      </c>
      <c r="B20" s="35"/>
      <c r="C20" s="28"/>
      <c r="D20" s="29"/>
      <c r="E20" s="29"/>
      <c r="F20" s="30"/>
    </row>
    <row r="21" spans="1:7" ht="70.900000000000006" customHeight="1" x14ac:dyDescent="0.25">
      <c r="A21" s="36" t="s">
        <v>16</v>
      </c>
      <c r="B21" s="37"/>
      <c r="C21" s="40" t="s">
        <v>103</v>
      </c>
      <c r="D21" s="41"/>
      <c r="E21" s="41"/>
      <c r="F21" s="41"/>
      <c r="G21" s="14" t="str">
        <f>IF((SUMPRODUCT(--(C21=""))&gt;0), "Privaloma užpildyti, kai taikomi pašalinimo pagrindai", "")</f>
        <v/>
      </c>
    </row>
    <row r="22" spans="1:7" ht="18" customHeight="1" x14ac:dyDescent="0.25">
      <c r="A22" s="5"/>
      <c r="B22" s="5"/>
      <c r="C22" s="6"/>
      <c r="D22" s="6"/>
      <c r="E22" s="6"/>
      <c r="F22" s="6"/>
    </row>
    <row r="23" spans="1:7" x14ac:dyDescent="0.25">
      <c r="A23" s="33"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1.9" customHeight="1" x14ac:dyDescent="0.25">
      <c r="A28" s="38" t="s">
        <v>22</v>
      </c>
      <c r="B28" s="27"/>
      <c r="C28" s="27"/>
      <c r="D28" s="27"/>
      <c r="E28" s="27"/>
      <c r="F28" s="27"/>
    </row>
    <row r="29" spans="1:7" x14ac:dyDescent="0.25">
      <c r="A29" s="27" t="s">
        <v>23</v>
      </c>
      <c r="B29" s="27"/>
      <c r="C29" s="27"/>
      <c r="D29" s="27"/>
      <c r="E29" s="27"/>
      <c r="F29" s="27"/>
    </row>
    <row r="30" spans="1:7" x14ac:dyDescent="0.25">
      <c r="A30" s="14" t="s">
        <v>24</v>
      </c>
      <c r="D30" s="15" t="s">
        <v>103</v>
      </c>
    </row>
    <row r="31" spans="1:7" x14ac:dyDescent="0.25">
      <c r="A31" s="14" t="s">
        <v>25</v>
      </c>
    </row>
    <row r="34" spans="1:8" x14ac:dyDescent="0.25">
      <c r="A34" s="12" t="s">
        <v>40</v>
      </c>
      <c r="B34" s="12" t="s">
        <v>41</v>
      </c>
    </row>
    <row r="36" spans="1:8" x14ac:dyDescent="0.25">
      <c r="A36" s="12" t="s">
        <v>26</v>
      </c>
    </row>
    <row r="37" spans="1:8" ht="45" x14ac:dyDescent="0.25">
      <c r="A37" s="16" t="s">
        <v>27</v>
      </c>
      <c r="B37" s="16" t="s">
        <v>28</v>
      </c>
      <c r="C37" s="16" t="s">
        <v>29</v>
      </c>
      <c r="D37" s="16" t="s">
        <v>30</v>
      </c>
      <c r="E37" s="16" t="s">
        <v>31</v>
      </c>
      <c r="F37" s="16" t="s">
        <v>32</v>
      </c>
      <c r="G37" s="16" t="s">
        <v>33</v>
      </c>
      <c r="H37" s="26" t="s">
        <v>34</v>
      </c>
    </row>
    <row r="38" spans="1:8" x14ac:dyDescent="0.25">
      <c r="A38" s="16" t="s">
        <v>42</v>
      </c>
      <c r="B38" s="16" t="s">
        <v>100</v>
      </c>
      <c r="C38" s="17"/>
      <c r="D38" s="17"/>
      <c r="E38" s="17"/>
      <c r="F38" s="17"/>
      <c r="G38" s="17"/>
      <c r="H38" s="17"/>
    </row>
    <row r="39" spans="1:8" x14ac:dyDescent="0.25">
      <c r="A39" s="17" t="s">
        <v>43</v>
      </c>
      <c r="B39" s="17" t="s">
        <v>44</v>
      </c>
      <c r="C39" s="17">
        <v>20</v>
      </c>
      <c r="D39" s="17" t="s">
        <v>35</v>
      </c>
      <c r="E39" s="18">
        <v>82.73</v>
      </c>
      <c r="F39" s="17">
        <f>IF(ISBLANK(E39),"", PRODUCT(C39,E39))</f>
        <v>1654.6000000000001</v>
      </c>
      <c r="G39" s="19" t="s">
        <v>114</v>
      </c>
      <c r="H39" s="19" t="s">
        <v>118</v>
      </c>
    </row>
    <row r="40" spans="1:8" ht="45" x14ac:dyDescent="0.25">
      <c r="A40" s="17" t="s">
        <v>45</v>
      </c>
      <c r="B40" s="25" t="s">
        <v>46</v>
      </c>
      <c r="C40" s="17"/>
      <c r="D40" s="17"/>
      <c r="E40" s="17"/>
      <c r="F40" s="17"/>
      <c r="G40" s="17"/>
      <c r="H40" s="17"/>
    </row>
    <row r="41" spans="1:8" x14ac:dyDescent="0.25">
      <c r="A41" s="17" t="s">
        <v>47</v>
      </c>
      <c r="B41" s="17" t="s">
        <v>48</v>
      </c>
      <c r="C41" s="17">
        <v>20</v>
      </c>
      <c r="D41" s="17" t="s">
        <v>35</v>
      </c>
      <c r="E41" s="18">
        <v>82.73</v>
      </c>
      <c r="F41" s="17">
        <f>IF(ISBLANK(E41),"", PRODUCT(C41,E41))</f>
        <v>1654.6000000000001</v>
      </c>
      <c r="G41" s="19" t="s">
        <v>113</v>
      </c>
      <c r="H41" s="19" t="s">
        <v>119</v>
      </c>
    </row>
    <row r="42" spans="1:8" ht="45" x14ac:dyDescent="0.25">
      <c r="A42" s="17" t="s">
        <v>49</v>
      </c>
      <c r="B42" s="25" t="s">
        <v>50</v>
      </c>
      <c r="C42" s="17"/>
      <c r="D42" s="17"/>
      <c r="E42" s="17"/>
      <c r="F42" s="17"/>
      <c r="G42" s="17"/>
      <c r="H42" s="17"/>
    </row>
    <row r="43" spans="1:8" x14ac:dyDescent="0.25">
      <c r="E43" s="16" t="s">
        <v>36</v>
      </c>
      <c r="F43" s="16">
        <f>IF((COUNT(C39:C42)&lt;&gt;COUNT(F39:F42)),"", ROUND(SUM(F39:F42),2))</f>
        <v>3309.2</v>
      </c>
      <c r="G43" s="14" t="str">
        <f>IF((COUNT(C39:C42)&lt;&gt;COUNT(F39:F42)),"Neužpildytos visų objektų kainos", "")</f>
        <v/>
      </c>
    </row>
    <row r="44" spans="1:8" x14ac:dyDescent="0.25">
      <c r="C44" s="16" t="s">
        <v>37</v>
      </c>
      <c r="D44" s="19">
        <v>5</v>
      </c>
      <c r="E44" s="16" t="s">
        <v>38</v>
      </c>
      <c r="F44" s="16">
        <f>IF(OR(F43="",D44=""),"", ROUND(PRODUCT(D44,F43)/100,2))</f>
        <v>165.46</v>
      </c>
      <c r="G44" s="14" t="str">
        <f>IF(D44="", "Nurodykite taikomą PVM dydį", "")</f>
        <v/>
      </c>
    </row>
    <row r="45" spans="1:8" x14ac:dyDescent="0.25">
      <c r="E45" s="16" t="s">
        <v>39</v>
      </c>
      <c r="F45" s="16">
        <f>IF(ISBLANK(F44), "", ROUND(SUM(F43:F44),2))</f>
        <v>3474.66</v>
      </c>
    </row>
    <row r="51" spans="1:8" x14ac:dyDescent="0.25">
      <c r="A51" s="12" t="s">
        <v>51</v>
      </c>
      <c r="B51" s="12" t="s">
        <v>52</v>
      </c>
    </row>
    <row r="53" spans="1:8" x14ac:dyDescent="0.25">
      <c r="A53" s="12" t="s">
        <v>26</v>
      </c>
    </row>
    <row r="54" spans="1:8" ht="45" x14ac:dyDescent="0.25">
      <c r="A54" s="16" t="s">
        <v>27</v>
      </c>
      <c r="B54" s="16" t="s">
        <v>28</v>
      </c>
      <c r="C54" s="16" t="s">
        <v>29</v>
      </c>
      <c r="D54" s="16" t="s">
        <v>30</v>
      </c>
      <c r="E54" s="16" t="s">
        <v>31</v>
      </c>
      <c r="F54" s="16" t="s">
        <v>32</v>
      </c>
      <c r="G54" s="16" t="s">
        <v>33</v>
      </c>
      <c r="H54" s="26" t="s">
        <v>34</v>
      </c>
    </row>
    <row r="55" spans="1:8" ht="30" x14ac:dyDescent="0.25">
      <c r="A55" s="16" t="s">
        <v>53</v>
      </c>
      <c r="B55" s="26" t="s">
        <v>54</v>
      </c>
      <c r="C55" s="17"/>
      <c r="D55" s="17"/>
      <c r="E55" s="17"/>
      <c r="F55" s="17"/>
      <c r="G55" s="17"/>
      <c r="H55" s="17"/>
    </row>
    <row r="56" spans="1:8" x14ac:dyDescent="0.25">
      <c r="A56" s="17" t="s">
        <v>55</v>
      </c>
      <c r="B56" s="17" t="s">
        <v>56</v>
      </c>
      <c r="C56" s="17">
        <v>10</v>
      </c>
      <c r="D56" s="17" t="s">
        <v>35</v>
      </c>
      <c r="E56" s="18">
        <v>348.72</v>
      </c>
      <c r="F56" s="17">
        <f>IF(ISBLANK(E56),"", PRODUCT(C56,E56))</f>
        <v>3487.2000000000003</v>
      </c>
      <c r="G56" s="19" t="s">
        <v>106</v>
      </c>
      <c r="H56" s="19" t="s">
        <v>120</v>
      </c>
    </row>
    <row r="57" spans="1:8" x14ac:dyDescent="0.25">
      <c r="A57" s="17" t="s">
        <v>57</v>
      </c>
      <c r="B57" s="17" t="s">
        <v>58</v>
      </c>
      <c r="C57" s="17"/>
      <c r="D57" s="17"/>
      <c r="E57" s="17"/>
      <c r="F57" s="17"/>
      <c r="G57" s="17"/>
      <c r="H57" s="17"/>
    </row>
    <row r="58" spans="1:8" x14ac:dyDescent="0.25">
      <c r="A58" s="17" t="s">
        <v>59</v>
      </c>
      <c r="B58" s="17" t="s">
        <v>60</v>
      </c>
      <c r="C58" s="17">
        <v>10</v>
      </c>
      <c r="D58" s="17" t="s">
        <v>35</v>
      </c>
      <c r="E58" s="18">
        <v>348.72</v>
      </c>
      <c r="F58" s="17">
        <f>IF(ISBLANK(E58),"", PRODUCT(C58,E58))</f>
        <v>3487.2000000000003</v>
      </c>
      <c r="G58" s="19" t="s">
        <v>107</v>
      </c>
      <c r="H58" s="19" t="s">
        <v>123</v>
      </c>
    </row>
    <row r="59" spans="1:8" x14ac:dyDescent="0.25">
      <c r="A59" s="17" t="s">
        <v>61</v>
      </c>
      <c r="B59" s="17" t="s">
        <v>62</v>
      </c>
      <c r="C59" s="17"/>
      <c r="D59" s="17"/>
      <c r="E59" s="17"/>
      <c r="F59" s="17"/>
      <c r="G59" s="17"/>
      <c r="H59" s="17"/>
    </row>
    <row r="60" spans="1:8" x14ac:dyDescent="0.25">
      <c r="A60" s="17" t="s">
        <v>63</v>
      </c>
      <c r="B60" s="17" t="s">
        <v>64</v>
      </c>
      <c r="C60" s="17">
        <v>10</v>
      </c>
      <c r="D60" s="17" t="s">
        <v>35</v>
      </c>
      <c r="E60" s="18">
        <v>348.72</v>
      </c>
      <c r="F60" s="17">
        <f>IF(ISBLANK(E60),"", PRODUCT(C60,E60))</f>
        <v>3487.2000000000003</v>
      </c>
      <c r="G60" s="19" t="s">
        <v>108</v>
      </c>
      <c r="H60" s="19" t="s">
        <v>121</v>
      </c>
    </row>
    <row r="61" spans="1:8" x14ac:dyDescent="0.25">
      <c r="A61" s="17" t="s">
        <v>65</v>
      </c>
      <c r="B61" s="17" t="s">
        <v>66</v>
      </c>
      <c r="C61" s="17"/>
      <c r="D61" s="17"/>
      <c r="E61" s="17"/>
      <c r="F61" s="17"/>
      <c r="G61" s="17"/>
      <c r="H61" s="17"/>
    </row>
    <row r="62" spans="1:8" x14ac:dyDescent="0.25">
      <c r="A62" s="17" t="s">
        <v>67</v>
      </c>
      <c r="B62" s="17" t="s">
        <v>68</v>
      </c>
      <c r="C62" s="17">
        <v>5</v>
      </c>
      <c r="D62" s="17" t="s">
        <v>35</v>
      </c>
      <c r="E62" s="18">
        <v>348.72</v>
      </c>
      <c r="F62" s="17">
        <f>IF(ISBLANK(E62),"", PRODUCT(C62,E62))</f>
        <v>1743.6000000000001</v>
      </c>
      <c r="G62" s="19" t="s">
        <v>109</v>
      </c>
      <c r="H62" s="19" t="s">
        <v>124</v>
      </c>
    </row>
    <row r="63" spans="1:8" x14ac:dyDescent="0.25">
      <c r="A63" s="17" t="s">
        <v>69</v>
      </c>
      <c r="B63" s="17" t="s">
        <v>70</v>
      </c>
      <c r="C63" s="17"/>
      <c r="D63" s="17"/>
      <c r="E63" s="17"/>
      <c r="F63" s="17"/>
      <c r="G63" s="17"/>
      <c r="H63" s="17"/>
    </row>
    <row r="64" spans="1:8" x14ac:dyDescent="0.25">
      <c r="A64" s="17" t="s">
        <v>71</v>
      </c>
      <c r="B64" s="17" t="s">
        <v>72</v>
      </c>
      <c r="C64" s="17">
        <v>100</v>
      </c>
      <c r="D64" s="17" t="s">
        <v>35</v>
      </c>
      <c r="E64" s="18">
        <v>61.54</v>
      </c>
      <c r="F64" s="17">
        <f>IF(ISBLANK(E64),"", PRODUCT(C64,E64))</f>
        <v>6154</v>
      </c>
      <c r="G64" s="19" t="s">
        <v>110</v>
      </c>
      <c r="H64" s="19" t="s">
        <v>122</v>
      </c>
    </row>
    <row r="65" spans="1:8" x14ac:dyDescent="0.25">
      <c r="A65" s="17" t="s">
        <v>73</v>
      </c>
      <c r="B65" s="17" t="s">
        <v>74</v>
      </c>
      <c r="C65" s="17"/>
      <c r="D65" s="17"/>
      <c r="E65" s="17"/>
      <c r="F65" s="17"/>
      <c r="G65" s="17"/>
      <c r="H65" s="17"/>
    </row>
    <row r="66" spans="1:8" x14ac:dyDescent="0.25">
      <c r="A66" s="17" t="s">
        <v>75</v>
      </c>
      <c r="B66" s="17" t="s">
        <v>76</v>
      </c>
      <c r="C66" s="17">
        <v>1</v>
      </c>
      <c r="D66" s="17" t="s">
        <v>35</v>
      </c>
      <c r="E66" s="18" t="s">
        <v>103</v>
      </c>
      <c r="F66" s="17">
        <f>IF(ISBLANK(E66),"", PRODUCT(C66,E66))</f>
        <v>1</v>
      </c>
      <c r="G66" s="19" t="s">
        <v>103</v>
      </c>
      <c r="H66" s="19" t="s">
        <v>103</v>
      </c>
    </row>
    <row r="67" spans="1:8" ht="135" x14ac:dyDescent="0.25">
      <c r="A67" s="17" t="s">
        <v>77</v>
      </c>
      <c r="B67" s="25" t="s">
        <v>78</v>
      </c>
      <c r="C67" s="17"/>
      <c r="D67" s="17"/>
      <c r="E67" s="17"/>
      <c r="F67" s="17"/>
      <c r="G67" s="17"/>
      <c r="H67" s="17"/>
    </row>
    <row r="68" spans="1:8" x14ac:dyDescent="0.25">
      <c r="E68" s="16" t="s">
        <v>36</v>
      </c>
      <c r="F68" s="16">
        <f>IF((COUNT(C56:C67)&lt;&gt;COUNT(F56:F67)),"", ROUND(SUM(F56:F67),2))</f>
        <v>18360.2</v>
      </c>
      <c r="G68" s="14" t="str">
        <f>IF((COUNT(C56:C67)&lt;&gt;COUNT(F56:F67)),"Neužpildytos visų objektų kainos", "")</f>
        <v/>
      </c>
    </row>
    <row r="69" spans="1:8" x14ac:dyDescent="0.25">
      <c r="C69" s="16" t="s">
        <v>37</v>
      </c>
      <c r="D69" s="19">
        <v>5</v>
      </c>
      <c r="E69" s="16" t="s">
        <v>38</v>
      </c>
      <c r="F69" s="16">
        <f>IF(OR(F68="",D69=""),"", ROUND(PRODUCT(D69,F68)/100,2))</f>
        <v>918.01</v>
      </c>
      <c r="G69" s="14" t="str">
        <f>IF(D69="", "Nurodykite taikomą PVM dydį", "")</f>
        <v/>
      </c>
    </row>
    <row r="70" spans="1:8" x14ac:dyDescent="0.25">
      <c r="E70" s="16" t="s">
        <v>39</v>
      </c>
      <c r="F70" s="16">
        <f>IF(ISBLANK(F69), "", ROUND(SUM(F68:F69),2))</f>
        <v>19278.21</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8" workbookViewId="0">
      <selection activeCell="N40" sqref="N40"/>
    </sheetView>
  </sheetViews>
  <sheetFormatPr defaultColWidth="10.75" defaultRowHeight="15" x14ac:dyDescent="0.25"/>
  <cols>
    <col min="1" max="1" width="13.75" style="1" customWidth="1"/>
    <col min="2" max="2" width="10.75" style="1" customWidth="1"/>
    <col min="3" max="16384" width="10.75" style="1"/>
  </cols>
  <sheetData>
    <row r="2" spans="1:11" x14ac:dyDescent="0.25">
      <c r="A2" s="71" t="s">
        <v>79</v>
      </c>
      <c r="B2" s="27"/>
      <c r="C2" s="27"/>
      <c r="D2" s="27"/>
      <c r="E2" s="27"/>
      <c r="F2" s="27"/>
      <c r="G2" s="27"/>
      <c r="H2" s="27"/>
      <c r="I2" s="27"/>
      <c r="J2" s="27"/>
      <c r="K2" s="27"/>
    </row>
    <row r="3" spans="1:11" x14ac:dyDescent="0.25">
      <c r="A3" s="27"/>
      <c r="B3" s="27"/>
      <c r="C3" s="27"/>
      <c r="D3" s="27"/>
      <c r="E3" s="27"/>
      <c r="F3" s="27"/>
      <c r="G3" s="27"/>
      <c r="H3" s="27"/>
      <c r="I3" s="27"/>
      <c r="J3" s="27"/>
      <c r="K3" s="27"/>
    </row>
    <row r="4" spans="1:11" ht="16.149999999999999" customHeight="1" thickBot="1" x14ac:dyDescent="0.3">
      <c r="A4" s="7"/>
      <c r="B4" s="7"/>
      <c r="C4" s="7"/>
      <c r="D4" s="7"/>
      <c r="E4" s="7"/>
      <c r="F4" s="7"/>
      <c r="G4" s="7"/>
      <c r="H4" s="7"/>
      <c r="I4" s="7"/>
      <c r="J4" s="7"/>
    </row>
    <row r="5" spans="1:11" ht="48" customHeight="1" x14ac:dyDescent="0.25">
      <c r="A5" s="53" t="s">
        <v>80</v>
      </c>
      <c r="B5" s="52"/>
      <c r="C5" s="50" t="s">
        <v>81</v>
      </c>
      <c r="D5" s="51"/>
      <c r="E5" s="52"/>
      <c r="F5" s="50" t="s">
        <v>82</v>
      </c>
      <c r="G5" s="51"/>
      <c r="H5" s="52"/>
      <c r="I5" s="50" t="s">
        <v>83</v>
      </c>
      <c r="J5" s="52"/>
      <c r="K5" s="9" t="s">
        <v>84</v>
      </c>
    </row>
    <row r="6" spans="1:11" ht="49.15" customHeight="1" x14ac:dyDescent="0.25">
      <c r="A6" s="46" t="s">
        <v>103</v>
      </c>
      <c r="B6" s="35"/>
      <c r="C6" s="44" t="s">
        <v>103</v>
      </c>
      <c r="D6" s="45"/>
      <c r="E6" s="35"/>
      <c r="F6" s="44" t="s">
        <v>103</v>
      </c>
      <c r="G6" s="45"/>
      <c r="H6" s="35"/>
      <c r="I6" s="44" t="s">
        <v>103</v>
      </c>
      <c r="J6" s="35"/>
      <c r="K6" s="20" t="s">
        <v>103</v>
      </c>
    </row>
    <row r="7" spans="1:11" ht="49.15" customHeight="1" x14ac:dyDescent="0.25">
      <c r="A7" s="46" t="s">
        <v>103</v>
      </c>
      <c r="B7" s="35"/>
      <c r="C7" s="44" t="s">
        <v>103</v>
      </c>
      <c r="D7" s="45"/>
      <c r="E7" s="35"/>
      <c r="F7" s="44" t="s">
        <v>103</v>
      </c>
      <c r="G7" s="45"/>
      <c r="H7" s="35"/>
      <c r="I7" s="44" t="s">
        <v>103</v>
      </c>
      <c r="J7" s="35"/>
      <c r="K7" s="20" t="s">
        <v>103</v>
      </c>
    </row>
    <row r="8" spans="1:11" ht="49.15" customHeight="1" x14ac:dyDescent="0.25">
      <c r="A8" s="46" t="s">
        <v>103</v>
      </c>
      <c r="B8" s="35"/>
      <c r="C8" s="44" t="s">
        <v>103</v>
      </c>
      <c r="D8" s="45"/>
      <c r="E8" s="35"/>
      <c r="F8" s="44" t="s">
        <v>103</v>
      </c>
      <c r="G8" s="45"/>
      <c r="H8" s="35"/>
      <c r="I8" s="44" t="s">
        <v>103</v>
      </c>
      <c r="J8" s="35"/>
      <c r="K8" s="20" t="s">
        <v>103</v>
      </c>
    </row>
    <row r="9" spans="1:11" ht="49.15" customHeight="1" x14ac:dyDescent="0.25">
      <c r="A9" s="46" t="s">
        <v>103</v>
      </c>
      <c r="B9" s="35"/>
      <c r="C9" s="44" t="s">
        <v>103</v>
      </c>
      <c r="D9" s="45"/>
      <c r="E9" s="35"/>
      <c r="F9" s="44" t="s">
        <v>103</v>
      </c>
      <c r="G9" s="45"/>
      <c r="H9" s="35"/>
      <c r="I9" s="44" t="s">
        <v>103</v>
      </c>
      <c r="J9" s="35"/>
      <c r="K9" s="20" t="s">
        <v>103</v>
      </c>
    </row>
    <row r="10" spans="1:11" ht="49.15" customHeight="1" x14ac:dyDescent="0.25">
      <c r="A10" s="46" t="s">
        <v>103</v>
      </c>
      <c r="B10" s="35"/>
      <c r="C10" s="44" t="s">
        <v>103</v>
      </c>
      <c r="D10" s="45"/>
      <c r="E10" s="35"/>
      <c r="F10" s="44" t="s">
        <v>103</v>
      </c>
      <c r="G10" s="45"/>
      <c r="H10" s="35"/>
      <c r="I10" s="44" t="s">
        <v>103</v>
      </c>
      <c r="J10" s="35"/>
      <c r="K10" s="20" t="s">
        <v>103</v>
      </c>
    </row>
    <row r="11" spans="1:11" ht="49.15" customHeight="1" x14ac:dyDescent="0.25">
      <c r="A11" s="46" t="s">
        <v>103</v>
      </c>
      <c r="B11" s="35"/>
      <c r="C11" s="44" t="s">
        <v>103</v>
      </c>
      <c r="D11" s="45"/>
      <c r="E11" s="35"/>
      <c r="F11" s="44" t="s">
        <v>103</v>
      </c>
      <c r="G11" s="45"/>
      <c r="H11" s="35"/>
      <c r="I11" s="44" t="s">
        <v>103</v>
      </c>
      <c r="J11" s="35"/>
      <c r="K11" s="20" t="s">
        <v>103</v>
      </c>
    </row>
    <row r="12" spans="1:11" ht="49.15" customHeight="1" x14ac:dyDescent="0.25">
      <c r="A12" s="46" t="s">
        <v>103</v>
      </c>
      <c r="B12" s="35"/>
      <c r="C12" s="44" t="s">
        <v>103</v>
      </c>
      <c r="D12" s="45"/>
      <c r="E12" s="35"/>
      <c r="F12" s="44" t="s">
        <v>103</v>
      </c>
      <c r="G12" s="45"/>
      <c r="H12" s="35"/>
      <c r="I12" s="44" t="s">
        <v>103</v>
      </c>
      <c r="J12" s="35"/>
      <c r="K12" s="20" t="s">
        <v>103</v>
      </c>
    </row>
    <row r="13" spans="1:11" ht="49.15" customHeight="1" x14ac:dyDescent="0.25">
      <c r="A13" s="46" t="s">
        <v>103</v>
      </c>
      <c r="B13" s="35"/>
      <c r="C13" s="44" t="s">
        <v>103</v>
      </c>
      <c r="D13" s="45"/>
      <c r="E13" s="35"/>
      <c r="F13" s="44" t="s">
        <v>103</v>
      </c>
      <c r="G13" s="45"/>
      <c r="H13" s="35"/>
      <c r="I13" s="44" t="s">
        <v>103</v>
      </c>
      <c r="J13" s="35"/>
      <c r="K13" s="20" t="s">
        <v>103</v>
      </c>
    </row>
    <row r="14" spans="1:11" ht="49.15" customHeight="1" x14ac:dyDescent="0.25">
      <c r="A14" s="46" t="s">
        <v>103</v>
      </c>
      <c r="B14" s="35"/>
      <c r="C14" s="44" t="s">
        <v>103</v>
      </c>
      <c r="D14" s="45"/>
      <c r="E14" s="35"/>
      <c r="F14" s="44" t="s">
        <v>103</v>
      </c>
      <c r="G14" s="45"/>
      <c r="H14" s="35"/>
      <c r="I14" s="44" t="s">
        <v>103</v>
      </c>
      <c r="J14" s="35"/>
      <c r="K14" s="20" t="s">
        <v>103</v>
      </c>
    </row>
    <row r="15" spans="1:11" ht="48" customHeight="1" thickBot="1" x14ac:dyDescent="0.3">
      <c r="A15" s="59" t="s">
        <v>103</v>
      </c>
      <c r="B15" s="49"/>
      <c r="C15" s="47" t="s">
        <v>103</v>
      </c>
      <c r="D15" s="48"/>
      <c r="E15" s="49"/>
      <c r="F15" s="47" t="s">
        <v>103</v>
      </c>
      <c r="G15" s="48"/>
      <c r="H15" s="49"/>
      <c r="I15" s="47" t="s">
        <v>103</v>
      </c>
      <c r="J15" s="49"/>
      <c r="K15" s="21" t="s">
        <v>103</v>
      </c>
    </row>
    <row r="16" spans="1:11" ht="19.149999999999999" customHeight="1" x14ac:dyDescent="0.25">
      <c r="A16" s="10"/>
      <c r="B16" s="10"/>
      <c r="C16" s="10"/>
      <c r="D16" s="10"/>
      <c r="E16" s="10"/>
      <c r="F16" s="10"/>
      <c r="G16" s="10"/>
      <c r="H16" s="10"/>
      <c r="I16" s="10"/>
      <c r="J16" s="10"/>
      <c r="K16" s="11"/>
    </row>
    <row r="17" spans="1:11" ht="49.15" customHeight="1" x14ac:dyDescent="0.25">
      <c r="A17" s="70" t="s">
        <v>85</v>
      </c>
      <c r="B17" s="27"/>
      <c r="C17" s="27"/>
      <c r="D17" s="27"/>
      <c r="E17" s="27"/>
      <c r="F17" s="27"/>
      <c r="G17" s="27"/>
      <c r="H17" s="27"/>
      <c r="I17" s="27"/>
      <c r="J17" s="27"/>
      <c r="K17" s="27"/>
    </row>
    <row r="18" spans="1:11" ht="16.149999999999999" customHeight="1" thickBot="1" x14ac:dyDescent="0.3">
      <c r="A18" s="10"/>
      <c r="B18" s="10"/>
      <c r="C18" s="10"/>
      <c r="D18" s="10"/>
      <c r="E18" s="10"/>
      <c r="F18" s="10"/>
      <c r="G18" s="10"/>
      <c r="H18" s="10"/>
      <c r="I18" s="10"/>
      <c r="J18" s="10"/>
      <c r="K18" s="11"/>
    </row>
    <row r="19" spans="1:11" ht="49.15" customHeight="1" x14ac:dyDescent="0.25">
      <c r="A19" s="53" t="s">
        <v>28</v>
      </c>
      <c r="B19" s="52"/>
      <c r="C19" s="50" t="s">
        <v>81</v>
      </c>
      <c r="D19" s="51"/>
      <c r="E19" s="52"/>
      <c r="F19" s="50" t="s">
        <v>86</v>
      </c>
      <c r="G19" s="51"/>
      <c r="H19" s="52"/>
      <c r="I19" s="57" t="s">
        <v>83</v>
      </c>
      <c r="J19" s="58"/>
      <c r="K19" s="11"/>
    </row>
    <row r="20" spans="1:11" ht="49.15" customHeight="1" x14ac:dyDescent="0.25">
      <c r="A20" s="46" t="s">
        <v>103</v>
      </c>
      <c r="B20" s="35"/>
      <c r="C20" s="44" t="s">
        <v>103</v>
      </c>
      <c r="D20" s="45"/>
      <c r="E20" s="35"/>
      <c r="F20" s="44" t="s">
        <v>103</v>
      </c>
      <c r="G20" s="45"/>
      <c r="H20" s="35"/>
      <c r="I20" s="42" t="s">
        <v>103</v>
      </c>
      <c r="J20" s="43"/>
      <c r="K20" s="11"/>
    </row>
    <row r="21" spans="1:11" ht="49.15" customHeight="1" x14ac:dyDescent="0.25">
      <c r="A21" s="46" t="s">
        <v>103</v>
      </c>
      <c r="B21" s="35"/>
      <c r="C21" s="44" t="s">
        <v>103</v>
      </c>
      <c r="D21" s="45"/>
      <c r="E21" s="35"/>
      <c r="F21" s="44" t="s">
        <v>103</v>
      </c>
      <c r="G21" s="45"/>
      <c r="H21" s="35"/>
      <c r="I21" s="42" t="s">
        <v>103</v>
      </c>
      <c r="J21" s="43"/>
      <c r="K21" s="11"/>
    </row>
    <row r="22" spans="1:11" ht="49.15" customHeight="1" x14ac:dyDescent="0.25">
      <c r="A22" s="46" t="s">
        <v>103</v>
      </c>
      <c r="B22" s="35"/>
      <c r="C22" s="44" t="s">
        <v>103</v>
      </c>
      <c r="D22" s="45"/>
      <c r="E22" s="35"/>
      <c r="F22" s="44" t="s">
        <v>103</v>
      </c>
      <c r="G22" s="45"/>
      <c r="H22" s="35"/>
      <c r="I22" s="42" t="s">
        <v>103</v>
      </c>
      <c r="J22" s="43"/>
      <c r="K22" s="11"/>
    </row>
    <row r="23" spans="1:11" ht="49.15" customHeight="1" x14ac:dyDescent="0.25">
      <c r="A23" s="46" t="s">
        <v>103</v>
      </c>
      <c r="B23" s="35"/>
      <c r="C23" s="44" t="s">
        <v>103</v>
      </c>
      <c r="D23" s="45"/>
      <c r="E23" s="35"/>
      <c r="F23" s="44" t="s">
        <v>103</v>
      </c>
      <c r="G23" s="45"/>
      <c r="H23" s="35"/>
      <c r="I23" s="42" t="s">
        <v>103</v>
      </c>
      <c r="J23" s="43"/>
      <c r="K23" s="11"/>
    </row>
    <row r="24" spans="1:11" ht="49.15" customHeight="1" x14ac:dyDescent="0.25">
      <c r="A24" s="46" t="s">
        <v>103</v>
      </c>
      <c r="B24" s="35"/>
      <c r="C24" s="44" t="s">
        <v>103</v>
      </c>
      <c r="D24" s="45"/>
      <c r="E24" s="35"/>
      <c r="F24" s="44" t="s">
        <v>103</v>
      </c>
      <c r="G24" s="45"/>
      <c r="H24" s="35"/>
      <c r="I24" s="42" t="s">
        <v>103</v>
      </c>
      <c r="J24" s="43"/>
      <c r="K24" s="11"/>
    </row>
    <row r="25" spans="1:11" ht="49.15" customHeight="1" x14ac:dyDescent="0.25">
      <c r="A25" s="46" t="s">
        <v>103</v>
      </c>
      <c r="B25" s="35"/>
      <c r="C25" s="44" t="s">
        <v>103</v>
      </c>
      <c r="D25" s="45"/>
      <c r="E25" s="35"/>
      <c r="F25" s="44" t="s">
        <v>103</v>
      </c>
      <c r="G25" s="45"/>
      <c r="H25" s="35"/>
      <c r="I25" s="42" t="s">
        <v>103</v>
      </c>
      <c r="J25" s="43"/>
      <c r="K25" s="11"/>
    </row>
    <row r="26" spans="1:11" ht="49.15" customHeight="1" x14ac:dyDescent="0.25">
      <c r="A26" s="46" t="s">
        <v>103</v>
      </c>
      <c r="B26" s="35"/>
      <c r="C26" s="44" t="s">
        <v>103</v>
      </c>
      <c r="D26" s="45"/>
      <c r="E26" s="35"/>
      <c r="F26" s="44" t="s">
        <v>103</v>
      </c>
      <c r="G26" s="45"/>
      <c r="H26" s="35"/>
      <c r="I26" s="42" t="s">
        <v>103</v>
      </c>
      <c r="J26" s="43"/>
      <c r="K26" s="11"/>
    </row>
    <row r="27" spans="1:11" ht="49.15" customHeight="1" x14ac:dyDescent="0.25">
      <c r="A27" s="46" t="s">
        <v>103</v>
      </c>
      <c r="B27" s="35"/>
      <c r="C27" s="44" t="s">
        <v>103</v>
      </c>
      <c r="D27" s="45"/>
      <c r="E27" s="35"/>
      <c r="F27" s="44" t="s">
        <v>103</v>
      </c>
      <c r="G27" s="45"/>
      <c r="H27" s="35"/>
      <c r="I27" s="42" t="s">
        <v>103</v>
      </c>
      <c r="J27" s="43"/>
      <c r="K27" s="11"/>
    </row>
    <row r="28" spans="1:11" ht="49.15" customHeight="1" x14ac:dyDescent="0.25">
      <c r="A28" s="46" t="s">
        <v>103</v>
      </c>
      <c r="B28" s="35"/>
      <c r="C28" s="44" t="s">
        <v>103</v>
      </c>
      <c r="D28" s="45"/>
      <c r="E28" s="35"/>
      <c r="F28" s="44" t="s">
        <v>103</v>
      </c>
      <c r="G28" s="45"/>
      <c r="H28" s="35"/>
      <c r="I28" s="42" t="s">
        <v>103</v>
      </c>
      <c r="J28" s="43"/>
      <c r="K28" s="11"/>
    </row>
    <row r="29" spans="1:11" ht="49.15" customHeight="1" x14ac:dyDescent="0.25">
      <c r="A29" s="46" t="s">
        <v>103</v>
      </c>
      <c r="B29" s="35"/>
      <c r="C29" s="44" t="s">
        <v>103</v>
      </c>
      <c r="D29" s="45"/>
      <c r="E29" s="35"/>
      <c r="F29" s="44" t="s">
        <v>103</v>
      </c>
      <c r="G29" s="45"/>
      <c r="H29" s="35"/>
      <c r="I29" s="42" t="s">
        <v>103</v>
      </c>
      <c r="J29" s="43"/>
      <c r="K29" s="11"/>
    </row>
    <row r="31" spans="1:11" ht="33" customHeight="1" x14ac:dyDescent="0.25">
      <c r="A31" s="63"/>
      <c r="B31" s="27"/>
      <c r="C31" s="27"/>
      <c r="D31" s="27"/>
      <c r="E31" s="27"/>
      <c r="F31" s="27"/>
      <c r="G31" s="27"/>
      <c r="H31" s="27"/>
      <c r="I31" s="27"/>
      <c r="J31" s="27"/>
    </row>
    <row r="33" spans="1:10" ht="16.149999999999999" customHeight="1" x14ac:dyDescent="0.25">
      <c r="A33" s="54" t="s">
        <v>87</v>
      </c>
      <c r="B33" s="27"/>
      <c r="C33" s="27"/>
      <c r="D33" s="27"/>
      <c r="E33" s="27"/>
      <c r="F33" s="27"/>
      <c r="G33" s="27"/>
      <c r="H33" s="27"/>
      <c r="I33" s="27"/>
      <c r="J33" s="27"/>
    </row>
    <row r="34" spans="1:10" ht="16.149999999999999" customHeight="1" thickBot="1" x14ac:dyDescent="0.3"/>
    <row r="35" spans="1:10" ht="16.149999999999999" customHeight="1" x14ac:dyDescent="0.25">
      <c r="A35" s="8" t="s">
        <v>27</v>
      </c>
      <c r="B35" s="61" t="s">
        <v>88</v>
      </c>
      <c r="C35" s="51"/>
      <c r="D35" s="51"/>
      <c r="E35" s="51"/>
      <c r="F35" s="51"/>
      <c r="G35" s="52"/>
      <c r="H35" s="62" t="s">
        <v>89</v>
      </c>
      <c r="I35" s="51"/>
      <c r="J35" s="58"/>
    </row>
    <row r="36" spans="1:10" ht="48" customHeight="1" x14ac:dyDescent="0.25">
      <c r="A36" s="22" t="s">
        <v>90</v>
      </c>
      <c r="B36" s="69" t="s">
        <v>91</v>
      </c>
      <c r="C36" s="45"/>
      <c r="D36" s="45"/>
      <c r="E36" s="45"/>
      <c r="F36" s="45"/>
      <c r="G36" s="35"/>
      <c r="H36" s="60"/>
      <c r="I36" s="45"/>
      <c r="J36" s="43"/>
    </row>
    <row r="37" spans="1:10" ht="48" customHeight="1" x14ac:dyDescent="0.25">
      <c r="A37" s="22" t="s">
        <v>92</v>
      </c>
      <c r="B37" s="69" t="s">
        <v>93</v>
      </c>
      <c r="C37" s="45"/>
      <c r="D37" s="45"/>
      <c r="E37" s="45"/>
      <c r="F37" s="45"/>
      <c r="G37" s="35"/>
      <c r="H37" s="60"/>
      <c r="I37" s="45"/>
      <c r="J37" s="43"/>
    </row>
    <row r="38" spans="1:10" ht="48" customHeight="1" x14ac:dyDescent="0.25">
      <c r="A38" s="22" t="s">
        <v>94</v>
      </c>
      <c r="B38" s="69" t="s">
        <v>95</v>
      </c>
      <c r="C38" s="45"/>
      <c r="D38" s="45"/>
      <c r="E38" s="45"/>
      <c r="F38" s="45"/>
      <c r="G38" s="35"/>
      <c r="H38" s="60" t="s">
        <v>103</v>
      </c>
      <c r="I38" s="45"/>
      <c r="J38" s="43"/>
    </row>
    <row r="39" spans="1:10" ht="48" customHeight="1" x14ac:dyDescent="0.25">
      <c r="A39" s="23">
        <v>4</v>
      </c>
      <c r="B39" s="56" t="s">
        <v>111</v>
      </c>
      <c r="C39" s="45"/>
      <c r="D39" s="45"/>
      <c r="E39" s="45"/>
      <c r="F39" s="45"/>
      <c r="G39" s="35"/>
      <c r="H39" s="60" t="s">
        <v>112</v>
      </c>
      <c r="I39" s="45"/>
      <c r="J39" s="43"/>
    </row>
    <row r="40" spans="1:10" ht="48" customHeight="1" x14ac:dyDescent="0.25">
      <c r="A40" s="23"/>
      <c r="B40" s="56"/>
      <c r="C40" s="45"/>
      <c r="D40" s="45"/>
      <c r="E40" s="45"/>
      <c r="F40" s="45"/>
      <c r="G40" s="35"/>
      <c r="H40" s="60"/>
      <c r="I40" s="45"/>
      <c r="J40" s="43"/>
    </row>
    <row r="41" spans="1:10" ht="48" customHeight="1" x14ac:dyDescent="0.25">
      <c r="A41" s="23"/>
      <c r="B41" s="56"/>
      <c r="C41" s="45"/>
      <c r="D41" s="45"/>
      <c r="E41" s="45"/>
      <c r="F41" s="45"/>
      <c r="G41" s="35"/>
      <c r="H41" s="60"/>
      <c r="I41" s="45"/>
      <c r="J41" s="43"/>
    </row>
    <row r="42" spans="1:10" ht="48" customHeight="1" x14ac:dyDescent="0.25">
      <c r="A42" s="23"/>
      <c r="B42" s="56"/>
      <c r="C42" s="45"/>
      <c r="D42" s="45"/>
      <c r="E42" s="45"/>
      <c r="F42" s="45"/>
      <c r="G42" s="35"/>
      <c r="H42" s="60"/>
      <c r="I42" s="45"/>
      <c r="J42" s="43"/>
    </row>
    <row r="43" spans="1:10" ht="48" customHeight="1" x14ac:dyDescent="0.25">
      <c r="A43" s="23"/>
      <c r="B43" s="56"/>
      <c r="C43" s="45"/>
      <c r="D43" s="45"/>
      <c r="E43" s="45"/>
      <c r="F43" s="45"/>
      <c r="G43" s="35"/>
      <c r="H43" s="60"/>
      <c r="I43" s="45"/>
      <c r="J43" s="43"/>
    </row>
    <row r="44" spans="1:10" ht="48" customHeight="1" x14ac:dyDescent="0.25">
      <c r="A44" s="23"/>
      <c r="B44" s="56"/>
      <c r="C44" s="45"/>
      <c r="D44" s="45"/>
      <c r="E44" s="45"/>
      <c r="F44" s="45"/>
      <c r="G44" s="35"/>
      <c r="H44" s="60"/>
      <c r="I44" s="45"/>
      <c r="J44" s="43"/>
    </row>
    <row r="45" spans="1:10" ht="48" customHeight="1" x14ac:dyDescent="0.25">
      <c r="A45" s="23"/>
      <c r="B45" s="56"/>
      <c r="C45" s="45"/>
      <c r="D45" s="45"/>
      <c r="E45" s="45"/>
      <c r="F45" s="45"/>
      <c r="G45" s="35"/>
      <c r="H45" s="60"/>
      <c r="I45" s="45"/>
      <c r="J45" s="43"/>
    </row>
    <row r="46" spans="1:10" ht="49.15" customHeight="1" thickBot="1" x14ac:dyDescent="0.3">
      <c r="A46" s="24"/>
      <c r="B46" s="64"/>
      <c r="C46" s="48"/>
      <c r="D46" s="48"/>
      <c r="E46" s="48"/>
      <c r="F46" s="48"/>
      <c r="G46" s="49"/>
      <c r="H46" s="65"/>
      <c r="I46" s="66"/>
      <c r="J46" s="67"/>
    </row>
    <row r="48" spans="1:10" ht="102" customHeight="1" x14ac:dyDescent="0.25">
      <c r="A48" s="63" t="s">
        <v>96</v>
      </c>
      <c r="B48" s="27"/>
      <c r="C48" s="27"/>
      <c r="D48" s="27"/>
      <c r="E48" s="27"/>
      <c r="F48" s="27"/>
      <c r="G48" s="27"/>
      <c r="H48" s="27"/>
      <c r="I48" s="27"/>
      <c r="J48" s="27"/>
    </row>
    <row r="51" spans="1:10" x14ac:dyDescent="0.25">
      <c r="A51" s="68" t="s">
        <v>97</v>
      </c>
      <c r="B51" s="27"/>
      <c r="C51" s="27"/>
      <c r="D51" s="27"/>
      <c r="E51" s="55"/>
      <c r="F51" s="27"/>
      <c r="G51" s="27"/>
      <c r="H51" s="27"/>
      <c r="I51" s="27"/>
      <c r="J51" s="27"/>
    </row>
    <row r="53" spans="1:10" x14ac:dyDescent="0.25">
      <c r="A53" s="68" t="s">
        <v>98</v>
      </c>
      <c r="B53" s="27"/>
      <c r="C53" s="27"/>
      <c r="D53" s="27"/>
      <c r="E53" s="55"/>
      <c r="F53" s="27"/>
      <c r="G53" s="27"/>
      <c r="H53" s="27"/>
      <c r="I53" s="27"/>
      <c r="J53" s="27"/>
    </row>
    <row r="100" spans="1:1" ht="15.75" x14ac:dyDescent="0.25">
      <c r="A100" t="s">
        <v>99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cp:lastPrinted>2024-08-05T08:43:34Z</cp:lastPrinted>
  <dcterms:created xsi:type="dcterms:W3CDTF">2023-04-04T12:16:45Z</dcterms:created>
  <dcterms:modified xsi:type="dcterms:W3CDTF">2024-10-07T18:40:08Z</dcterms:modified>
</cp:coreProperties>
</file>